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torage-lk.slu.se\home$\nupr0001\My Documents\006 - ICES WGs\20181105_WGCATCH\AWG Questionnaires data quality\WGBFAS\"/>
    </mc:Choice>
  </mc:AlternateContent>
  <bookViews>
    <workbookView xWindow="0" yWindow="0" windowWidth="27570" windowHeight="11535" activeTab="1"/>
  </bookViews>
  <sheets>
    <sheet name="Quantitative info" sheetId="1" r:id="rId1"/>
    <sheet name="Sheet1" sheetId="3" r:id="rId2"/>
    <sheet name="Qualitative info" sheetId="2" r:id="rId3"/>
  </sheets>
  <definedNames>
    <definedName name="_xlnm._FilterDatabase" localSheetId="2" hidden="1">'Qualitative info'!$A$2:$K$1245</definedName>
    <definedName name="_xlnm._FilterDatabase" localSheetId="0" hidden="1">'Quantitative info'!$A$2:$Y$1282</definedName>
  </definedNames>
  <calcPr calcId="152511"/>
  <pivotCaches>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2" i="1" l="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221" i="1"/>
  <c r="M86" i="1" l="1"/>
  <c r="N86" i="1"/>
  <c r="O86" i="1"/>
  <c r="Q86" i="1"/>
  <c r="M87" i="1"/>
  <c r="N87" i="1"/>
  <c r="O87" i="1"/>
  <c r="Q87" i="1"/>
  <c r="M88" i="1"/>
  <c r="N88" i="1"/>
  <c r="O88" i="1"/>
  <c r="P88" i="1"/>
  <c r="Q88" i="1"/>
  <c r="M89" i="1"/>
  <c r="N89" i="1"/>
  <c r="O89" i="1"/>
  <c r="P89" i="1"/>
  <c r="Q89" i="1"/>
  <c r="P92" i="1"/>
  <c r="Q92" i="1"/>
  <c r="P93" i="1"/>
  <c r="Q93" i="1"/>
  <c r="M100" i="1"/>
  <c r="N100" i="1"/>
  <c r="O100" i="1"/>
  <c r="P100" i="1"/>
  <c r="Q100" i="1"/>
  <c r="M101" i="1"/>
  <c r="N101" i="1"/>
  <c r="O101" i="1"/>
  <c r="P101" i="1"/>
  <c r="Q101" i="1"/>
  <c r="M102" i="1"/>
  <c r="N102" i="1"/>
  <c r="O102" i="1"/>
  <c r="P102" i="1"/>
  <c r="Q102" i="1"/>
  <c r="M103" i="1"/>
  <c r="N103" i="1"/>
  <c r="O103" i="1"/>
  <c r="P103" i="1"/>
  <c r="Q103" i="1"/>
</calcChain>
</file>

<file path=xl/comments1.xml><?xml version="1.0" encoding="utf-8"?>
<comments xmlns="http://schemas.openxmlformats.org/spreadsheetml/2006/main">
  <authors>
    <author>Nuno Prista2</author>
    <author>Ana Ribeiro Santos (Cefas)</author>
    <author>Rui Catarino</author>
  </authors>
  <commentList>
    <comment ref="A2" authorId="0" shapeId="0">
      <text>
        <r>
          <rPr>
            <sz val="8"/>
            <color indexed="81"/>
            <rFont val="Tahoma"/>
            <family val="2"/>
          </rPr>
          <t>according to annex of the data call</t>
        </r>
      </text>
    </comment>
    <comment ref="B2" authorId="0" shapeId="0">
      <text>
        <r>
          <rPr>
            <sz val="8"/>
            <color indexed="81"/>
            <rFont val="Tahoma"/>
            <family val="2"/>
          </rPr>
          <t>As required in data call</t>
        </r>
      </text>
    </comment>
    <comment ref="D2" authorId="0" shapeId="0">
      <text>
        <r>
          <rPr>
            <sz val="8"/>
            <color indexed="81"/>
            <rFont val="Tahoma"/>
            <family val="2"/>
          </rPr>
          <t>according to data call</t>
        </r>
      </text>
    </comment>
    <comment ref="E2" authorId="0" shapeId="0">
      <text>
        <r>
          <rPr>
            <sz val="8"/>
            <color indexed="81"/>
            <rFont val="Tahoma"/>
            <family val="2"/>
          </rPr>
          <t>As required in data call (e.g., 27.4, 27.3.d.25) see "Area" column in  "InterCatch Stock Definition" tab</t>
        </r>
      </text>
    </comment>
    <comment ref="G2" authorId="0" shapeId="0">
      <text>
        <r>
          <rPr>
            <sz val="8"/>
            <color indexed="81"/>
            <rFont val="Tahoma"/>
            <family val="2"/>
          </rPr>
          <t>as required in data call</t>
        </r>
      </text>
    </comment>
    <comment ref="H2" authorId="0" shapeId="0">
      <text>
        <r>
          <rPr>
            <sz val="8"/>
            <color indexed="81"/>
            <rFont val="Tahoma"/>
            <family val="2"/>
          </rPr>
          <t>temporal aggregation specified in data call. Use 1,2,3,4 for quarters.</t>
        </r>
      </text>
    </comment>
    <comment ref="I2" authorId="1" shapeId="0">
      <text>
        <r>
          <rPr>
            <sz val="9"/>
            <color indexed="81"/>
            <rFont val="Tahoma"/>
            <family val="2"/>
          </rPr>
          <t>Landings (L), Discards (D), Catches (C) and BMS landings (BMS)</t>
        </r>
      </text>
    </comment>
    <comment ref="J2" authorId="2" shapeId="0">
      <text>
        <r>
          <rPr>
            <b/>
            <sz val="9"/>
            <color indexed="81"/>
            <rFont val="Tahoma"/>
            <family val="2"/>
          </rPr>
          <t>Rui Catarino:</t>
        </r>
        <r>
          <rPr>
            <sz val="9"/>
            <color indexed="81"/>
            <rFont val="Tahoma"/>
            <family val="2"/>
          </rPr>
          <t xml:space="preserve">
as reported in IC total volume as IC (by ID)</t>
        </r>
      </text>
    </comment>
    <comment ref="K2" authorId="0" shapeId="0">
      <text>
        <r>
          <rPr>
            <sz val="8"/>
            <color indexed="81"/>
            <rFont val="Tahoma"/>
            <family val="2"/>
          </rPr>
          <t>corresponding to ID  fields</t>
        </r>
      </text>
    </comment>
    <comment ref="L2" authorId="1" shapeId="0">
      <text>
        <r>
          <rPr>
            <sz val="9"/>
            <color indexed="81"/>
            <rFont val="Tahoma"/>
            <family val="2"/>
          </rPr>
          <t>Trips that registered the stock (e.g. from logbooks, sales). Applicable only to landings.</t>
        </r>
      </text>
    </comment>
    <comment ref="M2" authorId="0" shapeId="0">
      <text>
        <r>
          <rPr>
            <sz val="8"/>
            <color indexed="81"/>
            <rFont val="Tahoma"/>
            <family val="2"/>
          </rPr>
          <t xml:space="preserve">Trips observed by the sampling programme. Equal or higher than "trips observed that registered the stock". </t>
        </r>
      </text>
    </comment>
    <comment ref="N2" authorId="0" shapeId="0">
      <text>
        <r>
          <rPr>
            <sz val="9"/>
            <color indexed="81"/>
            <rFont val="Tahoma"/>
            <family val="2"/>
          </rPr>
          <t xml:space="preserve">Trips observed with presence of the stock. Can be larger that number of trips where individuals were measured.
</t>
        </r>
      </text>
    </comment>
    <comment ref="O2" authorId="0" shapeId="0">
      <text>
        <r>
          <rPr>
            <sz val="9"/>
            <color indexed="81"/>
            <rFont val="Tahoma"/>
            <family val="2"/>
          </rPr>
          <t>Number of trips where individuals were measured</t>
        </r>
      </text>
    </comment>
    <comment ref="Q2" authorId="2" shapeId="0">
      <text>
        <r>
          <rPr>
            <b/>
            <sz val="9"/>
            <color indexed="81"/>
            <rFont val="Tahoma"/>
            <family val="2"/>
          </rPr>
          <t>Rui Catarino:</t>
        </r>
        <r>
          <rPr>
            <sz val="9"/>
            <color indexed="81"/>
            <rFont val="Tahoma"/>
            <family val="2"/>
          </rPr>
          <t xml:space="preserve">
sub sampled not raised</t>
        </r>
      </text>
    </comment>
  </commentList>
</comments>
</file>

<file path=xl/comments2.xml><?xml version="1.0" encoding="utf-8"?>
<comments xmlns="http://schemas.openxmlformats.org/spreadsheetml/2006/main">
  <authors>
    <author>Nuno Prista2</author>
    <author>Ana Ribeiro Santos (Cefas)</author>
  </authors>
  <commentList>
    <comment ref="A2" authorId="0" shapeId="0">
      <text>
        <r>
          <rPr>
            <sz val="8"/>
            <color indexed="81"/>
            <rFont val="Tahoma"/>
            <family val="2"/>
          </rPr>
          <t>according to annex of the data call</t>
        </r>
      </text>
    </comment>
    <comment ref="B2" authorId="0" shapeId="0">
      <text>
        <r>
          <rPr>
            <sz val="8"/>
            <color indexed="81"/>
            <rFont val="Tahoma"/>
            <family val="2"/>
          </rPr>
          <t>As required in data call</t>
        </r>
      </text>
    </comment>
    <comment ref="D2" authorId="0" shapeId="0">
      <text>
        <r>
          <rPr>
            <sz val="8"/>
            <color indexed="81"/>
            <rFont val="Tahoma"/>
            <family val="2"/>
          </rPr>
          <t>according to data call</t>
        </r>
      </text>
    </comment>
    <comment ref="E2" authorId="0" shapeId="0">
      <text>
        <r>
          <rPr>
            <sz val="8"/>
            <color indexed="81"/>
            <rFont val="Tahoma"/>
            <family val="2"/>
          </rPr>
          <t xml:space="preserve">As required in data call (e.g., 27.4, 27.3.d.25) </t>
        </r>
      </text>
    </comment>
    <comment ref="G2" authorId="0" shapeId="0">
      <text>
        <r>
          <rPr>
            <sz val="8"/>
            <color indexed="81"/>
            <rFont val="Tahoma"/>
            <family val="2"/>
          </rPr>
          <t>as required in data call</t>
        </r>
      </text>
    </comment>
    <comment ref="H2" authorId="0" shapeId="0">
      <text>
        <r>
          <rPr>
            <sz val="8"/>
            <color indexed="81"/>
            <rFont val="Tahoma"/>
            <family val="2"/>
          </rPr>
          <t>temporal aggregation specified in data call. Use 1,2,3,4 for quarters.</t>
        </r>
      </text>
    </comment>
    <comment ref="I2" authorId="1" shapeId="0">
      <text>
        <r>
          <rPr>
            <sz val="9"/>
            <color indexed="81"/>
            <rFont val="Tahoma"/>
            <family val="2"/>
          </rPr>
          <t>Landings (L), Discards (D), Catches (C) and BMS landings (BMS)</t>
        </r>
      </text>
    </comment>
  </commentList>
</comments>
</file>

<file path=xl/sharedStrings.xml><?xml version="1.0" encoding="utf-8"?>
<sst xmlns="http://schemas.openxmlformats.org/spreadsheetml/2006/main" count="17031" uniqueCount="149">
  <si>
    <t>ID Fields</t>
  </si>
  <si>
    <t>Questionnaire</t>
  </si>
  <si>
    <t>Country</t>
  </si>
  <si>
    <t>Species</t>
  </si>
  <si>
    <t>Species 3 letter code</t>
  </si>
  <si>
    <t>2016 Stock code</t>
  </si>
  <si>
    <t>Geographical area</t>
  </si>
  <si>
    <t>Fleet / Gear type / Metier</t>
  </si>
  <si>
    <t>Year</t>
  </si>
  <si>
    <t>Quarter</t>
  </si>
  <si>
    <t>Catch Category</t>
  </si>
  <si>
    <t>Total volume (in kg, whole weight)</t>
  </si>
  <si>
    <t>Total number of trips (country level)</t>
  </si>
  <si>
    <t>Number of trips with target specie (country level)</t>
  </si>
  <si>
    <t>Total number of trips (observed in programme)</t>
  </si>
  <si>
    <t>Total number trips observed with stock</t>
  </si>
  <si>
    <t>Total number of trips where stock was length-measured</t>
  </si>
  <si>
    <t>Total number of fish length-measured</t>
  </si>
  <si>
    <t>Weight of fish measured (in kg, whole weight)</t>
  </si>
  <si>
    <t>L</t>
  </si>
  <si>
    <t>Stock code</t>
  </si>
  <si>
    <t>Did you use any kind of threshold to define the data you uploaded (e.g., minimum number of fish measured, minimum number of hauls/trips with stock, absence of gaps in Length frequency, other?). If yes, please specify.</t>
  </si>
  <si>
    <t>General opinion of data providers on the quality of the data submitted</t>
  </si>
  <si>
    <t>27.3.d.24</t>
  </si>
  <si>
    <t>NA</t>
  </si>
  <si>
    <t>Latvia</t>
  </si>
  <si>
    <t>Psetta maxima</t>
  </si>
  <si>
    <t>TUR</t>
  </si>
  <si>
    <t>tur.27.2232</t>
  </si>
  <si>
    <t>27.3.d.28</t>
  </si>
  <si>
    <t>passive</t>
  </si>
  <si>
    <t>27.3.d.26</t>
  </si>
  <si>
    <t>Platichthys flesus</t>
  </si>
  <si>
    <t>FLE</t>
  </si>
  <si>
    <t>fle.27.2425</t>
  </si>
  <si>
    <t>27.3.d.25</t>
  </si>
  <si>
    <t>active</t>
  </si>
  <si>
    <t>fle.27.2628</t>
  </si>
  <si>
    <t>SE</t>
  </si>
  <si>
    <t>Limanda limanda</t>
  </si>
  <si>
    <t>DAB</t>
  </si>
  <si>
    <t>dab.27.22-32</t>
  </si>
  <si>
    <t>27.3.b.23</t>
  </si>
  <si>
    <t>Passive</t>
  </si>
  <si>
    <t>D</t>
  </si>
  <si>
    <t>Not applicable</t>
  </si>
  <si>
    <t>fle.27.2223</t>
  </si>
  <si>
    <t>Active</t>
  </si>
  <si>
    <t>Pleuronectes platessa</t>
  </si>
  <si>
    <t>PLE</t>
  </si>
  <si>
    <t>ple.27.24-32</t>
  </si>
  <si>
    <t>Scophthalmus maximus</t>
  </si>
  <si>
    <t>Gadus morhua</t>
  </si>
  <si>
    <t>COD</t>
  </si>
  <si>
    <t>cod.27.25-32</t>
  </si>
  <si>
    <t>L, B, D</t>
  </si>
  <si>
    <t>B, D</t>
  </si>
  <si>
    <t>Yes. Only fleets*quarter*stock*area with &gt;30 individuals measured in &gt;=3 trips were used; Final frequencies were visually inspected and looked reasonable.</t>
  </si>
  <si>
    <t>Probably sufficient for purpose. Could be better (with more frequencies provided) if annual aggregation was requested. The treshold used to select the estimates accounts for some between-trip variability but the large amount of data requested (year*quarter*area*stocks*catch category) made it impossible a minimally check the quality (including representativeness) of each individual frequency uploaded.</t>
  </si>
  <si>
    <t xml:space="preserve">Yes. A threshold of &gt;=2 trips and &gt;=4 hauls have generally been applied, however, in a few cases, single trips have been used </t>
  </si>
  <si>
    <t>When migrating to a length based assessment the number of port samples collected were not sufficient.
A more robust estimate was generated by combining length data on landed cod  from the port and the onboard observer program.</t>
  </si>
  <si>
    <t xml:space="preserve"> however</t>
  </si>
  <si>
    <t>Sufficient for purpose</t>
  </si>
  <si>
    <t xml:space="preserve">Probably sufficient for purpose. Would benefit from more samples </t>
  </si>
  <si>
    <t xml:space="preserve"> May not be sufficient, only one trip but 6 hauls </t>
  </si>
  <si>
    <t>When migrating to a length based assessment the number of port samples collected were not sufficient.
A more robust estimate was generated by combining length data on landed cod  from the port and the selfsampling program.</t>
  </si>
  <si>
    <t xml:space="preserve">May not be sufficient, only one trip but 5 hauls </t>
  </si>
  <si>
    <t>L,B,D</t>
  </si>
  <si>
    <t>Probably not sufficient</t>
  </si>
  <si>
    <t>B,D</t>
  </si>
  <si>
    <t>Probably sufficient for purpose. Could be imroved with better coverage of different gears, i.e, long lines.</t>
  </si>
  <si>
    <t>DEU</t>
  </si>
  <si>
    <t>cod.27.3.d.25-32</t>
  </si>
  <si>
    <t>27.3.d</t>
  </si>
  <si>
    <t>-</t>
  </si>
  <si>
    <t>B</t>
  </si>
  <si>
    <t>nn</t>
  </si>
  <si>
    <t>ple.27.3.d.24-32</t>
  </si>
  <si>
    <t>Plathichthys flesus</t>
  </si>
  <si>
    <t>fle.27.2.c.22-b.23</t>
  </si>
  <si>
    <t>27.3.b-c</t>
  </si>
  <si>
    <t>fle.27.3.d.24-25</t>
  </si>
  <si>
    <t>Limanda Limanda</t>
  </si>
  <si>
    <t>dab.27.3.c.22-d.32</t>
  </si>
  <si>
    <t>27.3.c-d</t>
  </si>
  <si>
    <t>Scopthalmus maximus</t>
  </si>
  <si>
    <t>tur.27.3.c.22-d.32</t>
  </si>
  <si>
    <t>Scopthalmus rhombus</t>
  </si>
  <si>
    <t>BLL</t>
  </si>
  <si>
    <t>bll.27.3.c.22-d.32</t>
  </si>
  <si>
    <t>Yes. Data were only used when the number of trips and number of length measurements is assumed to reflect the general fishing pattern. Length measurements were used for raising at a quantity of &gt;10 (stocks with small length range and los landings) or &gt;20 (for stocks with a larger length range and high landings). Gaps in the weight-at-length were filled using same-year length-weight coefficients.</t>
  </si>
  <si>
    <t>cod samples cover the majority of fishing activity in the area and are assumed to be reliable</t>
  </si>
  <si>
    <t>BMS data are provided by the fishing authorities</t>
  </si>
  <si>
    <t>BMS data are a large underestimation of diacrds and should not be used</t>
  </si>
  <si>
    <t>data on plaice are quite reliable and are compared to PLE-21-23 during WGBFAS</t>
  </si>
  <si>
    <t xml:space="preserve">sampling on flounder is quite intense and hence the data are assumed as reliable </t>
  </si>
  <si>
    <t>dab samples are assumed to be good and reliable</t>
  </si>
  <si>
    <t>landings and hence samples of turbot are quite low and might not reflect the true composition of the stock</t>
  </si>
  <si>
    <t xml:space="preserve">landings and hence samples of brill are negectlable for German fisheries </t>
  </si>
  <si>
    <t>WGBFAF</t>
  </si>
  <si>
    <t>DK</t>
  </si>
  <si>
    <t>DIS</t>
  </si>
  <si>
    <t>Scophthalmus rhombus</t>
  </si>
  <si>
    <t>bll.27.22-32</t>
  </si>
  <si>
    <t>LAN</t>
  </si>
  <si>
    <t>cod.27.21</t>
  </si>
  <si>
    <t>3as</t>
  </si>
  <si>
    <t>No</t>
  </si>
  <si>
    <t>Denmark sample the landing of the stock in our harboursampling program. The stock is samples by size sorting category</t>
  </si>
  <si>
    <t>ESTONIA</t>
  </si>
  <si>
    <t>FLE-2732</t>
  </si>
  <si>
    <t>27.3.d.29, 27.3.d.32</t>
  </si>
  <si>
    <t>GNS_DEF_45-59_0_0,MIS_DEF_all_0_0_all*,FPO_CRU_0_0_0_all</t>
  </si>
  <si>
    <t>I, II, III, IV</t>
  </si>
  <si>
    <t>C</t>
  </si>
  <si>
    <t>FLE-2628</t>
  </si>
  <si>
    <t>Estonia</t>
  </si>
  <si>
    <t>27.3.d.25, 27.3.d.24</t>
  </si>
  <si>
    <t>OTB_DEF _100-119_0_0</t>
  </si>
  <si>
    <t>27.3.d.25, 27.3.d.24, 27.3.d.26, 27.3.d.28,27.3.d.29, 27.3.d.32</t>
  </si>
  <si>
    <t>cod.27.22-24</t>
  </si>
  <si>
    <t>27.3.d.22, 27.3.d.24</t>
  </si>
  <si>
    <t>Dab</t>
  </si>
  <si>
    <t>27.3.d.25, 27.3.d.24, 27.3.d.26, 27.3.d.28,27.3.d.29, 27.3.d.32, 27.3.d.22, 27.3.d.24</t>
  </si>
  <si>
    <t>bll</t>
  </si>
  <si>
    <t>tur</t>
  </si>
  <si>
    <t>ple</t>
  </si>
  <si>
    <t>27.3.d.25, 27.3.d.24, 27.3.d.26, 27.3.d.28,27.3.d.29, 27.3.d.32, 27.3.d.24</t>
  </si>
  <si>
    <t xml:space="preserve"> 2, 3, 4</t>
  </si>
  <si>
    <t>Yes.  Usually the number of fish per trip has been &gt;= 50. Sometimes in the SD 32 it is needed more than 1 trip to get 50 individuals per trap haul.</t>
  </si>
  <si>
    <t>Amount of data depends on resources, which are available for us. Age of natural fish is unknown and different ageing methods can give significantly different results. Statistical calculations cannot solve the problem.</t>
  </si>
  <si>
    <t>LAT</t>
  </si>
  <si>
    <t xml:space="preserve">Very small cod catches. </t>
  </si>
  <si>
    <t>Very small cod catches. Almoust all cod landing measured.</t>
  </si>
  <si>
    <t>PL</t>
  </si>
  <si>
    <t>Yes. Only fleets*quarter*stock*area with &gt;35 individuals measured/aged</t>
  </si>
  <si>
    <t xml:space="preserve">landings and sampling on flounder are quite intense hence the data are assumed as reliable </t>
  </si>
  <si>
    <t>fle.27.2729-32</t>
  </si>
  <si>
    <t>27.3.d.27</t>
  </si>
  <si>
    <t>27.3.d.29</t>
  </si>
  <si>
    <t>Yes. Only fleets*quarter*stock*area with &gt;5 individuals measured/aged</t>
  </si>
  <si>
    <t>Data is very scarce but total landings too</t>
  </si>
  <si>
    <t>Yes. Only fleets*quarter*stock*area with &gt;25 individuals measured/aged</t>
  </si>
  <si>
    <t>Row Labels</t>
  </si>
  <si>
    <t>Grand Total</t>
  </si>
  <si>
    <t>Count of Country</t>
  </si>
  <si>
    <t>(blank)</t>
  </si>
  <si>
    <t>FLE.27.2628</t>
  </si>
  <si>
    <t>FLE.27.2729-32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</si>
</sst>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3" x14ac:knownFonts="1">
    <font>
      <sz val="11"/>
      <color theme="1"/>
      <name val="Calibri"/>
      <family val="2"/>
      <scheme val="minor"/>
    </font>
    <font>
      <i/>
      <sz val="11"/>
      <color theme="1"/>
      <name val="Calibri"/>
      <family val="2"/>
      <scheme val="minor"/>
    </font>
    <font>
      <i/>
      <sz val="9"/>
      <color theme="1"/>
      <name val="Calibri"/>
      <family val="2"/>
      <scheme val="minor"/>
    </font>
    <font>
      <sz val="8"/>
      <color indexed="81"/>
      <name val="Tahoma"/>
      <family val="2"/>
    </font>
    <font>
      <sz val="9"/>
      <color indexed="81"/>
      <name val="Tahoma"/>
      <family val="2"/>
    </font>
    <font>
      <b/>
      <sz val="9"/>
      <color indexed="81"/>
      <name val="Tahoma"/>
      <family val="2"/>
    </font>
    <font>
      <sz val="10"/>
      <color theme="1"/>
      <name val="Calibri"/>
      <family val="2"/>
      <scheme val="minor"/>
    </font>
    <font>
      <sz val="11"/>
      <name val="Calibri"/>
      <family val="2"/>
      <scheme val="minor"/>
    </font>
    <font>
      <sz val="10"/>
      <color rgb="FF000000"/>
      <name val="Lucida Console"/>
      <family val="3"/>
    </font>
    <font>
      <sz val="11"/>
      <color indexed="8"/>
      <name val="Calibri"/>
      <family val="2"/>
      <charset val="1"/>
    </font>
    <font>
      <sz val="11"/>
      <name val="Calibri"/>
      <family val="2"/>
      <charset val="1"/>
    </font>
    <font>
      <i/>
      <sz val="11"/>
      <color indexed="8"/>
      <name val="Calibri"/>
      <family val="2"/>
      <charset val="1"/>
    </font>
    <font>
      <sz val="11"/>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1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0" fontId="9" fillId="0" borderId="0"/>
  </cellStyleXfs>
  <cellXfs count="49">
    <xf numFmtId="0" fontId="0" fillId="0" borderId="0" xfId="0"/>
    <xf numFmtId="0" fontId="0" fillId="0" borderId="0" xfId="0" applyFont="1"/>
    <xf numFmtId="0" fontId="0" fillId="2" borderId="1" xfId="0" applyFont="1" applyFill="1" applyBorder="1" applyAlignment="1">
      <alignment vertical="center" wrapText="1"/>
    </xf>
    <xf numFmtId="0" fontId="0" fillId="3" borderId="1" xfId="0" applyFont="1" applyFill="1" applyBorder="1" applyAlignment="1">
      <alignment vertical="center" wrapText="1"/>
    </xf>
    <xf numFmtId="0" fontId="0" fillId="0" borderId="0" xfId="0" applyFont="1" applyAlignment="1">
      <alignment vertical="center"/>
    </xf>
    <xf numFmtId="0" fontId="2" fillId="0" borderId="1" xfId="0" applyFont="1" applyFill="1" applyBorder="1" applyAlignment="1">
      <alignment wrapText="1"/>
    </xf>
    <xf numFmtId="0" fontId="1" fillId="0" borderId="0" xfId="0" applyFont="1"/>
    <xf numFmtId="0" fontId="0" fillId="0" borderId="1" xfId="0" applyFont="1" applyFill="1" applyBorder="1"/>
    <xf numFmtId="0" fontId="0" fillId="0" borderId="1" xfId="0" applyFont="1" applyBorder="1"/>
    <xf numFmtId="0" fontId="6" fillId="0" borderId="0" xfId="0" applyFont="1"/>
    <xf numFmtId="0" fontId="6" fillId="2" borderId="1" xfId="0" applyFont="1" applyFill="1" applyBorder="1" applyAlignment="1">
      <alignment wrapText="1"/>
    </xf>
    <xf numFmtId="0" fontId="6" fillId="3" borderId="1" xfId="0" applyFont="1" applyFill="1" applyBorder="1" applyAlignment="1">
      <alignment wrapText="1"/>
    </xf>
    <xf numFmtId="0" fontId="6" fillId="0" borderId="1" xfId="0" applyFont="1" applyFill="1" applyBorder="1" applyAlignment="1">
      <alignment wrapText="1"/>
    </xf>
    <xf numFmtId="0" fontId="6" fillId="0" borderId="1" xfId="0" applyFont="1" applyBorder="1"/>
    <xf numFmtId="2" fontId="0" fillId="0" borderId="0" xfId="0" applyNumberFormat="1"/>
    <xf numFmtId="0" fontId="0" fillId="0" borderId="1" xfId="0" applyBorder="1"/>
    <xf numFmtId="0" fontId="0" fillId="0" borderId="0" xfId="0" applyNumberFormat="1"/>
    <xf numFmtId="1" fontId="0" fillId="0" borderId="0" xfId="0" applyNumberFormat="1"/>
    <xf numFmtId="0" fontId="0" fillId="0" borderId="0" xfId="0" applyFill="1"/>
    <xf numFmtId="0" fontId="0" fillId="0" borderId="0" xfId="0" applyFont="1" applyFill="1"/>
    <xf numFmtId="0" fontId="0" fillId="0" borderId="0" xfId="0" applyNumberFormat="1" applyFill="1"/>
    <xf numFmtId="0" fontId="0" fillId="0" borderId="0" xfId="0" applyNumberFormat="1" applyFont="1" applyFill="1"/>
    <xf numFmtId="0" fontId="7" fillId="0" borderId="0" xfId="0" applyFont="1" applyFill="1"/>
    <xf numFmtId="1" fontId="0" fillId="0" borderId="0" xfId="0" applyNumberFormat="1" applyFont="1" applyFill="1"/>
    <xf numFmtId="0" fontId="8" fillId="0" borderId="0" xfId="0" applyFont="1" applyFill="1" applyAlignment="1">
      <alignment vertical="center"/>
    </xf>
    <xf numFmtId="0" fontId="0" fillId="0" borderId="1" xfId="0" applyFont="1" applyBorder="1" applyAlignment="1">
      <alignment horizontal="right"/>
    </xf>
    <xf numFmtId="0" fontId="0" fillId="0" borderId="1" xfId="0" quotePrefix="1" applyFont="1" applyBorder="1" applyAlignment="1">
      <alignment horizontal="right"/>
    </xf>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applyFont="1"/>
    <xf numFmtId="164" fontId="0" fillId="0" borderId="0" xfId="0" applyNumberFormat="1"/>
    <xf numFmtId="0" fontId="2" fillId="4" borderId="1" xfId="0" applyFont="1" applyFill="1" applyBorder="1" applyAlignment="1">
      <alignment wrapText="1"/>
    </xf>
    <xf numFmtId="0" fontId="1" fillId="4" borderId="1" xfId="0" applyFont="1" applyFill="1" applyBorder="1"/>
    <xf numFmtId="0" fontId="1" fillId="4" borderId="1" xfId="0" applyFont="1" applyFill="1" applyBorder="1" applyAlignment="1">
      <alignment wrapText="1"/>
    </xf>
    <xf numFmtId="0" fontId="10" fillId="5" borderId="0" xfId="1" applyFont="1" applyFill="1" applyAlignment="1">
      <alignment horizontal="center"/>
    </xf>
    <xf numFmtId="0" fontId="11" fillId="0" borderId="0" xfId="1" applyFont="1" applyFill="1" applyAlignment="1">
      <alignment horizontal="left"/>
    </xf>
    <xf numFmtId="0" fontId="0" fillId="0" borderId="4" xfId="0" applyFont="1" applyFill="1" applyBorder="1"/>
    <xf numFmtId="0" fontId="0" fillId="0" borderId="4" xfId="0" applyFill="1" applyBorder="1"/>
    <xf numFmtId="0" fontId="9" fillId="0" borderId="0" xfId="1" applyFont="1" applyFill="1" applyAlignment="1">
      <alignment horizontal="left"/>
    </xf>
    <xf numFmtId="0" fontId="1" fillId="0" borderId="0" xfId="0" applyFont="1" applyFill="1" applyAlignment="1">
      <alignment horizontal="left"/>
    </xf>
    <xf numFmtId="0" fontId="12" fillId="0" borderId="0" xfId="0" applyFont="1" applyFill="1" applyAlignment="1">
      <alignment horizontal="center"/>
    </xf>
    <xf numFmtId="0" fontId="6" fillId="4" borderId="1" xfId="0" applyFont="1" applyFill="1" applyBorder="1" applyAlignment="1">
      <alignment wrapText="1"/>
    </xf>
    <xf numFmtId="0" fontId="0" fillId="0" borderId="0" xfId="0" pivotButton="1"/>
    <xf numFmtId="0" fontId="0" fillId="2" borderId="1" xfId="0" applyFont="1" applyFill="1" applyBorder="1" applyAlignment="1">
      <alignment horizontal="center"/>
    </xf>
    <xf numFmtId="0" fontId="0" fillId="3" borderId="2" xfId="0" applyFont="1" applyFill="1" applyBorder="1" applyAlignment="1">
      <alignment horizontal="center"/>
    </xf>
    <xf numFmtId="0" fontId="0" fillId="3" borderId="3" xfId="0" applyFont="1"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uno Prista" refreshedDate="43408.556190393516" createdVersion="5" refreshedVersion="5" minRefreshableVersion="3" recordCount="1243">
  <cacheSource type="worksheet">
    <worksheetSource ref="A2:K1245" sheet="Qualitative info"/>
  </cacheSource>
  <cacheFields count="11">
    <cacheField name="Country" numFmtId="0">
      <sharedItems/>
    </cacheField>
    <cacheField name="Species" numFmtId="0">
      <sharedItems/>
    </cacheField>
    <cacheField name="Species 3 letter code" numFmtId="0">
      <sharedItems/>
    </cacheField>
    <cacheField name="Stock code" numFmtId="0">
      <sharedItems/>
    </cacheField>
    <cacheField name="Geographical area" numFmtId="0">
      <sharedItems containsMixedTypes="1" containsNumber="1" containsInteger="1" minValue="22" maxValue="27"/>
    </cacheField>
    <cacheField name="Fleet / Gear type / Metier" numFmtId="0">
      <sharedItems containsBlank="1"/>
    </cacheField>
    <cacheField name="Year" numFmtId="0">
      <sharedItems containsSemiMixedTypes="0" containsString="0" containsNumber="1" containsInteger="1" minValue="2014" maxValue="2016"/>
    </cacheField>
    <cacheField name="Quarter" numFmtId="0">
      <sharedItems containsMixedTypes="1" containsNumber="1" containsInteger="1" minValue="1" maxValue="4"/>
    </cacheField>
    <cacheField name="Catch Category" numFmtId="0">
      <sharedItems/>
    </cacheField>
    <cacheField name="Did you use any kind of threshold to define the data you uploaded (e.g., minimum number of fish measured, minimum number of hauls/trips with stock, absence of gaps in Length frequency, other?). If yes, please specify." numFmtId="0">
      <sharedItems count="10" longText="1">
        <s v="Yes. Only fleets*quarter*stock*area with &gt;30 individuals measured in &gt;=3 trips were used; Final frequencies were visually inspected and looked reasonable."/>
        <s v="Yes. A threshold of &gt;=2 trips and &gt;=4 hauls have generally been applied, however, in a few cases, single trips have been used "/>
        <s v="Yes. Data were only used when the number of trips and number of length measurements is assumed to reflect the general fishing pattern. Length measurements were used for raising at a quantity of &gt;10 (stocks with small length range and los landings) or &gt;20 (for stocks with a larger length range and high landings). Gaps in the weight-at-length were filled using same-year length-weight coefficients."/>
        <s v="BMS data are provided by the fishing authorities"/>
        <s v="No"/>
        <s v="Yes.  Usually the number of fish per trip has been &gt;= 50. Sometimes in the SD 32 it is needed more than 1 trip to get 50 individuals per trap haul."/>
        <s v="NA"/>
        <s v="Yes. Only fleets*quarter*stock*area with &gt;35 individuals measured/aged"/>
        <s v="Yes. Only fleets*quarter*stock*area with &gt;5 individuals measured/aged"/>
        <s v="Yes. Only fleets*quarter*stock*area with &gt;25 individuals measured/aged"/>
      </sharedItems>
    </cacheField>
    <cacheField name="General opinion of data providers on the quality of the data submitted" numFmtId="0">
      <sharedItems containsBlank="1" count="25" longText="1">
        <s v="Probably sufficient for purpose. Could be better (with more frequencies provided) if annual aggregation was requested. The treshold used to select the estimates accounts for some between-trip variability but the large amount of data requested (year*quarter*area*stocks*catch category) made it impossible a minimally check the quality (including representativeness) of each individual frequency uploaded."/>
        <s v="When migrating to a length based assessment the number of port samples collected were not sufficient._x000a_A more robust estimate was generated by combining length data on landed cod  from the port and the onboard observer program."/>
        <s v=" however"/>
        <s v="Sufficient for purpose"/>
        <s v="Probably sufficient for purpose. Would benefit from more samples "/>
        <s v=" May not be sufficient, only one trip but 6 hauls "/>
        <s v="When migrating to a length based assessment the number of port samples collected were not sufficient._x000a_A more robust estimate was generated by combining length data on landed cod  from the port and the selfsampling program."/>
        <s v="May not be sufficient, only one trip but 5 hauls "/>
        <s v="Probably not sufficient"/>
        <s v="Probably sufficient for purpose. Could be imroved with better coverage of different gears, i.e, long lines."/>
        <s v="cod samples cover the majority of fishing activity in the area and are assumed to be reliable"/>
        <s v="BMS data are a large underestimation of diacrds and should not be used"/>
        <s v="data on plaice are quite reliable and are compared to PLE-21-23 during WGBFAS"/>
        <s v="sampling on flounder is quite intense and hence the data are assumed as reliable "/>
        <s v="dab samples are assumed to be good and reliable"/>
        <s v="landings and hence samples of turbot are quite low and might not reflect the true composition of the stock"/>
        <s v="landings and hence samples of brill are negectlable for German fisheries "/>
        <m/>
        <s v="Denmark sample the landing of the stock in our harboursampling program. The stock is samples by size sorting category"/>
        <s v="Amount of data depends on resources, which are available for us. Age of natural fish is unknown and different ageing methods can give significantly different results. Statistical calculations cannot solve the problem."/>
        <s v="NA"/>
        <s v="Very small cod catches. "/>
        <s v="Very small cod catches. Almoust all cod landing measured."/>
        <s v="landings and sampling on flounder are quite intense hence the data are assumed as reliable "/>
        <s v="Data is very scarce but total landings to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43">
  <r>
    <s v="SE"/>
    <s v="Limanda limanda"/>
    <s v="DAB"/>
    <s v="dab.27.22-32"/>
    <s v="27.3.b.23"/>
    <s v="Passive"/>
    <n v="2014"/>
    <n v="1"/>
    <s v="D"/>
    <x v="0"/>
    <x v="0"/>
  </r>
  <r>
    <s v="SE"/>
    <s v="Limanda limanda"/>
    <s v="DAB"/>
    <s v="dab.27.22-32"/>
    <s v="27.3.d.25"/>
    <s v="Passive"/>
    <n v="2014"/>
    <n v="1"/>
    <s v="D"/>
    <x v="0"/>
    <x v="0"/>
  </r>
  <r>
    <s v="SE"/>
    <s v="Limanda limanda"/>
    <s v="DAB"/>
    <s v="dab.27.22-32"/>
    <s v="27.3.b.23"/>
    <s v="Passive"/>
    <n v="2014"/>
    <n v="2"/>
    <s v="D"/>
    <x v="0"/>
    <x v="0"/>
  </r>
  <r>
    <s v="SE"/>
    <s v="Limanda limanda"/>
    <s v="DAB"/>
    <s v="dab.27.22-32"/>
    <s v="27.3.b.23"/>
    <s v="Passive"/>
    <n v="2014"/>
    <n v="3"/>
    <s v="D"/>
    <x v="0"/>
    <x v="0"/>
  </r>
  <r>
    <s v="SE"/>
    <s v="Limanda limanda"/>
    <s v="DAB"/>
    <s v="dab.27.22-32"/>
    <s v="27.3.b.23"/>
    <s v="Passive"/>
    <n v="2014"/>
    <n v="4"/>
    <s v="D"/>
    <x v="0"/>
    <x v="0"/>
  </r>
  <r>
    <s v="SE"/>
    <s v="Limanda limanda"/>
    <s v="DAB"/>
    <s v="dab.27.22-32"/>
    <s v="27.3.b.23"/>
    <s v="Passive"/>
    <n v="2015"/>
    <n v="1"/>
    <s v="D"/>
    <x v="0"/>
    <x v="0"/>
  </r>
  <r>
    <s v="SE"/>
    <s v="Limanda limanda"/>
    <s v="DAB"/>
    <s v="dab.27.22-32"/>
    <s v="27.3.b.23"/>
    <s v="Passive"/>
    <n v="2015"/>
    <n v="2"/>
    <s v="D"/>
    <x v="0"/>
    <x v="0"/>
  </r>
  <r>
    <s v="SE"/>
    <s v="Limanda limanda"/>
    <s v="DAB"/>
    <s v="dab.27.22-32"/>
    <s v="27.3.b.23"/>
    <s v="Passive"/>
    <n v="2016"/>
    <n v="1"/>
    <s v="D"/>
    <x v="0"/>
    <x v="0"/>
  </r>
  <r>
    <s v="SE"/>
    <s v="Limanda limanda"/>
    <s v="DAB"/>
    <s v="dab.27.22-32"/>
    <s v="27.3.b.23"/>
    <s v="Passive"/>
    <n v="2016"/>
    <n v="2"/>
    <s v="D"/>
    <x v="0"/>
    <x v="0"/>
  </r>
  <r>
    <s v="SE"/>
    <s v="Platichthys flesus"/>
    <s v="FLE"/>
    <s v="fle.27.2223"/>
    <s v="27.3.b.23"/>
    <s v="Passive"/>
    <n v="2014"/>
    <n v="1"/>
    <s v="D"/>
    <x v="0"/>
    <x v="0"/>
  </r>
  <r>
    <s v="SE"/>
    <s v="Platichthys flesus"/>
    <s v="FLE"/>
    <s v="fle.27.2425"/>
    <s v="27.3.d.25"/>
    <s v="Active"/>
    <n v="2014"/>
    <n v="1"/>
    <s v="D"/>
    <x v="0"/>
    <x v="0"/>
  </r>
  <r>
    <s v="SE"/>
    <s v="Platichthys flesus"/>
    <s v="FLE"/>
    <s v="fle.27.2425"/>
    <s v="27.3.d.25"/>
    <s v="Passive"/>
    <n v="2014"/>
    <n v="1"/>
    <s v="D"/>
    <x v="0"/>
    <x v="0"/>
  </r>
  <r>
    <s v="SE"/>
    <s v="Platichthys flesus"/>
    <s v="FLE"/>
    <s v="fle.27.2223"/>
    <s v="27.3.b.23"/>
    <s v="Passive"/>
    <n v="2014"/>
    <n v="2"/>
    <s v="D"/>
    <x v="0"/>
    <x v="0"/>
  </r>
  <r>
    <s v="SE"/>
    <s v="Platichthys flesus"/>
    <s v="FLE"/>
    <s v="fle.27.2425"/>
    <s v="27.3.d.24"/>
    <s v="Passive"/>
    <n v="2014"/>
    <n v="2"/>
    <s v="D"/>
    <x v="0"/>
    <x v="0"/>
  </r>
  <r>
    <s v="SE"/>
    <s v="Platichthys flesus"/>
    <s v="FLE"/>
    <s v="fle.27.2425"/>
    <s v="27.3.d.24"/>
    <s v="Passive"/>
    <n v="2014"/>
    <n v="2"/>
    <s v="L"/>
    <x v="0"/>
    <x v="0"/>
  </r>
  <r>
    <s v="SE"/>
    <s v="Platichthys flesus"/>
    <s v="FLE"/>
    <s v="fle.27.2425"/>
    <s v="27.3.d.25"/>
    <s v="Passive"/>
    <n v="2014"/>
    <n v="2"/>
    <s v="D"/>
    <x v="0"/>
    <x v="0"/>
  </r>
  <r>
    <s v="SE"/>
    <s v="Platichthys flesus"/>
    <s v="FLE"/>
    <s v="fle.27.2223"/>
    <s v="27.3.b.23"/>
    <s v="Passive"/>
    <n v="2014"/>
    <n v="3"/>
    <s v="D"/>
    <x v="0"/>
    <x v="0"/>
  </r>
  <r>
    <s v="SE"/>
    <s v="Platichthys flesus"/>
    <s v="FLE"/>
    <s v="fle.27.2425"/>
    <s v="27.3.d.24"/>
    <s v="Passive"/>
    <n v="2014"/>
    <n v="3"/>
    <s v="D"/>
    <x v="0"/>
    <x v="0"/>
  </r>
  <r>
    <s v="SE"/>
    <s v="Platichthys flesus"/>
    <s v="FLE"/>
    <s v="fle.27.2425"/>
    <s v="27.3.d.24"/>
    <s v="Passive"/>
    <n v="2014"/>
    <n v="3"/>
    <s v="L"/>
    <x v="0"/>
    <x v="0"/>
  </r>
  <r>
    <s v="SE"/>
    <s v="Platichthys flesus"/>
    <s v="FLE"/>
    <s v="fle.27.2425"/>
    <s v="27.3.d.25"/>
    <s v="Active"/>
    <n v="2014"/>
    <n v="3"/>
    <s v="D"/>
    <x v="0"/>
    <x v="0"/>
  </r>
  <r>
    <s v="SE"/>
    <s v="Platichthys flesus"/>
    <s v="FLE"/>
    <s v="fle.27.2425"/>
    <s v="27.3.d.25"/>
    <s v="Passive"/>
    <n v="2014"/>
    <n v="3"/>
    <s v="D"/>
    <x v="0"/>
    <x v="0"/>
  </r>
  <r>
    <s v="SE"/>
    <s v="Platichthys flesus"/>
    <s v="FLE"/>
    <s v="fle.27.2223"/>
    <s v="27.3.b.23"/>
    <s v="Passive"/>
    <n v="2014"/>
    <n v="4"/>
    <s v="D"/>
    <x v="0"/>
    <x v="0"/>
  </r>
  <r>
    <s v="SE"/>
    <s v="Platichthys flesus"/>
    <s v="FLE"/>
    <s v="fle.27.2425"/>
    <s v="27.3.d.24"/>
    <s v="Passive"/>
    <n v="2014"/>
    <n v="4"/>
    <s v="D"/>
    <x v="0"/>
    <x v="0"/>
  </r>
  <r>
    <s v="SE"/>
    <s v="Platichthys flesus"/>
    <s v="FLE"/>
    <s v="fle.27.2425"/>
    <s v="27.3.d.25"/>
    <s v="Passive"/>
    <n v="2014"/>
    <n v="4"/>
    <s v="D"/>
    <x v="0"/>
    <x v="0"/>
  </r>
  <r>
    <s v="SE"/>
    <s v="Platichthys flesus"/>
    <s v="FLE"/>
    <s v="fle.27.2223"/>
    <s v="27.3.b.23"/>
    <s v="Passive"/>
    <n v="2015"/>
    <n v="1"/>
    <s v="D"/>
    <x v="0"/>
    <x v="0"/>
  </r>
  <r>
    <s v="SE"/>
    <s v="Platichthys flesus"/>
    <s v="FLE"/>
    <s v="fle.27.2425"/>
    <s v="27.3.d.24"/>
    <s v="Passive"/>
    <n v="2015"/>
    <n v="1"/>
    <s v="D"/>
    <x v="0"/>
    <x v="0"/>
  </r>
  <r>
    <s v="SE"/>
    <s v="Platichthys flesus"/>
    <s v="FLE"/>
    <s v="fle.27.2223"/>
    <s v="27.3.b.23"/>
    <s v="Passive"/>
    <n v="2015"/>
    <n v="2"/>
    <s v="D"/>
    <x v="0"/>
    <x v="0"/>
  </r>
  <r>
    <s v="SE"/>
    <s v="Platichthys flesus"/>
    <s v="FLE"/>
    <s v="fle.27.2425"/>
    <s v="27.3.d.24"/>
    <s v="Passive"/>
    <n v="2015"/>
    <n v="2"/>
    <s v="D"/>
    <x v="0"/>
    <x v="0"/>
  </r>
  <r>
    <s v="SE"/>
    <s v="Platichthys flesus"/>
    <s v="FLE"/>
    <s v="fle.27.2425"/>
    <s v="27.3.d.25"/>
    <s v="Passive"/>
    <n v="2015"/>
    <n v="2"/>
    <s v="D"/>
    <x v="0"/>
    <x v="0"/>
  </r>
  <r>
    <s v="SE"/>
    <s v="Platichthys flesus"/>
    <s v="FLE"/>
    <s v="fle.27.2223"/>
    <s v="27.3.b.23"/>
    <s v="Passive"/>
    <n v="2016"/>
    <n v="1"/>
    <s v="D"/>
    <x v="0"/>
    <x v="0"/>
  </r>
  <r>
    <s v="SE"/>
    <s v="Platichthys flesus"/>
    <s v="FLE"/>
    <s v="fle.27.2425"/>
    <s v="27.3.d.24"/>
    <s v="Passive"/>
    <n v="2016"/>
    <n v="1"/>
    <s v="D"/>
    <x v="0"/>
    <x v="0"/>
  </r>
  <r>
    <s v="SE"/>
    <s v="Platichthys flesus"/>
    <s v="FLE"/>
    <s v="fle.27.2425"/>
    <s v="27.3.d.25"/>
    <s v="Passive"/>
    <n v="2016"/>
    <n v="1"/>
    <s v="D"/>
    <x v="0"/>
    <x v="0"/>
  </r>
  <r>
    <s v="SE"/>
    <s v="Platichthys flesus"/>
    <s v="FLE"/>
    <s v="fle.27.2223"/>
    <s v="27.3.b.23"/>
    <s v="Passive"/>
    <n v="2016"/>
    <n v="2"/>
    <s v="D"/>
    <x v="0"/>
    <x v="0"/>
  </r>
  <r>
    <s v="SE"/>
    <s v="Platichthys flesus"/>
    <s v="FLE"/>
    <s v="fle.27.2425"/>
    <s v="27.3.d.25"/>
    <s v="Passive"/>
    <n v="2016"/>
    <n v="2"/>
    <s v="D"/>
    <x v="0"/>
    <x v="0"/>
  </r>
  <r>
    <s v="SE"/>
    <s v="Platichthys flesus"/>
    <s v="FLE"/>
    <s v="fle.27.2425"/>
    <s v="27.3.d.24"/>
    <s v="Passive"/>
    <n v="2016"/>
    <n v="3"/>
    <s v="D"/>
    <x v="0"/>
    <x v="0"/>
  </r>
  <r>
    <s v="SE"/>
    <s v="Platichthys flesus"/>
    <s v="FLE"/>
    <s v="fle.27.2425"/>
    <s v="27.3.d.25"/>
    <s v="Passive"/>
    <n v="2016"/>
    <n v="3"/>
    <s v="D"/>
    <x v="0"/>
    <x v="0"/>
  </r>
  <r>
    <s v="SE"/>
    <s v="Platichthys flesus"/>
    <s v="FLE"/>
    <s v="fle.27.2425"/>
    <s v="27.3.d.25"/>
    <s v="Passive"/>
    <n v="2016"/>
    <n v="3"/>
    <s v="L"/>
    <x v="0"/>
    <x v="0"/>
  </r>
  <r>
    <s v="SE"/>
    <s v="Platichthys flesus"/>
    <s v="FLE"/>
    <s v="fle.27.2223"/>
    <s v="27.3.b.23"/>
    <s v="Passive"/>
    <n v="2016"/>
    <n v="4"/>
    <s v="D"/>
    <x v="0"/>
    <x v="0"/>
  </r>
  <r>
    <s v="SE"/>
    <s v="Platichthys flesus"/>
    <s v="FLE"/>
    <s v="fle.27.2425"/>
    <s v="27.3.d.24"/>
    <s v="Passive"/>
    <n v="2016"/>
    <n v="4"/>
    <s v="D"/>
    <x v="0"/>
    <x v="0"/>
  </r>
  <r>
    <s v="SE"/>
    <s v="Platichthys flesus"/>
    <s v="FLE"/>
    <s v="fle.27.2425"/>
    <s v="27.3.d.25"/>
    <s v="Active"/>
    <n v="2016"/>
    <n v="4"/>
    <s v="D"/>
    <x v="0"/>
    <x v="0"/>
  </r>
  <r>
    <s v="SE"/>
    <s v="Platichthys flesus"/>
    <s v="FLE"/>
    <s v="fle.27.2425"/>
    <s v="27.3.d.25"/>
    <s v="Passive"/>
    <n v="2016"/>
    <n v="4"/>
    <s v="D"/>
    <x v="0"/>
    <x v="0"/>
  </r>
  <r>
    <s v="SE"/>
    <s v="Pleuronectes platessa"/>
    <s v="PLE"/>
    <s v="ple.27.24-32"/>
    <s v="27.3.d.25"/>
    <s v="Active"/>
    <n v="2014"/>
    <n v="1"/>
    <s v="D"/>
    <x v="0"/>
    <x v="0"/>
  </r>
  <r>
    <s v="SE"/>
    <s v="Pleuronectes platessa"/>
    <s v="PLE"/>
    <s v="ple.27.24-32"/>
    <s v="27.3.d.25"/>
    <s v="Passive"/>
    <n v="2014"/>
    <n v="1"/>
    <s v="D"/>
    <x v="0"/>
    <x v="0"/>
  </r>
  <r>
    <s v="SE"/>
    <s v="Pleuronectes platessa"/>
    <s v="PLE"/>
    <s v="ple.27.24-32"/>
    <s v="27.3.d.24"/>
    <s v="Passive"/>
    <n v="2014"/>
    <n v="2"/>
    <s v="D"/>
    <x v="0"/>
    <x v="0"/>
  </r>
  <r>
    <s v="SE"/>
    <s v="Pleuronectes platessa"/>
    <s v="PLE"/>
    <s v="ple.27.24-32"/>
    <s v="27.3.d.25"/>
    <s v="Passive"/>
    <n v="2014"/>
    <n v="2"/>
    <s v="D"/>
    <x v="0"/>
    <x v="0"/>
  </r>
  <r>
    <s v="SE"/>
    <s v="Pleuronectes platessa"/>
    <s v="PLE"/>
    <s v="ple.27.24-32"/>
    <s v="27.3.d.24"/>
    <s v="Passive"/>
    <n v="2014"/>
    <n v="3"/>
    <s v="D"/>
    <x v="0"/>
    <x v="0"/>
  </r>
  <r>
    <s v="SE"/>
    <s v="Pleuronectes platessa"/>
    <s v="PLE"/>
    <s v="ple.27.24-32"/>
    <s v="27.3.d.25"/>
    <s v="Active"/>
    <n v="2014"/>
    <n v="3"/>
    <s v="D"/>
    <x v="0"/>
    <x v="0"/>
  </r>
  <r>
    <s v="SE"/>
    <s v="Pleuronectes platessa"/>
    <s v="PLE"/>
    <s v="ple.27.24-32"/>
    <s v="27.3.d.24"/>
    <s v="Passive"/>
    <n v="2015"/>
    <n v="2"/>
    <s v="D"/>
    <x v="0"/>
    <x v="0"/>
  </r>
  <r>
    <s v="SE"/>
    <s v="Pleuronectes platessa"/>
    <s v="PLE"/>
    <s v="ple.27.24-32"/>
    <s v="27.3.d.25"/>
    <s v="Passive"/>
    <n v="2015"/>
    <n v="2"/>
    <s v="D"/>
    <x v="0"/>
    <x v="0"/>
  </r>
  <r>
    <s v="SE"/>
    <s v="Pleuronectes platessa"/>
    <s v="PLE"/>
    <s v="ple.27.24-32"/>
    <s v="27.3.d.25"/>
    <s v="Passive"/>
    <n v="2016"/>
    <n v="1"/>
    <s v="D"/>
    <x v="0"/>
    <x v="0"/>
  </r>
  <r>
    <s v="SE"/>
    <s v="Pleuronectes platessa"/>
    <s v="PLE"/>
    <s v="ple.27.24-32"/>
    <s v="27.3.d.25"/>
    <s v="Passive"/>
    <n v="2016"/>
    <n v="2"/>
    <s v="D"/>
    <x v="0"/>
    <x v="0"/>
  </r>
  <r>
    <s v="SE"/>
    <s v="Pleuronectes platessa"/>
    <s v="PLE"/>
    <s v="ple.27.24-32"/>
    <s v="27.3.d.24"/>
    <s v="Passive"/>
    <n v="2016"/>
    <n v="3"/>
    <s v="D"/>
    <x v="0"/>
    <x v="0"/>
  </r>
  <r>
    <s v="SE"/>
    <s v="Pleuronectes platessa"/>
    <s v="PLE"/>
    <s v="ple.27.24-32"/>
    <s v="27.3.d.25"/>
    <s v="Active"/>
    <n v="2016"/>
    <n v="4"/>
    <s v="D"/>
    <x v="0"/>
    <x v="0"/>
  </r>
  <r>
    <s v="SE"/>
    <s v="Scophthalmus maximus"/>
    <s v="TUR"/>
    <s v="tur.27.2232"/>
    <s v="27.3.d.25"/>
    <s v="Active"/>
    <n v="2016"/>
    <n v="4"/>
    <s v="L"/>
    <x v="0"/>
    <x v="0"/>
  </r>
  <r>
    <s v="SE"/>
    <s v="Gadus morhua"/>
    <s v="COD"/>
    <s v="cod.27.25-32"/>
    <s v="27.3.d.25"/>
    <s v="Active"/>
    <n v="2014"/>
    <n v="1"/>
    <s v="L"/>
    <x v="1"/>
    <x v="1"/>
  </r>
  <r>
    <s v="SE"/>
    <s v="Gadus morhua"/>
    <s v="COD"/>
    <s v="cod.27.25-32"/>
    <s v="27.3.d.25"/>
    <s v="Active"/>
    <n v="2014"/>
    <n v="2"/>
    <s v="L"/>
    <x v="1"/>
    <x v="2"/>
  </r>
  <r>
    <s v="SE"/>
    <s v="Gadus morhua"/>
    <s v="COD"/>
    <s v="cod.27.25-32"/>
    <s v="27.3.d.25"/>
    <s v="Active"/>
    <n v="2014"/>
    <n v="3"/>
    <s v="L"/>
    <x v="1"/>
    <x v="1"/>
  </r>
  <r>
    <s v="SE"/>
    <s v="Gadus morhua"/>
    <s v="COD"/>
    <s v="cod.27.25-32"/>
    <s v="27.3.d.25"/>
    <s v="Active"/>
    <n v="2014"/>
    <n v="4"/>
    <s v="L"/>
    <x v="1"/>
    <x v="1"/>
  </r>
  <r>
    <s v="SE"/>
    <s v="Gadus morhua"/>
    <s v="COD"/>
    <s v="cod.27.25-32"/>
    <s v="27.3.d.25"/>
    <s v="Active"/>
    <n v="2014"/>
    <n v="1"/>
    <s v="D"/>
    <x v="1"/>
    <x v="3"/>
  </r>
  <r>
    <s v="SE"/>
    <s v="Gadus morhua"/>
    <s v="COD"/>
    <s v="cod.27.25-32"/>
    <s v="27.3.d.25"/>
    <s v="Active"/>
    <n v="2014"/>
    <n v="2"/>
    <s v="D"/>
    <x v="1"/>
    <x v="4"/>
  </r>
  <r>
    <s v="SE"/>
    <s v="Gadus morhua"/>
    <s v="COD"/>
    <s v="cod.27.25-32"/>
    <s v="27.3.d.25"/>
    <s v="Active"/>
    <n v="2014"/>
    <n v="3"/>
    <s v="D"/>
    <x v="1"/>
    <x v="4"/>
  </r>
  <r>
    <s v="SE"/>
    <s v="Gadus morhua"/>
    <s v="COD"/>
    <s v="cod.27.25-32"/>
    <s v="27.3.d.25"/>
    <s v="Active"/>
    <n v="2014"/>
    <n v="4"/>
    <s v="D"/>
    <x v="1"/>
    <x v="5"/>
  </r>
  <r>
    <s v="SE"/>
    <s v="Gadus morhua"/>
    <s v="COD"/>
    <s v="cod.27.25-32"/>
    <s v="27.3.d.25"/>
    <s v="Passive"/>
    <n v="2014"/>
    <n v="1"/>
    <s v="L"/>
    <x v="1"/>
    <x v="6"/>
  </r>
  <r>
    <s v="SE"/>
    <s v="Gadus morhua"/>
    <s v="COD"/>
    <s v="cod.27.25-32"/>
    <s v="27.3.d.25"/>
    <s v="Passive"/>
    <n v="2014"/>
    <n v="2"/>
    <s v="L"/>
    <x v="1"/>
    <x v="6"/>
  </r>
  <r>
    <s v="SE"/>
    <s v="Gadus morhua"/>
    <s v="COD"/>
    <s v="cod.27.25-32"/>
    <s v="27.3.d.25"/>
    <s v="Passive"/>
    <n v="2014"/>
    <n v="3"/>
    <s v="L"/>
    <x v="1"/>
    <x v="6"/>
  </r>
  <r>
    <s v="SE"/>
    <s v="Gadus morhua"/>
    <s v="COD"/>
    <s v="cod.27.25-32"/>
    <s v="27.3.d.25"/>
    <s v="Passive"/>
    <n v="2014"/>
    <n v="4"/>
    <s v="L"/>
    <x v="1"/>
    <x v="6"/>
  </r>
  <r>
    <s v="SE"/>
    <s v="Gadus morhua"/>
    <s v="COD"/>
    <s v="cod.27.25-32"/>
    <s v="27.3.d.25"/>
    <s v="Passive"/>
    <n v="2014"/>
    <n v="1"/>
    <s v="D"/>
    <x v="1"/>
    <x v="3"/>
  </r>
  <r>
    <s v="SE"/>
    <s v="Gadus morhua"/>
    <s v="COD"/>
    <s v="cod.27.25-32"/>
    <s v="27.3.d.25"/>
    <s v="Passive"/>
    <n v="2014"/>
    <n v="2"/>
    <s v="D"/>
    <x v="1"/>
    <x v="3"/>
  </r>
  <r>
    <s v="SE"/>
    <s v="Gadus morhua"/>
    <s v="COD"/>
    <s v="cod.27.25-32"/>
    <s v="27.3.d.25"/>
    <s v="Passive"/>
    <n v="2014"/>
    <n v="3"/>
    <s v="D"/>
    <x v="1"/>
    <x v="3"/>
  </r>
  <r>
    <s v="SE"/>
    <s v="Gadus morhua"/>
    <s v="COD"/>
    <s v="cod.27.25-32"/>
    <s v="27.3.d.25"/>
    <s v="Passive"/>
    <n v="2014"/>
    <n v="4"/>
    <s v="D"/>
    <x v="1"/>
    <x v="3"/>
  </r>
  <r>
    <s v="SE"/>
    <s v="Gadus morhua"/>
    <s v="COD"/>
    <s v="cod.27.25-32"/>
    <s v="27.3.d.26"/>
    <s v="Active"/>
    <n v="2014"/>
    <n v="2"/>
    <s v="D"/>
    <x v="1"/>
    <x v="7"/>
  </r>
  <r>
    <s v="SE"/>
    <s v="Gadus morhua"/>
    <s v="COD"/>
    <s v="cod.27.25-32"/>
    <s v="27.3.d.26"/>
    <s v="Active"/>
    <n v="2014"/>
    <n v="4"/>
    <s v="D"/>
    <x v="1"/>
    <x v="7"/>
  </r>
  <r>
    <s v="SE"/>
    <s v="Gadus morhua"/>
    <s v="COD"/>
    <s v="cod.27.25-32"/>
    <s v="27.3.d.25"/>
    <s v="Active"/>
    <n v="2015"/>
    <n v="1"/>
    <s v="L,B,D"/>
    <x v="1"/>
    <x v="3"/>
  </r>
  <r>
    <s v="SE"/>
    <s v="Gadus morhua"/>
    <s v="COD"/>
    <s v="cod.27.25-32"/>
    <s v="27.3.d.25"/>
    <s v="Active"/>
    <n v="2015"/>
    <n v="2"/>
    <s v="L,B,D"/>
    <x v="1"/>
    <x v="3"/>
  </r>
  <r>
    <s v="SE"/>
    <s v="Gadus morhua"/>
    <s v="COD"/>
    <s v="cod.27.25-32"/>
    <s v="27.3.d.25"/>
    <s v="Active"/>
    <n v="2015"/>
    <n v="3"/>
    <s v="L,B,D"/>
    <x v="1"/>
    <x v="3"/>
  </r>
  <r>
    <s v="SE"/>
    <s v="Gadus morhua"/>
    <s v="COD"/>
    <s v="cod.27.25-32"/>
    <s v="27.3.d.25"/>
    <s v="Active"/>
    <n v="2015"/>
    <n v="4"/>
    <s v="L,B,D"/>
    <x v="1"/>
    <x v="3"/>
  </r>
  <r>
    <s v="SE"/>
    <s v="Gadus morhua"/>
    <s v="COD"/>
    <s v="cod.27.25-32"/>
    <s v="27.3.d.25"/>
    <s v="Passive"/>
    <n v="2015"/>
    <n v="1"/>
    <s v="L,B,D"/>
    <x v="1"/>
    <x v="3"/>
  </r>
  <r>
    <s v="SE"/>
    <s v="Gadus morhua"/>
    <s v="COD"/>
    <s v="cod.27.25-32"/>
    <s v="27.3.d.25"/>
    <s v="Passive"/>
    <n v="2015"/>
    <n v="2"/>
    <s v="L,B,D"/>
    <x v="1"/>
    <x v="3"/>
  </r>
  <r>
    <s v="SE"/>
    <s v="Gadus morhua"/>
    <s v="COD"/>
    <s v="cod.27.25-32"/>
    <s v="27.3.d.25"/>
    <s v="Passive"/>
    <n v="2015"/>
    <n v="3"/>
    <s v="L,B,D"/>
    <x v="1"/>
    <x v="8"/>
  </r>
  <r>
    <s v="SE"/>
    <s v="Gadus morhua"/>
    <s v="COD"/>
    <s v="cod.27.25-32"/>
    <s v="27.3.d.25"/>
    <s v="Passive"/>
    <n v="2015"/>
    <n v="4"/>
    <s v="L,B,D"/>
    <x v="1"/>
    <x v="3"/>
  </r>
  <r>
    <s v="SE"/>
    <s v="Gadus morhua"/>
    <s v="COD"/>
    <s v="cod.27.25-32"/>
    <s v="27.3.d.25"/>
    <s v="Active"/>
    <n v="2016"/>
    <n v="1"/>
    <s v="L,B,D"/>
    <x v="1"/>
    <x v="3"/>
  </r>
  <r>
    <s v="SE"/>
    <s v="Gadus morhua"/>
    <s v="COD"/>
    <s v="cod.27.25-32"/>
    <s v="27.3.d.25"/>
    <s v="Active"/>
    <n v="2016"/>
    <n v="2"/>
    <s v="L,B,D"/>
    <x v="1"/>
    <x v="3"/>
  </r>
  <r>
    <s v="SE"/>
    <s v="Gadus morhua"/>
    <s v="COD"/>
    <s v="cod.27.25-32"/>
    <s v="27.3.d.25"/>
    <s v="Active"/>
    <n v="2016"/>
    <n v="3"/>
    <s v="L,B,D"/>
    <x v="1"/>
    <x v="3"/>
  </r>
  <r>
    <s v="SE"/>
    <s v="Gadus morhua"/>
    <s v="COD"/>
    <s v="cod.27.25-32"/>
    <s v="27.3.d.25"/>
    <s v="Active"/>
    <n v="2016"/>
    <n v="4"/>
    <s v="L,B,D"/>
    <x v="1"/>
    <x v="3"/>
  </r>
  <r>
    <s v="SE"/>
    <s v="Gadus morhua"/>
    <s v="COD"/>
    <s v="cod.27.25-32"/>
    <s v="27.3.d.25"/>
    <s v="Active"/>
    <n v="2016"/>
    <n v="3"/>
    <s v="B,D"/>
    <x v="1"/>
    <x v="4"/>
  </r>
  <r>
    <s v="SE"/>
    <s v="Gadus morhua"/>
    <s v="COD"/>
    <s v="cod.27.25-32"/>
    <s v="27.3.d.25"/>
    <s v="Active"/>
    <n v="2016"/>
    <n v="4"/>
    <s v="B,D"/>
    <x v="1"/>
    <x v="4"/>
  </r>
  <r>
    <s v="SE"/>
    <s v="Gadus morhua"/>
    <s v="COD"/>
    <s v="cod.27.25-32"/>
    <s v="27.3.d.25"/>
    <s v="Passive"/>
    <n v="2016"/>
    <n v="1"/>
    <s v="L,B,D"/>
    <x v="1"/>
    <x v="9"/>
  </r>
  <r>
    <s v="SE"/>
    <s v="Gadus morhua"/>
    <s v="COD"/>
    <s v="cod.27.25-32"/>
    <s v="27.3.d.25"/>
    <s v="Passive"/>
    <n v="2016"/>
    <n v="2"/>
    <s v="L,B,D"/>
    <x v="1"/>
    <x v="9"/>
  </r>
  <r>
    <s v="SE"/>
    <s v="Gadus morhua"/>
    <s v="COD"/>
    <s v="cod.27.25-32"/>
    <s v="27.3.d.25"/>
    <s v="Passive"/>
    <n v="2016"/>
    <n v="3"/>
    <s v="L,B,D"/>
    <x v="1"/>
    <x v="9"/>
  </r>
  <r>
    <s v="SE"/>
    <s v="Gadus morhua"/>
    <s v="COD"/>
    <s v="cod.27.25-32"/>
    <s v="27.3.d.25"/>
    <s v="Passive"/>
    <n v="2016"/>
    <n v="4"/>
    <s v="L,B,D"/>
    <x v="1"/>
    <x v="9"/>
  </r>
  <r>
    <s v="DEU"/>
    <s v="Gadus morhua"/>
    <s v="COD"/>
    <s v="cod.27.3.d.25-32"/>
    <s v="27.3.d"/>
    <s v="Active"/>
    <n v="2016"/>
    <n v="1"/>
    <s v="L"/>
    <x v="2"/>
    <x v="10"/>
  </r>
  <r>
    <s v="DEU"/>
    <s v="Gadus morhua"/>
    <s v="COD"/>
    <s v="cod.27.3.d.25-32"/>
    <s v="27.3.d"/>
    <s v="Active"/>
    <n v="2016"/>
    <n v="1"/>
    <s v="D"/>
    <x v="2"/>
    <x v="10"/>
  </r>
  <r>
    <s v="DEU"/>
    <s v="Gadus morhua"/>
    <s v="COD"/>
    <s v="cod.27.3.d.25-32"/>
    <s v="27.3.d"/>
    <s v="Active"/>
    <n v="2016"/>
    <n v="1"/>
    <s v="B"/>
    <x v="3"/>
    <x v="11"/>
  </r>
  <r>
    <s v="DEU"/>
    <s v="Gadus morhua"/>
    <s v="COD"/>
    <s v="cod.27.3.d.25-32"/>
    <s v="27.3.d"/>
    <s v="Active"/>
    <n v="2016"/>
    <n v="2"/>
    <s v="L"/>
    <x v="2"/>
    <x v="10"/>
  </r>
  <r>
    <s v="DEU"/>
    <s v="Gadus morhua"/>
    <s v="COD"/>
    <s v="cod.27.3.d.25-32"/>
    <s v="27.3.d"/>
    <s v="Active"/>
    <n v="2016"/>
    <n v="2"/>
    <s v="D"/>
    <x v="2"/>
    <x v="10"/>
  </r>
  <r>
    <s v="DEU"/>
    <s v="Gadus morhua"/>
    <s v="COD"/>
    <s v="cod.27.3.d.25-32"/>
    <s v="27.3.d"/>
    <s v="Active"/>
    <n v="2016"/>
    <n v="2"/>
    <s v="B"/>
    <x v="3"/>
    <x v="11"/>
  </r>
  <r>
    <s v="DEU"/>
    <s v="Gadus morhua"/>
    <s v="COD"/>
    <s v="cod.27.3.d.25-32"/>
    <s v="27.3.d"/>
    <s v="Active"/>
    <n v="2016"/>
    <n v="3"/>
    <s v="L"/>
    <x v="2"/>
    <x v="10"/>
  </r>
  <r>
    <s v="DEU"/>
    <s v="Gadus morhua"/>
    <s v="COD"/>
    <s v="cod.27.3.d.25-32"/>
    <s v="27.3.d"/>
    <s v="Active"/>
    <n v="2016"/>
    <n v="3"/>
    <s v="D"/>
    <x v="2"/>
    <x v="10"/>
  </r>
  <r>
    <s v="DEU"/>
    <s v="Gadus morhua"/>
    <s v="COD"/>
    <s v="cod.27.3.d.25-32"/>
    <s v="27.3.d"/>
    <s v="Active"/>
    <n v="2016"/>
    <n v="3"/>
    <s v="B"/>
    <x v="3"/>
    <x v="11"/>
  </r>
  <r>
    <s v="DEU"/>
    <s v="Gadus morhua"/>
    <s v="COD"/>
    <s v="cod.27.3.d.25-32"/>
    <s v="27.3.d"/>
    <s v="Active"/>
    <n v="2016"/>
    <n v="4"/>
    <s v="L"/>
    <x v="2"/>
    <x v="10"/>
  </r>
  <r>
    <s v="DEU"/>
    <s v="Gadus morhua"/>
    <s v="COD"/>
    <s v="cod.27.3.d.25-32"/>
    <s v="27.3.d"/>
    <s v="Active"/>
    <n v="2016"/>
    <n v="4"/>
    <s v="D"/>
    <x v="2"/>
    <x v="10"/>
  </r>
  <r>
    <s v="DEU"/>
    <s v="Pleuronectes platessa"/>
    <s v="PLE"/>
    <s v="ple.27.3.d.24-32"/>
    <s v="27.3.d"/>
    <s v="Active"/>
    <n v="2016"/>
    <n v="1"/>
    <s v="L"/>
    <x v="2"/>
    <x v="12"/>
  </r>
  <r>
    <s v="DEU"/>
    <s v="Pleuronectes platessa"/>
    <s v="PLE"/>
    <s v="ple.27.3.d.24-32"/>
    <s v="27.3.d"/>
    <s v="Active"/>
    <n v="2016"/>
    <n v="1"/>
    <s v="D"/>
    <x v="2"/>
    <x v="12"/>
  </r>
  <r>
    <s v="DEU"/>
    <s v="Pleuronectes platessa"/>
    <s v="PLE"/>
    <s v="ple.27.3.d.24-32"/>
    <s v="27.3.d"/>
    <s v="Active"/>
    <n v="2016"/>
    <n v="2"/>
    <s v="L"/>
    <x v="2"/>
    <x v="12"/>
  </r>
  <r>
    <s v="DEU"/>
    <s v="Pleuronectes platessa"/>
    <s v="PLE"/>
    <s v="ple.27.3.d.24-32"/>
    <s v="27.3.d"/>
    <s v="Active"/>
    <n v="2016"/>
    <n v="2"/>
    <s v="D"/>
    <x v="2"/>
    <x v="12"/>
  </r>
  <r>
    <s v="DEU"/>
    <s v="Pleuronectes platessa"/>
    <s v="PLE"/>
    <s v="ple.27.3.d.24-32"/>
    <s v="27.3.d"/>
    <s v="Active"/>
    <n v="2016"/>
    <n v="3"/>
    <s v="L"/>
    <x v="2"/>
    <x v="12"/>
  </r>
  <r>
    <s v="DEU"/>
    <s v="Pleuronectes platessa"/>
    <s v="PLE"/>
    <s v="ple.27.3.d.24-32"/>
    <s v="27.3.d"/>
    <s v="Active"/>
    <n v="2016"/>
    <n v="3"/>
    <s v="D"/>
    <x v="2"/>
    <x v="12"/>
  </r>
  <r>
    <s v="DEU"/>
    <s v="Pleuronectes platessa"/>
    <s v="PLE"/>
    <s v="ple.27.3.d.24-32"/>
    <s v="27.3.d"/>
    <s v="Active"/>
    <n v="2016"/>
    <n v="4"/>
    <s v="L"/>
    <x v="2"/>
    <x v="12"/>
  </r>
  <r>
    <s v="DEU"/>
    <s v="Pleuronectes platessa"/>
    <s v="PLE"/>
    <s v="ple.27.3.d.24-32"/>
    <s v="27.3.d"/>
    <s v="Active"/>
    <n v="2016"/>
    <n v="4"/>
    <s v="D"/>
    <x v="2"/>
    <x v="12"/>
  </r>
  <r>
    <s v="DEU"/>
    <s v="Pleuronectes platessa"/>
    <s v="PLE"/>
    <s v="ple.27.3.d.24-32"/>
    <s v="27.3.d"/>
    <s v="Passive"/>
    <n v="2016"/>
    <n v="1"/>
    <s v="L"/>
    <x v="2"/>
    <x v="12"/>
  </r>
  <r>
    <s v="DEU"/>
    <s v="Pleuronectes platessa"/>
    <s v="PLE"/>
    <s v="ple.27.3.d.24-32"/>
    <s v="27.3.d"/>
    <s v="Passive"/>
    <n v="2016"/>
    <n v="1"/>
    <s v="D"/>
    <x v="2"/>
    <x v="12"/>
  </r>
  <r>
    <s v="DEU"/>
    <s v="Pleuronectes platessa"/>
    <s v="PLE"/>
    <s v="ple.27.3.d.24-32"/>
    <s v="27.3.d"/>
    <s v="Passive"/>
    <n v="2016"/>
    <n v="2"/>
    <s v="L"/>
    <x v="2"/>
    <x v="12"/>
  </r>
  <r>
    <s v="DEU"/>
    <s v="Pleuronectes platessa"/>
    <s v="PLE"/>
    <s v="ple.27.3.d.24-32"/>
    <s v="27.3.d"/>
    <s v="Passive"/>
    <n v="2016"/>
    <n v="2"/>
    <s v="D"/>
    <x v="2"/>
    <x v="12"/>
  </r>
  <r>
    <s v="DEU"/>
    <s v="Pleuronectes platessa"/>
    <s v="PLE"/>
    <s v="ple.27.3.d.24-32"/>
    <s v="27.3.d"/>
    <s v="Passive"/>
    <n v="2016"/>
    <n v="3"/>
    <s v="L"/>
    <x v="2"/>
    <x v="12"/>
  </r>
  <r>
    <s v="DEU"/>
    <s v="Pleuronectes platessa"/>
    <s v="PLE"/>
    <s v="ple.27.3.d.24-32"/>
    <s v="27.3.d"/>
    <s v="Passive"/>
    <n v="2016"/>
    <n v="3"/>
    <s v="D"/>
    <x v="2"/>
    <x v="12"/>
  </r>
  <r>
    <s v="DEU"/>
    <s v="Pleuronectes platessa"/>
    <s v="PLE"/>
    <s v="ple.27.3.d.24-32"/>
    <s v="27.3.d"/>
    <s v="Passive"/>
    <n v="2016"/>
    <n v="4"/>
    <s v="L"/>
    <x v="2"/>
    <x v="12"/>
  </r>
  <r>
    <s v="DEU"/>
    <s v="Pleuronectes platessa"/>
    <s v="PLE"/>
    <s v="ple.27.3.d.24-32"/>
    <s v="27.3.d"/>
    <s v="Passive"/>
    <n v="2016"/>
    <n v="4"/>
    <s v="D"/>
    <x v="2"/>
    <x v="12"/>
  </r>
  <r>
    <s v="DEU"/>
    <s v="Plathichthys flesus"/>
    <s v="FLE"/>
    <s v="fle.27.2.c.22-b.23"/>
    <s v="27.3.b-c"/>
    <s v="Active"/>
    <n v="2016"/>
    <n v="1"/>
    <s v="L"/>
    <x v="2"/>
    <x v="13"/>
  </r>
  <r>
    <s v="DEU"/>
    <s v="Plathichthys flesus"/>
    <s v="FLE"/>
    <s v="fle.27.2.c.22-b.23"/>
    <s v="27.3.b-c"/>
    <s v="Active"/>
    <n v="2016"/>
    <n v="1"/>
    <s v="D"/>
    <x v="2"/>
    <x v="13"/>
  </r>
  <r>
    <s v="DEU"/>
    <s v="Plathichthys flesus"/>
    <s v="FLE"/>
    <s v="fle.27.2.c.22-b.23"/>
    <s v="27.3.b-c"/>
    <s v="Active"/>
    <n v="2016"/>
    <n v="2"/>
    <s v="L"/>
    <x v="2"/>
    <x v="13"/>
  </r>
  <r>
    <s v="DEU"/>
    <s v="Plathichthys flesus"/>
    <s v="FLE"/>
    <s v="fle.27.2.c.22-b.23"/>
    <s v="27.3.b-c"/>
    <s v="Active"/>
    <n v="2016"/>
    <n v="2"/>
    <s v="D"/>
    <x v="2"/>
    <x v="13"/>
  </r>
  <r>
    <s v="DEU"/>
    <s v="Plathichthys flesus"/>
    <s v="FLE"/>
    <s v="fle.27.2.c.22-b.23"/>
    <s v="27.3.b-c"/>
    <s v="Active"/>
    <n v="2016"/>
    <n v="3"/>
    <s v="L"/>
    <x v="2"/>
    <x v="13"/>
  </r>
  <r>
    <s v="DEU"/>
    <s v="Plathichthys flesus"/>
    <s v="FLE"/>
    <s v="fle.27.2.c.22-b.23"/>
    <s v="27.3.b-c"/>
    <s v="Active"/>
    <n v="2016"/>
    <n v="3"/>
    <s v="D"/>
    <x v="2"/>
    <x v="13"/>
  </r>
  <r>
    <s v="DEU"/>
    <s v="Plathichthys flesus"/>
    <s v="FLE"/>
    <s v="fle.27.2.c.22-b.23"/>
    <s v="27.3.b-c"/>
    <s v="Active"/>
    <n v="2016"/>
    <n v="4"/>
    <s v="L"/>
    <x v="2"/>
    <x v="13"/>
  </r>
  <r>
    <s v="DEU"/>
    <s v="Plathichthys flesus"/>
    <s v="FLE"/>
    <s v="fle.27.2.c.22-b.23"/>
    <s v="27.3.b-c"/>
    <s v="Active"/>
    <n v="2016"/>
    <n v="4"/>
    <s v="D"/>
    <x v="2"/>
    <x v="13"/>
  </r>
  <r>
    <s v="DEU"/>
    <s v="Plathichthys flesus"/>
    <s v="FLE"/>
    <s v="fle.27.2.c.22-b.23"/>
    <s v="27.3.b-c"/>
    <s v="Passive"/>
    <n v="2016"/>
    <n v="1"/>
    <s v="L"/>
    <x v="2"/>
    <x v="13"/>
  </r>
  <r>
    <s v="DEU"/>
    <s v="Plathichthys flesus"/>
    <s v="FLE"/>
    <s v="fle.27.2.c.22-b.23"/>
    <s v="27.3.b-c"/>
    <s v="Passive"/>
    <n v="2016"/>
    <n v="1"/>
    <s v="D"/>
    <x v="2"/>
    <x v="13"/>
  </r>
  <r>
    <s v="DEU"/>
    <s v="Plathichthys flesus"/>
    <s v="FLE"/>
    <s v="fle.27.2.c.22-b.23"/>
    <s v="27.3.b-c"/>
    <s v="Passive"/>
    <n v="2016"/>
    <n v="2"/>
    <s v="L"/>
    <x v="2"/>
    <x v="13"/>
  </r>
  <r>
    <s v="DEU"/>
    <s v="Plathichthys flesus"/>
    <s v="FLE"/>
    <s v="fle.27.2.c.22-b.23"/>
    <s v="27.3.b-c"/>
    <s v="Passive"/>
    <n v="2016"/>
    <n v="2"/>
    <s v="D"/>
    <x v="2"/>
    <x v="13"/>
  </r>
  <r>
    <s v="DEU"/>
    <s v="Plathichthys flesus"/>
    <s v="FLE"/>
    <s v="fle.27.2.c.22-b.23"/>
    <s v="27.3.b-c"/>
    <s v="Passive"/>
    <n v="2016"/>
    <n v="3"/>
    <s v="L"/>
    <x v="2"/>
    <x v="13"/>
  </r>
  <r>
    <s v="DEU"/>
    <s v="Plathichthys flesus"/>
    <s v="FLE"/>
    <s v="fle.27.2.c.22-b.23"/>
    <s v="27.3.b-c"/>
    <s v="Passive"/>
    <n v="2016"/>
    <n v="3"/>
    <s v="D"/>
    <x v="2"/>
    <x v="13"/>
  </r>
  <r>
    <s v="DEU"/>
    <s v="Plathichthys flesus"/>
    <s v="FLE"/>
    <s v="fle.27.2.c.22-b.23"/>
    <s v="27.3.b-c"/>
    <s v="Passive"/>
    <n v="2016"/>
    <n v="4"/>
    <s v="L"/>
    <x v="2"/>
    <x v="13"/>
  </r>
  <r>
    <s v="DEU"/>
    <s v="Plathichthys flesus"/>
    <s v="FLE"/>
    <s v="fle.27.2.c.22-b.23"/>
    <s v="27.3.b-c"/>
    <s v="Passive"/>
    <n v="2016"/>
    <n v="4"/>
    <s v="D"/>
    <x v="2"/>
    <x v="13"/>
  </r>
  <r>
    <s v="DEU"/>
    <s v="Plathichthys flesus"/>
    <s v="FLE"/>
    <s v="fle.27.3.d.24-25"/>
    <s v="27.3.d"/>
    <s v="Active"/>
    <n v="2016"/>
    <n v="1"/>
    <s v="L"/>
    <x v="2"/>
    <x v="13"/>
  </r>
  <r>
    <s v="DEU"/>
    <s v="Plathichthys flesus"/>
    <s v="FLE"/>
    <s v="fle.27.3.d.24-25"/>
    <s v="27.3.d"/>
    <s v="Active"/>
    <n v="2016"/>
    <n v="1"/>
    <s v="D"/>
    <x v="2"/>
    <x v="13"/>
  </r>
  <r>
    <s v="DEU"/>
    <s v="Plathichthys flesus"/>
    <s v="FLE"/>
    <s v="fle.27.3.d.24-25"/>
    <s v="27.3.d"/>
    <s v="Active"/>
    <n v="2016"/>
    <n v="2"/>
    <s v="L"/>
    <x v="2"/>
    <x v="13"/>
  </r>
  <r>
    <s v="DEU"/>
    <s v="Plathichthys flesus"/>
    <s v="FLE"/>
    <s v="fle.27.3.d.24-25"/>
    <s v="27.3.d"/>
    <s v="Active"/>
    <n v="2016"/>
    <n v="2"/>
    <s v="D"/>
    <x v="2"/>
    <x v="13"/>
  </r>
  <r>
    <s v="DEU"/>
    <s v="Plathichthys flesus"/>
    <s v="FLE"/>
    <s v="fle.27.3.d.24-25"/>
    <s v="27.3.d"/>
    <s v="Active"/>
    <n v="2016"/>
    <n v="3"/>
    <s v="L"/>
    <x v="2"/>
    <x v="13"/>
  </r>
  <r>
    <s v="DEU"/>
    <s v="Plathichthys flesus"/>
    <s v="FLE"/>
    <s v="fle.27.3.d.24-25"/>
    <s v="27.3.d"/>
    <s v="Active"/>
    <n v="2016"/>
    <n v="3"/>
    <s v="D"/>
    <x v="2"/>
    <x v="13"/>
  </r>
  <r>
    <s v="DEU"/>
    <s v="Plathichthys flesus"/>
    <s v="FLE"/>
    <s v="fle.27.3.d.24-25"/>
    <s v="27.3.d"/>
    <s v="Active"/>
    <n v="2016"/>
    <n v="4"/>
    <s v="L"/>
    <x v="2"/>
    <x v="13"/>
  </r>
  <r>
    <s v="DEU"/>
    <s v="Plathichthys flesus"/>
    <s v="FLE"/>
    <s v="fle.27.3.d.24-25"/>
    <s v="27.3.d"/>
    <s v="Active"/>
    <n v="2016"/>
    <n v="4"/>
    <s v="D"/>
    <x v="2"/>
    <x v="13"/>
  </r>
  <r>
    <s v="DEU"/>
    <s v="Plathichthys flesus"/>
    <s v="FLE"/>
    <s v="fle.27.3.d.24-25"/>
    <s v="27.3.d"/>
    <s v="Passive"/>
    <n v="2016"/>
    <n v="1"/>
    <s v="L"/>
    <x v="2"/>
    <x v="13"/>
  </r>
  <r>
    <s v="DEU"/>
    <s v="Plathichthys flesus"/>
    <s v="FLE"/>
    <s v="fle.27.3.d.24-25"/>
    <s v="27.3.d"/>
    <s v="Passive"/>
    <n v="2016"/>
    <n v="1"/>
    <s v="D"/>
    <x v="2"/>
    <x v="13"/>
  </r>
  <r>
    <s v="DEU"/>
    <s v="Plathichthys flesus"/>
    <s v="FLE"/>
    <s v="fle.27.3.d.24-25"/>
    <s v="27.3.d"/>
    <s v="Passive"/>
    <n v="2016"/>
    <n v="2"/>
    <s v="L"/>
    <x v="2"/>
    <x v="13"/>
  </r>
  <r>
    <s v="DEU"/>
    <s v="Plathichthys flesus"/>
    <s v="FLE"/>
    <s v="fle.27.3.d.24-25"/>
    <s v="27.3.d"/>
    <s v="Passive"/>
    <n v="2016"/>
    <n v="2"/>
    <s v="D"/>
    <x v="2"/>
    <x v="13"/>
  </r>
  <r>
    <s v="DEU"/>
    <s v="Plathichthys flesus"/>
    <s v="FLE"/>
    <s v="fle.27.3.d.24-25"/>
    <s v="27.3.d"/>
    <s v="Passive"/>
    <n v="2016"/>
    <n v="3"/>
    <s v="L"/>
    <x v="2"/>
    <x v="13"/>
  </r>
  <r>
    <s v="DEU"/>
    <s v="Plathichthys flesus"/>
    <s v="FLE"/>
    <s v="fle.27.3.d.24-25"/>
    <s v="27.3.d"/>
    <s v="Passive"/>
    <n v="2016"/>
    <n v="3"/>
    <s v="D"/>
    <x v="2"/>
    <x v="13"/>
  </r>
  <r>
    <s v="DEU"/>
    <s v="Plathichthys flesus"/>
    <s v="FLE"/>
    <s v="fle.27.3.d.24-25"/>
    <s v="27.3.d"/>
    <s v="Passive"/>
    <n v="2016"/>
    <n v="4"/>
    <s v="L"/>
    <x v="2"/>
    <x v="13"/>
  </r>
  <r>
    <s v="DEU"/>
    <s v="Plathichthys flesus"/>
    <s v="FLE"/>
    <s v="fle.27.3.d.24-25"/>
    <s v="27.3.d"/>
    <s v="Passive"/>
    <n v="2016"/>
    <n v="4"/>
    <s v="D"/>
    <x v="2"/>
    <x v="13"/>
  </r>
  <r>
    <s v="DEU"/>
    <s v="Limanda limanda"/>
    <s v="DAB"/>
    <s v="dab.27.3.c.22-d.32"/>
    <s v="27.3.c-d"/>
    <s v="Active"/>
    <n v="2016"/>
    <n v="1"/>
    <s v="L"/>
    <x v="2"/>
    <x v="14"/>
  </r>
  <r>
    <s v="DEU"/>
    <s v="Limanda limanda"/>
    <s v="DAB"/>
    <s v="dab.27.3.c.22-d.32"/>
    <s v="27.3.c-d"/>
    <s v="Active"/>
    <n v="2016"/>
    <n v="1"/>
    <s v="D"/>
    <x v="2"/>
    <x v="14"/>
  </r>
  <r>
    <s v="DEU"/>
    <s v="Limanda limanda"/>
    <s v="DAB"/>
    <s v="dab.27.3.c.22-d.32"/>
    <s v="27.3.c-d"/>
    <s v="Active"/>
    <n v="2016"/>
    <n v="2"/>
    <s v="L"/>
    <x v="2"/>
    <x v="14"/>
  </r>
  <r>
    <s v="DEU"/>
    <s v="Limanda limanda"/>
    <s v="DAB"/>
    <s v="dab.27.3.c.22-d.32"/>
    <s v="27.3.c-d"/>
    <s v="Active"/>
    <n v="2016"/>
    <n v="2"/>
    <s v="D"/>
    <x v="2"/>
    <x v="14"/>
  </r>
  <r>
    <s v="DEU"/>
    <s v="Limanda limanda"/>
    <s v="DAB"/>
    <s v="dab.27.3.c.22-d.32"/>
    <s v="27.3.c-d"/>
    <s v="Active"/>
    <n v="2016"/>
    <n v="3"/>
    <s v="L"/>
    <x v="2"/>
    <x v="14"/>
  </r>
  <r>
    <s v="DEU"/>
    <s v="Limanda limanda"/>
    <s v="DAB"/>
    <s v="dab.27.3.c.22-d.32"/>
    <s v="27.3.c-d"/>
    <s v="Active"/>
    <n v="2016"/>
    <n v="3"/>
    <s v="D"/>
    <x v="2"/>
    <x v="14"/>
  </r>
  <r>
    <s v="DEU"/>
    <s v="Limanda limanda"/>
    <s v="DAB"/>
    <s v="dab.27.3.c.22-d.32"/>
    <s v="27.3.c-d"/>
    <s v="Active"/>
    <n v="2016"/>
    <n v="4"/>
    <s v="L"/>
    <x v="2"/>
    <x v="14"/>
  </r>
  <r>
    <s v="DEU"/>
    <s v="Limanda limanda"/>
    <s v="DAB"/>
    <s v="dab.27.3.c.22-d.32"/>
    <s v="27.3.c-d"/>
    <s v="Active"/>
    <n v="2016"/>
    <n v="4"/>
    <s v="D"/>
    <x v="2"/>
    <x v="14"/>
  </r>
  <r>
    <s v="DEU"/>
    <s v="Limanda limanda"/>
    <s v="DAB"/>
    <s v="dab.27.3.c.22-d.32"/>
    <s v="27.3.c-d"/>
    <s v="Passive"/>
    <n v="2016"/>
    <n v="1"/>
    <s v="L"/>
    <x v="2"/>
    <x v="14"/>
  </r>
  <r>
    <s v="DEU"/>
    <s v="Limanda limanda"/>
    <s v="DAB"/>
    <s v="dab.27.3.c.22-d.32"/>
    <s v="27.3.c-d"/>
    <s v="Passive"/>
    <n v="2016"/>
    <n v="1"/>
    <s v="D"/>
    <x v="2"/>
    <x v="14"/>
  </r>
  <r>
    <s v="DEU"/>
    <s v="Limanda limanda"/>
    <s v="DAB"/>
    <s v="dab.27.3.c.22-d.32"/>
    <s v="27.3.c-d"/>
    <s v="Passive"/>
    <n v="2016"/>
    <n v="2"/>
    <s v="L"/>
    <x v="2"/>
    <x v="14"/>
  </r>
  <r>
    <s v="DEU"/>
    <s v="Limanda limanda"/>
    <s v="DAB"/>
    <s v="dab.27.3.c.22-d.32"/>
    <s v="27.3.c-d"/>
    <s v="Passive"/>
    <n v="2016"/>
    <n v="2"/>
    <s v="D"/>
    <x v="2"/>
    <x v="14"/>
  </r>
  <r>
    <s v="DEU"/>
    <s v="Limanda limanda"/>
    <s v="DAB"/>
    <s v="dab.27.3.c.22-d.32"/>
    <s v="27.3.c-d"/>
    <s v="Passive"/>
    <n v="2016"/>
    <n v="3"/>
    <s v="L"/>
    <x v="2"/>
    <x v="14"/>
  </r>
  <r>
    <s v="DEU"/>
    <s v="Limanda limanda"/>
    <s v="DAB"/>
    <s v="dab.27.3.c.22-d.32"/>
    <s v="27.3.c-d"/>
    <s v="Passive"/>
    <n v="2016"/>
    <n v="3"/>
    <s v="D"/>
    <x v="2"/>
    <x v="14"/>
  </r>
  <r>
    <s v="DEU"/>
    <s v="Limanda limanda"/>
    <s v="DAB"/>
    <s v="dab.27.3.c.22-d.32"/>
    <s v="27.3.c-d"/>
    <s v="Passive"/>
    <n v="2016"/>
    <n v="4"/>
    <s v="L"/>
    <x v="2"/>
    <x v="14"/>
  </r>
  <r>
    <s v="DEU"/>
    <s v="Limanda limanda"/>
    <s v="DAB"/>
    <s v="dab.27.3.c.22-d.32"/>
    <s v="27.3.c-d"/>
    <s v="Passive"/>
    <n v="2016"/>
    <n v="4"/>
    <s v="D"/>
    <x v="2"/>
    <x v="14"/>
  </r>
  <r>
    <s v="DEU"/>
    <s v="Scopthalmus maximus"/>
    <s v="TUR"/>
    <s v="tur.27.3.c.22-d.32"/>
    <s v="27.3.c-d"/>
    <s v="Active"/>
    <n v="2016"/>
    <n v="1"/>
    <s v="L"/>
    <x v="2"/>
    <x v="15"/>
  </r>
  <r>
    <s v="DEU"/>
    <s v="Scopthalmus maximus"/>
    <s v="TUR"/>
    <s v="tur.27.3.c.22-d.32"/>
    <s v="27.3.c-d"/>
    <s v="Active"/>
    <n v="2016"/>
    <n v="1"/>
    <s v="D"/>
    <x v="2"/>
    <x v="15"/>
  </r>
  <r>
    <s v="DEU"/>
    <s v="Scopthalmus maximus"/>
    <s v="TUR"/>
    <s v="tur.27.3.c.22-d.32"/>
    <s v="27.3.c-d"/>
    <s v="Active"/>
    <n v="2016"/>
    <n v="2"/>
    <s v="L"/>
    <x v="2"/>
    <x v="15"/>
  </r>
  <r>
    <s v="DEU"/>
    <s v="Scopthalmus maximus"/>
    <s v="TUR"/>
    <s v="tur.27.3.c.22-d.32"/>
    <s v="27.3.c-d"/>
    <s v="Active"/>
    <n v="2016"/>
    <n v="2"/>
    <s v="D"/>
    <x v="2"/>
    <x v="15"/>
  </r>
  <r>
    <s v="DEU"/>
    <s v="Scopthalmus maximus"/>
    <s v="TUR"/>
    <s v="tur.27.3.c.22-d.32"/>
    <s v="27.3.c-d"/>
    <s v="Active"/>
    <n v="2016"/>
    <n v="3"/>
    <s v="L"/>
    <x v="2"/>
    <x v="15"/>
  </r>
  <r>
    <s v="DEU"/>
    <s v="Scopthalmus maximus"/>
    <s v="TUR"/>
    <s v="tur.27.3.c.22-d.32"/>
    <s v="27.3.c-d"/>
    <s v="Active"/>
    <n v="2016"/>
    <n v="3"/>
    <s v="D"/>
    <x v="2"/>
    <x v="15"/>
  </r>
  <r>
    <s v="DEU"/>
    <s v="Scopthalmus maximus"/>
    <s v="TUR"/>
    <s v="tur.27.3.c.22-d.32"/>
    <s v="27.3.c-d"/>
    <s v="Active"/>
    <n v="2016"/>
    <n v="4"/>
    <s v="L"/>
    <x v="2"/>
    <x v="15"/>
  </r>
  <r>
    <s v="DEU"/>
    <s v="Scopthalmus maximus"/>
    <s v="TUR"/>
    <s v="tur.27.3.c.22-d.32"/>
    <s v="27.3.c-d"/>
    <s v="Active"/>
    <n v="2016"/>
    <n v="4"/>
    <s v="D"/>
    <x v="2"/>
    <x v="15"/>
  </r>
  <r>
    <s v="DEU"/>
    <s v="Scopthalmus maximus"/>
    <s v="TUR"/>
    <s v="tur.27.3.c.22-d.32"/>
    <s v="27.3.c-d"/>
    <s v="Passive"/>
    <n v="2016"/>
    <n v="1"/>
    <s v="L"/>
    <x v="2"/>
    <x v="15"/>
  </r>
  <r>
    <s v="DEU"/>
    <s v="Scopthalmus maximus"/>
    <s v="TUR"/>
    <s v="tur.27.3.c.22-d.32"/>
    <s v="27.3.c-d"/>
    <s v="Passive"/>
    <n v="2016"/>
    <n v="1"/>
    <s v="D"/>
    <x v="2"/>
    <x v="15"/>
  </r>
  <r>
    <s v="DEU"/>
    <s v="Scopthalmus maximus"/>
    <s v="TUR"/>
    <s v="tur.27.3.c.22-d.32"/>
    <s v="27.3.c-d"/>
    <s v="Passive"/>
    <n v="2016"/>
    <n v="2"/>
    <s v="L"/>
    <x v="2"/>
    <x v="15"/>
  </r>
  <r>
    <s v="DEU"/>
    <s v="Scopthalmus maximus"/>
    <s v="TUR"/>
    <s v="tur.27.3.c.22-d.32"/>
    <s v="27.3.c-d"/>
    <s v="Passive"/>
    <n v="2016"/>
    <n v="2"/>
    <s v="D"/>
    <x v="2"/>
    <x v="15"/>
  </r>
  <r>
    <s v="DEU"/>
    <s v="Scopthalmus maximus"/>
    <s v="TUR"/>
    <s v="tur.27.3.c.22-d.32"/>
    <s v="27.3.c-d"/>
    <s v="Passive"/>
    <n v="2016"/>
    <n v="3"/>
    <s v="L"/>
    <x v="2"/>
    <x v="15"/>
  </r>
  <r>
    <s v="DEU"/>
    <s v="Scopthalmus maximus"/>
    <s v="TUR"/>
    <s v="tur.27.3.c.22-d.32"/>
    <s v="27.3.c-d"/>
    <s v="Passive"/>
    <n v="2016"/>
    <n v="3"/>
    <s v="D"/>
    <x v="2"/>
    <x v="15"/>
  </r>
  <r>
    <s v="DEU"/>
    <s v="Scopthalmus maximus"/>
    <s v="TUR"/>
    <s v="tur.27.3.c.22-d.32"/>
    <s v="27.3.c-d"/>
    <s v="Passive"/>
    <n v="2016"/>
    <n v="4"/>
    <s v="L"/>
    <x v="2"/>
    <x v="15"/>
  </r>
  <r>
    <s v="DEU"/>
    <s v="Scopthalmus maximus"/>
    <s v="TUR"/>
    <s v="tur.27.3.c.22-d.32"/>
    <s v="27.3.c-d"/>
    <s v="Passive"/>
    <n v="2016"/>
    <n v="4"/>
    <s v="D"/>
    <x v="2"/>
    <x v="15"/>
  </r>
  <r>
    <s v="DEU"/>
    <s v="Scopthalmus rhombus"/>
    <s v="BLL"/>
    <s v="bll.27.3.c.22-d.32"/>
    <s v="27.3.c-d"/>
    <s v="Active"/>
    <n v="2016"/>
    <n v="1"/>
    <s v="L"/>
    <x v="2"/>
    <x v="16"/>
  </r>
  <r>
    <s v="DEU"/>
    <s v="Scopthalmus rhombus"/>
    <s v="BLL"/>
    <s v="bll.27.3.c.22-d.32"/>
    <s v="27.3.c-d"/>
    <s v="Active"/>
    <n v="2016"/>
    <n v="1"/>
    <s v="D"/>
    <x v="2"/>
    <x v="16"/>
  </r>
  <r>
    <s v="DEU"/>
    <s v="Scopthalmus rhombus"/>
    <s v="BLL"/>
    <s v="bll.27.3.c.22-d.32"/>
    <s v="27.3.c-d"/>
    <s v="Active"/>
    <n v="2016"/>
    <n v="2"/>
    <s v="L"/>
    <x v="2"/>
    <x v="16"/>
  </r>
  <r>
    <s v="DEU"/>
    <s v="Scopthalmus rhombus"/>
    <s v="BLL"/>
    <s v="bll.27.3.c.22-d.32"/>
    <s v="27.3.c-d"/>
    <s v="Active"/>
    <n v="2016"/>
    <n v="2"/>
    <s v="D"/>
    <x v="2"/>
    <x v="16"/>
  </r>
  <r>
    <s v="DEU"/>
    <s v="Scopthalmus rhombus"/>
    <s v="BLL"/>
    <s v="bll.27.3.c.22-d.32"/>
    <s v="27.3.c-d"/>
    <s v="Active"/>
    <n v="2016"/>
    <n v="3"/>
    <s v="L"/>
    <x v="2"/>
    <x v="16"/>
  </r>
  <r>
    <s v="DEU"/>
    <s v="Scopthalmus rhombus"/>
    <s v="BLL"/>
    <s v="bll.27.3.c.22-d.32"/>
    <s v="27.3.c-d"/>
    <s v="Active"/>
    <n v="2016"/>
    <n v="3"/>
    <s v="D"/>
    <x v="2"/>
    <x v="16"/>
  </r>
  <r>
    <s v="DEU"/>
    <s v="Scopthalmus rhombus"/>
    <s v="BLL"/>
    <s v="bll.27.3.c.22-d.32"/>
    <s v="27.3.c-d"/>
    <s v="Active"/>
    <n v="2016"/>
    <n v="4"/>
    <s v="L"/>
    <x v="2"/>
    <x v="16"/>
  </r>
  <r>
    <s v="DEU"/>
    <s v="Scopthalmus rhombus"/>
    <s v="BLL"/>
    <s v="bll.27.3.c.22-d.32"/>
    <s v="27.3.c-d"/>
    <s v="Active"/>
    <n v="2016"/>
    <n v="4"/>
    <s v="D"/>
    <x v="2"/>
    <x v="16"/>
  </r>
  <r>
    <s v="DEU"/>
    <s v="Scopthalmus rhombus"/>
    <s v="BLL"/>
    <s v="bll.27.3.c.22-d.32"/>
    <s v="27.3.c-d"/>
    <s v="Passive"/>
    <n v="2016"/>
    <n v="1"/>
    <s v="L"/>
    <x v="2"/>
    <x v="16"/>
  </r>
  <r>
    <s v="DEU"/>
    <s v="Scopthalmus rhombus"/>
    <s v="BLL"/>
    <s v="bll.27.3.c.22-d.32"/>
    <s v="27.3.c-d"/>
    <s v="Passive"/>
    <n v="2016"/>
    <n v="1"/>
    <s v="D"/>
    <x v="2"/>
    <x v="16"/>
  </r>
  <r>
    <s v="DEU"/>
    <s v="Scopthalmus rhombus"/>
    <s v="BLL"/>
    <s v="bll.27.3.c.22-d.32"/>
    <s v="27.3.c-d"/>
    <s v="Passive"/>
    <n v="2016"/>
    <n v="2"/>
    <s v="L"/>
    <x v="2"/>
    <x v="16"/>
  </r>
  <r>
    <s v="DEU"/>
    <s v="Scopthalmus rhombus"/>
    <s v="BLL"/>
    <s v="bll.27.3.c.22-d.32"/>
    <s v="27.3.c-d"/>
    <s v="Passive"/>
    <n v="2016"/>
    <n v="2"/>
    <s v="D"/>
    <x v="2"/>
    <x v="16"/>
  </r>
  <r>
    <s v="DEU"/>
    <s v="Scopthalmus rhombus"/>
    <s v="BLL"/>
    <s v="bll.27.3.c.22-d.32"/>
    <s v="27.3.c-d"/>
    <s v="Passive"/>
    <n v="2016"/>
    <n v="3"/>
    <s v="L"/>
    <x v="2"/>
    <x v="16"/>
  </r>
  <r>
    <s v="DEU"/>
    <s v="Scopthalmus rhombus"/>
    <s v="BLL"/>
    <s v="bll.27.3.c.22-d.32"/>
    <s v="27.3.c-d"/>
    <s v="Passive"/>
    <n v="2016"/>
    <n v="3"/>
    <s v="D"/>
    <x v="2"/>
    <x v="16"/>
  </r>
  <r>
    <s v="DEU"/>
    <s v="Scopthalmus rhombus"/>
    <s v="BLL"/>
    <s v="bll.27.3.c.22-d.32"/>
    <s v="27.3.c-d"/>
    <s v="Passive"/>
    <n v="2016"/>
    <n v="4"/>
    <s v="L"/>
    <x v="2"/>
    <x v="16"/>
  </r>
  <r>
    <s v="DEU"/>
    <s v="Scopthalmus rhombus"/>
    <s v="BLL"/>
    <s v="bll.27.3.c.22-d.32"/>
    <s v="27.3.c-d"/>
    <s v="Passive"/>
    <n v="2016"/>
    <n v="4"/>
    <s v="D"/>
    <x v="2"/>
    <x v="16"/>
  </r>
  <r>
    <s v="WGBFAF"/>
    <s v="DK"/>
    <s v="Limanda limanda"/>
    <s v="dab.27.22-32"/>
    <n v="22"/>
    <s v="Active"/>
    <n v="2014"/>
    <n v="1"/>
    <s v="DIS"/>
    <x v="4"/>
    <x v="17"/>
  </r>
  <r>
    <s v="WGBFAF"/>
    <s v="DK"/>
    <s v="Platichthys flesus"/>
    <s v="fle.27.2223"/>
    <n v="22"/>
    <s v="Active"/>
    <n v="2014"/>
    <n v="1"/>
    <s v="LAN"/>
    <x v="4"/>
    <x v="17"/>
  </r>
  <r>
    <s v="WGBFAF"/>
    <s v="DK"/>
    <s v="Platichthys flesus"/>
    <s v="fle.27.2223"/>
    <n v="22"/>
    <s v="Active"/>
    <n v="2014"/>
    <n v="1"/>
    <s v="DIS"/>
    <x v="4"/>
    <x v="17"/>
  </r>
  <r>
    <s v="WGBFAF"/>
    <s v="DK"/>
    <s v="Scophthalmus maximus"/>
    <s v="tur.27.2232"/>
    <n v="22"/>
    <s v="Active"/>
    <n v="2014"/>
    <n v="1"/>
    <s v="LAN"/>
    <x v="4"/>
    <x v="17"/>
  </r>
  <r>
    <s v="WGBFAF"/>
    <s v="DK"/>
    <s v="Scophthalmus maximus"/>
    <s v="tur.27.2232"/>
    <n v="22"/>
    <s v="Active"/>
    <n v="2014"/>
    <n v="1"/>
    <s v="DIS"/>
    <x v="4"/>
    <x v="17"/>
  </r>
  <r>
    <s v="WGBFAF"/>
    <s v="DK"/>
    <s v="Scophthalmus rhombus"/>
    <s v="bll.27.22-32"/>
    <n v="22"/>
    <s v="Active"/>
    <n v="2014"/>
    <n v="1"/>
    <s v="DIS"/>
    <x v="4"/>
    <x v="17"/>
  </r>
  <r>
    <s v="WGBFAF"/>
    <s v="DK"/>
    <s v="Scophthalmus rhombus"/>
    <s v="bll.27.22-32"/>
    <n v="22"/>
    <s v="Active"/>
    <n v="2014"/>
    <n v="1"/>
    <s v="LAN"/>
    <x v="4"/>
    <x v="17"/>
  </r>
  <r>
    <s v="WGBFAF"/>
    <s v="DK"/>
    <s v="Limanda limanda"/>
    <s v="dab.27.22-32"/>
    <n v="22"/>
    <s v="Active"/>
    <n v="2014"/>
    <n v="2"/>
    <s v="DIS"/>
    <x v="4"/>
    <x v="17"/>
  </r>
  <r>
    <s v="WGBFAF"/>
    <s v="DK"/>
    <s v="Platichthys flesus"/>
    <s v="fle.27.2223"/>
    <n v="22"/>
    <s v="Active"/>
    <n v="2014"/>
    <n v="2"/>
    <s v="DIS"/>
    <x v="4"/>
    <x v="17"/>
  </r>
  <r>
    <s v="WGBFAF"/>
    <s v="DK"/>
    <s v="Platichthys flesus"/>
    <s v="fle.27.2223"/>
    <n v="22"/>
    <s v="Active"/>
    <n v="2014"/>
    <n v="2"/>
    <s v="LAN"/>
    <x v="4"/>
    <x v="17"/>
  </r>
  <r>
    <s v="WGBFAF"/>
    <s v="DK"/>
    <s v="Scophthalmus maximus"/>
    <s v="tur.27.2232"/>
    <n v="22"/>
    <s v="Active"/>
    <n v="2014"/>
    <n v="2"/>
    <s v="LAN"/>
    <x v="4"/>
    <x v="17"/>
  </r>
  <r>
    <s v="WGBFAF"/>
    <s v="DK"/>
    <s v="Scophthalmus maximus"/>
    <s v="tur.27.2232"/>
    <n v="22"/>
    <s v="Active"/>
    <n v="2014"/>
    <n v="2"/>
    <s v="DIS"/>
    <x v="4"/>
    <x v="17"/>
  </r>
  <r>
    <s v="WGBFAF"/>
    <s v="DK"/>
    <s v="Scophthalmus rhombus"/>
    <s v="bll.27.22-32"/>
    <n v="22"/>
    <s v="Active"/>
    <n v="2014"/>
    <n v="2"/>
    <s v="DIS"/>
    <x v="4"/>
    <x v="17"/>
  </r>
  <r>
    <s v="WGBFAF"/>
    <s v="DK"/>
    <s v="Scophthalmus rhombus"/>
    <s v="bll.27.22-32"/>
    <n v="22"/>
    <s v="Active"/>
    <n v="2014"/>
    <n v="2"/>
    <s v="LAN"/>
    <x v="4"/>
    <x v="17"/>
  </r>
  <r>
    <s v="WGBFAF"/>
    <s v="DK"/>
    <s v="Limanda limanda"/>
    <s v="dab.27.22-32"/>
    <n v="22"/>
    <s v="Active"/>
    <n v="2014"/>
    <n v="3"/>
    <s v="DIS"/>
    <x v="4"/>
    <x v="17"/>
  </r>
  <r>
    <s v="WGBFAF"/>
    <s v="DK"/>
    <s v="Platichthys flesus"/>
    <s v="fle.27.2223"/>
    <n v="22"/>
    <s v="Active"/>
    <n v="2014"/>
    <n v="3"/>
    <s v="DIS"/>
    <x v="4"/>
    <x v="17"/>
  </r>
  <r>
    <s v="WGBFAF"/>
    <s v="DK"/>
    <s v="Platichthys flesus"/>
    <s v="fle.27.2223"/>
    <n v="22"/>
    <s v="Active"/>
    <n v="2014"/>
    <n v="3"/>
    <s v="LAN"/>
    <x v="4"/>
    <x v="17"/>
  </r>
  <r>
    <s v="WGBFAF"/>
    <s v="DK"/>
    <s v="Scophthalmus maximus"/>
    <s v="tur.27.2232"/>
    <n v="22"/>
    <s v="Active"/>
    <n v="2014"/>
    <n v="3"/>
    <s v="DIS"/>
    <x v="4"/>
    <x v="17"/>
  </r>
  <r>
    <s v="WGBFAF"/>
    <s v="DK"/>
    <s v="Scophthalmus maximus"/>
    <s v="tur.27.2232"/>
    <n v="22"/>
    <s v="Active"/>
    <n v="2014"/>
    <n v="3"/>
    <s v="LAN"/>
    <x v="4"/>
    <x v="17"/>
  </r>
  <r>
    <s v="WGBFAF"/>
    <s v="DK"/>
    <s v="Scophthalmus rhombus"/>
    <s v="bll.27.22-32"/>
    <n v="22"/>
    <s v="Active"/>
    <n v="2014"/>
    <n v="3"/>
    <s v="DIS"/>
    <x v="4"/>
    <x v="17"/>
  </r>
  <r>
    <s v="WGBFAF"/>
    <s v="DK"/>
    <s v="Scophthalmus rhombus"/>
    <s v="bll.27.22-32"/>
    <n v="22"/>
    <s v="Active"/>
    <n v="2014"/>
    <n v="3"/>
    <s v="LAN"/>
    <x v="4"/>
    <x v="17"/>
  </r>
  <r>
    <s v="WGBFAF"/>
    <s v="DK"/>
    <s v="Limanda limanda"/>
    <s v="dab.27.22-32"/>
    <n v="22"/>
    <s v="Active"/>
    <n v="2014"/>
    <n v="4"/>
    <s v="DIS"/>
    <x v="4"/>
    <x v="17"/>
  </r>
  <r>
    <s v="WGBFAF"/>
    <s v="DK"/>
    <s v="Platichthys flesus"/>
    <s v="fle.27.2223"/>
    <n v="22"/>
    <s v="Active"/>
    <n v="2014"/>
    <n v="4"/>
    <s v="LAN"/>
    <x v="4"/>
    <x v="17"/>
  </r>
  <r>
    <s v="WGBFAF"/>
    <s v="DK"/>
    <s v="Platichthys flesus"/>
    <s v="fle.27.2223"/>
    <n v="22"/>
    <s v="Active"/>
    <n v="2014"/>
    <n v="4"/>
    <s v="DIS"/>
    <x v="4"/>
    <x v="17"/>
  </r>
  <r>
    <s v="WGBFAF"/>
    <s v="DK"/>
    <s v="Scophthalmus maximus"/>
    <s v="tur.27.2232"/>
    <n v="22"/>
    <s v="Active"/>
    <n v="2014"/>
    <n v="4"/>
    <s v="LAN"/>
    <x v="4"/>
    <x v="17"/>
  </r>
  <r>
    <s v="WGBFAF"/>
    <s v="DK"/>
    <s v="Scophthalmus maximus"/>
    <s v="tur.27.2232"/>
    <n v="22"/>
    <s v="Active"/>
    <n v="2014"/>
    <n v="4"/>
    <s v="DIS"/>
    <x v="4"/>
    <x v="17"/>
  </r>
  <r>
    <s v="WGBFAF"/>
    <s v="DK"/>
    <s v="Scophthalmus rhombus"/>
    <s v="bll.27.22-32"/>
    <n v="22"/>
    <s v="Active"/>
    <n v="2014"/>
    <n v="4"/>
    <s v="LAN"/>
    <x v="4"/>
    <x v="17"/>
  </r>
  <r>
    <s v="WGBFAF"/>
    <s v="DK"/>
    <s v="Scophthalmus rhombus"/>
    <s v="bll.27.22-32"/>
    <n v="22"/>
    <s v="Active"/>
    <n v="2014"/>
    <n v="4"/>
    <s v="DIS"/>
    <x v="4"/>
    <x v="17"/>
  </r>
  <r>
    <s v="WGBFAF"/>
    <s v="DK"/>
    <s v="Limanda limanda"/>
    <s v="dab.27.22-32"/>
    <n v="22"/>
    <s v="Active"/>
    <n v="2015"/>
    <n v="1"/>
    <s v="DIS"/>
    <x v="4"/>
    <x v="17"/>
  </r>
  <r>
    <s v="WGBFAF"/>
    <s v="DK"/>
    <s v="Platichthys flesus"/>
    <s v="fle.27.2223"/>
    <n v="22"/>
    <s v="Active"/>
    <n v="2015"/>
    <n v="1"/>
    <s v="LAN"/>
    <x v="4"/>
    <x v="17"/>
  </r>
  <r>
    <s v="WGBFAF"/>
    <s v="DK"/>
    <s v="Platichthys flesus"/>
    <s v="fle.27.2223"/>
    <n v="22"/>
    <s v="Active"/>
    <n v="2015"/>
    <n v="1"/>
    <s v="DIS"/>
    <x v="4"/>
    <x v="17"/>
  </r>
  <r>
    <s v="WGBFAF"/>
    <s v="DK"/>
    <s v="Scophthalmus maximus"/>
    <s v="tur.27.2232"/>
    <n v="22"/>
    <s v="Active"/>
    <n v="2015"/>
    <n v="1"/>
    <s v="DIS"/>
    <x v="4"/>
    <x v="17"/>
  </r>
  <r>
    <s v="WGBFAF"/>
    <s v="DK"/>
    <s v="Scophthalmus maximus"/>
    <s v="tur.27.2232"/>
    <n v="22"/>
    <s v="Active"/>
    <n v="2015"/>
    <n v="1"/>
    <s v="LAN"/>
    <x v="4"/>
    <x v="17"/>
  </r>
  <r>
    <s v="WGBFAF"/>
    <s v="DK"/>
    <s v="Scophthalmus rhombus"/>
    <s v="bll.27.22-32"/>
    <n v="22"/>
    <s v="Active"/>
    <n v="2015"/>
    <n v="1"/>
    <s v="DIS"/>
    <x v="4"/>
    <x v="17"/>
  </r>
  <r>
    <s v="WGBFAF"/>
    <s v="DK"/>
    <s v="Scophthalmus rhombus"/>
    <s v="bll.27.22-32"/>
    <n v="22"/>
    <s v="Active"/>
    <n v="2015"/>
    <n v="1"/>
    <s v="LAN"/>
    <x v="4"/>
    <x v="17"/>
  </r>
  <r>
    <s v="WGBFAF"/>
    <s v="DK"/>
    <s v="Limanda limanda"/>
    <s v="dab.27.22-32"/>
    <n v="22"/>
    <s v="Active"/>
    <n v="2015"/>
    <n v="2"/>
    <s v="DIS"/>
    <x v="4"/>
    <x v="17"/>
  </r>
  <r>
    <s v="WGBFAF"/>
    <s v="DK"/>
    <s v="Platichthys flesus"/>
    <s v="fle.27.2223"/>
    <n v="22"/>
    <s v="Active"/>
    <n v="2015"/>
    <n v="2"/>
    <s v="LAN"/>
    <x v="4"/>
    <x v="17"/>
  </r>
  <r>
    <s v="WGBFAF"/>
    <s v="DK"/>
    <s v="Platichthys flesus"/>
    <s v="fle.27.2223"/>
    <n v="22"/>
    <s v="Active"/>
    <n v="2015"/>
    <n v="2"/>
    <s v="DIS"/>
    <x v="4"/>
    <x v="17"/>
  </r>
  <r>
    <s v="WGBFAF"/>
    <s v="DK"/>
    <s v="Scophthalmus maximus"/>
    <s v="tur.27.2232"/>
    <n v="22"/>
    <s v="Active"/>
    <n v="2015"/>
    <n v="2"/>
    <s v="LAN"/>
    <x v="4"/>
    <x v="17"/>
  </r>
  <r>
    <s v="WGBFAF"/>
    <s v="DK"/>
    <s v="Scophthalmus maximus"/>
    <s v="tur.27.2232"/>
    <n v="22"/>
    <s v="Active"/>
    <n v="2015"/>
    <n v="2"/>
    <s v="DIS"/>
    <x v="4"/>
    <x v="17"/>
  </r>
  <r>
    <s v="WGBFAF"/>
    <s v="DK"/>
    <s v="Scophthalmus rhombus"/>
    <s v="bll.27.22-32"/>
    <n v="22"/>
    <s v="Active"/>
    <n v="2015"/>
    <n v="2"/>
    <s v="DIS"/>
    <x v="4"/>
    <x v="17"/>
  </r>
  <r>
    <s v="WGBFAF"/>
    <s v="DK"/>
    <s v="Scophthalmus rhombus"/>
    <s v="bll.27.22-32"/>
    <n v="22"/>
    <s v="Active"/>
    <n v="2015"/>
    <n v="2"/>
    <s v="LAN"/>
    <x v="4"/>
    <x v="17"/>
  </r>
  <r>
    <s v="WGBFAF"/>
    <s v="DK"/>
    <s v="Limanda limanda"/>
    <s v="dab.27.22-32"/>
    <n v="22"/>
    <s v="Active"/>
    <n v="2015"/>
    <n v="3"/>
    <s v="DIS"/>
    <x v="4"/>
    <x v="17"/>
  </r>
  <r>
    <s v="WGBFAF"/>
    <s v="DK"/>
    <s v="Platichthys flesus"/>
    <s v="fle.27.2223"/>
    <n v="22"/>
    <s v="Active"/>
    <n v="2015"/>
    <n v="3"/>
    <s v="DIS"/>
    <x v="4"/>
    <x v="17"/>
  </r>
  <r>
    <s v="WGBFAF"/>
    <s v="DK"/>
    <s v="Platichthys flesus"/>
    <s v="fle.27.2223"/>
    <n v="22"/>
    <s v="Active"/>
    <n v="2015"/>
    <n v="3"/>
    <s v="LAN"/>
    <x v="4"/>
    <x v="17"/>
  </r>
  <r>
    <s v="WGBFAF"/>
    <s v="DK"/>
    <s v="Scophthalmus maximus"/>
    <s v="tur.27.2232"/>
    <n v="22"/>
    <s v="Active"/>
    <n v="2015"/>
    <n v="3"/>
    <s v="DIS"/>
    <x v="4"/>
    <x v="17"/>
  </r>
  <r>
    <s v="WGBFAF"/>
    <s v="DK"/>
    <s v="Scophthalmus maximus"/>
    <s v="tur.27.2232"/>
    <n v="22"/>
    <s v="Active"/>
    <n v="2015"/>
    <n v="3"/>
    <s v="LAN"/>
    <x v="4"/>
    <x v="17"/>
  </r>
  <r>
    <s v="WGBFAF"/>
    <s v="DK"/>
    <s v="Scophthalmus rhombus"/>
    <s v="bll.27.22-32"/>
    <n v="22"/>
    <s v="Active"/>
    <n v="2015"/>
    <n v="3"/>
    <s v="LAN"/>
    <x v="4"/>
    <x v="17"/>
  </r>
  <r>
    <s v="WGBFAF"/>
    <s v="DK"/>
    <s v="Scophthalmus rhombus"/>
    <s v="bll.27.22-32"/>
    <n v="22"/>
    <s v="Active"/>
    <n v="2015"/>
    <n v="3"/>
    <s v="DIS"/>
    <x v="4"/>
    <x v="17"/>
  </r>
  <r>
    <s v="WGBFAF"/>
    <s v="DK"/>
    <s v="Limanda limanda"/>
    <s v="dab.27.22-32"/>
    <n v="22"/>
    <s v="Active"/>
    <n v="2015"/>
    <n v="4"/>
    <s v="DIS"/>
    <x v="4"/>
    <x v="17"/>
  </r>
  <r>
    <s v="WGBFAF"/>
    <s v="DK"/>
    <s v="Platichthys flesus"/>
    <s v="fle.27.2223"/>
    <n v="22"/>
    <s v="Active"/>
    <n v="2015"/>
    <n v="4"/>
    <s v="LAN"/>
    <x v="4"/>
    <x v="17"/>
  </r>
  <r>
    <s v="WGBFAF"/>
    <s v="DK"/>
    <s v="Platichthys flesus"/>
    <s v="fle.27.2223"/>
    <n v="22"/>
    <s v="Active"/>
    <n v="2015"/>
    <n v="4"/>
    <s v="DIS"/>
    <x v="4"/>
    <x v="17"/>
  </r>
  <r>
    <s v="WGBFAF"/>
    <s v="DK"/>
    <s v="Scophthalmus maximus"/>
    <s v="tur.27.2232"/>
    <n v="22"/>
    <s v="Active"/>
    <n v="2015"/>
    <n v="4"/>
    <s v="LAN"/>
    <x v="4"/>
    <x v="17"/>
  </r>
  <r>
    <s v="WGBFAF"/>
    <s v="DK"/>
    <s v="Scophthalmus maximus"/>
    <s v="tur.27.2232"/>
    <n v="22"/>
    <s v="Active"/>
    <n v="2015"/>
    <n v="4"/>
    <s v="DIS"/>
    <x v="4"/>
    <x v="17"/>
  </r>
  <r>
    <s v="WGBFAF"/>
    <s v="DK"/>
    <s v="Scophthalmus rhombus"/>
    <s v="bll.27.22-32"/>
    <n v="22"/>
    <s v="Active"/>
    <n v="2015"/>
    <n v="4"/>
    <s v="DIS"/>
    <x v="4"/>
    <x v="17"/>
  </r>
  <r>
    <s v="WGBFAF"/>
    <s v="DK"/>
    <s v="Scophthalmus rhombus"/>
    <s v="bll.27.22-32"/>
    <n v="22"/>
    <s v="Active"/>
    <n v="2015"/>
    <n v="4"/>
    <s v="LAN"/>
    <x v="4"/>
    <x v="17"/>
  </r>
  <r>
    <s v="WGBFAF"/>
    <s v="DK"/>
    <s v="Limanda limanda"/>
    <s v="dab.27.22-32"/>
    <n v="22"/>
    <s v="Active"/>
    <n v="2016"/>
    <n v="1"/>
    <s v="DIS"/>
    <x v="4"/>
    <x v="17"/>
  </r>
  <r>
    <s v="WGBFAF"/>
    <s v="DK"/>
    <s v="Platichthys flesus"/>
    <s v="fle.27.2223"/>
    <n v="22"/>
    <s v="Active"/>
    <n v="2016"/>
    <n v="1"/>
    <s v="LAN"/>
    <x v="4"/>
    <x v="17"/>
  </r>
  <r>
    <s v="WGBFAF"/>
    <s v="DK"/>
    <s v="Platichthys flesus"/>
    <s v="fle.27.2223"/>
    <n v="22"/>
    <s v="Active"/>
    <n v="2016"/>
    <n v="1"/>
    <s v="DIS"/>
    <x v="4"/>
    <x v="17"/>
  </r>
  <r>
    <s v="WGBFAF"/>
    <s v="DK"/>
    <s v="Scophthalmus maximus"/>
    <s v="tur.27.2232"/>
    <n v="22"/>
    <s v="Active"/>
    <n v="2016"/>
    <n v="1"/>
    <s v="LAN"/>
    <x v="4"/>
    <x v="17"/>
  </r>
  <r>
    <s v="WGBFAF"/>
    <s v="DK"/>
    <s v="Scophthalmus maximus"/>
    <s v="tur.27.2232"/>
    <n v="22"/>
    <s v="Active"/>
    <n v="2016"/>
    <n v="1"/>
    <s v="DIS"/>
    <x v="4"/>
    <x v="17"/>
  </r>
  <r>
    <s v="WGBFAF"/>
    <s v="DK"/>
    <s v="Scophthalmus rhombus"/>
    <s v="bll.27.22-32"/>
    <n v="22"/>
    <s v="Active"/>
    <n v="2016"/>
    <n v="1"/>
    <s v="LAN"/>
    <x v="4"/>
    <x v="17"/>
  </r>
  <r>
    <s v="WGBFAF"/>
    <s v="DK"/>
    <s v="Scophthalmus rhombus"/>
    <s v="bll.27.22-32"/>
    <n v="22"/>
    <s v="Active"/>
    <n v="2016"/>
    <n v="1"/>
    <s v="DIS"/>
    <x v="4"/>
    <x v="17"/>
  </r>
  <r>
    <s v="WGBFAF"/>
    <s v="DK"/>
    <s v="Limanda limanda"/>
    <s v="dab.27.22-32"/>
    <n v="22"/>
    <s v="Active"/>
    <n v="2016"/>
    <n v="2"/>
    <s v="DIS"/>
    <x v="4"/>
    <x v="17"/>
  </r>
  <r>
    <s v="WGBFAF"/>
    <s v="DK"/>
    <s v="Platichthys flesus"/>
    <s v="fle.27.2223"/>
    <n v="22"/>
    <s v="Active"/>
    <n v="2016"/>
    <n v="2"/>
    <s v="LAN"/>
    <x v="4"/>
    <x v="17"/>
  </r>
  <r>
    <s v="WGBFAF"/>
    <s v="DK"/>
    <s v="Platichthys flesus"/>
    <s v="fle.27.2223"/>
    <n v="22"/>
    <s v="Active"/>
    <n v="2016"/>
    <n v="2"/>
    <s v="DIS"/>
    <x v="4"/>
    <x v="17"/>
  </r>
  <r>
    <s v="WGBFAF"/>
    <s v="DK"/>
    <s v="Scophthalmus maximus"/>
    <s v="tur.27.2232"/>
    <n v="22"/>
    <s v="Active"/>
    <n v="2016"/>
    <n v="2"/>
    <s v="DIS"/>
    <x v="4"/>
    <x v="17"/>
  </r>
  <r>
    <s v="WGBFAF"/>
    <s v="DK"/>
    <s v="Scophthalmus maximus"/>
    <s v="tur.27.2232"/>
    <n v="22"/>
    <s v="Active"/>
    <n v="2016"/>
    <n v="2"/>
    <s v="LAN"/>
    <x v="4"/>
    <x v="17"/>
  </r>
  <r>
    <s v="WGBFAF"/>
    <s v="DK"/>
    <s v="Scophthalmus rhombus"/>
    <s v="bll.27.22-32"/>
    <n v="22"/>
    <s v="Active"/>
    <n v="2016"/>
    <n v="2"/>
    <s v="LAN"/>
    <x v="4"/>
    <x v="17"/>
  </r>
  <r>
    <s v="WGBFAF"/>
    <s v="DK"/>
    <s v="Scophthalmus rhombus"/>
    <s v="bll.27.22-32"/>
    <n v="22"/>
    <s v="Active"/>
    <n v="2016"/>
    <n v="2"/>
    <s v="DIS"/>
    <x v="4"/>
    <x v="17"/>
  </r>
  <r>
    <s v="WGBFAF"/>
    <s v="DK"/>
    <s v="Limanda limanda"/>
    <s v="dab.27.22-32"/>
    <n v="22"/>
    <s v="Active"/>
    <n v="2016"/>
    <n v="3"/>
    <s v="DIS"/>
    <x v="4"/>
    <x v="17"/>
  </r>
  <r>
    <s v="WGBFAF"/>
    <s v="DK"/>
    <s v="Platichthys flesus"/>
    <s v="fle.27.2223"/>
    <n v="22"/>
    <s v="Active"/>
    <n v="2016"/>
    <n v="3"/>
    <s v="DIS"/>
    <x v="4"/>
    <x v="17"/>
  </r>
  <r>
    <s v="WGBFAF"/>
    <s v="DK"/>
    <s v="Platichthys flesus"/>
    <s v="fle.27.2223"/>
    <n v="22"/>
    <s v="Active"/>
    <n v="2016"/>
    <n v="3"/>
    <s v="LAN"/>
    <x v="4"/>
    <x v="17"/>
  </r>
  <r>
    <s v="WGBFAF"/>
    <s v="DK"/>
    <s v="Scophthalmus maximus"/>
    <s v="tur.27.2232"/>
    <n v="22"/>
    <s v="Active"/>
    <n v="2016"/>
    <n v="3"/>
    <s v="DIS"/>
    <x v="4"/>
    <x v="17"/>
  </r>
  <r>
    <s v="WGBFAF"/>
    <s v="DK"/>
    <s v="Scophthalmus maximus"/>
    <s v="tur.27.2232"/>
    <n v="22"/>
    <s v="Active"/>
    <n v="2016"/>
    <n v="3"/>
    <s v="LAN"/>
    <x v="4"/>
    <x v="17"/>
  </r>
  <r>
    <s v="WGBFAF"/>
    <s v="DK"/>
    <s v="Scophthalmus rhombus"/>
    <s v="bll.27.22-32"/>
    <n v="22"/>
    <s v="Active"/>
    <n v="2016"/>
    <n v="3"/>
    <s v="DIS"/>
    <x v="4"/>
    <x v="17"/>
  </r>
  <r>
    <s v="WGBFAF"/>
    <s v="DK"/>
    <s v="Scophthalmus rhombus"/>
    <s v="bll.27.22-32"/>
    <n v="22"/>
    <s v="Active"/>
    <n v="2016"/>
    <n v="3"/>
    <s v="LAN"/>
    <x v="4"/>
    <x v="17"/>
  </r>
  <r>
    <s v="WGBFAF"/>
    <s v="DK"/>
    <s v="Limanda limanda"/>
    <s v="dab.27.22-32"/>
    <n v="22"/>
    <s v="Active"/>
    <n v="2016"/>
    <n v="4"/>
    <s v="DIS"/>
    <x v="4"/>
    <x v="17"/>
  </r>
  <r>
    <s v="WGBFAF"/>
    <s v="DK"/>
    <s v="Platichthys flesus"/>
    <s v="fle.27.2223"/>
    <n v="22"/>
    <s v="Active"/>
    <n v="2016"/>
    <n v="4"/>
    <s v="DIS"/>
    <x v="4"/>
    <x v="17"/>
  </r>
  <r>
    <s v="WGBFAF"/>
    <s v="DK"/>
    <s v="Platichthys flesus"/>
    <s v="fle.27.2223"/>
    <n v="22"/>
    <s v="Active"/>
    <n v="2016"/>
    <n v="4"/>
    <s v="LAN"/>
    <x v="4"/>
    <x v="17"/>
  </r>
  <r>
    <s v="WGBFAF"/>
    <s v="DK"/>
    <s v="Scophthalmus maximus"/>
    <s v="tur.27.2232"/>
    <n v="22"/>
    <s v="Active"/>
    <n v="2016"/>
    <n v="4"/>
    <s v="LAN"/>
    <x v="4"/>
    <x v="17"/>
  </r>
  <r>
    <s v="WGBFAF"/>
    <s v="DK"/>
    <s v="Scophthalmus maximus"/>
    <s v="tur.27.2232"/>
    <n v="22"/>
    <s v="Active"/>
    <n v="2016"/>
    <n v="4"/>
    <s v="DIS"/>
    <x v="4"/>
    <x v="17"/>
  </r>
  <r>
    <s v="WGBFAF"/>
    <s v="DK"/>
    <s v="Scophthalmus rhombus"/>
    <s v="bll.27.22-32"/>
    <n v="22"/>
    <s v="Active"/>
    <n v="2016"/>
    <n v="4"/>
    <s v="LAN"/>
    <x v="4"/>
    <x v="17"/>
  </r>
  <r>
    <s v="WGBFAF"/>
    <s v="DK"/>
    <s v="Scophthalmus rhombus"/>
    <s v="bll.27.22-32"/>
    <n v="22"/>
    <s v="Active"/>
    <n v="2016"/>
    <n v="4"/>
    <s v="DIS"/>
    <x v="4"/>
    <x v="17"/>
  </r>
  <r>
    <s v="WGBFAF"/>
    <s v="DK"/>
    <s v="Limanda limanda"/>
    <s v="dab.27.22-32"/>
    <n v="22"/>
    <s v="Passive"/>
    <n v="2014"/>
    <n v="1"/>
    <s v="LAN"/>
    <x v="4"/>
    <x v="18"/>
  </r>
  <r>
    <s v="WGBFAF"/>
    <s v="DK"/>
    <s v="Limanda limanda"/>
    <s v="dab.27.22-32"/>
    <n v="22"/>
    <s v="Active"/>
    <n v="2014"/>
    <n v="1"/>
    <s v="LAN"/>
    <x v="4"/>
    <x v="18"/>
  </r>
  <r>
    <s v="WGBFAF"/>
    <s v="DK"/>
    <s v="Limanda limanda"/>
    <s v="dab.27.22-32"/>
    <n v="22"/>
    <s v="Active"/>
    <n v="2014"/>
    <n v="2"/>
    <s v="LAN"/>
    <x v="4"/>
    <x v="18"/>
  </r>
  <r>
    <s v="WGBFAF"/>
    <s v="DK"/>
    <s v="Limanda limanda"/>
    <s v="dab.27.22-32"/>
    <n v="22"/>
    <s v="Passive"/>
    <n v="2014"/>
    <n v="2"/>
    <s v="LAN"/>
    <x v="4"/>
    <x v="18"/>
  </r>
  <r>
    <s v="WGBFAF"/>
    <s v="DK"/>
    <s v="Limanda limanda"/>
    <s v="dab.27.22-32"/>
    <n v="22"/>
    <s v="Passive"/>
    <n v="2014"/>
    <n v="3"/>
    <s v="LAN"/>
    <x v="4"/>
    <x v="18"/>
  </r>
  <r>
    <s v="WGBFAF"/>
    <s v="DK"/>
    <s v="Limanda limanda"/>
    <s v="dab.27.22-32"/>
    <n v="22"/>
    <s v="Active"/>
    <n v="2014"/>
    <n v="3"/>
    <s v="LAN"/>
    <x v="4"/>
    <x v="18"/>
  </r>
  <r>
    <s v="WGBFAF"/>
    <s v="DK"/>
    <s v="Limanda limanda"/>
    <s v="dab.27.22-32"/>
    <n v="22"/>
    <s v="Active"/>
    <n v="2014"/>
    <n v="4"/>
    <s v="LAN"/>
    <x v="4"/>
    <x v="18"/>
  </r>
  <r>
    <s v="WGBFAF"/>
    <s v="DK"/>
    <s v="Limanda limanda"/>
    <s v="dab.27.22-32"/>
    <n v="22"/>
    <s v="Passive"/>
    <n v="2014"/>
    <n v="4"/>
    <s v="LAN"/>
    <x v="4"/>
    <x v="18"/>
  </r>
  <r>
    <s v="WGBFAF"/>
    <s v="DK"/>
    <s v="Limanda limanda"/>
    <s v="dab.27.22-32"/>
    <n v="22"/>
    <s v="Passive"/>
    <n v="2015"/>
    <n v="1"/>
    <s v="LAN"/>
    <x v="4"/>
    <x v="18"/>
  </r>
  <r>
    <s v="WGBFAF"/>
    <s v="DK"/>
    <s v="Limanda limanda"/>
    <s v="dab.27.22-32"/>
    <n v="22"/>
    <s v="Active"/>
    <n v="2015"/>
    <n v="1"/>
    <s v="LAN"/>
    <x v="4"/>
    <x v="18"/>
  </r>
  <r>
    <s v="WGBFAF"/>
    <s v="DK"/>
    <s v="Limanda limanda"/>
    <s v="dab.27.22-32"/>
    <n v="22"/>
    <s v="Passive"/>
    <n v="2015"/>
    <n v="2"/>
    <s v="LAN"/>
    <x v="4"/>
    <x v="18"/>
  </r>
  <r>
    <s v="WGBFAF"/>
    <s v="DK"/>
    <s v="Limanda limanda"/>
    <s v="dab.27.22-32"/>
    <n v="22"/>
    <s v="Active"/>
    <n v="2015"/>
    <n v="2"/>
    <s v="LAN"/>
    <x v="4"/>
    <x v="18"/>
  </r>
  <r>
    <s v="WGBFAF"/>
    <s v="DK"/>
    <s v="Limanda limanda"/>
    <s v="dab.27.22-32"/>
    <n v="22"/>
    <s v="Active"/>
    <n v="2015"/>
    <n v="3"/>
    <s v="LAN"/>
    <x v="4"/>
    <x v="18"/>
  </r>
  <r>
    <s v="WGBFAF"/>
    <s v="DK"/>
    <s v="Limanda limanda"/>
    <s v="dab.27.22-32"/>
    <n v="22"/>
    <s v="Passive"/>
    <n v="2015"/>
    <n v="3"/>
    <s v="LAN"/>
    <x v="4"/>
    <x v="18"/>
  </r>
  <r>
    <s v="WGBFAF"/>
    <s v="DK"/>
    <s v="Limanda limanda"/>
    <s v="dab.27.22-32"/>
    <n v="22"/>
    <s v="Active"/>
    <n v="2015"/>
    <n v="4"/>
    <s v="LAN"/>
    <x v="4"/>
    <x v="18"/>
  </r>
  <r>
    <s v="WGBFAF"/>
    <s v="DK"/>
    <s v="Limanda limanda"/>
    <s v="dab.27.22-32"/>
    <n v="22"/>
    <s v="Passive"/>
    <n v="2015"/>
    <n v="4"/>
    <s v="LAN"/>
    <x v="4"/>
    <x v="18"/>
  </r>
  <r>
    <s v="WGBFAF"/>
    <s v="DK"/>
    <s v="Limanda limanda"/>
    <s v="dab.27.22-32"/>
    <n v="22"/>
    <s v="Active"/>
    <n v="2016"/>
    <n v="1"/>
    <s v="LAN"/>
    <x v="4"/>
    <x v="18"/>
  </r>
  <r>
    <s v="WGBFAF"/>
    <s v="DK"/>
    <s v="Limanda limanda"/>
    <s v="dab.27.22-32"/>
    <n v="22"/>
    <s v="Passive"/>
    <n v="2016"/>
    <n v="1"/>
    <s v="LAN"/>
    <x v="4"/>
    <x v="18"/>
  </r>
  <r>
    <s v="WGBFAF"/>
    <s v="DK"/>
    <s v="Limanda limanda"/>
    <s v="dab.27.22-32"/>
    <n v="22"/>
    <s v="Passive"/>
    <n v="2016"/>
    <n v="2"/>
    <s v="LAN"/>
    <x v="4"/>
    <x v="18"/>
  </r>
  <r>
    <s v="WGBFAF"/>
    <s v="DK"/>
    <s v="Limanda limanda"/>
    <s v="dab.27.22-32"/>
    <n v="22"/>
    <s v="Active"/>
    <n v="2016"/>
    <n v="2"/>
    <s v="LAN"/>
    <x v="4"/>
    <x v="18"/>
  </r>
  <r>
    <s v="WGBFAF"/>
    <s v="DK"/>
    <s v="Limanda limanda"/>
    <s v="dab.27.22-32"/>
    <n v="22"/>
    <s v="Passive"/>
    <n v="2016"/>
    <n v="3"/>
    <s v="LAN"/>
    <x v="4"/>
    <x v="18"/>
  </r>
  <r>
    <s v="WGBFAF"/>
    <s v="DK"/>
    <s v="Limanda limanda"/>
    <s v="dab.27.22-32"/>
    <n v="22"/>
    <s v="Active"/>
    <n v="2016"/>
    <n v="3"/>
    <s v="LAN"/>
    <x v="4"/>
    <x v="18"/>
  </r>
  <r>
    <s v="WGBFAF"/>
    <s v="DK"/>
    <s v="Limanda limanda"/>
    <s v="dab.27.22-32"/>
    <n v="22"/>
    <s v="Passive"/>
    <n v="2016"/>
    <n v="4"/>
    <s v="LAN"/>
    <x v="4"/>
    <x v="18"/>
  </r>
  <r>
    <s v="WGBFAF"/>
    <s v="DK"/>
    <s v="Limanda limanda"/>
    <s v="dab.27.22-32"/>
    <n v="22"/>
    <s v="Active"/>
    <n v="2016"/>
    <n v="4"/>
    <s v="LAN"/>
    <x v="4"/>
    <x v="18"/>
  </r>
  <r>
    <s v="WGBFAF"/>
    <s v="DK"/>
    <s v="Limanda limanda"/>
    <s v="dab.27.22-32"/>
    <n v="22"/>
    <s v="Passive"/>
    <n v="2014"/>
    <n v="1"/>
    <s v="DIS"/>
    <x v="4"/>
    <x v="17"/>
  </r>
  <r>
    <s v="WGBFAF"/>
    <s v="DK"/>
    <s v="Platichthys flesus"/>
    <s v="fle.27.2223"/>
    <n v="22"/>
    <s v="Passive"/>
    <n v="2014"/>
    <n v="1"/>
    <s v="DIS"/>
    <x v="4"/>
    <x v="17"/>
  </r>
  <r>
    <s v="WGBFAF"/>
    <s v="DK"/>
    <s v="Platichthys flesus"/>
    <s v="fle.27.2223"/>
    <n v="22"/>
    <s v="Passive"/>
    <n v="2014"/>
    <n v="1"/>
    <s v="LAN"/>
    <x v="4"/>
    <x v="17"/>
  </r>
  <r>
    <s v="WGBFAF"/>
    <s v="DK"/>
    <s v="Scophthalmus maximus"/>
    <s v="tur.27.2232"/>
    <n v="22"/>
    <s v="Passive"/>
    <n v="2014"/>
    <n v="1"/>
    <s v="LAN"/>
    <x v="4"/>
    <x v="17"/>
  </r>
  <r>
    <s v="WGBFAF"/>
    <s v="DK"/>
    <s v="Scophthalmus maximus"/>
    <s v="tur.27.2232"/>
    <n v="22"/>
    <s v="Passive"/>
    <n v="2014"/>
    <n v="1"/>
    <s v="DIS"/>
    <x v="4"/>
    <x v="17"/>
  </r>
  <r>
    <s v="WGBFAF"/>
    <s v="DK"/>
    <s v="Scophthalmus rhombus"/>
    <s v="bll.27.22-32"/>
    <n v="22"/>
    <s v="Passive"/>
    <n v="2014"/>
    <n v="1"/>
    <s v="LAN"/>
    <x v="4"/>
    <x v="17"/>
  </r>
  <r>
    <s v="WGBFAF"/>
    <s v="DK"/>
    <s v="Scophthalmus rhombus"/>
    <s v="bll.27.22-32"/>
    <n v="22"/>
    <s v="Passive"/>
    <n v="2014"/>
    <n v="1"/>
    <s v="DIS"/>
    <x v="4"/>
    <x v="17"/>
  </r>
  <r>
    <s v="WGBFAF"/>
    <s v="DK"/>
    <s v="Limanda limanda"/>
    <s v="dab.27.22-32"/>
    <n v="22"/>
    <s v="Passive"/>
    <n v="2014"/>
    <n v="2"/>
    <s v="DIS"/>
    <x v="4"/>
    <x v="17"/>
  </r>
  <r>
    <s v="WGBFAF"/>
    <s v="DK"/>
    <s v="Platichthys flesus"/>
    <s v="fle.27.2223"/>
    <n v="22"/>
    <s v="Passive"/>
    <n v="2014"/>
    <n v="2"/>
    <s v="LAN"/>
    <x v="4"/>
    <x v="17"/>
  </r>
  <r>
    <s v="WGBFAF"/>
    <s v="DK"/>
    <s v="Platichthys flesus"/>
    <s v="fle.27.2223"/>
    <n v="22"/>
    <s v="Passive"/>
    <n v="2014"/>
    <n v="2"/>
    <s v="DIS"/>
    <x v="4"/>
    <x v="17"/>
  </r>
  <r>
    <s v="WGBFAF"/>
    <s v="DK"/>
    <s v="Scophthalmus maximus"/>
    <s v="tur.27.2232"/>
    <n v="22"/>
    <s v="Passive"/>
    <n v="2014"/>
    <n v="2"/>
    <s v="LAN"/>
    <x v="4"/>
    <x v="17"/>
  </r>
  <r>
    <s v="WGBFAF"/>
    <s v="DK"/>
    <s v="Scophthalmus maximus"/>
    <s v="tur.27.2232"/>
    <n v="22"/>
    <s v="Passive"/>
    <n v="2014"/>
    <n v="2"/>
    <s v="DIS"/>
    <x v="4"/>
    <x v="17"/>
  </r>
  <r>
    <s v="WGBFAF"/>
    <s v="DK"/>
    <s v="Scophthalmus rhombus"/>
    <s v="bll.27.22-32"/>
    <n v="22"/>
    <s v="Passive"/>
    <n v="2014"/>
    <n v="2"/>
    <s v="LAN"/>
    <x v="4"/>
    <x v="17"/>
  </r>
  <r>
    <s v="WGBFAF"/>
    <s v="DK"/>
    <s v="Scophthalmus rhombus"/>
    <s v="bll.27.22-32"/>
    <n v="22"/>
    <s v="Passive"/>
    <n v="2014"/>
    <n v="2"/>
    <s v="DIS"/>
    <x v="4"/>
    <x v="17"/>
  </r>
  <r>
    <s v="WGBFAF"/>
    <s v="DK"/>
    <s v="Limanda limanda"/>
    <s v="dab.27.22-32"/>
    <n v="22"/>
    <s v="Passive"/>
    <n v="2014"/>
    <n v="3"/>
    <s v="DIS"/>
    <x v="4"/>
    <x v="17"/>
  </r>
  <r>
    <s v="WGBFAF"/>
    <s v="DK"/>
    <s v="Platichthys flesus"/>
    <s v="fle.27.2223"/>
    <n v="22"/>
    <s v="Passive"/>
    <n v="2014"/>
    <n v="3"/>
    <s v="DIS"/>
    <x v="4"/>
    <x v="17"/>
  </r>
  <r>
    <s v="WGBFAF"/>
    <s v="DK"/>
    <s v="Platichthys flesus"/>
    <s v="fle.27.2223"/>
    <n v="22"/>
    <s v="Passive"/>
    <n v="2014"/>
    <n v="3"/>
    <s v="LAN"/>
    <x v="4"/>
    <x v="17"/>
  </r>
  <r>
    <s v="WGBFAF"/>
    <s v="DK"/>
    <s v="Scophthalmus maximus"/>
    <s v="tur.27.2232"/>
    <n v="22"/>
    <s v="Passive"/>
    <n v="2014"/>
    <n v="3"/>
    <s v="LAN"/>
    <x v="4"/>
    <x v="17"/>
  </r>
  <r>
    <s v="WGBFAF"/>
    <s v="DK"/>
    <s v="Scophthalmus maximus"/>
    <s v="tur.27.2232"/>
    <n v="22"/>
    <s v="Passive"/>
    <n v="2014"/>
    <n v="3"/>
    <s v="DIS"/>
    <x v="4"/>
    <x v="17"/>
  </r>
  <r>
    <s v="WGBFAF"/>
    <s v="DK"/>
    <s v="Scophthalmus rhombus"/>
    <s v="bll.27.22-32"/>
    <n v="22"/>
    <s v="Passive"/>
    <n v="2014"/>
    <n v="3"/>
    <s v="DIS"/>
    <x v="4"/>
    <x v="17"/>
  </r>
  <r>
    <s v="WGBFAF"/>
    <s v="DK"/>
    <s v="Scophthalmus rhombus"/>
    <s v="bll.27.22-32"/>
    <n v="22"/>
    <s v="Passive"/>
    <n v="2014"/>
    <n v="3"/>
    <s v="LAN"/>
    <x v="4"/>
    <x v="17"/>
  </r>
  <r>
    <s v="WGBFAF"/>
    <s v="DK"/>
    <s v="Limanda limanda"/>
    <s v="dab.27.22-32"/>
    <n v="22"/>
    <s v="Passive"/>
    <n v="2014"/>
    <n v="4"/>
    <s v="DIS"/>
    <x v="4"/>
    <x v="17"/>
  </r>
  <r>
    <s v="WGBFAF"/>
    <s v="DK"/>
    <s v="Platichthys flesus"/>
    <s v="fle.27.2223"/>
    <n v="22"/>
    <s v="Passive"/>
    <n v="2014"/>
    <n v="4"/>
    <s v="LAN"/>
    <x v="4"/>
    <x v="17"/>
  </r>
  <r>
    <s v="WGBFAF"/>
    <s v="DK"/>
    <s v="Platichthys flesus"/>
    <s v="fle.27.2223"/>
    <n v="22"/>
    <s v="Passive"/>
    <n v="2014"/>
    <n v="4"/>
    <s v="DIS"/>
    <x v="4"/>
    <x v="17"/>
  </r>
  <r>
    <s v="WGBFAF"/>
    <s v="DK"/>
    <s v="Scophthalmus maximus"/>
    <s v="tur.27.2232"/>
    <n v="22"/>
    <s v="Passive"/>
    <n v="2014"/>
    <n v="4"/>
    <s v="LAN"/>
    <x v="4"/>
    <x v="17"/>
  </r>
  <r>
    <s v="WGBFAF"/>
    <s v="DK"/>
    <s v="Scophthalmus maximus"/>
    <s v="tur.27.2232"/>
    <n v="22"/>
    <s v="Passive"/>
    <n v="2014"/>
    <n v="4"/>
    <s v="DIS"/>
    <x v="4"/>
    <x v="17"/>
  </r>
  <r>
    <s v="WGBFAF"/>
    <s v="DK"/>
    <s v="Scophthalmus rhombus"/>
    <s v="bll.27.22-32"/>
    <n v="22"/>
    <s v="Passive"/>
    <n v="2014"/>
    <n v="4"/>
    <s v="LAN"/>
    <x v="4"/>
    <x v="17"/>
  </r>
  <r>
    <s v="WGBFAF"/>
    <s v="DK"/>
    <s v="Scophthalmus rhombus"/>
    <s v="bll.27.22-32"/>
    <n v="22"/>
    <s v="Passive"/>
    <n v="2014"/>
    <n v="4"/>
    <s v="DIS"/>
    <x v="4"/>
    <x v="17"/>
  </r>
  <r>
    <s v="WGBFAF"/>
    <s v="DK"/>
    <s v="Limanda limanda"/>
    <s v="dab.27.22-32"/>
    <n v="22"/>
    <s v="Passive"/>
    <n v="2015"/>
    <n v="1"/>
    <s v="DIS"/>
    <x v="4"/>
    <x v="17"/>
  </r>
  <r>
    <s v="WGBFAF"/>
    <s v="DK"/>
    <s v="Platichthys flesus"/>
    <s v="fle.27.2223"/>
    <n v="22"/>
    <s v="Passive"/>
    <n v="2015"/>
    <n v="1"/>
    <s v="LAN"/>
    <x v="4"/>
    <x v="17"/>
  </r>
  <r>
    <s v="WGBFAF"/>
    <s v="DK"/>
    <s v="Platichthys flesus"/>
    <s v="fle.27.2223"/>
    <n v="22"/>
    <s v="Passive"/>
    <n v="2015"/>
    <n v="1"/>
    <s v="DIS"/>
    <x v="4"/>
    <x v="17"/>
  </r>
  <r>
    <s v="WGBFAF"/>
    <s v="DK"/>
    <s v="Scophthalmus maximus"/>
    <s v="tur.27.2232"/>
    <n v="22"/>
    <s v="Passive"/>
    <n v="2015"/>
    <n v="1"/>
    <s v="DIS"/>
    <x v="4"/>
    <x v="17"/>
  </r>
  <r>
    <s v="WGBFAF"/>
    <s v="DK"/>
    <s v="Scophthalmus maximus"/>
    <s v="tur.27.2232"/>
    <n v="22"/>
    <s v="Passive"/>
    <n v="2015"/>
    <n v="1"/>
    <s v="LAN"/>
    <x v="4"/>
    <x v="17"/>
  </r>
  <r>
    <s v="WGBFAF"/>
    <s v="DK"/>
    <s v="Scophthalmus rhombus"/>
    <s v="bll.27.22-32"/>
    <n v="22"/>
    <s v="Passive"/>
    <n v="2015"/>
    <n v="1"/>
    <s v="DIS"/>
    <x v="4"/>
    <x v="17"/>
  </r>
  <r>
    <s v="WGBFAF"/>
    <s v="DK"/>
    <s v="Scophthalmus rhombus"/>
    <s v="bll.27.22-32"/>
    <n v="22"/>
    <s v="Passive"/>
    <n v="2015"/>
    <n v="1"/>
    <s v="LAN"/>
    <x v="4"/>
    <x v="17"/>
  </r>
  <r>
    <s v="WGBFAF"/>
    <s v="DK"/>
    <s v="Limanda limanda"/>
    <s v="dab.27.22-32"/>
    <n v="22"/>
    <s v="Passive"/>
    <n v="2015"/>
    <n v="2"/>
    <s v="DIS"/>
    <x v="4"/>
    <x v="17"/>
  </r>
  <r>
    <s v="WGBFAF"/>
    <s v="DK"/>
    <s v="Platichthys flesus"/>
    <s v="fle.27.2223"/>
    <n v="22"/>
    <s v="Passive"/>
    <n v="2015"/>
    <n v="2"/>
    <s v="LAN"/>
    <x v="4"/>
    <x v="17"/>
  </r>
  <r>
    <s v="WGBFAF"/>
    <s v="DK"/>
    <s v="Platichthys flesus"/>
    <s v="fle.27.2223"/>
    <n v="22"/>
    <s v="Passive"/>
    <n v="2015"/>
    <n v="2"/>
    <s v="DIS"/>
    <x v="4"/>
    <x v="17"/>
  </r>
  <r>
    <s v="WGBFAF"/>
    <s v="DK"/>
    <s v="Scophthalmus maximus"/>
    <s v="tur.27.2232"/>
    <n v="22"/>
    <s v="Passive"/>
    <n v="2015"/>
    <n v="2"/>
    <s v="DIS"/>
    <x v="4"/>
    <x v="17"/>
  </r>
  <r>
    <s v="WGBFAF"/>
    <s v="DK"/>
    <s v="Scophthalmus maximus"/>
    <s v="tur.27.2232"/>
    <n v="22"/>
    <s v="Passive"/>
    <n v="2015"/>
    <n v="2"/>
    <s v="LAN"/>
    <x v="4"/>
    <x v="17"/>
  </r>
  <r>
    <s v="WGBFAF"/>
    <s v="DK"/>
    <s v="Scophthalmus rhombus"/>
    <s v="bll.27.22-32"/>
    <n v="22"/>
    <s v="Passive"/>
    <n v="2015"/>
    <n v="2"/>
    <s v="LAN"/>
    <x v="4"/>
    <x v="17"/>
  </r>
  <r>
    <s v="WGBFAF"/>
    <s v="DK"/>
    <s v="Scophthalmus rhombus"/>
    <s v="bll.27.22-32"/>
    <n v="22"/>
    <s v="Passive"/>
    <n v="2015"/>
    <n v="2"/>
    <s v="DIS"/>
    <x v="4"/>
    <x v="17"/>
  </r>
  <r>
    <s v="WGBFAF"/>
    <s v="DK"/>
    <s v="Limanda limanda"/>
    <s v="dab.27.22-32"/>
    <n v="22"/>
    <s v="Passive"/>
    <n v="2015"/>
    <n v="3"/>
    <s v="DIS"/>
    <x v="4"/>
    <x v="17"/>
  </r>
  <r>
    <s v="WGBFAF"/>
    <s v="DK"/>
    <s v="Platichthys flesus"/>
    <s v="fle.27.2223"/>
    <n v="22"/>
    <s v="Passive"/>
    <n v="2015"/>
    <n v="3"/>
    <s v="LAN"/>
    <x v="4"/>
    <x v="17"/>
  </r>
  <r>
    <s v="WGBFAF"/>
    <s v="DK"/>
    <s v="Platichthys flesus"/>
    <s v="fle.27.2223"/>
    <n v="22"/>
    <s v="Passive"/>
    <n v="2015"/>
    <n v="3"/>
    <s v="DIS"/>
    <x v="4"/>
    <x v="17"/>
  </r>
  <r>
    <s v="WGBFAF"/>
    <s v="DK"/>
    <s v="Scophthalmus maximus"/>
    <s v="tur.27.2232"/>
    <n v="22"/>
    <s v="Passive"/>
    <n v="2015"/>
    <n v="3"/>
    <s v="DIS"/>
    <x v="4"/>
    <x v="17"/>
  </r>
  <r>
    <s v="WGBFAF"/>
    <s v="DK"/>
    <s v="Scophthalmus maximus"/>
    <s v="tur.27.2232"/>
    <n v="22"/>
    <s v="Passive"/>
    <n v="2015"/>
    <n v="3"/>
    <s v="LAN"/>
    <x v="4"/>
    <x v="17"/>
  </r>
  <r>
    <s v="WGBFAF"/>
    <s v="DK"/>
    <s v="Scophthalmus rhombus"/>
    <s v="bll.27.22-32"/>
    <n v="22"/>
    <s v="Passive"/>
    <n v="2015"/>
    <n v="3"/>
    <s v="DIS"/>
    <x v="4"/>
    <x v="17"/>
  </r>
  <r>
    <s v="WGBFAF"/>
    <s v="DK"/>
    <s v="Scophthalmus rhombus"/>
    <s v="bll.27.22-32"/>
    <n v="22"/>
    <s v="Passive"/>
    <n v="2015"/>
    <n v="3"/>
    <s v="LAN"/>
    <x v="4"/>
    <x v="17"/>
  </r>
  <r>
    <s v="WGBFAF"/>
    <s v="DK"/>
    <s v="Limanda limanda"/>
    <s v="dab.27.22-32"/>
    <n v="22"/>
    <s v="Passive"/>
    <n v="2015"/>
    <n v="4"/>
    <s v="DIS"/>
    <x v="4"/>
    <x v="17"/>
  </r>
  <r>
    <s v="WGBFAF"/>
    <s v="DK"/>
    <s v="Platichthys flesus"/>
    <s v="fle.27.2223"/>
    <n v="22"/>
    <s v="Passive"/>
    <n v="2015"/>
    <n v="4"/>
    <s v="DIS"/>
    <x v="4"/>
    <x v="17"/>
  </r>
  <r>
    <s v="WGBFAF"/>
    <s v="DK"/>
    <s v="Platichthys flesus"/>
    <s v="fle.27.2223"/>
    <n v="22"/>
    <s v="Passive"/>
    <n v="2015"/>
    <n v="4"/>
    <s v="LAN"/>
    <x v="4"/>
    <x v="17"/>
  </r>
  <r>
    <s v="WGBFAF"/>
    <s v="DK"/>
    <s v="Scophthalmus maximus"/>
    <s v="tur.27.2232"/>
    <n v="22"/>
    <s v="Passive"/>
    <n v="2015"/>
    <n v="4"/>
    <s v="LAN"/>
    <x v="4"/>
    <x v="17"/>
  </r>
  <r>
    <s v="WGBFAF"/>
    <s v="DK"/>
    <s v="Scophthalmus maximus"/>
    <s v="tur.27.2232"/>
    <n v="22"/>
    <s v="Passive"/>
    <n v="2015"/>
    <n v="4"/>
    <s v="DIS"/>
    <x v="4"/>
    <x v="17"/>
  </r>
  <r>
    <s v="WGBFAF"/>
    <s v="DK"/>
    <s v="Scophthalmus rhombus"/>
    <s v="bll.27.22-32"/>
    <n v="22"/>
    <s v="Passive"/>
    <n v="2015"/>
    <n v="4"/>
    <s v="DIS"/>
    <x v="4"/>
    <x v="17"/>
  </r>
  <r>
    <s v="WGBFAF"/>
    <s v="DK"/>
    <s v="Scophthalmus rhombus"/>
    <s v="bll.27.22-32"/>
    <n v="22"/>
    <s v="Passive"/>
    <n v="2015"/>
    <n v="4"/>
    <s v="LAN"/>
    <x v="4"/>
    <x v="17"/>
  </r>
  <r>
    <s v="WGBFAF"/>
    <s v="DK"/>
    <s v="Limanda limanda"/>
    <s v="dab.27.22-32"/>
    <n v="22"/>
    <s v="Passive"/>
    <n v="2016"/>
    <n v="1"/>
    <s v="DIS"/>
    <x v="4"/>
    <x v="17"/>
  </r>
  <r>
    <s v="WGBFAF"/>
    <s v="DK"/>
    <s v="Platichthys flesus"/>
    <s v="fle.27.2223"/>
    <n v="22"/>
    <s v="Passive"/>
    <n v="2016"/>
    <n v="1"/>
    <s v="LAN"/>
    <x v="4"/>
    <x v="17"/>
  </r>
  <r>
    <s v="WGBFAF"/>
    <s v="DK"/>
    <s v="Platichthys flesus"/>
    <s v="fle.27.2223"/>
    <n v="22"/>
    <s v="Passive"/>
    <n v="2016"/>
    <n v="1"/>
    <s v="DIS"/>
    <x v="4"/>
    <x v="17"/>
  </r>
  <r>
    <s v="WGBFAF"/>
    <s v="DK"/>
    <s v="Scophthalmus maximus"/>
    <s v="tur.27.2232"/>
    <n v="22"/>
    <s v="Passive"/>
    <n v="2016"/>
    <n v="1"/>
    <s v="LAN"/>
    <x v="4"/>
    <x v="17"/>
  </r>
  <r>
    <s v="WGBFAF"/>
    <s v="DK"/>
    <s v="Scophthalmus maximus"/>
    <s v="tur.27.2232"/>
    <n v="22"/>
    <s v="Passive"/>
    <n v="2016"/>
    <n v="1"/>
    <s v="DIS"/>
    <x v="4"/>
    <x v="17"/>
  </r>
  <r>
    <s v="WGBFAF"/>
    <s v="DK"/>
    <s v="Scophthalmus rhombus"/>
    <s v="bll.27.22-32"/>
    <n v="22"/>
    <s v="Passive"/>
    <n v="2016"/>
    <n v="1"/>
    <s v="DIS"/>
    <x v="4"/>
    <x v="17"/>
  </r>
  <r>
    <s v="WGBFAF"/>
    <s v="DK"/>
    <s v="Scophthalmus rhombus"/>
    <s v="bll.27.22-32"/>
    <n v="22"/>
    <s v="Passive"/>
    <n v="2016"/>
    <n v="1"/>
    <s v="LAN"/>
    <x v="4"/>
    <x v="17"/>
  </r>
  <r>
    <s v="WGBFAF"/>
    <s v="DK"/>
    <s v="Limanda limanda"/>
    <s v="dab.27.22-32"/>
    <n v="22"/>
    <s v="Passive"/>
    <n v="2016"/>
    <n v="2"/>
    <s v="DIS"/>
    <x v="4"/>
    <x v="17"/>
  </r>
  <r>
    <s v="WGBFAF"/>
    <s v="DK"/>
    <s v="Platichthys flesus"/>
    <s v="fle.27.2223"/>
    <n v="22"/>
    <s v="Passive"/>
    <n v="2016"/>
    <n v="2"/>
    <s v="DIS"/>
    <x v="4"/>
    <x v="17"/>
  </r>
  <r>
    <s v="WGBFAF"/>
    <s v="DK"/>
    <s v="Platichthys flesus"/>
    <s v="fle.27.2223"/>
    <n v="22"/>
    <s v="Passive"/>
    <n v="2016"/>
    <n v="2"/>
    <s v="LAN"/>
    <x v="4"/>
    <x v="17"/>
  </r>
  <r>
    <s v="WGBFAF"/>
    <s v="DK"/>
    <s v="Scophthalmus maximus"/>
    <s v="tur.27.2232"/>
    <n v="22"/>
    <s v="Passive"/>
    <n v="2016"/>
    <n v="2"/>
    <s v="DIS"/>
    <x v="4"/>
    <x v="17"/>
  </r>
  <r>
    <s v="WGBFAF"/>
    <s v="DK"/>
    <s v="Scophthalmus maximus"/>
    <s v="tur.27.2232"/>
    <n v="22"/>
    <s v="Passive"/>
    <n v="2016"/>
    <n v="2"/>
    <s v="LAN"/>
    <x v="4"/>
    <x v="17"/>
  </r>
  <r>
    <s v="WGBFAF"/>
    <s v="DK"/>
    <s v="Scophthalmus rhombus"/>
    <s v="bll.27.22-32"/>
    <n v="22"/>
    <s v="Passive"/>
    <n v="2016"/>
    <n v="2"/>
    <s v="DIS"/>
    <x v="4"/>
    <x v="17"/>
  </r>
  <r>
    <s v="WGBFAF"/>
    <s v="DK"/>
    <s v="Scophthalmus rhombus"/>
    <s v="bll.27.22-32"/>
    <n v="22"/>
    <s v="Passive"/>
    <n v="2016"/>
    <n v="2"/>
    <s v="LAN"/>
    <x v="4"/>
    <x v="17"/>
  </r>
  <r>
    <s v="WGBFAF"/>
    <s v="DK"/>
    <s v="Limanda limanda"/>
    <s v="dab.27.22-32"/>
    <n v="22"/>
    <s v="Passive"/>
    <n v="2016"/>
    <n v="3"/>
    <s v="DIS"/>
    <x v="4"/>
    <x v="17"/>
  </r>
  <r>
    <s v="WGBFAF"/>
    <s v="DK"/>
    <s v="Platichthys flesus"/>
    <s v="fle.27.2223"/>
    <n v="22"/>
    <s v="Passive"/>
    <n v="2016"/>
    <n v="3"/>
    <s v="DIS"/>
    <x v="4"/>
    <x v="17"/>
  </r>
  <r>
    <s v="WGBFAF"/>
    <s v="DK"/>
    <s v="Platichthys flesus"/>
    <s v="fle.27.2223"/>
    <n v="22"/>
    <s v="Passive"/>
    <n v="2016"/>
    <n v="3"/>
    <s v="LAN"/>
    <x v="4"/>
    <x v="17"/>
  </r>
  <r>
    <s v="WGBFAF"/>
    <s v="DK"/>
    <s v="Scophthalmus maximus"/>
    <s v="tur.27.2232"/>
    <n v="22"/>
    <s v="Passive"/>
    <n v="2016"/>
    <n v="3"/>
    <s v="DIS"/>
    <x v="4"/>
    <x v="17"/>
  </r>
  <r>
    <s v="WGBFAF"/>
    <s v="DK"/>
    <s v="Scophthalmus maximus"/>
    <s v="tur.27.2232"/>
    <n v="22"/>
    <s v="Passive"/>
    <n v="2016"/>
    <n v="3"/>
    <s v="LAN"/>
    <x v="4"/>
    <x v="17"/>
  </r>
  <r>
    <s v="WGBFAF"/>
    <s v="DK"/>
    <s v="Scophthalmus rhombus"/>
    <s v="bll.27.22-32"/>
    <n v="22"/>
    <s v="Passive"/>
    <n v="2016"/>
    <n v="3"/>
    <s v="DIS"/>
    <x v="4"/>
    <x v="17"/>
  </r>
  <r>
    <s v="WGBFAF"/>
    <s v="DK"/>
    <s v="Scophthalmus rhombus"/>
    <s v="bll.27.22-32"/>
    <n v="22"/>
    <s v="Passive"/>
    <n v="2016"/>
    <n v="3"/>
    <s v="LAN"/>
    <x v="4"/>
    <x v="17"/>
  </r>
  <r>
    <s v="WGBFAF"/>
    <s v="DK"/>
    <s v="Limanda limanda"/>
    <s v="dab.27.22-32"/>
    <n v="22"/>
    <s v="Passive"/>
    <n v="2016"/>
    <n v="4"/>
    <s v="DIS"/>
    <x v="4"/>
    <x v="17"/>
  </r>
  <r>
    <s v="WGBFAF"/>
    <s v="DK"/>
    <s v="Platichthys flesus"/>
    <s v="fle.27.2223"/>
    <n v="22"/>
    <s v="Passive"/>
    <n v="2016"/>
    <n v="4"/>
    <s v="LAN"/>
    <x v="4"/>
    <x v="17"/>
  </r>
  <r>
    <s v="WGBFAF"/>
    <s v="DK"/>
    <s v="Platichthys flesus"/>
    <s v="fle.27.2223"/>
    <n v="22"/>
    <s v="Passive"/>
    <n v="2016"/>
    <n v="4"/>
    <s v="DIS"/>
    <x v="4"/>
    <x v="17"/>
  </r>
  <r>
    <s v="WGBFAF"/>
    <s v="DK"/>
    <s v="Scophthalmus maximus"/>
    <s v="tur.27.2232"/>
    <n v="22"/>
    <s v="Passive"/>
    <n v="2016"/>
    <n v="4"/>
    <s v="LAN"/>
    <x v="4"/>
    <x v="17"/>
  </r>
  <r>
    <s v="WGBFAF"/>
    <s v="DK"/>
    <s v="Scophthalmus maximus"/>
    <s v="tur.27.2232"/>
    <n v="22"/>
    <s v="Passive"/>
    <n v="2016"/>
    <n v="4"/>
    <s v="DIS"/>
    <x v="4"/>
    <x v="17"/>
  </r>
  <r>
    <s v="WGBFAF"/>
    <s v="DK"/>
    <s v="Scophthalmus rhombus"/>
    <s v="bll.27.22-32"/>
    <n v="22"/>
    <s v="Passive"/>
    <n v="2016"/>
    <n v="4"/>
    <s v="LAN"/>
    <x v="4"/>
    <x v="17"/>
  </r>
  <r>
    <s v="WGBFAF"/>
    <s v="DK"/>
    <s v="Scophthalmus rhombus"/>
    <s v="bll.27.22-32"/>
    <n v="22"/>
    <s v="Passive"/>
    <n v="2016"/>
    <n v="4"/>
    <s v="DIS"/>
    <x v="4"/>
    <x v="17"/>
  </r>
  <r>
    <s v="WGBFAF"/>
    <s v="DK"/>
    <s v="Limanda limanda"/>
    <s v="dab.27.22-32"/>
    <n v="23"/>
    <s v="Active"/>
    <n v="2014"/>
    <n v="1"/>
    <s v="DIS"/>
    <x v="4"/>
    <x v="17"/>
  </r>
  <r>
    <s v="WGBFAF"/>
    <s v="DK"/>
    <s v="Platichthys flesus"/>
    <s v="fle.27.2223"/>
    <n v="23"/>
    <s v="Active"/>
    <n v="2014"/>
    <n v="1"/>
    <s v="DIS"/>
    <x v="4"/>
    <x v="17"/>
  </r>
  <r>
    <s v="WGBFAF"/>
    <s v="DK"/>
    <s v="Platichthys flesus"/>
    <s v="fle.27.2223"/>
    <n v="23"/>
    <s v="Active"/>
    <n v="2014"/>
    <n v="1"/>
    <s v="LAN"/>
    <x v="4"/>
    <x v="17"/>
  </r>
  <r>
    <s v="WGBFAF"/>
    <s v="DK"/>
    <s v="Scophthalmus maximus"/>
    <s v="tur.27.2232"/>
    <n v="23"/>
    <s v="Active"/>
    <n v="2014"/>
    <n v="2"/>
    <s v="DIS"/>
    <x v="4"/>
    <x v="17"/>
  </r>
  <r>
    <s v="WGBFAF"/>
    <s v="DK"/>
    <s v="Scophthalmus maximus"/>
    <s v="tur.27.2232"/>
    <n v="23"/>
    <s v="Active"/>
    <n v="2014"/>
    <n v="2"/>
    <s v="LAN"/>
    <x v="4"/>
    <x v="17"/>
  </r>
  <r>
    <s v="WGBFAF"/>
    <s v="DK"/>
    <s v="Limanda limanda"/>
    <s v="dab.27.22-32"/>
    <n v="23"/>
    <s v="Active"/>
    <n v="2014"/>
    <n v="4"/>
    <s v="DIS"/>
    <x v="4"/>
    <x v="17"/>
  </r>
  <r>
    <s v="WGBFAF"/>
    <s v="DK"/>
    <s v="Platichthys flesus"/>
    <s v="fle.27.2223"/>
    <n v="23"/>
    <s v="Active"/>
    <n v="2014"/>
    <n v="4"/>
    <s v="DIS"/>
    <x v="4"/>
    <x v="17"/>
  </r>
  <r>
    <s v="WGBFAF"/>
    <s v="DK"/>
    <s v="Platichthys flesus"/>
    <s v="fle.27.2223"/>
    <n v="23"/>
    <s v="Active"/>
    <n v="2014"/>
    <n v="4"/>
    <s v="LAN"/>
    <x v="4"/>
    <x v="17"/>
  </r>
  <r>
    <s v="WGBFAF"/>
    <s v="DK"/>
    <s v="Scophthalmus maximus"/>
    <s v="tur.27.2232"/>
    <n v="23"/>
    <s v="Active"/>
    <n v="2014"/>
    <n v="4"/>
    <s v="LAN"/>
    <x v="4"/>
    <x v="17"/>
  </r>
  <r>
    <s v="WGBFAF"/>
    <s v="DK"/>
    <s v="Scophthalmus maximus"/>
    <s v="tur.27.2232"/>
    <n v="23"/>
    <s v="Active"/>
    <n v="2014"/>
    <n v="4"/>
    <s v="DIS"/>
    <x v="4"/>
    <x v="17"/>
  </r>
  <r>
    <s v="WGBFAF"/>
    <s v="DK"/>
    <s v="Scophthalmus rhombus"/>
    <s v="bll.27.22-32"/>
    <n v="23"/>
    <s v="Active"/>
    <n v="2014"/>
    <n v="4"/>
    <s v="DIS"/>
    <x v="4"/>
    <x v="17"/>
  </r>
  <r>
    <s v="WGBFAF"/>
    <s v="DK"/>
    <s v="Scophthalmus rhombus"/>
    <s v="bll.27.22-32"/>
    <n v="23"/>
    <s v="Active"/>
    <n v="2014"/>
    <n v="4"/>
    <s v="LAN"/>
    <x v="4"/>
    <x v="17"/>
  </r>
  <r>
    <s v="WGBFAF"/>
    <s v="DK"/>
    <s v="Limanda limanda"/>
    <s v="dab.27.22-32"/>
    <n v="23"/>
    <s v="Active"/>
    <n v="2015"/>
    <n v="1"/>
    <s v="DIS"/>
    <x v="4"/>
    <x v="17"/>
  </r>
  <r>
    <s v="WGBFAF"/>
    <s v="DK"/>
    <s v="Platichthys flesus"/>
    <s v="fle.27.2223"/>
    <n v="23"/>
    <s v="Active"/>
    <n v="2015"/>
    <n v="1"/>
    <s v="DIS"/>
    <x v="4"/>
    <x v="17"/>
  </r>
  <r>
    <s v="WGBFAF"/>
    <s v="DK"/>
    <s v="Platichthys flesus"/>
    <s v="fle.27.2223"/>
    <n v="23"/>
    <s v="Active"/>
    <n v="2015"/>
    <n v="1"/>
    <s v="LAN"/>
    <x v="4"/>
    <x v="17"/>
  </r>
  <r>
    <s v="WGBFAF"/>
    <s v="DK"/>
    <s v="Scophthalmus maximus"/>
    <s v="tur.27.2232"/>
    <n v="23"/>
    <s v="Active"/>
    <n v="2015"/>
    <n v="1"/>
    <s v="DIS"/>
    <x v="4"/>
    <x v="17"/>
  </r>
  <r>
    <s v="WGBFAF"/>
    <s v="DK"/>
    <s v="Scophthalmus maximus"/>
    <s v="tur.27.2232"/>
    <n v="23"/>
    <s v="Active"/>
    <n v="2015"/>
    <n v="1"/>
    <s v="LAN"/>
    <x v="4"/>
    <x v="17"/>
  </r>
  <r>
    <s v="WGBFAF"/>
    <s v="DK"/>
    <s v="Scophthalmus rhombus"/>
    <s v="bll.27.22-32"/>
    <n v="23"/>
    <s v="Active"/>
    <n v="2015"/>
    <n v="1"/>
    <s v="DIS"/>
    <x v="4"/>
    <x v="17"/>
  </r>
  <r>
    <s v="WGBFAF"/>
    <s v="DK"/>
    <s v="Scophthalmus rhombus"/>
    <s v="bll.27.22-32"/>
    <n v="23"/>
    <s v="Active"/>
    <n v="2015"/>
    <n v="1"/>
    <s v="LAN"/>
    <x v="4"/>
    <x v="17"/>
  </r>
  <r>
    <s v="WGBFAF"/>
    <s v="DK"/>
    <s v="Limanda limanda"/>
    <s v="dab.27.22-32"/>
    <n v="23"/>
    <s v="Active"/>
    <n v="2015"/>
    <n v="2"/>
    <s v="DIS"/>
    <x v="4"/>
    <x v="17"/>
  </r>
  <r>
    <s v="WGBFAF"/>
    <s v="DK"/>
    <s v="Platichthys flesus"/>
    <s v="fle.27.2223"/>
    <n v="23"/>
    <s v="Active"/>
    <n v="2015"/>
    <n v="2"/>
    <s v="DIS"/>
    <x v="4"/>
    <x v="17"/>
  </r>
  <r>
    <s v="WGBFAF"/>
    <s v="DK"/>
    <s v="Platichthys flesus"/>
    <s v="fle.27.2223"/>
    <n v="23"/>
    <s v="Active"/>
    <n v="2015"/>
    <n v="2"/>
    <s v="LAN"/>
    <x v="4"/>
    <x v="17"/>
  </r>
  <r>
    <s v="WGBFAF"/>
    <s v="DK"/>
    <s v="Scophthalmus maximus"/>
    <s v="tur.27.2232"/>
    <n v="23"/>
    <s v="Active"/>
    <n v="2015"/>
    <n v="2"/>
    <s v="LAN"/>
    <x v="4"/>
    <x v="17"/>
  </r>
  <r>
    <s v="WGBFAF"/>
    <s v="DK"/>
    <s v="Scophthalmus maximus"/>
    <s v="tur.27.2232"/>
    <n v="23"/>
    <s v="Active"/>
    <n v="2015"/>
    <n v="2"/>
    <s v="DIS"/>
    <x v="4"/>
    <x v="17"/>
  </r>
  <r>
    <s v="WGBFAF"/>
    <s v="DK"/>
    <s v="Scophthalmus rhombus"/>
    <s v="bll.27.22-32"/>
    <n v="23"/>
    <s v="Active"/>
    <n v="2015"/>
    <n v="2"/>
    <s v="DIS"/>
    <x v="4"/>
    <x v="17"/>
  </r>
  <r>
    <s v="WGBFAF"/>
    <s v="DK"/>
    <s v="Scophthalmus rhombus"/>
    <s v="bll.27.22-32"/>
    <n v="23"/>
    <s v="Active"/>
    <n v="2015"/>
    <n v="2"/>
    <s v="LAN"/>
    <x v="4"/>
    <x v="17"/>
  </r>
  <r>
    <s v="WGBFAF"/>
    <s v="DK"/>
    <s v="Platichthys flesus"/>
    <s v="fle.27.2223"/>
    <n v="23"/>
    <s v="Active"/>
    <n v="2015"/>
    <n v="3"/>
    <s v="DIS"/>
    <x v="4"/>
    <x v="17"/>
  </r>
  <r>
    <s v="WGBFAF"/>
    <s v="DK"/>
    <s v="Platichthys flesus"/>
    <s v="fle.27.2223"/>
    <n v="23"/>
    <s v="Active"/>
    <n v="2015"/>
    <n v="3"/>
    <s v="LAN"/>
    <x v="4"/>
    <x v="17"/>
  </r>
  <r>
    <s v="WGBFAF"/>
    <s v="DK"/>
    <s v="Scophthalmus maximus"/>
    <s v="tur.27.2232"/>
    <n v="23"/>
    <s v="Active"/>
    <n v="2015"/>
    <n v="3"/>
    <s v="DIS"/>
    <x v="4"/>
    <x v="17"/>
  </r>
  <r>
    <s v="WGBFAF"/>
    <s v="DK"/>
    <s v="Scophthalmus maximus"/>
    <s v="tur.27.2232"/>
    <n v="23"/>
    <s v="Active"/>
    <n v="2015"/>
    <n v="3"/>
    <s v="LAN"/>
    <x v="4"/>
    <x v="17"/>
  </r>
  <r>
    <s v="WGBFAF"/>
    <s v="DK"/>
    <s v="Scophthalmus rhombus"/>
    <s v="bll.27.22-32"/>
    <n v="23"/>
    <s v="Active"/>
    <n v="2015"/>
    <n v="3"/>
    <s v="LAN"/>
    <x v="4"/>
    <x v="17"/>
  </r>
  <r>
    <s v="WGBFAF"/>
    <s v="DK"/>
    <s v="Scophthalmus rhombus"/>
    <s v="bll.27.22-32"/>
    <n v="23"/>
    <s v="Active"/>
    <n v="2015"/>
    <n v="3"/>
    <s v="DIS"/>
    <x v="4"/>
    <x v="17"/>
  </r>
  <r>
    <s v="WGBFAF"/>
    <s v="DK"/>
    <s v="Limanda limanda"/>
    <s v="dab.27.22-32"/>
    <n v="23"/>
    <s v="Active"/>
    <n v="2015"/>
    <n v="4"/>
    <s v="DIS"/>
    <x v="4"/>
    <x v="17"/>
  </r>
  <r>
    <s v="WGBFAF"/>
    <s v="DK"/>
    <s v="Platichthys flesus"/>
    <s v="fle.27.2223"/>
    <n v="23"/>
    <s v="Active"/>
    <n v="2015"/>
    <n v="4"/>
    <s v="LAN"/>
    <x v="4"/>
    <x v="17"/>
  </r>
  <r>
    <s v="WGBFAF"/>
    <s v="DK"/>
    <s v="Platichthys flesus"/>
    <s v="fle.27.2223"/>
    <n v="23"/>
    <s v="Active"/>
    <n v="2015"/>
    <n v="4"/>
    <s v="DIS"/>
    <x v="4"/>
    <x v="17"/>
  </r>
  <r>
    <s v="WGBFAF"/>
    <s v="DK"/>
    <s v="Scophthalmus maximus"/>
    <s v="tur.27.2232"/>
    <n v="23"/>
    <s v="Active"/>
    <n v="2015"/>
    <n v="4"/>
    <s v="DIS"/>
    <x v="4"/>
    <x v="17"/>
  </r>
  <r>
    <s v="WGBFAF"/>
    <s v="DK"/>
    <s v="Scophthalmus maximus"/>
    <s v="tur.27.2232"/>
    <n v="23"/>
    <s v="Active"/>
    <n v="2015"/>
    <n v="4"/>
    <s v="LAN"/>
    <x v="4"/>
    <x v="17"/>
  </r>
  <r>
    <s v="WGBFAF"/>
    <s v="DK"/>
    <s v="Scophthalmus rhombus"/>
    <s v="bll.27.22-32"/>
    <n v="23"/>
    <s v="Active"/>
    <n v="2015"/>
    <n v="4"/>
    <s v="DIS"/>
    <x v="4"/>
    <x v="17"/>
  </r>
  <r>
    <s v="WGBFAF"/>
    <s v="DK"/>
    <s v="Scophthalmus rhombus"/>
    <s v="bll.27.22-32"/>
    <n v="23"/>
    <s v="Active"/>
    <n v="2015"/>
    <n v="4"/>
    <s v="LAN"/>
    <x v="4"/>
    <x v="17"/>
  </r>
  <r>
    <s v="WGBFAF"/>
    <s v="DK"/>
    <s v="Limanda limanda"/>
    <s v="dab.27.22-32"/>
    <n v="23"/>
    <s v="Active"/>
    <n v="2016"/>
    <n v="1"/>
    <s v="DIS"/>
    <x v="4"/>
    <x v="17"/>
  </r>
  <r>
    <s v="WGBFAF"/>
    <s v="DK"/>
    <s v="Platichthys flesus"/>
    <s v="fle.27.2223"/>
    <n v="23"/>
    <s v="Active"/>
    <n v="2016"/>
    <n v="1"/>
    <s v="LAN"/>
    <x v="4"/>
    <x v="17"/>
  </r>
  <r>
    <s v="WGBFAF"/>
    <s v="DK"/>
    <s v="Platichthys flesus"/>
    <s v="fle.27.2223"/>
    <n v="23"/>
    <s v="Active"/>
    <n v="2016"/>
    <n v="1"/>
    <s v="DIS"/>
    <x v="4"/>
    <x v="17"/>
  </r>
  <r>
    <s v="WGBFAF"/>
    <s v="DK"/>
    <s v="Scophthalmus maximus"/>
    <s v="tur.27.2232"/>
    <n v="23"/>
    <s v="Active"/>
    <n v="2016"/>
    <n v="1"/>
    <s v="DIS"/>
    <x v="4"/>
    <x v="17"/>
  </r>
  <r>
    <s v="WGBFAF"/>
    <s v="DK"/>
    <s v="Scophthalmus maximus"/>
    <s v="tur.27.2232"/>
    <n v="23"/>
    <s v="Active"/>
    <n v="2016"/>
    <n v="1"/>
    <s v="LAN"/>
    <x v="4"/>
    <x v="17"/>
  </r>
  <r>
    <s v="WGBFAF"/>
    <s v="DK"/>
    <s v="Scophthalmus rhombus"/>
    <s v="bll.27.22-32"/>
    <n v="23"/>
    <s v="Active"/>
    <n v="2016"/>
    <n v="1"/>
    <s v="DIS"/>
    <x v="4"/>
    <x v="17"/>
  </r>
  <r>
    <s v="WGBFAF"/>
    <s v="DK"/>
    <s v="Scophthalmus rhombus"/>
    <s v="bll.27.22-32"/>
    <n v="23"/>
    <s v="Active"/>
    <n v="2016"/>
    <n v="1"/>
    <s v="LAN"/>
    <x v="4"/>
    <x v="17"/>
  </r>
  <r>
    <s v="WGBFAF"/>
    <s v="DK"/>
    <s v="Limanda limanda"/>
    <s v="dab.27.22-32"/>
    <n v="23"/>
    <s v="Active"/>
    <n v="2016"/>
    <n v="2"/>
    <s v="DIS"/>
    <x v="4"/>
    <x v="17"/>
  </r>
  <r>
    <s v="WGBFAF"/>
    <s v="DK"/>
    <s v="Platichthys flesus"/>
    <s v="fle.27.2223"/>
    <n v="23"/>
    <s v="Active"/>
    <n v="2016"/>
    <n v="2"/>
    <s v="DIS"/>
    <x v="4"/>
    <x v="17"/>
  </r>
  <r>
    <s v="WGBFAF"/>
    <s v="DK"/>
    <s v="Platichthys flesus"/>
    <s v="fle.27.2223"/>
    <n v="23"/>
    <s v="Active"/>
    <n v="2016"/>
    <n v="2"/>
    <s v="LAN"/>
    <x v="4"/>
    <x v="17"/>
  </r>
  <r>
    <s v="WGBFAF"/>
    <s v="DK"/>
    <s v="Scophthalmus maximus"/>
    <s v="tur.27.2232"/>
    <n v="23"/>
    <s v="Active"/>
    <n v="2016"/>
    <n v="2"/>
    <s v="DIS"/>
    <x v="4"/>
    <x v="17"/>
  </r>
  <r>
    <s v="WGBFAF"/>
    <s v="DK"/>
    <s v="Scophthalmus maximus"/>
    <s v="tur.27.2232"/>
    <n v="23"/>
    <s v="Active"/>
    <n v="2016"/>
    <n v="2"/>
    <s v="LAN"/>
    <x v="4"/>
    <x v="17"/>
  </r>
  <r>
    <s v="WGBFAF"/>
    <s v="DK"/>
    <s v="Scophthalmus rhombus"/>
    <s v="bll.27.22-32"/>
    <n v="23"/>
    <s v="Active"/>
    <n v="2016"/>
    <n v="2"/>
    <s v="DIS"/>
    <x v="4"/>
    <x v="17"/>
  </r>
  <r>
    <s v="WGBFAF"/>
    <s v="DK"/>
    <s v="Scophthalmus rhombus"/>
    <s v="bll.27.22-32"/>
    <n v="23"/>
    <s v="Active"/>
    <n v="2016"/>
    <n v="2"/>
    <s v="LAN"/>
    <x v="4"/>
    <x v="17"/>
  </r>
  <r>
    <s v="WGBFAF"/>
    <s v="DK"/>
    <s v="Limanda limanda"/>
    <s v="dab.27.22-32"/>
    <n v="23"/>
    <s v="Active"/>
    <n v="2016"/>
    <n v="3"/>
    <s v="DIS"/>
    <x v="4"/>
    <x v="17"/>
  </r>
  <r>
    <s v="WGBFAF"/>
    <s v="DK"/>
    <s v="Platichthys flesus"/>
    <s v="fle.27.2223"/>
    <n v="23"/>
    <s v="Active"/>
    <n v="2016"/>
    <n v="3"/>
    <s v="DIS"/>
    <x v="4"/>
    <x v="17"/>
  </r>
  <r>
    <s v="WGBFAF"/>
    <s v="DK"/>
    <s v="Platichthys flesus"/>
    <s v="fle.27.2223"/>
    <n v="23"/>
    <s v="Active"/>
    <n v="2016"/>
    <n v="3"/>
    <s v="LAN"/>
    <x v="4"/>
    <x v="17"/>
  </r>
  <r>
    <s v="WGBFAF"/>
    <s v="DK"/>
    <s v="Scophthalmus maximus"/>
    <s v="tur.27.2232"/>
    <n v="23"/>
    <s v="Active"/>
    <n v="2016"/>
    <n v="3"/>
    <s v="DIS"/>
    <x v="4"/>
    <x v="17"/>
  </r>
  <r>
    <s v="WGBFAF"/>
    <s v="DK"/>
    <s v="Scophthalmus maximus"/>
    <s v="tur.27.2232"/>
    <n v="23"/>
    <s v="Active"/>
    <n v="2016"/>
    <n v="3"/>
    <s v="LAN"/>
    <x v="4"/>
    <x v="17"/>
  </r>
  <r>
    <s v="WGBFAF"/>
    <s v="DK"/>
    <s v="Scophthalmus rhombus"/>
    <s v="bll.27.22-32"/>
    <n v="23"/>
    <s v="Active"/>
    <n v="2016"/>
    <n v="3"/>
    <s v="DIS"/>
    <x v="4"/>
    <x v="17"/>
  </r>
  <r>
    <s v="WGBFAF"/>
    <s v="DK"/>
    <s v="Scophthalmus rhombus"/>
    <s v="bll.27.22-32"/>
    <n v="23"/>
    <s v="Active"/>
    <n v="2016"/>
    <n v="3"/>
    <s v="LAN"/>
    <x v="4"/>
    <x v="17"/>
  </r>
  <r>
    <s v="WGBFAF"/>
    <s v="DK"/>
    <s v="Limanda limanda"/>
    <s v="dab.27.22-32"/>
    <n v="23"/>
    <s v="Active"/>
    <n v="2016"/>
    <n v="4"/>
    <s v="DIS"/>
    <x v="4"/>
    <x v="17"/>
  </r>
  <r>
    <s v="WGBFAF"/>
    <s v="DK"/>
    <s v="Platichthys flesus"/>
    <s v="fle.27.2223"/>
    <n v="23"/>
    <s v="Active"/>
    <n v="2016"/>
    <n v="4"/>
    <s v="DIS"/>
    <x v="4"/>
    <x v="17"/>
  </r>
  <r>
    <s v="WGBFAF"/>
    <s v="DK"/>
    <s v="Platichthys flesus"/>
    <s v="fle.27.2223"/>
    <n v="23"/>
    <s v="Active"/>
    <n v="2016"/>
    <n v="4"/>
    <s v="LAN"/>
    <x v="4"/>
    <x v="17"/>
  </r>
  <r>
    <s v="WGBFAF"/>
    <s v="DK"/>
    <s v="Scophthalmus maximus"/>
    <s v="tur.27.2232"/>
    <n v="23"/>
    <s v="Active"/>
    <n v="2016"/>
    <n v="4"/>
    <s v="LAN"/>
    <x v="4"/>
    <x v="17"/>
  </r>
  <r>
    <s v="WGBFAF"/>
    <s v="DK"/>
    <s v="Scophthalmus maximus"/>
    <s v="tur.27.2232"/>
    <n v="23"/>
    <s v="Active"/>
    <n v="2016"/>
    <n v="4"/>
    <s v="DIS"/>
    <x v="4"/>
    <x v="17"/>
  </r>
  <r>
    <s v="WGBFAF"/>
    <s v="DK"/>
    <s v="Scophthalmus rhombus"/>
    <s v="bll.27.22-32"/>
    <n v="23"/>
    <s v="Active"/>
    <n v="2016"/>
    <n v="4"/>
    <s v="LAN"/>
    <x v="4"/>
    <x v="17"/>
  </r>
  <r>
    <s v="WGBFAF"/>
    <s v="DK"/>
    <s v="Scophthalmus rhombus"/>
    <s v="bll.27.22-32"/>
    <n v="23"/>
    <s v="Active"/>
    <n v="2016"/>
    <n v="4"/>
    <s v="DIS"/>
    <x v="4"/>
    <x v="17"/>
  </r>
  <r>
    <s v="WGBFAF"/>
    <s v="DK"/>
    <s v="Limanda limanda"/>
    <s v="dab.27.22-32"/>
    <n v="23"/>
    <s v="Active"/>
    <n v="2014"/>
    <n v="1"/>
    <s v="LAN"/>
    <x v="4"/>
    <x v="18"/>
  </r>
  <r>
    <s v="WGBFAF"/>
    <s v="DK"/>
    <s v="Limanda limanda"/>
    <s v="dab.27.22-32"/>
    <n v="23"/>
    <s v="Passive"/>
    <n v="2014"/>
    <n v="1"/>
    <s v="LAN"/>
    <x v="4"/>
    <x v="18"/>
  </r>
  <r>
    <s v="WGBFAF"/>
    <s v="DK"/>
    <s v="Limanda limanda"/>
    <s v="dab.27.22-32"/>
    <n v="23"/>
    <s v="Passive"/>
    <n v="2014"/>
    <n v="2"/>
    <s v="LAN"/>
    <x v="4"/>
    <x v="18"/>
  </r>
  <r>
    <s v="WGBFAF"/>
    <s v="DK"/>
    <s v="Limanda limanda"/>
    <s v="dab.27.22-32"/>
    <n v="23"/>
    <s v="Passive"/>
    <n v="2014"/>
    <n v="3"/>
    <s v="LAN"/>
    <x v="4"/>
    <x v="18"/>
  </r>
  <r>
    <s v="WGBFAF"/>
    <s v="DK"/>
    <s v="Limanda limanda"/>
    <s v="dab.27.22-32"/>
    <n v="23"/>
    <s v="Passive"/>
    <n v="2014"/>
    <n v="4"/>
    <s v="LAN"/>
    <x v="4"/>
    <x v="18"/>
  </r>
  <r>
    <s v="WGBFAF"/>
    <s v="DK"/>
    <s v="Limanda limanda"/>
    <s v="dab.27.22-32"/>
    <n v="23"/>
    <s v="Active"/>
    <n v="2014"/>
    <n v="4"/>
    <s v="LAN"/>
    <x v="4"/>
    <x v="18"/>
  </r>
  <r>
    <s v="WGBFAF"/>
    <s v="DK"/>
    <s v="Limanda limanda"/>
    <s v="dab.27.22-32"/>
    <n v="23"/>
    <s v="Passive"/>
    <n v="2015"/>
    <n v="1"/>
    <s v="LAN"/>
    <x v="4"/>
    <x v="18"/>
  </r>
  <r>
    <s v="WGBFAF"/>
    <s v="DK"/>
    <s v="Limanda limanda"/>
    <s v="dab.27.22-32"/>
    <n v="23"/>
    <s v="Active"/>
    <n v="2015"/>
    <n v="1"/>
    <s v="LAN"/>
    <x v="4"/>
    <x v="18"/>
  </r>
  <r>
    <s v="WGBFAF"/>
    <s v="DK"/>
    <s v="Limanda limanda"/>
    <s v="dab.27.22-32"/>
    <n v="23"/>
    <s v="Active"/>
    <n v="2015"/>
    <n v="2"/>
    <s v="LAN"/>
    <x v="4"/>
    <x v="18"/>
  </r>
  <r>
    <s v="WGBFAF"/>
    <s v="DK"/>
    <s v="Limanda limanda"/>
    <s v="dab.27.22-32"/>
    <n v="23"/>
    <s v="Passive"/>
    <n v="2015"/>
    <n v="2"/>
    <s v="LAN"/>
    <x v="4"/>
    <x v="18"/>
  </r>
  <r>
    <s v="WGBFAF"/>
    <s v="DK"/>
    <s v="Limanda limanda"/>
    <s v="dab.27.22-32"/>
    <n v="23"/>
    <s v="Passive"/>
    <n v="2015"/>
    <n v="3"/>
    <s v="LAN"/>
    <x v="4"/>
    <x v="18"/>
  </r>
  <r>
    <s v="WGBFAF"/>
    <s v="DK"/>
    <s v="Limanda limanda"/>
    <s v="dab.27.22-32"/>
    <n v="23"/>
    <s v="Passive"/>
    <n v="2015"/>
    <n v="4"/>
    <s v="LAN"/>
    <x v="4"/>
    <x v="18"/>
  </r>
  <r>
    <s v="WGBFAF"/>
    <s v="DK"/>
    <s v="Limanda limanda"/>
    <s v="dab.27.22-32"/>
    <n v="23"/>
    <s v="Active"/>
    <n v="2015"/>
    <n v="4"/>
    <s v="LAN"/>
    <x v="4"/>
    <x v="18"/>
  </r>
  <r>
    <s v="WGBFAF"/>
    <s v="DK"/>
    <s v="Limanda limanda"/>
    <s v="dab.27.22-32"/>
    <n v="23"/>
    <s v="Passive"/>
    <n v="2016"/>
    <n v="1"/>
    <s v="LAN"/>
    <x v="4"/>
    <x v="18"/>
  </r>
  <r>
    <s v="WGBFAF"/>
    <s v="DK"/>
    <s v="Limanda limanda"/>
    <s v="dab.27.22-32"/>
    <n v="23"/>
    <s v="Active"/>
    <n v="2016"/>
    <n v="1"/>
    <s v="LAN"/>
    <x v="4"/>
    <x v="18"/>
  </r>
  <r>
    <s v="WGBFAF"/>
    <s v="DK"/>
    <s v="Limanda limanda"/>
    <s v="dab.27.22-32"/>
    <n v="23"/>
    <s v="Passive"/>
    <n v="2016"/>
    <n v="2"/>
    <s v="LAN"/>
    <x v="4"/>
    <x v="18"/>
  </r>
  <r>
    <s v="WGBFAF"/>
    <s v="DK"/>
    <s v="Limanda limanda"/>
    <s v="dab.27.22-32"/>
    <n v="23"/>
    <s v="Active"/>
    <n v="2016"/>
    <n v="2"/>
    <s v="LAN"/>
    <x v="4"/>
    <x v="18"/>
  </r>
  <r>
    <s v="WGBFAF"/>
    <s v="DK"/>
    <s v="Limanda limanda"/>
    <s v="dab.27.22-32"/>
    <n v="23"/>
    <s v="Active"/>
    <n v="2016"/>
    <n v="3"/>
    <s v="LAN"/>
    <x v="4"/>
    <x v="18"/>
  </r>
  <r>
    <s v="WGBFAF"/>
    <s v="DK"/>
    <s v="Limanda limanda"/>
    <s v="dab.27.22-32"/>
    <n v="23"/>
    <s v="Passive"/>
    <n v="2016"/>
    <n v="3"/>
    <s v="LAN"/>
    <x v="4"/>
    <x v="18"/>
  </r>
  <r>
    <s v="WGBFAF"/>
    <s v="DK"/>
    <s v="Limanda limanda"/>
    <s v="dab.27.22-32"/>
    <n v="23"/>
    <s v="Passive"/>
    <n v="2016"/>
    <n v="4"/>
    <s v="LAN"/>
    <x v="4"/>
    <x v="18"/>
  </r>
  <r>
    <s v="WGBFAF"/>
    <s v="DK"/>
    <s v="Limanda limanda"/>
    <s v="dab.27.22-32"/>
    <n v="23"/>
    <s v="Active"/>
    <n v="2016"/>
    <n v="4"/>
    <s v="LAN"/>
    <x v="4"/>
    <x v="18"/>
  </r>
  <r>
    <s v="WGBFAF"/>
    <s v="DK"/>
    <s v="Limanda limanda"/>
    <s v="dab.27.22-32"/>
    <n v="23"/>
    <s v="Passive"/>
    <n v="2014"/>
    <n v="1"/>
    <s v="DIS"/>
    <x v="4"/>
    <x v="17"/>
  </r>
  <r>
    <s v="WGBFAF"/>
    <s v="DK"/>
    <s v="Platichthys flesus"/>
    <s v="fle.27.2223"/>
    <n v="23"/>
    <s v="Passive"/>
    <n v="2014"/>
    <n v="1"/>
    <s v="DIS"/>
    <x v="4"/>
    <x v="17"/>
  </r>
  <r>
    <s v="WGBFAF"/>
    <s v="DK"/>
    <s v="Platichthys flesus"/>
    <s v="fle.27.2223"/>
    <n v="23"/>
    <s v="Passive"/>
    <n v="2014"/>
    <n v="1"/>
    <s v="LAN"/>
    <x v="4"/>
    <x v="17"/>
  </r>
  <r>
    <s v="WGBFAF"/>
    <s v="DK"/>
    <s v="Scophthalmus maximus"/>
    <s v="tur.27.2232"/>
    <n v="23"/>
    <s v="Passive"/>
    <n v="2014"/>
    <n v="1"/>
    <s v="LAN"/>
    <x v="4"/>
    <x v="17"/>
  </r>
  <r>
    <s v="WGBFAF"/>
    <s v="DK"/>
    <s v="Scophthalmus maximus"/>
    <s v="tur.27.2232"/>
    <n v="23"/>
    <s v="Passive"/>
    <n v="2014"/>
    <n v="1"/>
    <s v="DIS"/>
    <x v="4"/>
    <x v="17"/>
  </r>
  <r>
    <s v="WGBFAF"/>
    <s v="DK"/>
    <s v="Scophthalmus rhombus"/>
    <s v="bll.27.22-32"/>
    <n v="23"/>
    <s v="Passive"/>
    <n v="2014"/>
    <n v="1"/>
    <s v="LAN"/>
    <x v="4"/>
    <x v="17"/>
  </r>
  <r>
    <s v="WGBFAF"/>
    <s v="DK"/>
    <s v="Scophthalmus rhombus"/>
    <s v="bll.27.22-32"/>
    <n v="23"/>
    <s v="Passive"/>
    <n v="2014"/>
    <n v="1"/>
    <s v="DIS"/>
    <x v="4"/>
    <x v="17"/>
  </r>
  <r>
    <s v="WGBFAF"/>
    <s v="DK"/>
    <s v="Limanda limanda"/>
    <s v="dab.27.22-32"/>
    <n v="23"/>
    <s v="Passive"/>
    <n v="2014"/>
    <n v="2"/>
    <s v="DIS"/>
    <x v="4"/>
    <x v="17"/>
  </r>
  <r>
    <s v="WGBFAF"/>
    <s v="DK"/>
    <s v="Platichthys flesus"/>
    <s v="fle.27.2223"/>
    <n v="23"/>
    <s v="Passive"/>
    <n v="2014"/>
    <n v="2"/>
    <s v="DIS"/>
    <x v="4"/>
    <x v="17"/>
  </r>
  <r>
    <s v="WGBFAF"/>
    <s v="DK"/>
    <s v="Platichthys flesus"/>
    <s v="fle.27.2223"/>
    <n v="23"/>
    <s v="Passive"/>
    <n v="2014"/>
    <n v="2"/>
    <s v="LAN"/>
    <x v="4"/>
    <x v="17"/>
  </r>
  <r>
    <s v="WGBFAF"/>
    <s v="DK"/>
    <s v="Scophthalmus maximus"/>
    <s v="tur.27.2232"/>
    <n v="23"/>
    <s v="Passive"/>
    <n v="2014"/>
    <n v="2"/>
    <s v="DIS"/>
    <x v="4"/>
    <x v="17"/>
  </r>
  <r>
    <s v="WGBFAF"/>
    <s v="DK"/>
    <s v="Scophthalmus maximus"/>
    <s v="tur.27.2232"/>
    <n v="23"/>
    <s v="Passive"/>
    <n v="2014"/>
    <n v="2"/>
    <s v="LAN"/>
    <x v="4"/>
    <x v="17"/>
  </r>
  <r>
    <s v="WGBFAF"/>
    <s v="DK"/>
    <s v="Scophthalmus rhombus"/>
    <s v="bll.27.22-32"/>
    <n v="23"/>
    <s v="Passive"/>
    <n v="2014"/>
    <n v="2"/>
    <s v="LAN"/>
    <x v="4"/>
    <x v="17"/>
  </r>
  <r>
    <s v="WGBFAF"/>
    <s v="DK"/>
    <s v="Scophthalmus rhombus"/>
    <s v="bll.27.22-32"/>
    <n v="23"/>
    <s v="Passive"/>
    <n v="2014"/>
    <n v="2"/>
    <s v="DIS"/>
    <x v="4"/>
    <x v="17"/>
  </r>
  <r>
    <s v="WGBFAF"/>
    <s v="DK"/>
    <s v="Limanda limanda"/>
    <s v="dab.27.22-32"/>
    <n v="23"/>
    <s v="Passive"/>
    <n v="2014"/>
    <n v="3"/>
    <s v="DIS"/>
    <x v="4"/>
    <x v="17"/>
  </r>
  <r>
    <s v="WGBFAF"/>
    <s v="DK"/>
    <s v="Platichthys flesus"/>
    <s v="fle.27.2223"/>
    <n v="23"/>
    <s v="Passive"/>
    <n v="2014"/>
    <n v="3"/>
    <s v="DIS"/>
    <x v="4"/>
    <x v="17"/>
  </r>
  <r>
    <s v="WGBFAF"/>
    <s v="DK"/>
    <s v="Platichthys flesus"/>
    <s v="fle.27.2223"/>
    <n v="23"/>
    <s v="Passive"/>
    <n v="2014"/>
    <n v="3"/>
    <s v="LAN"/>
    <x v="4"/>
    <x v="17"/>
  </r>
  <r>
    <s v="WGBFAF"/>
    <s v="DK"/>
    <s v="Scophthalmus maximus"/>
    <s v="tur.27.2232"/>
    <n v="23"/>
    <s v="Passive"/>
    <n v="2014"/>
    <n v="3"/>
    <s v="LAN"/>
    <x v="4"/>
    <x v="17"/>
  </r>
  <r>
    <s v="WGBFAF"/>
    <s v="DK"/>
    <s v="Scophthalmus maximus"/>
    <s v="tur.27.2232"/>
    <n v="23"/>
    <s v="Passive"/>
    <n v="2014"/>
    <n v="3"/>
    <s v="DIS"/>
    <x v="4"/>
    <x v="17"/>
  </r>
  <r>
    <s v="WGBFAF"/>
    <s v="DK"/>
    <s v="Scophthalmus rhombus"/>
    <s v="bll.27.22-32"/>
    <n v="23"/>
    <s v="Passive"/>
    <n v="2014"/>
    <n v="3"/>
    <s v="LAN"/>
    <x v="4"/>
    <x v="17"/>
  </r>
  <r>
    <s v="WGBFAF"/>
    <s v="DK"/>
    <s v="Scophthalmus rhombus"/>
    <s v="bll.27.22-32"/>
    <n v="23"/>
    <s v="Passive"/>
    <n v="2014"/>
    <n v="3"/>
    <s v="DIS"/>
    <x v="4"/>
    <x v="17"/>
  </r>
  <r>
    <s v="WGBFAF"/>
    <s v="DK"/>
    <s v="Limanda limanda"/>
    <s v="dab.27.22-32"/>
    <n v="23"/>
    <s v="Passive"/>
    <n v="2014"/>
    <n v="4"/>
    <s v="DIS"/>
    <x v="4"/>
    <x v="17"/>
  </r>
  <r>
    <s v="WGBFAF"/>
    <s v="DK"/>
    <s v="Platichthys flesus"/>
    <s v="fle.27.2223"/>
    <n v="23"/>
    <s v="Passive"/>
    <n v="2014"/>
    <n v="4"/>
    <s v="LAN"/>
    <x v="4"/>
    <x v="17"/>
  </r>
  <r>
    <s v="WGBFAF"/>
    <s v="DK"/>
    <s v="Platichthys flesus"/>
    <s v="fle.27.2223"/>
    <n v="23"/>
    <s v="Passive"/>
    <n v="2014"/>
    <n v="4"/>
    <s v="DIS"/>
    <x v="4"/>
    <x v="17"/>
  </r>
  <r>
    <s v="WGBFAF"/>
    <s v="DK"/>
    <s v="Scophthalmus maximus"/>
    <s v="tur.27.2232"/>
    <n v="23"/>
    <s v="Passive"/>
    <n v="2014"/>
    <n v="4"/>
    <s v="DIS"/>
    <x v="4"/>
    <x v="17"/>
  </r>
  <r>
    <s v="WGBFAF"/>
    <s v="DK"/>
    <s v="Scophthalmus maximus"/>
    <s v="tur.27.2232"/>
    <n v="23"/>
    <s v="Passive"/>
    <n v="2014"/>
    <n v="4"/>
    <s v="LAN"/>
    <x v="4"/>
    <x v="17"/>
  </r>
  <r>
    <s v="WGBFAF"/>
    <s v="DK"/>
    <s v="Scophthalmus rhombus"/>
    <s v="bll.27.22-32"/>
    <n v="23"/>
    <s v="Passive"/>
    <n v="2014"/>
    <n v="4"/>
    <s v="DIS"/>
    <x v="4"/>
    <x v="17"/>
  </r>
  <r>
    <s v="WGBFAF"/>
    <s v="DK"/>
    <s v="Scophthalmus rhombus"/>
    <s v="bll.27.22-32"/>
    <n v="23"/>
    <s v="Passive"/>
    <n v="2014"/>
    <n v="4"/>
    <s v="LAN"/>
    <x v="4"/>
    <x v="17"/>
  </r>
  <r>
    <s v="WGBFAF"/>
    <s v="DK"/>
    <s v="Limanda limanda"/>
    <s v="dab.27.22-32"/>
    <n v="23"/>
    <s v="Passive"/>
    <n v="2015"/>
    <n v="1"/>
    <s v="DIS"/>
    <x v="4"/>
    <x v="17"/>
  </r>
  <r>
    <s v="WGBFAF"/>
    <s v="DK"/>
    <s v="Platichthys flesus"/>
    <s v="fle.27.2223"/>
    <n v="23"/>
    <s v="Passive"/>
    <n v="2015"/>
    <n v="1"/>
    <s v="DIS"/>
    <x v="4"/>
    <x v="17"/>
  </r>
  <r>
    <s v="WGBFAF"/>
    <s v="DK"/>
    <s v="Platichthys flesus"/>
    <s v="fle.27.2223"/>
    <n v="23"/>
    <s v="Passive"/>
    <n v="2015"/>
    <n v="1"/>
    <s v="LAN"/>
    <x v="4"/>
    <x v="17"/>
  </r>
  <r>
    <s v="WGBFAF"/>
    <s v="DK"/>
    <s v="Scophthalmus maximus"/>
    <s v="tur.27.2232"/>
    <n v="23"/>
    <s v="Passive"/>
    <n v="2015"/>
    <n v="1"/>
    <s v="DIS"/>
    <x v="4"/>
    <x v="17"/>
  </r>
  <r>
    <s v="WGBFAF"/>
    <s v="DK"/>
    <s v="Scophthalmus maximus"/>
    <s v="tur.27.2232"/>
    <n v="23"/>
    <s v="Passive"/>
    <n v="2015"/>
    <n v="1"/>
    <s v="LAN"/>
    <x v="4"/>
    <x v="17"/>
  </r>
  <r>
    <s v="WGBFAF"/>
    <s v="DK"/>
    <s v="Scophthalmus rhombus"/>
    <s v="bll.27.22-32"/>
    <n v="23"/>
    <s v="Passive"/>
    <n v="2015"/>
    <n v="1"/>
    <s v="DIS"/>
    <x v="4"/>
    <x v="17"/>
  </r>
  <r>
    <s v="WGBFAF"/>
    <s v="DK"/>
    <s v="Scophthalmus rhombus"/>
    <s v="bll.27.22-32"/>
    <n v="23"/>
    <s v="Passive"/>
    <n v="2015"/>
    <n v="1"/>
    <s v="LAN"/>
    <x v="4"/>
    <x v="17"/>
  </r>
  <r>
    <s v="WGBFAF"/>
    <s v="DK"/>
    <s v="Limanda limanda"/>
    <s v="dab.27.22-32"/>
    <n v="23"/>
    <s v="Passive"/>
    <n v="2015"/>
    <n v="2"/>
    <s v="DIS"/>
    <x v="4"/>
    <x v="17"/>
  </r>
  <r>
    <s v="WGBFAF"/>
    <s v="DK"/>
    <s v="Platichthys flesus"/>
    <s v="fle.27.2223"/>
    <n v="23"/>
    <s v="Passive"/>
    <n v="2015"/>
    <n v="2"/>
    <s v="LAN"/>
    <x v="4"/>
    <x v="17"/>
  </r>
  <r>
    <s v="WGBFAF"/>
    <s v="DK"/>
    <s v="Platichthys flesus"/>
    <s v="fle.27.2223"/>
    <n v="23"/>
    <s v="Passive"/>
    <n v="2015"/>
    <n v="2"/>
    <s v="DIS"/>
    <x v="4"/>
    <x v="17"/>
  </r>
  <r>
    <s v="WGBFAF"/>
    <s v="DK"/>
    <s v="Scophthalmus maximus"/>
    <s v="tur.27.2232"/>
    <n v="23"/>
    <s v="Passive"/>
    <n v="2015"/>
    <n v="2"/>
    <s v="DIS"/>
    <x v="4"/>
    <x v="17"/>
  </r>
  <r>
    <s v="WGBFAF"/>
    <s v="DK"/>
    <s v="Scophthalmus maximus"/>
    <s v="tur.27.2232"/>
    <n v="23"/>
    <s v="Passive"/>
    <n v="2015"/>
    <n v="2"/>
    <s v="LAN"/>
    <x v="4"/>
    <x v="17"/>
  </r>
  <r>
    <s v="WGBFAF"/>
    <s v="DK"/>
    <s v="Scophthalmus rhombus"/>
    <s v="bll.27.22-32"/>
    <n v="23"/>
    <s v="Passive"/>
    <n v="2015"/>
    <n v="2"/>
    <s v="DIS"/>
    <x v="4"/>
    <x v="17"/>
  </r>
  <r>
    <s v="WGBFAF"/>
    <s v="DK"/>
    <s v="Scophthalmus rhombus"/>
    <s v="bll.27.22-32"/>
    <n v="23"/>
    <s v="Passive"/>
    <n v="2015"/>
    <n v="2"/>
    <s v="LAN"/>
    <x v="4"/>
    <x v="17"/>
  </r>
  <r>
    <s v="WGBFAF"/>
    <s v="DK"/>
    <s v="Limanda limanda"/>
    <s v="dab.27.22-32"/>
    <n v="23"/>
    <s v="Passive"/>
    <n v="2015"/>
    <n v="3"/>
    <s v="DIS"/>
    <x v="4"/>
    <x v="17"/>
  </r>
  <r>
    <s v="WGBFAF"/>
    <s v="DK"/>
    <s v="Platichthys flesus"/>
    <s v="fle.27.2223"/>
    <n v="23"/>
    <s v="Passive"/>
    <n v="2015"/>
    <n v="3"/>
    <s v="DIS"/>
    <x v="4"/>
    <x v="17"/>
  </r>
  <r>
    <s v="WGBFAF"/>
    <s v="DK"/>
    <s v="Platichthys flesus"/>
    <s v="fle.27.2223"/>
    <n v="23"/>
    <s v="Passive"/>
    <n v="2015"/>
    <n v="3"/>
    <s v="LAN"/>
    <x v="4"/>
    <x v="17"/>
  </r>
  <r>
    <s v="WGBFAF"/>
    <s v="DK"/>
    <s v="Scophthalmus maximus"/>
    <s v="tur.27.2232"/>
    <n v="23"/>
    <s v="Passive"/>
    <n v="2015"/>
    <n v="3"/>
    <s v="DIS"/>
    <x v="4"/>
    <x v="17"/>
  </r>
  <r>
    <s v="WGBFAF"/>
    <s v="DK"/>
    <s v="Scophthalmus maximus"/>
    <s v="tur.27.2232"/>
    <n v="23"/>
    <s v="Passive"/>
    <n v="2015"/>
    <n v="3"/>
    <s v="LAN"/>
    <x v="4"/>
    <x v="17"/>
  </r>
  <r>
    <s v="WGBFAF"/>
    <s v="DK"/>
    <s v="Scophthalmus rhombus"/>
    <s v="bll.27.22-32"/>
    <n v="23"/>
    <s v="Passive"/>
    <n v="2015"/>
    <n v="3"/>
    <s v="LAN"/>
    <x v="4"/>
    <x v="17"/>
  </r>
  <r>
    <s v="WGBFAF"/>
    <s v="DK"/>
    <s v="Scophthalmus rhombus"/>
    <s v="bll.27.22-32"/>
    <n v="23"/>
    <s v="Passive"/>
    <n v="2015"/>
    <n v="3"/>
    <s v="DIS"/>
    <x v="4"/>
    <x v="17"/>
  </r>
  <r>
    <s v="WGBFAF"/>
    <s v="DK"/>
    <s v="Limanda limanda"/>
    <s v="dab.27.22-32"/>
    <n v="23"/>
    <s v="Passive"/>
    <n v="2015"/>
    <n v="4"/>
    <s v="DIS"/>
    <x v="4"/>
    <x v="17"/>
  </r>
  <r>
    <s v="WGBFAF"/>
    <s v="DK"/>
    <s v="Platichthys flesus"/>
    <s v="fle.27.2223"/>
    <n v="23"/>
    <s v="Passive"/>
    <n v="2015"/>
    <n v="4"/>
    <s v="DIS"/>
    <x v="4"/>
    <x v="17"/>
  </r>
  <r>
    <s v="WGBFAF"/>
    <s v="DK"/>
    <s v="Platichthys flesus"/>
    <s v="fle.27.2223"/>
    <n v="23"/>
    <s v="Passive"/>
    <n v="2015"/>
    <n v="4"/>
    <s v="LAN"/>
    <x v="4"/>
    <x v="17"/>
  </r>
  <r>
    <s v="WGBFAF"/>
    <s v="DK"/>
    <s v="Scophthalmus maximus"/>
    <s v="tur.27.2232"/>
    <n v="23"/>
    <s v="Passive"/>
    <n v="2015"/>
    <n v="4"/>
    <s v="DIS"/>
    <x v="4"/>
    <x v="17"/>
  </r>
  <r>
    <s v="WGBFAF"/>
    <s v="DK"/>
    <s v="Scophthalmus maximus"/>
    <s v="tur.27.2232"/>
    <n v="23"/>
    <s v="Passive"/>
    <n v="2015"/>
    <n v="4"/>
    <s v="LAN"/>
    <x v="4"/>
    <x v="17"/>
  </r>
  <r>
    <s v="WGBFAF"/>
    <s v="DK"/>
    <s v="Scophthalmus rhombus"/>
    <s v="bll.27.22-32"/>
    <n v="23"/>
    <s v="Passive"/>
    <n v="2015"/>
    <n v="4"/>
    <s v="DIS"/>
    <x v="4"/>
    <x v="17"/>
  </r>
  <r>
    <s v="WGBFAF"/>
    <s v="DK"/>
    <s v="Scophthalmus rhombus"/>
    <s v="bll.27.22-32"/>
    <n v="23"/>
    <s v="Passive"/>
    <n v="2015"/>
    <n v="4"/>
    <s v="LAN"/>
    <x v="4"/>
    <x v="17"/>
  </r>
  <r>
    <s v="WGBFAF"/>
    <s v="DK"/>
    <s v="Limanda limanda"/>
    <s v="dab.27.22-32"/>
    <n v="23"/>
    <s v="Passive"/>
    <n v="2016"/>
    <n v="1"/>
    <s v="DIS"/>
    <x v="4"/>
    <x v="17"/>
  </r>
  <r>
    <s v="WGBFAF"/>
    <s v="DK"/>
    <s v="Platichthys flesus"/>
    <s v="fle.27.2223"/>
    <n v="23"/>
    <s v="Passive"/>
    <n v="2016"/>
    <n v="1"/>
    <s v="LAN"/>
    <x v="4"/>
    <x v="17"/>
  </r>
  <r>
    <s v="WGBFAF"/>
    <s v="DK"/>
    <s v="Platichthys flesus"/>
    <s v="fle.27.2223"/>
    <n v="23"/>
    <s v="Passive"/>
    <n v="2016"/>
    <n v="1"/>
    <s v="DIS"/>
    <x v="4"/>
    <x v="17"/>
  </r>
  <r>
    <s v="WGBFAF"/>
    <s v="DK"/>
    <s v="Scophthalmus maximus"/>
    <s v="tur.27.2232"/>
    <n v="23"/>
    <s v="Passive"/>
    <n v="2016"/>
    <n v="1"/>
    <s v="LAN"/>
    <x v="4"/>
    <x v="17"/>
  </r>
  <r>
    <s v="WGBFAF"/>
    <s v="DK"/>
    <s v="Scophthalmus maximus"/>
    <s v="tur.27.2232"/>
    <n v="23"/>
    <s v="Passive"/>
    <n v="2016"/>
    <n v="1"/>
    <s v="DIS"/>
    <x v="4"/>
    <x v="17"/>
  </r>
  <r>
    <s v="WGBFAF"/>
    <s v="DK"/>
    <s v="Scophthalmus rhombus"/>
    <s v="bll.27.22-32"/>
    <n v="23"/>
    <s v="Passive"/>
    <n v="2016"/>
    <n v="1"/>
    <s v="DIS"/>
    <x v="4"/>
    <x v="17"/>
  </r>
  <r>
    <s v="WGBFAF"/>
    <s v="DK"/>
    <s v="Scophthalmus rhombus"/>
    <s v="bll.27.22-32"/>
    <n v="23"/>
    <s v="Passive"/>
    <n v="2016"/>
    <n v="1"/>
    <s v="LAN"/>
    <x v="4"/>
    <x v="17"/>
  </r>
  <r>
    <s v="WGBFAF"/>
    <s v="DK"/>
    <s v="Limanda limanda"/>
    <s v="dab.27.22-32"/>
    <n v="23"/>
    <s v="Passive"/>
    <n v="2016"/>
    <n v="2"/>
    <s v="DIS"/>
    <x v="4"/>
    <x v="17"/>
  </r>
  <r>
    <s v="WGBFAF"/>
    <s v="DK"/>
    <s v="Platichthys flesus"/>
    <s v="fle.27.2223"/>
    <n v="23"/>
    <s v="Passive"/>
    <n v="2016"/>
    <n v="2"/>
    <s v="LAN"/>
    <x v="4"/>
    <x v="17"/>
  </r>
  <r>
    <s v="WGBFAF"/>
    <s v="DK"/>
    <s v="Platichthys flesus"/>
    <s v="fle.27.2223"/>
    <n v="23"/>
    <s v="Passive"/>
    <n v="2016"/>
    <n v="2"/>
    <s v="DIS"/>
    <x v="4"/>
    <x v="17"/>
  </r>
  <r>
    <s v="WGBFAF"/>
    <s v="DK"/>
    <s v="Scophthalmus maximus"/>
    <s v="tur.27.2232"/>
    <n v="23"/>
    <s v="Passive"/>
    <n v="2016"/>
    <n v="2"/>
    <s v="DIS"/>
    <x v="4"/>
    <x v="17"/>
  </r>
  <r>
    <s v="WGBFAF"/>
    <s v="DK"/>
    <s v="Scophthalmus maximus"/>
    <s v="tur.27.2232"/>
    <n v="23"/>
    <s v="Passive"/>
    <n v="2016"/>
    <n v="2"/>
    <s v="LAN"/>
    <x v="4"/>
    <x v="17"/>
  </r>
  <r>
    <s v="WGBFAF"/>
    <s v="DK"/>
    <s v="Scophthalmus rhombus"/>
    <s v="bll.27.22-32"/>
    <n v="23"/>
    <s v="Passive"/>
    <n v="2016"/>
    <n v="2"/>
    <s v="DIS"/>
    <x v="4"/>
    <x v="17"/>
  </r>
  <r>
    <s v="WGBFAF"/>
    <s v="DK"/>
    <s v="Scophthalmus rhombus"/>
    <s v="bll.27.22-32"/>
    <n v="23"/>
    <s v="Passive"/>
    <n v="2016"/>
    <n v="2"/>
    <s v="LAN"/>
    <x v="4"/>
    <x v="17"/>
  </r>
  <r>
    <s v="WGBFAF"/>
    <s v="DK"/>
    <s v="Limanda limanda"/>
    <s v="dab.27.22-32"/>
    <n v="23"/>
    <s v="Passive"/>
    <n v="2016"/>
    <n v="3"/>
    <s v="DIS"/>
    <x v="4"/>
    <x v="17"/>
  </r>
  <r>
    <s v="WGBFAF"/>
    <s v="DK"/>
    <s v="Platichthys flesus"/>
    <s v="fle.27.2223"/>
    <n v="23"/>
    <s v="Passive"/>
    <n v="2016"/>
    <n v="3"/>
    <s v="DIS"/>
    <x v="4"/>
    <x v="17"/>
  </r>
  <r>
    <s v="WGBFAF"/>
    <s v="DK"/>
    <s v="Platichthys flesus"/>
    <s v="fle.27.2223"/>
    <n v="23"/>
    <s v="Passive"/>
    <n v="2016"/>
    <n v="3"/>
    <s v="LAN"/>
    <x v="4"/>
    <x v="17"/>
  </r>
  <r>
    <s v="WGBFAF"/>
    <s v="DK"/>
    <s v="Scophthalmus maximus"/>
    <s v="tur.27.2232"/>
    <n v="23"/>
    <s v="Passive"/>
    <n v="2016"/>
    <n v="3"/>
    <s v="DIS"/>
    <x v="4"/>
    <x v="17"/>
  </r>
  <r>
    <s v="WGBFAF"/>
    <s v="DK"/>
    <s v="Scophthalmus maximus"/>
    <s v="tur.27.2232"/>
    <n v="23"/>
    <s v="Passive"/>
    <n v="2016"/>
    <n v="3"/>
    <s v="LAN"/>
    <x v="4"/>
    <x v="17"/>
  </r>
  <r>
    <s v="WGBFAF"/>
    <s v="DK"/>
    <s v="Scophthalmus rhombus"/>
    <s v="bll.27.22-32"/>
    <n v="23"/>
    <s v="Passive"/>
    <n v="2016"/>
    <n v="3"/>
    <s v="DIS"/>
    <x v="4"/>
    <x v="17"/>
  </r>
  <r>
    <s v="WGBFAF"/>
    <s v="DK"/>
    <s v="Scophthalmus rhombus"/>
    <s v="bll.27.22-32"/>
    <n v="23"/>
    <s v="Passive"/>
    <n v="2016"/>
    <n v="3"/>
    <s v="LAN"/>
    <x v="4"/>
    <x v="17"/>
  </r>
  <r>
    <s v="WGBFAF"/>
    <s v="DK"/>
    <s v="Limanda limanda"/>
    <s v="dab.27.22-32"/>
    <n v="23"/>
    <s v="Passive"/>
    <n v="2016"/>
    <n v="4"/>
    <s v="DIS"/>
    <x v="4"/>
    <x v="17"/>
  </r>
  <r>
    <s v="WGBFAF"/>
    <s v="DK"/>
    <s v="Platichthys flesus"/>
    <s v="fle.27.2223"/>
    <n v="23"/>
    <s v="Passive"/>
    <n v="2016"/>
    <n v="4"/>
    <s v="DIS"/>
    <x v="4"/>
    <x v="17"/>
  </r>
  <r>
    <s v="WGBFAF"/>
    <s v="DK"/>
    <s v="Platichthys flesus"/>
    <s v="fle.27.2223"/>
    <n v="23"/>
    <s v="Passive"/>
    <n v="2016"/>
    <n v="4"/>
    <s v="LAN"/>
    <x v="4"/>
    <x v="17"/>
  </r>
  <r>
    <s v="WGBFAF"/>
    <s v="DK"/>
    <s v="Scophthalmus maximus"/>
    <s v="tur.27.2232"/>
    <n v="23"/>
    <s v="Passive"/>
    <n v="2016"/>
    <n v="4"/>
    <s v="LAN"/>
    <x v="4"/>
    <x v="17"/>
  </r>
  <r>
    <s v="WGBFAF"/>
    <s v="DK"/>
    <s v="Scophthalmus maximus"/>
    <s v="tur.27.2232"/>
    <n v="23"/>
    <s v="Passive"/>
    <n v="2016"/>
    <n v="4"/>
    <s v="DIS"/>
    <x v="4"/>
    <x v="17"/>
  </r>
  <r>
    <s v="WGBFAF"/>
    <s v="DK"/>
    <s v="Scophthalmus rhombus"/>
    <s v="bll.27.22-32"/>
    <n v="23"/>
    <s v="Passive"/>
    <n v="2016"/>
    <n v="4"/>
    <s v="DIS"/>
    <x v="4"/>
    <x v="17"/>
  </r>
  <r>
    <s v="WGBFAF"/>
    <s v="DK"/>
    <s v="Scophthalmus rhombus"/>
    <s v="bll.27.22-32"/>
    <n v="23"/>
    <s v="Passive"/>
    <n v="2016"/>
    <n v="4"/>
    <s v="LAN"/>
    <x v="4"/>
    <x v="17"/>
  </r>
  <r>
    <s v="WGBFAF"/>
    <s v="DK"/>
    <s v="Limanda limanda"/>
    <s v="dab.27.22-32"/>
    <n v="24"/>
    <s v="Active"/>
    <n v="2014"/>
    <n v="1"/>
    <s v="DIS"/>
    <x v="4"/>
    <x v="17"/>
  </r>
  <r>
    <s v="WGBFAF"/>
    <s v="DK"/>
    <s v="Platichthys flesus"/>
    <s v="fle.27.2425"/>
    <n v="24"/>
    <s v="Active"/>
    <n v="2014"/>
    <n v="1"/>
    <s v="DIS"/>
    <x v="4"/>
    <x v="17"/>
  </r>
  <r>
    <s v="WGBFAF"/>
    <s v="DK"/>
    <s v="Platichthys flesus"/>
    <s v="fle.27.2425"/>
    <n v="24"/>
    <s v="Active"/>
    <n v="2014"/>
    <n v="1"/>
    <s v="LAN"/>
    <x v="4"/>
    <x v="17"/>
  </r>
  <r>
    <s v="WGBFAF"/>
    <s v="DK"/>
    <s v="Pleuronectes platessa"/>
    <s v="ple.27.24-32"/>
    <n v="24"/>
    <s v="Active"/>
    <n v="2014"/>
    <n v="1"/>
    <s v="DIS"/>
    <x v="4"/>
    <x v="17"/>
  </r>
  <r>
    <s v="WGBFAF"/>
    <s v="DK"/>
    <s v="Scophthalmus maximus"/>
    <s v="tur.27.2232"/>
    <n v="24"/>
    <s v="Active"/>
    <n v="2014"/>
    <n v="1"/>
    <s v="LAN"/>
    <x v="4"/>
    <x v="17"/>
  </r>
  <r>
    <s v="WGBFAF"/>
    <s v="DK"/>
    <s v="Scophthalmus maximus"/>
    <s v="tur.27.2232"/>
    <n v="24"/>
    <s v="Active"/>
    <n v="2014"/>
    <n v="1"/>
    <s v="DIS"/>
    <x v="4"/>
    <x v="17"/>
  </r>
  <r>
    <s v="WGBFAF"/>
    <s v="DK"/>
    <s v="Scophthalmus rhombus"/>
    <s v="bll.27.22-32"/>
    <n v="24"/>
    <s v="Active"/>
    <n v="2014"/>
    <n v="1"/>
    <s v="DIS"/>
    <x v="4"/>
    <x v="17"/>
  </r>
  <r>
    <s v="WGBFAF"/>
    <s v="DK"/>
    <s v="Scophthalmus rhombus"/>
    <s v="bll.27.22-32"/>
    <n v="24"/>
    <s v="Active"/>
    <n v="2014"/>
    <n v="1"/>
    <s v="LAN"/>
    <x v="4"/>
    <x v="17"/>
  </r>
  <r>
    <s v="WGBFAF"/>
    <s v="DK"/>
    <s v="Limanda limanda"/>
    <s v="dab.27.22-32"/>
    <n v="24"/>
    <s v="Active"/>
    <n v="2014"/>
    <n v="2"/>
    <s v="DIS"/>
    <x v="4"/>
    <x v="17"/>
  </r>
  <r>
    <s v="WGBFAF"/>
    <s v="DK"/>
    <s v="Platichthys flesus"/>
    <s v="fle.27.2425"/>
    <n v="24"/>
    <s v="Active"/>
    <n v="2014"/>
    <n v="2"/>
    <s v="DIS"/>
    <x v="4"/>
    <x v="17"/>
  </r>
  <r>
    <s v="WGBFAF"/>
    <s v="DK"/>
    <s v="Platichthys flesus"/>
    <s v="fle.27.2425"/>
    <n v="24"/>
    <s v="Active"/>
    <n v="2014"/>
    <n v="2"/>
    <s v="LAN"/>
    <x v="4"/>
    <x v="17"/>
  </r>
  <r>
    <s v="WGBFAF"/>
    <s v="DK"/>
    <s v="Pleuronectes platessa"/>
    <s v="ple.27.24-32"/>
    <n v="24"/>
    <s v="Active"/>
    <n v="2014"/>
    <n v="2"/>
    <s v="DIS"/>
    <x v="4"/>
    <x v="17"/>
  </r>
  <r>
    <s v="WGBFAF"/>
    <s v="DK"/>
    <s v="Scophthalmus maximus"/>
    <s v="tur.27.2232"/>
    <n v="24"/>
    <s v="Active"/>
    <n v="2014"/>
    <n v="2"/>
    <s v="LAN"/>
    <x v="4"/>
    <x v="17"/>
  </r>
  <r>
    <s v="WGBFAF"/>
    <s v="DK"/>
    <s v="Scophthalmus maximus"/>
    <s v="tur.27.2232"/>
    <n v="24"/>
    <s v="Active"/>
    <n v="2014"/>
    <n v="2"/>
    <s v="DIS"/>
    <x v="4"/>
    <x v="17"/>
  </r>
  <r>
    <s v="WGBFAF"/>
    <s v="DK"/>
    <s v="Scophthalmus rhombus"/>
    <s v="bll.27.22-32"/>
    <n v="24"/>
    <s v="Active"/>
    <n v="2014"/>
    <n v="2"/>
    <s v="DIS"/>
    <x v="4"/>
    <x v="17"/>
  </r>
  <r>
    <s v="WGBFAF"/>
    <s v="DK"/>
    <s v="Scophthalmus rhombus"/>
    <s v="bll.27.22-32"/>
    <n v="24"/>
    <s v="Active"/>
    <n v="2014"/>
    <n v="2"/>
    <s v="LAN"/>
    <x v="4"/>
    <x v="17"/>
  </r>
  <r>
    <s v="WGBFAF"/>
    <s v="DK"/>
    <s v="Limanda limanda"/>
    <s v="dab.27.22-32"/>
    <n v="24"/>
    <s v="Active"/>
    <n v="2014"/>
    <n v="3"/>
    <s v="DIS"/>
    <x v="4"/>
    <x v="17"/>
  </r>
  <r>
    <s v="WGBFAF"/>
    <s v="DK"/>
    <s v="Platichthys flesus"/>
    <s v="fle.27.2425"/>
    <n v="24"/>
    <s v="Active"/>
    <n v="2014"/>
    <n v="3"/>
    <s v="LAN"/>
    <x v="4"/>
    <x v="17"/>
  </r>
  <r>
    <s v="WGBFAF"/>
    <s v="DK"/>
    <s v="Platichthys flesus"/>
    <s v="fle.27.2425"/>
    <n v="24"/>
    <s v="Active"/>
    <n v="2014"/>
    <n v="3"/>
    <s v="DIS"/>
    <x v="4"/>
    <x v="17"/>
  </r>
  <r>
    <s v="WGBFAF"/>
    <s v="DK"/>
    <s v="Pleuronectes platessa"/>
    <s v="ple.27.24-32"/>
    <n v="24"/>
    <s v="Active"/>
    <n v="2014"/>
    <n v="3"/>
    <s v="DIS"/>
    <x v="4"/>
    <x v="17"/>
  </r>
  <r>
    <s v="WGBFAF"/>
    <s v="DK"/>
    <s v="Scophthalmus maximus"/>
    <s v="tur.27.2232"/>
    <n v="24"/>
    <s v="Active"/>
    <n v="2014"/>
    <n v="3"/>
    <s v="LAN"/>
    <x v="4"/>
    <x v="17"/>
  </r>
  <r>
    <s v="WGBFAF"/>
    <s v="DK"/>
    <s v="Scophthalmus maximus"/>
    <s v="tur.27.2232"/>
    <n v="24"/>
    <s v="Active"/>
    <n v="2014"/>
    <n v="3"/>
    <s v="DIS"/>
    <x v="4"/>
    <x v="17"/>
  </r>
  <r>
    <s v="WGBFAF"/>
    <s v="DK"/>
    <s v="Scophthalmus rhombus"/>
    <s v="bll.27.22-32"/>
    <n v="24"/>
    <s v="Active"/>
    <n v="2014"/>
    <n v="3"/>
    <s v="LAN"/>
    <x v="4"/>
    <x v="17"/>
  </r>
  <r>
    <s v="WGBFAF"/>
    <s v="DK"/>
    <s v="Scophthalmus rhombus"/>
    <s v="bll.27.22-32"/>
    <n v="24"/>
    <s v="Active"/>
    <n v="2014"/>
    <n v="3"/>
    <s v="DIS"/>
    <x v="4"/>
    <x v="17"/>
  </r>
  <r>
    <s v="WGBFAF"/>
    <s v="DK"/>
    <s v="Limanda limanda"/>
    <s v="dab.27.22-32"/>
    <n v="24"/>
    <s v="Active"/>
    <n v="2014"/>
    <n v="4"/>
    <s v="DIS"/>
    <x v="4"/>
    <x v="17"/>
  </r>
  <r>
    <s v="WGBFAF"/>
    <s v="DK"/>
    <s v="Platichthys flesus"/>
    <s v="fle.27.2425"/>
    <n v="24"/>
    <s v="Active"/>
    <n v="2014"/>
    <n v="4"/>
    <s v="DIS"/>
    <x v="4"/>
    <x v="17"/>
  </r>
  <r>
    <s v="WGBFAF"/>
    <s v="DK"/>
    <s v="Platichthys flesus"/>
    <s v="fle.27.2425"/>
    <n v="24"/>
    <s v="Active"/>
    <n v="2014"/>
    <n v="4"/>
    <s v="LAN"/>
    <x v="4"/>
    <x v="17"/>
  </r>
  <r>
    <s v="WGBFAF"/>
    <s v="DK"/>
    <s v="Pleuronectes platessa"/>
    <s v="ple.27.24-32"/>
    <n v="24"/>
    <s v="Active"/>
    <n v="2014"/>
    <n v="4"/>
    <s v="DIS"/>
    <x v="4"/>
    <x v="17"/>
  </r>
  <r>
    <s v="WGBFAF"/>
    <s v="DK"/>
    <s v="Scophthalmus maximus"/>
    <s v="tur.27.2232"/>
    <n v="24"/>
    <s v="Active"/>
    <n v="2014"/>
    <n v="4"/>
    <s v="LAN"/>
    <x v="4"/>
    <x v="17"/>
  </r>
  <r>
    <s v="WGBFAF"/>
    <s v="DK"/>
    <s v="Scophthalmus maximus"/>
    <s v="tur.27.2232"/>
    <n v="24"/>
    <s v="Active"/>
    <n v="2014"/>
    <n v="4"/>
    <s v="DIS"/>
    <x v="4"/>
    <x v="17"/>
  </r>
  <r>
    <s v="WGBFAF"/>
    <s v="DK"/>
    <s v="Scophthalmus rhombus"/>
    <s v="bll.27.22-32"/>
    <n v="24"/>
    <s v="Active"/>
    <n v="2014"/>
    <n v="4"/>
    <s v="LAN"/>
    <x v="4"/>
    <x v="17"/>
  </r>
  <r>
    <s v="WGBFAF"/>
    <s v="DK"/>
    <s v="Scophthalmus rhombus"/>
    <s v="bll.27.22-32"/>
    <n v="24"/>
    <s v="Active"/>
    <n v="2014"/>
    <n v="4"/>
    <s v="DIS"/>
    <x v="4"/>
    <x v="17"/>
  </r>
  <r>
    <s v="WGBFAF"/>
    <s v="DK"/>
    <s v="Limanda limanda"/>
    <s v="dab.27.22-32"/>
    <n v="24"/>
    <s v="Active"/>
    <n v="2015"/>
    <n v="1"/>
    <s v="DIS"/>
    <x v="4"/>
    <x v="17"/>
  </r>
  <r>
    <s v="WGBFAF"/>
    <s v="DK"/>
    <s v="Platichthys flesus"/>
    <s v="fle.27.2425"/>
    <n v="24"/>
    <s v="Active"/>
    <n v="2015"/>
    <n v="1"/>
    <s v="DIS"/>
    <x v="4"/>
    <x v="17"/>
  </r>
  <r>
    <s v="WGBFAF"/>
    <s v="DK"/>
    <s v="Platichthys flesus"/>
    <s v="fle.27.2425"/>
    <n v="24"/>
    <s v="Active"/>
    <n v="2015"/>
    <n v="1"/>
    <s v="LAN"/>
    <x v="4"/>
    <x v="17"/>
  </r>
  <r>
    <s v="WGBFAF"/>
    <s v="DK"/>
    <s v="Pleuronectes platessa"/>
    <s v="ple.27.24-32"/>
    <n v="24"/>
    <s v="Active"/>
    <n v="2015"/>
    <n v="1"/>
    <s v="DIS"/>
    <x v="4"/>
    <x v="17"/>
  </r>
  <r>
    <s v="WGBFAF"/>
    <s v="DK"/>
    <s v="Scophthalmus maximus"/>
    <s v="tur.27.2232"/>
    <n v="24"/>
    <s v="Active"/>
    <n v="2015"/>
    <n v="1"/>
    <s v="DIS"/>
    <x v="4"/>
    <x v="17"/>
  </r>
  <r>
    <s v="WGBFAF"/>
    <s v="DK"/>
    <s v="Scophthalmus maximus"/>
    <s v="tur.27.2232"/>
    <n v="24"/>
    <s v="Active"/>
    <n v="2015"/>
    <n v="1"/>
    <s v="LAN"/>
    <x v="4"/>
    <x v="17"/>
  </r>
  <r>
    <s v="WGBFAF"/>
    <s v="DK"/>
    <s v="Scophthalmus rhombus"/>
    <s v="bll.27.22-32"/>
    <n v="24"/>
    <s v="Active"/>
    <n v="2015"/>
    <n v="1"/>
    <s v="DIS"/>
    <x v="4"/>
    <x v="17"/>
  </r>
  <r>
    <s v="WGBFAF"/>
    <s v="DK"/>
    <s v="Scophthalmus rhombus"/>
    <s v="bll.27.22-32"/>
    <n v="24"/>
    <s v="Active"/>
    <n v="2015"/>
    <n v="1"/>
    <s v="LAN"/>
    <x v="4"/>
    <x v="17"/>
  </r>
  <r>
    <s v="WGBFAF"/>
    <s v="DK"/>
    <s v="Limanda limanda"/>
    <s v="dab.27.22-32"/>
    <n v="24"/>
    <s v="Active"/>
    <n v="2015"/>
    <n v="2"/>
    <s v="DIS"/>
    <x v="4"/>
    <x v="17"/>
  </r>
  <r>
    <s v="WGBFAF"/>
    <s v="DK"/>
    <s v="Platichthys flesus"/>
    <s v="fle.27.2425"/>
    <n v="24"/>
    <s v="Active"/>
    <n v="2015"/>
    <n v="2"/>
    <s v="DIS"/>
    <x v="4"/>
    <x v="17"/>
  </r>
  <r>
    <s v="WGBFAF"/>
    <s v="DK"/>
    <s v="Platichthys flesus"/>
    <s v="fle.27.2425"/>
    <n v="24"/>
    <s v="Active"/>
    <n v="2015"/>
    <n v="2"/>
    <s v="LAN"/>
    <x v="4"/>
    <x v="17"/>
  </r>
  <r>
    <s v="WGBFAF"/>
    <s v="DK"/>
    <s v="Pleuronectes platessa"/>
    <s v="ple.27.24-32"/>
    <n v="24"/>
    <s v="Active"/>
    <n v="2015"/>
    <n v="2"/>
    <s v="DIS"/>
    <x v="4"/>
    <x v="17"/>
  </r>
  <r>
    <s v="WGBFAF"/>
    <s v="DK"/>
    <s v="Scophthalmus maximus"/>
    <s v="tur.27.2232"/>
    <n v="24"/>
    <s v="Active"/>
    <n v="2015"/>
    <n v="2"/>
    <s v="DIS"/>
    <x v="4"/>
    <x v="17"/>
  </r>
  <r>
    <s v="WGBFAF"/>
    <s v="DK"/>
    <s v="Scophthalmus maximus"/>
    <s v="tur.27.2232"/>
    <n v="24"/>
    <s v="Active"/>
    <n v="2015"/>
    <n v="2"/>
    <s v="LAN"/>
    <x v="4"/>
    <x v="17"/>
  </r>
  <r>
    <s v="WGBFAF"/>
    <s v="DK"/>
    <s v="Scophthalmus rhombus"/>
    <s v="bll.27.22-32"/>
    <n v="24"/>
    <s v="Active"/>
    <n v="2015"/>
    <n v="2"/>
    <s v="DIS"/>
    <x v="4"/>
    <x v="17"/>
  </r>
  <r>
    <s v="WGBFAF"/>
    <s v="DK"/>
    <s v="Scophthalmus rhombus"/>
    <s v="bll.27.22-32"/>
    <n v="24"/>
    <s v="Active"/>
    <n v="2015"/>
    <n v="2"/>
    <s v="LAN"/>
    <x v="4"/>
    <x v="17"/>
  </r>
  <r>
    <s v="WGBFAF"/>
    <s v="DK"/>
    <s v="Limanda limanda"/>
    <s v="dab.27.22-32"/>
    <n v="24"/>
    <s v="Active"/>
    <n v="2015"/>
    <n v="3"/>
    <s v="DIS"/>
    <x v="4"/>
    <x v="17"/>
  </r>
  <r>
    <s v="WGBFAF"/>
    <s v="DK"/>
    <s v="Platichthys flesus"/>
    <s v="fle.27.2425"/>
    <n v="24"/>
    <s v="Active"/>
    <n v="2015"/>
    <n v="3"/>
    <s v="DIS"/>
    <x v="4"/>
    <x v="17"/>
  </r>
  <r>
    <s v="WGBFAF"/>
    <s v="DK"/>
    <s v="Platichthys flesus"/>
    <s v="fle.27.2425"/>
    <n v="24"/>
    <s v="Active"/>
    <n v="2015"/>
    <n v="3"/>
    <s v="LAN"/>
    <x v="4"/>
    <x v="17"/>
  </r>
  <r>
    <s v="WGBFAF"/>
    <s v="DK"/>
    <s v="Pleuronectes platessa"/>
    <s v="ple.27.24-32"/>
    <n v="24"/>
    <s v="Active"/>
    <n v="2015"/>
    <n v="3"/>
    <s v="DIS"/>
    <x v="4"/>
    <x v="17"/>
  </r>
  <r>
    <s v="WGBFAF"/>
    <s v="DK"/>
    <s v="Scophthalmus maximus"/>
    <s v="tur.27.2232"/>
    <n v="24"/>
    <s v="Active"/>
    <n v="2015"/>
    <n v="3"/>
    <s v="DIS"/>
    <x v="4"/>
    <x v="17"/>
  </r>
  <r>
    <s v="WGBFAF"/>
    <s v="DK"/>
    <s v="Scophthalmus maximus"/>
    <s v="tur.27.2232"/>
    <n v="24"/>
    <s v="Active"/>
    <n v="2015"/>
    <n v="3"/>
    <s v="LAN"/>
    <x v="4"/>
    <x v="17"/>
  </r>
  <r>
    <s v="WGBFAF"/>
    <s v="DK"/>
    <s v="Scophthalmus rhombus"/>
    <s v="bll.27.22-32"/>
    <n v="24"/>
    <s v="Active"/>
    <n v="2015"/>
    <n v="3"/>
    <s v="LAN"/>
    <x v="4"/>
    <x v="17"/>
  </r>
  <r>
    <s v="WGBFAF"/>
    <s v="DK"/>
    <s v="Scophthalmus rhombus"/>
    <s v="bll.27.22-32"/>
    <n v="24"/>
    <s v="Active"/>
    <n v="2015"/>
    <n v="3"/>
    <s v="DIS"/>
    <x v="4"/>
    <x v="17"/>
  </r>
  <r>
    <s v="WGBFAF"/>
    <s v="DK"/>
    <s v="Limanda limanda"/>
    <s v="dab.27.22-32"/>
    <n v="24"/>
    <s v="Active"/>
    <n v="2015"/>
    <n v="4"/>
    <s v="DIS"/>
    <x v="4"/>
    <x v="17"/>
  </r>
  <r>
    <s v="WGBFAF"/>
    <s v="DK"/>
    <s v="Platichthys flesus"/>
    <s v="fle.27.2425"/>
    <n v="24"/>
    <s v="Active"/>
    <n v="2015"/>
    <n v="4"/>
    <s v="DIS"/>
    <x v="4"/>
    <x v="17"/>
  </r>
  <r>
    <s v="WGBFAF"/>
    <s v="DK"/>
    <s v="Platichthys flesus"/>
    <s v="fle.27.2425"/>
    <n v="24"/>
    <s v="Active"/>
    <n v="2015"/>
    <n v="4"/>
    <s v="LAN"/>
    <x v="4"/>
    <x v="17"/>
  </r>
  <r>
    <s v="WGBFAF"/>
    <s v="DK"/>
    <s v="Pleuronectes platessa"/>
    <s v="ple.27.24-32"/>
    <n v="24"/>
    <s v="Active"/>
    <n v="2015"/>
    <n v="4"/>
    <s v="DIS"/>
    <x v="4"/>
    <x v="17"/>
  </r>
  <r>
    <s v="WGBFAF"/>
    <s v="DK"/>
    <s v="Scophthalmus maximus"/>
    <s v="tur.27.2232"/>
    <n v="24"/>
    <s v="Active"/>
    <n v="2015"/>
    <n v="4"/>
    <s v="DIS"/>
    <x v="4"/>
    <x v="17"/>
  </r>
  <r>
    <s v="WGBFAF"/>
    <s v="DK"/>
    <s v="Scophthalmus maximus"/>
    <s v="tur.27.2232"/>
    <n v="24"/>
    <s v="Active"/>
    <n v="2015"/>
    <n v="4"/>
    <s v="LAN"/>
    <x v="4"/>
    <x v="17"/>
  </r>
  <r>
    <s v="WGBFAF"/>
    <s v="DK"/>
    <s v="Scophthalmus rhombus"/>
    <s v="bll.27.22-32"/>
    <n v="24"/>
    <s v="Active"/>
    <n v="2015"/>
    <n v="4"/>
    <s v="LAN"/>
    <x v="4"/>
    <x v="17"/>
  </r>
  <r>
    <s v="WGBFAF"/>
    <s v="DK"/>
    <s v="Scophthalmus rhombus"/>
    <s v="bll.27.22-32"/>
    <n v="24"/>
    <s v="Active"/>
    <n v="2015"/>
    <n v="4"/>
    <s v="DIS"/>
    <x v="4"/>
    <x v="17"/>
  </r>
  <r>
    <s v="WGBFAF"/>
    <s v="DK"/>
    <s v="Limanda limanda"/>
    <s v="dab.27.22-32"/>
    <n v="24"/>
    <s v="Active"/>
    <n v="2016"/>
    <n v="1"/>
    <s v="DIS"/>
    <x v="4"/>
    <x v="17"/>
  </r>
  <r>
    <s v="WGBFAF"/>
    <s v="DK"/>
    <s v="Platichthys flesus"/>
    <s v="fle.27.2425"/>
    <n v="24"/>
    <s v="Active"/>
    <n v="2016"/>
    <n v="1"/>
    <s v="DIS"/>
    <x v="4"/>
    <x v="17"/>
  </r>
  <r>
    <s v="WGBFAF"/>
    <s v="DK"/>
    <s v="Platichthys flesus"/>
    <s v="fle.27.2425"/>
    <n v="24"/>
    <s v="Active"/>
    <n v="2016"/>
    <n v="1"/>
    <s v="LAN"/>
    <x v="4"/>
    <x v="17"/>
  </r>
  <r>
    <s v="WGBFAF"/>
    <s v="DK"/>
    <s v="Pleuronectes platessa"/>
    <s v="ple.27.24-32"/>
    <n v="24"/>
    <s v="Active"/>
    <n v="2016"/>
    <n v="1"/>
    <s v="DIS"/>
    <x v="4"/>
    <x v="17"/>
  </r>
  <r>
    <s v="WGBFAF"/>
    <s v="DK"/>
    <s v="Scophthalmus maximus"/>
    <s v="tur.27.2232"/>
    <n v="24"/>
    <s v="Active"/>
    <n v="2016"/>
    <n v="1"/>
    <s v="LAN"/>
    <x v="4"/>
    <x v="17"/>
  </r>
  <r>
    <s v="WGBFAF"/>
    <s v="DK"/>
    <s v="Scophthalmus maximus"/>
    <s v="tur.27.2232"/>
    <n v="24"/>
    <s v="Active"/>
    <n v="2016"/>
    <n v="1"/>
    <s v="DIS"/>
    <x v="4"/>
    <x v="17"/>
  </r>
  <r>
    <s v="WGBFAF"/>
    <s v="DK"/>
    <s v="Scophthalmus rhombus"/>
    <s v="bll.27.22-32"/>
    <n v="24"/>
    <s v="Active"/>
    <n v="2016"/>
    <n v="1"/>
    <s v="DIS"/>
    <x v="4"/>
    <x v="17"/>
  </r>
  <r>
    <s v="WGBFAF"/>
    <s v="DK"/>
    <s v="Scophthalmus rhombus"/>
    <s v="bll.27.22-32"/>
    <n v="24"/>
    <s v="Active"/>
    <n v="2016"/>
    <n v="1"/>
    <s v="LAN"/>
    <x v="4"/>
    <x v="17"/>
  </r>
  <r>
    <s v="WGBFAF"/>
    <s v="DK"/>
    <s v="Limanda limanda"/>
    <s v="dab.27.22-32"/>
    <n v="24"/>
    <s v="Active"/>
    <n v="2016"/>
    <n v="2"/>
    <s v="DIS"/>
    <x v="4"/>
    <x v="17"/>
  </r>
  <r>
    <s v="WGBFAF"/>
    <s v="DK"/>
    <s v="Platichthys flesus"/>
    <s v="fle.27.2425"/>
    <n v="24"/>
    <s v="Active"/>
    <n v="2016"/>
    <n v="2"/>
    <s v="DIS"/>
    <x v="4"/>
    <x v="17"/>
  </r>
  <r>
    <s v="WGBFAF"/>
    <s v="DK"/>
    <s v="Platichthys flesus"/>
    <s v="fle.27.2425"/>
    <n v="24"/>
    <s v="Active"/>
    <n v="2016"/>
    <n v="2"/>
    <s v="LAN"/>
    <x v="4"/>
    <x v="17"/>
  </r>
  <r>
    <s v="WGBFAF"/>
    <s v="DK"/>
    <s v="Pleuronectes platessa"/>
    <s v="ple.27.24-32"/>
    <n v="24"/>
    <s v="Active"/>
    <n v="2016"/>
    <n v="2"/>
    <s v="DIS"/>
    <x v="4"/>
    <x v="17"/>
  </r>
  <r>
    <s v="WGBFAF"/>
    <s v="DK"/>
    <s v="Scophthalmus maximus"/>
    <s v="tur.27.2232"/>
    <n v="24"/>
    <s v="Active"/>
    <n v="2016"/>
    <n v="2"/>
    <s v="DIS"/>
    <x v="4"/>
    <x v="17"/>
  </r>
  <r>
    <s v="WGBFAF"/>
    <s v="DK"/>
    <s v="Scophthalmus maximus"/>
    <s v="tur.27.2232"/>
    <n v="24"/>
    <s v="Active"/>
    <n v="2016"/>
    <n v="2"/>
    <s v="LAN"/>
    <x v="4"/>
    <x v="17"/>
  </r>
  <r>
    <s v="WGBFAF"/>
    <s v="DK"/>
    <s v="Scophthalmus rhombus"/>
    <s v="bll.27.22-32"/>
    <n v="24"/>
    <s v="Active"/>
    <n v="2016"/>
    <n v="2"/>
    <s v="DIS"/>
    <x v="4"/>
    <x v="17"/>
  </r>
  <r>
    <s v="WGBFAF"/>
    <s v="DK"/>
    <s v="Scophthalmus rhombus"/>
    <s v="bll.27.22-32"/>
    <n v="24"/>
    <s v="Active"/>
    <n v="2016"/>
    <n v="2"/>
    <s v="LAN"/>
    <x v="4"/>
    <x v="17"/>
  </r>
  <r>
    <s v="WGBFAF"/>
    <s v="DK"/>
    <s v="Limanda limanda"/>
    <s v="dab.27.22-32"/>
    <n v="24"/>
    <s v="Active"/>
    <n v="2016"/>
    <n v="3"/>
    <s v="DIS"/>
    <x v="4"/>
    <x v="17"/>
  </r>
  <r>
    <s v="WGBFAF"/>
    <s v="DK"/>
    <s v="Platichthys flesus"/>
    <s v="fle.27.2425"/>
    <n v="24"/>
    <s v="Active"/>
    <n v="2016"/>
    <n v="3"/>
    <s v="DIS"/>
    <x v="4"/>
    <x v="17"/>
  </r>
  <r>
    <s v="WGBFAF"/>
    <s v="DK"/>
    <s v="Platichthys flesus"/>
    <s v="fle.27.2425"/>
    <n v="24"/>
    <s v="Active"/>
    <n v="2016"/>
    <n v="3"/>
    <s v="LAN"/>
    <x v="4"/>
    <x v="17"/>
  </r>
  <r>
    <s v="WGBFAF"/>
    <s v="DK"/>
    <s v="Pleuronectes platessa"/>
    <s v="ple.27.24-32"/>
    <n v="24"/>
    <s v="Active"/>
    <n v="2016"/>
    <n v="3"/>
    <s v="DIS"/>
    <x v="4"/>
    <x v="17"/>
  </r>
  <r>
    <s v="WGBFAF"/>
    <s v="DK"/>
    <s v="Scophthalmus maximus"/>
    <s v="tur.27.2232"/>
    <n v="24"/>
    <s v="Active"/>
    <n v="2016"/>
    <n v="3"/>
    <s v="DIS"/>
    <x v="4"/>
    <x v="17"/>
  </r>
  <r>
    <s v="WGBFAF"/>
    <s v="DK"/>
    <s v="Scophthalmus maximus"/>
    <s v="tur.27.2232"/>
    <n v="24"/>
    <s v="Active"/>
    <n v="2016"/>
    <n v="3"/>
    <s v="LAN"/>
    <x v="4"/>
    <x v="17"/>
  </r>
  <r>
    <s v="WGBFAF"/>
    <s v="DK"/>
    <s v="Scophthalmus rhombus"/>
    <s v="bll.27.22-32"/>
    <n v="24"/>
    <s v="Active"/>
    <n v="2016"/>
    <n v="3"/>
    <s v="DIS"/>
    <x v="4"/>
    <x v="17"/>
  </r>
  <r>
    <s v="WGBFAF"/>
    <s v="DK"/>
    <s v="Scophthalmus rhombus"/>
    <s v="bll.27.22-32"/>
    <n v="24"/>
    <s v="Active"/>
    <n v="2016"/>
    <n v="3"/>
    <s v="LAN"/>
    <x v="4"/>
    <x v="17"/>
  </r>
  <r>
    <s v="WGBFAF"/>
    <s v="DK"/>
    <s v="Limanda limanda"/>
    <s v="dab.27.22-32"/>
    <n v="24"/>
    <s v="Active"/>
    <n v="2016"/>
    <n v="4"/>
    <s v="DIS"/>
    <x v="4"/>
    <x v="17"/>
  </r>
  <r>
    <s v="WGBFAF"/>
    <s v="DK"/>
    <s v="Platichthys flesus"/>
    <s v="fle.27.2425"/>
    <n v="24"/>
    <s v="Active"/>
    <n v="2016"/>
    <n v="4"/>
    <s v="LAN"/>
    <x v="4"/>
    <x v="17"/>
  </r>
  <r>
    <s v="WGBFAF"/>
    <s v="DK"/>
    <s v="Platichthys flesus"/>
    <s v="fle.27.2425"/>
    <n v="24"/>
    <s v="Active"/>
    <n v="2016"/>
    <n v="4"/>
    <s v="DIS"/>
    <x v="4"/>
    <x v="17"/>
  </r>
  <r>
    <s v="WGBFAF"/>
    <s v="DK"/>
    <s v="Pleuronectes platessa"/>
    <s v="ple.27.24-32"/>
    <n v="24"/>
    <s v="Active"/>
    <n v="2016"/>
    <n v="4"/>
    <s v="DIS"/>
    <x v="4"/>
    <x v="17"/>
  </r>
  <r>
    <s v="WGBFAF"/>
    <s v="DK"/>
    <s v="Scophthalmus maximus"/>
    <s v="tur.27.2232"/>
    <n v="24"/>
    <s v="Active"/>
    <n v="2016"/>
    <n v="4"/>
    <s v="DIS"/>
    <x v="4"/>
    <x v="17"/>
  </r>
  <r>
    <s v="WGBFAF"/>
    <s v="DK"/>
    <s v="Scophthalmus maximus"/>
    <s v="tur.27.2232"/>
    <n v="24"/>
    <s v="Active"/>
    <n v="2016"/>
    <n v="4"/>
    <s v="LAN"/>
    <x v="4"/>
    <x v="17"/>
  </r>
  <r>
    <s v="WGBFAF"/>
    <s v="DK"/>
    <s v="Scophthalmus rhombus"/>
    <s v="bll.27.22-32"/>
    <n v="24"/>
    <s v="Active"/>
    <n v="2016"/>
    <n v="4"/>
    <s v="DIS"/>
    <x v="4"/>
    <x v="17"/>
  </r>
  <r>
    <s v="WGBFAF"/>
    <s v="DK"/>
    <s v="Scophthalmus rhombus"/>
    <s v="bll.27.22-32"/>
    <n v="24"/>
    <s v="Active"/>
    <n v="2016"/>
    <n v="4"/>
    <s v="LAN"/>
    <x v="4"/>
    <x v="17"/>
  </r>
  <r>
    <s v="WGBFAF"/>
    <s v="DK"/>
    <s v="Limanda limanda"/>
    <s v="dab.27.22-32"/>
    <n v="24"/>
    <s v="Passive"/>
    <n v="2014"/>
    <n v="1"/>
    <s v="LAN"/>
    <x v="4"/>
    <x v="18"/>
  </r>
  <r>
    <s v="WGBFAF"/>
    <s v="DK"/>
    <s v="Limanda limanda"/>
    <s v="dab.27.22-32"/>
    <n v="24"/>
    <s v="Active"/>
    <n v="2014"/>
    <n v="1"/>
    <s v="LAN"/>
    <x v="4"/>
    <x v="18"/>
  </r>
  <r>
    <s v="WGBFAF"/>
    <s v="DK"/>
    <s v="Pleuronectes platessa"/>
    <s v="ple.27.24-32"/>
    <n v="24"/>
    <s v="Passive"/>
    <n v="2014"/>
    <n v="1"/>
    <s v="LAN"/>
    <x v="4"/>
    <x v="18"/>
  </r>
  <r>
    <s v="WGBFAF"/>
    <s v="DK"/>
    <s v="Pleuronectes platessa"/>
    <s v="ple.27.24-32"/>
    <n v="24"/>
    <s v="Active"/>
    <n v="2014"/>
    <n v="1"/>
    <s v="LAN"/>
    <x v="4"/>
    <x v="18"/>
  </r>
  <r>
    <s v="WGBFAF"/>
    <s v="DK"/>
    <s v="Limanda limanda"/>
    <s v="dab.27.22-32"/>
    <n v="24"/>
    <s v="Active"/>
    <n v="2014"/>
    <n v="2"/>
    <s v="LAN"/>
    <x v="4"/>
    <x v="18"/>
  </r>
  <r>
    <s v="WGBFAF"/>
    <s v="DK"/>
    <s v="Limanda limanda"/>
    <s v="dab.27.22-32"/>
    <n v="24"/>
    <s v="Passive"/>
    <n v="2014"/>
    <n v="2"/>
    <s v="LAN"/>
    <x v="4"/>
    <x v="18"/>
  </r>
  <r>
    <s v="WGBFAF"/>
    <s v="DK"/>
    <s v="Pleuronectes platessa"/>
    <s v="ple.27.24-32"/>
    <n v="24"/>
    <s v="Passive"/>
    <n v="2014"/>
    <n v="2"/>
    <s v="LAN"/>
    <x v="4"/>
    <x v="18"/>
  </r>
  <r>
    <s v="WGBFAF"/>
    <s v="DK"/>
    <s v="Pleuronectes platessa"/>
    <s v="ple.27.24-32"/>
    <n v="24"/>
    <s v="Active"/>
    <n v="2014"/>
    <n v="2"/>
    <s v="LAN"/>
    <x v="4"/>
    <x v="18"/>
  </r>
  <r>
    <s v="WGBFAF"/>
    <s v="DK"/>
    <s v="Limanda limanda"/>
    <s v="dab.27.22-32"/>
    <n v="24"/>
    <s v="Passive"/>
    <n v="2014"/>
    <n v="3"/>
    <s v="LAN"/>
    <x v="4"/>
    <x v="18"/>
  </r>
  <r>
    <s v="WGBFAF"/>
    <s v="DK"/>
    <s v="Limanda limanda"/>
    <s v="dab.27.22-32"/>
    <n v="24"/>
    <s v="Active"/>
    <n v="2014"/>
    <n v="3"/>
    <s v="LAN"/>
    <x v="4"/>
    <x v="18"/>
  </r>
  <r>
    <s v="WGBFAF"/>
    <s v="DK"/>
    <s v="Pleuronectes platessa"/>
    <s v="ple.27.24-32"/>
    <n v="24"/>
    <s v="Active"/>
    <n v="2014"/>
    <n v="3"/>
    <s v="LAN"/>
    <x v="4"/>
    <x v="18"/>
  </r>
  <r>
    <s v="WGBFAF"/>
    <s v="DK"/>
    <s v="Pleuronectes platessa"/>
    <s v="ple.27.24-32"/>
    <n v="24"/>
    <s v="Passive"/>
    <n v="2014"/>
    <n v="3"/>
    <s v="LAN"/>
    <x v="4"/>
    <x v="18"/>
  </r>
  <r>
    <s v="WGBFAF"/>
    <s v="DK"/>
    <s v="Limanda limanda"/>
    <s v="dab.27.22-32"/>
    <n v="24"/>
    <s v="Passive"/>
    <n v="2014"/>
    <n v="4"/>
    <s v="LAN"/>
    <x v="4"/>
    <x v="18"/>
  </r>
  <r>
    <s v="WGBFAF"/>
    <s v="DK"/>
    <s v="Limanda limanda"/>
    <s v="dab.27.22-32"/>
    <n v="24"/>
    <s v="Active"/>
    <n v="2014"/>
    <n v="4"/>
    <s v="LAN"/>
    <x v="4"/>
    <x v="18"/>
  </r>
  <r>
    <s v="WGBFAF"/>
    <s v="DK"/>
    <s v="Pleuronectes platessa"/>
    <s v="ple.27.24-32"/>
    <n v="24"/>
    <s v="Active"/>
    <n v="2014"/>
    <n v="4"/>
    <s v="LAN"/>
    <x v="4"/>
    <x v="18"/>
  </r>
  <r>
    <s v="WGBFAF"/>
    <s v="DK"/>
    <s v="Pleuronectes platessa"/>
    <s v="ple.27.24-32"/>
    <n v="24"/>
    <s v="Passive"/>
    <n v="2014"/>
    <n v="4"/>
    <s v="LAN"/>
    <x v="4"/>
    <x v="18"/>
  </r>
  <r>
    <s v="WGBFAF"/>
    <s v="DK"/>
    <s v="Limanda limanda"/>
    <s v="dab.27.22-32"/>
    <n v="24"/>
    <s v="Active"/>
    <n v="2015"/>
    <n v="1"/>
    <s v="LAN"/>
    <x v="4"/>
    <x v="18"/>
  </r>
  <r>
    <s v="WGBFAF"/>
    <s v="DK"/>
    <s v="Limanda limanda"/>
    <s v="dab.27.22-32"/>
    <n v="24"/>
    <s v="Passive"/>
    <n v="2015"/>
    <n v="1"/>
    <s v="LAN"/>
    <x v="4"/>
    <x v="18"/>
  </r>
  <r>
    <s v="WGBFAF"/>
    <s v="DK"/>
    <s v="Pleuronectes platessa"/>
    <s v="ple.27.24-32"/>
    <n v="24"/>
    <s v="Active"/>
    <n v="2015"/>
    <n v="1"/>
    <s v="LAN"/>
    <x v="4"/>
    <x v="18"/>
  </r>
  <r>
    <s v="WGBFAF"/>
    <s v="DK"/>
    <s v="Pleuronectes platessa"/>
    <s v="ple.27.24-32"/>
    <n v="24"/>
    <s v="Passive"/>
    <n v="2015"/>
    <n v="1"/>
    <s v="LAN"/>
    <x v="4"/>
    <x v="18"/>
  </r>
  <r>
    <s v="WGBFAF"/>
    <s v="DK"/>
    <s v="Limanda limanda"/>
    <s v="dab.27.22-32"/>
    <n v="24"/>
    <s v="Passive"/>
    <n v="2015"/>
    <n v="2"/>
    <s v="LAN"/>
    <x v="4"/>
    <x v="18"/>
  </r>
  <r>
    <s v="WGBFAF"/>
    <s v="DK"/>
    <s v="Limanda limanda"/>
    <s v="dab.27.22-32"/>
    <n v="24"/>
    <s v="Active"/>
    <n v="2015"/>
    <n v="2"/>
    <s v="LAN"/>
    <x v="4"/>
    <x v="18"/>
  </r>
  <r>
    <s v="WGBFAF"/>
    <s v="DK"/>
    <s v="Pleuronectes platessa"/>
    <s v="ple.27.24-32"/>
    <n v="24"/>
    <s v="Active"/>
    <n v="2015"/>
    <n v="2"/>
    <s v="LAN"/>
    <x v="4"/>
    <x v="18"/>
  </r>
  <r>
    <s v="WGBFAF"/>
    <s v="DK"/>
    <s v="Pleuronectes platessa"/>
    <s v="ple.27.24-32"/>
    <n v="24"/>
    <s v="Passive"/>
    <n v="2015"/>
    <n v="2"/>
    <s v="LAN"/>
    <x v="4"/>
    <x v="18"/>
  </r>
  <r>
    <s v="WGBFAF"/>
    <s v="DK"/>
    <s v="Limanda limanda"/>
    <s v="dab.27.22-32"/>
    <n v="24"/>
    <s v="Active"/>
    <n v="2015"/>
    <n v="3"/>
    <s v="LAN"/>
    <x v="4"/>
    <x v="18"/>
  </r>
  <r>
    <s v="WGBFAF"/>
    <s v="DK"/>
    <s v="Limanda limanda"/>
    <s v="dab.27.22-32"/>
    <n v="24"/>
    <s v="Passive"/>
    <n v="2015"/>
    <n v="3"/>
    <s v="LAN"/>
    <x v="4"/>
    <x v="18"/>
  </r>
  <r>
    <s v="WGBFAF"/>
    <s v="DK"/>
    <s v="Pleuronectes platessa"/>
    <s v="ple.27.24-32"/>
    <n v="24"/>
    <s v="Active"/>
    <n v="2015"/>
    <n v="3"/>
    <s v="LAN"/>
    <x v="4"/>
    <x v="18"/>
  </r>
  <r>
    <s v="WGBFAF"/>
    <s v="DK"/>
    <s v="Pleuronectes platessa"/>
    <s v="ple.27.24-32"/>
    <n v="24"/>
    <s v="Passive"/>
    <n v="2015"/>
    <n v="3"/>
    <s v="LAN"/>
    <x v="4"/>
    <x v="18"/>
  </r>
  <r>
    <s v="WGBFAF"/>
    <s v="DK"/>
    <s v="Limanda limanda"/>
    <s v="dab.27.22-32"/>
    <n v="24"/>
    <s v="Passive"/>
    <n v="2015"/>
    <n v="4"/>
    <s v="LAN"/>
    <x v="4"/>
    <x v="18"/>
  </r>
  <r>
    <s v="WGBFAF"/>
    <s v="DK"/>
    <s v="Limanda limanda"/>
    <s v="dab.27.22-32"/>
    <n v="24"/>
    <s v="Active"/>
    <n v="2015"/>
    <n v="4"/>
    <s v="LAN"/>
    <x v="4"/>
    <x v="18"/>
  </r>
  <r>
    <s v="WGBFAF"/>
    <s v="DK"/>
    <s v="Pleuronectes platessa"/>
    <s v="ple.27.24-32"/>
    <n v="24"/>
    <s v="Active"/>
    <n v="2015"/>
    <n v="4"/>
    <s v="LAN"/>
    <x v="4"/>
    <x v="18"/>
  </r>
  <r>
    <s v="WGBFAF"/>
    <s v="DK"/>
    <s v="Pleuronectes platessa"/>
    <s v="ple.27.24-32"/>
    <n v="24"/>
    <s v="Passive"/>
    <n v="2015"/>
    <n v="4"/>
    <s v="LAN"/>
    <x v="4"/>
    <x v="18"/>
  </r>
  <r>
    <s v="WGBFAF"/>
    <s v="DK"/>
    <s v="Limanda limanda"/>
    <s v="dab.27.22-32"/>
    <n v="24"/>
    <s v="Passive"/>
    <n v="2016"/>
    <n v="1"/>
    <s v="LAN"/>
    <x v="4"/>
    <x v="18"/>
  </r>
  <r>
    <s v="WGBFAF"/>
    <s v="DK"/>
    <s v="Limanda limanda"/>
    <s v="dab.27.22-32"/>
    <n v="24"/>
    <s v="Active"/>
    <n v="2016"/>
    <n v="1"/>
    <s v="LAN"/>
    <x v="4"/>
    <x v="18"/>
  </r>
  <r>
    <s v="WGBFAF"/>
    <s v="DK"/>
    <s v="Pleuronectes platessa"/>
    <s v="ple.27.24-32"/>
    <n v="24"/>
    <s v="Active"/>
    <n v="2016"/>
    <n v="1"/>
    <s v="LAN"/>
    <x v="4"/>
    <x v="18"/>
  </r>
  <r>
    <s v="WGBFAF"/>
    <s v="DK"/>
    <s v="Pleuronectes platessa"/>
    <s v="ple.27.24-32"/>
    <n v="24"/>
    <s v="Passive"/>
    <n v="2016"/>
    <n v="1"/>
    <s v="LAN"/>
    <x v="4"/>
    <x v="18"/>
  </r>
  <r>
    <s v="WGBFAF"/>
    <s v="DK"/>
    <s v="Limanda limanda"/>
    <s v="dab.27.22-32"/>
    <n v="24"/>
    <s v="Active"/>
    <n v="2016"/>
    <n v="2"/>
    <s v="LAN"/>
    <x v="4"/>
    <x v="18"/>
  </r>
  <r>
    <s v="WGBFAF"/>
    <s v="DK"/>
    <s v="Limanda limanda"/>
    <s v="dab.27.22-32"/>
    <n v="24"/>
    <s v="Passive"/>
    <n v="2016"/>
    <n v="2"/>
    <s v="LAN"/>
    <x v="4"/>
    <x v="18"/>
  </r>
  <r>
    <s v="WGBFAF"/>
    <s v="DK"/>
    <s v="Pleuronectes platessa"/>
    <s v="ple.27.24-32"/>
    <n v="24"/>
    <s v="Passive"/>
    <n v="2016"/>
    <n v="2"/>
    <s v="LAN"/>
    <x v="4"/>
    <x v="18"/>
  </r>
  <r>
    <s v="WGBFAF"/>
    <s v="DK"/>
    <s v="Pleuronectes platessa"/>
    <s v="ple.27.24-32"/>
    <n v="24"/>
    <s v="Active"/>
    <n v="2016"/>
    <n v="2"/>
    <s v="LAN"/>
    <x v="4"/>
    <x v="18"/>
  </r>
  <r>
    <s v="WGBFAF"/>
    <s v="DK"/>
    <s v="Limanda limanda"/>
    <s v="dab.27.22-32"/>
    <n v="24"/>
    <s v="Active"/>
    <n v="2016"/>
    <n v="3"/>
    <s v="LAN"/>
    <x v="4"/>
    <x v="18"/>
  </r>
  <r>
    <s v="WGBFAF"/>
    <s v="DK"/>
    <s v="Limanda limanda"/>
    <s v="dab.27.22-32"/>
    <n v="24"/>
    <s v="Passive"/>
    <n v="2016"/>
    <n v="3"/>
    <s v="LAN"/>
    <x v="4"/>
    <x v="18"/>
  </r>
  <r>
    <s v="WGBFAF"/>
    <s v="DK"/>
    <s v="Pleuronectes platessa"/>
    <s v="ple.27.24-32"/>
    <n v="24"/>
    <s v="Active"/>
    <n v="2016"/>
    <n v="3"/>
    <s v="LAN"/>
    <x v="4"/>
    <x v="18"/>
  </r>
  <r>
    <s v="WGBFAF"/>
    <s v="DK"/>
    <s v="Pleuronectes platessa"/>
    <s v="ple.27.24-32"/>
    <n v="24"/>
    <s v="Passive"/>
    <n v="2016"/>
    <n v="3"/>
    <s v="LAN"/>
    <x v="4"/>
    <x v="18"/>
  </r>
  <r>
    <s v="WGBFAF"/>
    <s v="DK"/>
    <s v="Limanda limanda"/>
    <s v="dab.27.22-32"/>
    <n v="24"/>
    <s v="Active"/>
    <n v="2016"/>
    <n v="4"/>
    <s v="LAN"/>
    <x v="4"/>
    <x v="18"/>
  </r>
  <r>
    <s v="WGBFAF"/>
    <s v="DK"/>
    <s v="Limanda limanda"/>
    <s v="dab.27.22-32"/>
    <n v="24"/>
    <s v="Passive"/>
    <n v="2016"/>
    <n v="4"/>
    <s v="LAN"/>
    <x v="4"/>
    <x v="18"/>
  </r>
  <r>
    <s v="WGBFAF"/>
    <s v="DK"/>
    <s v="Pleuronectes platessa"/>
    <s v="ple.27.24-32"/>
    <n v="24"/>
    <s v="Passive"/>
    <n v="2016"/>
    <n v="4"/>
    <s v="LAN"/>
    <x v="4"/>
    <x v="18"/>
  </r>
  <r>
    <s v="WGBFAF"/>
    <s v="DK"/>
    <s v="Pleuronectes platessa"/>
    <s v="ple.27.24-32"/>
    <n v="24"/>
    <s v="Active"/>
    <n v="2016"/>
    <n v="4"/>
    <s v="LAN"/>
    <x v="4"/>
    <x v="18"/>
  </r>
  <r>
    <s v="WGBFAF"/>
    <s v="DK"/>
    <s v="Limanda limanda"/>
    <s v="dab.27.22-32"/>
    <n v="24"/>
    <s v="Passive"/>
    <n v="2014"/>
    <n v="1"/>
    <s v="DIS"/>
    <x v="4"/>
    <x v="17"/>
  </r>
  <r>
    <s v="WGBFAF"/>
    <s v="DK"/>
    <s v="Platichthys flesus"/>
    <s v="fle.27.2425"/>
    <n v="24"/>
    <s v="Passive"/>
    <n v="2014"/>
    <n v="1"/>
    <s v="DIS"/>
    <x v="4"/>
    <x v="17"/>
  </r>
  <r>
    <s v="WGBFAF"/>
    <s v="DK"/>
    <s v="Platichthys flesus"/>
    <s v="fle.27.2425"/>
    <n v="24"/>
    <s v="Passive"/>
    <n v="2014"/>
    <n v="1"/>
    <s v="LAN"/>
    <x v="4"/>
    <x v="17"/>
  </r>
  <r>
    <s v="WGBFAF"/>
    <s v="DK"/>
    <s v="Pleuronectes platessa"/>
    <s v="ple.27.24-32"/>
    <n v="24"/>
    <s v="Passive"/>
    <n v="2014"/>
    <n v="1"/>
    <s v="DIS"/>
    <x v="4"/>
    <x v="17"/>
  </r>
  <r>
    <s v="WGBFAF"/>
    <s v="DK"/>
    <s v="Scophthalmus maximus"/>
    <s v="tur.27.2232"/>
    <n v="24"/>
    <s v="Passive"/>
    <n v="2014"/>
    <n v="1"/>
    <s v="DIS"/>
    <x v="4"/>
    <x v="17"/>
  </r>
  <r>
    <s v="WGBFAF"/>
    <s v="DK"/>
    <s v="Scophthalmus maximus"/>
    <s v="tur.27.2232"/>
    <n v="24"/>
    <s v="Passive"/>
    <n v="2014"/>
    <n v="1"/>
    <s v="LAN"/>
    <x v="4"/>
    <x v="17"/>
  </r>
  <r>
    <s v="WGBFAF"/>
    <s v="DK"/>
    <s v="Scophthalmus rhombus"/>
    <s v="bll.27.22-32"/>
    <n v="24"/>
    <s v="Passive"/>
    <n v="2014"/>
    <n v="1"/>
    <s v="LAN"/>
    <x v="4"/>
    <x v="17"/>
  </r>
  <r>
    <s v="WGBFAF"/>
    <s v="DK"/>
    <s v="Scophthalmus rhombus"/>
    <s v="bll.27.22-32"/>
    <n v="24"/>
    <s v="Passive"/>
    <n v="2014"/>
    <n v="1"/>
    <s v="DIS"/>
    <x v="4"/>
    <x v="17"/>
  </r>
  <r>
    <s v="WGBFAF"/>
    <s v="DK"/>
    <s v="Limanda limanda"/>
    <s v="dab.27.22-32"/>
    <n v="24"/>
    <s v="Passive"/>
    <n v="2014"/>
    <n v="2"/>
    <s v="DIS"/>
    <x v="4"/>
    <x v="17"/>
  </r>
  <r>
    <s v="WGBFAF"/>
    <s v="DK"/>
    <s v="Platichthys flesus"/>
    <s v="fle.27.2425"/>
    <n v="24"/>
    <s v="Passive"/>
    <n v="2014"/>
    <n v="2"/>
    <s v="DIS"/>
    <x v="4"/>
    <x v="17"/>
  </r>
  <r>
    <s v="WGBFAF"/>
    <s v="DK"/>
    <s v="Platichthys flesus"/>
    <s v="fle.27.2425"/>
    <n v="24"/>
    <s v="Passive"/>
    <n v="2014"/>
    <n v="2"/>
    <s v="LAN"/>
    <x v="4"/>
    <x v="17"/>
  </r>
  <r>
    <s v="WGBFAF"/>
    <s v="DK"/>
    <s v="Pleuronectes platessa"/>
    <s v="ple.27.24-32"/>
    <n v="24"/>
    <s v="Passive"/>
    <n v="2014"/>
    <n v="2"/>
    <s v="DIS"/>
    <x v="4"/>
    <x v="17"/>
  </r>
  <r>
    <s v="WGBFAF"/>
    <s v="DK"/>
    <s v="Scophthalmus maximus"/>
    <s v="tur.27.2232"/>
    <n v="24"/>
    <s v="Passive"/>
    <n v="2014"/>
    <n v="2"/>
    <s v="LAN"/>
    <x v="4"/>
    <x v="17"/>
  </r>
  <r>
    <s v="WGBFAF"/>
    <s v="DK"/>
    <s v="Scophthalmus maximus"/>
    <s v="tur.27.2232"/>
    <n v="24"/>
    <s v="Passive"/>
    <n v="2014"/>
    <n v="2"/>
    <s v="DIS"/>
    <x v="4"/>
    <x v="17"/>
  </r>
  <r>
    <s v="WGBFAF"/>
    <s v="DK"/>
    <s v="Scophthalmus rhombus"/>
    <s v="bll.27.22-32"/>
    <n v="24"/>
    <s v="Passive"/>
    <n v="2014"/>
    <n v="2"/>
    <s v="LAN"/>
    <x v="4"/>
    <x v="17"/>
  </r>
  <r>
    <s v="WGBFAF"/>
    <s v="DK"/>
    <s v="Scophthalmus rhombus"/>
    <s v="bll.27.22-32"/>
    <n v="24"/>
    <s v="Passive"/>
    <n v="2014"/>
    <n v="2"/>
    <s v="DIS"/>
    <x v="4"/>
    <x v="17"/>
  </r>
  <r>
    <s v="WGBFAF"/>
    <s v="DK"/>
    <s v="Limanda limanda"/>
    <s v="dab.27.22-32"/>
    <n v="24"/>
    <s v="Passive"/>
    <n v="2014"/>
    <n v="3"/>
    <s v="DIS"/>
    <x v="4"/>
    <x v="17"/>
  </r>
  <r>
    <s v="WGBFAF"/>
    <s v="DK"/>
    <s v="Platichthys flesus"/>
    <s v="fle.27.2425"/>
    <n v="24"/>
    <s v="Passive"/>
    <n v="2014"/>
    <n v="3"/>
    <s v="DIS"/>
    <x v="4"/>
    <x v="17"/>
  </r>
  <r>
    <s v="WGBFAF"/>
    <s v="DK"/>
    <s v="Platichthys flesus"/>
    <s v="fle.27.2425"/>
    <n v="24"/>
    <s v="Passive"/>
    <n v="2014"/>
    <n v="3"/>
    <s v="LAN"/>
    <x v="4"/>
    <x v="17"/>
  </r>
  <r>
    <s v="WGBFAF"/>
    <s v="DK"/>
    <s v="Pleuronectes platessa"/>
    <s v="ple.27.24-32"/>
    <n v="24"/>
    <s v="Passive"/>
    <n v="2014"/>
    <n v="3"/>
    <s v="DIS"/>
    <x v="4"/>
    <x v="17"/>
  </r>
  <r>
    <s v="WGBFAF"/>
    <s v="DK"/>
    <s v="Scophthalmus maximus"/>
    <s v="tur.27.2232"/>
    <n v="24"/>
    <s v="Passive"/>
    <n v="2014"/>
    <n v="3"/>
    <s v="LAN"/>
    <x v="4"/>
    <x v="17"/>
  </r>
  <r>
    <s v="WGBFAF"/>
    <s v="DK"/>
    <s v="Scophthalmus maximus"/>
    <s v="tur.27.2232"/>
    <n v="24"/>
    <s v="Passive"/>
    <n v="2014"/>
    <n v="3"/>
    <s v="DIS"/>
    <x v="4"/>
    <x v="17"/>
  </r>
  <r>
    <s v="WGBFAF"/>
    <s v="DK"/>
    <s v="Scophthalmus rhombus"/>
    <s v="bll.27.22-32"/>
    <n v="24"/>
    <s v="Passive"/>
    <n v="2014"/>
    <n v="3"/>
    <s v="DIS"/>
    <x v="4"/>
    <x v="17"/>
  </r>
  <r>
    <s v="WGBFAF"/>
    <s v="DK"/>
    <s v="Scophthalmus rhombus"/>
    <s v="bll.27.22-32"/>
    <n v="24"/>
    <s v="Passive"/>
    <n v="2014"/>
    <n v="3"/>
    <s v="LAN"/>
    <x v="4"/>
    <x v="17"/>
  </r>
  <r>
    <s v="WGBFAF"/>
    <s v="DK"/>
    <s v="Limanda limanda"/>
    <s v="dab.27.22-32"/>
    <n v="24"/>
    <s v="Passive"/>
    <n v="2014"/>
    <n v="4"/>
    <s v="DIS"/>
    <x v="4"/>
    <x v="17"/>
  </r>
  <r>
    <s v="WGBFAF"/>
    <s v="DK"/>
    <s v="Platichthys flesus"/>
    <s v="fle.27.2425"/>
    <n v="24"/>
    <s v="Passive"/>
    <n v="2014"/>
    <n v="4"/>
    <s v="DIS"/>
    <x v="4"/>
    <x v="17"/>
  </r>
  <r>
    <s v="WGBFAF"/>
    <s v="DK"/>
    <s v="Platichthys flesus"/>
    <s v="fle.27.2425"/>
    <n v="24"/>
    <s v="Passive"/>
    <n v="2014"/>
    <n v="4"/>
    <s v="LAN"/>
    <x v="4"/>
    <x v="17"/>
  </r>
  <r>
    <s v="WGBFAF"/>
    <s v="DK"/>
    <s v="Pleuronectes platessa"/>
    <s v="ple.27.24-32"/>
    <n v="24"/>
    <s v="Passive"/>
    <n v="2014"/>
    <n v="4"/>
    <s v="DIS"/>
    <x v="4"/>
    <x v="17"/>
  </r>
  <r>
    <s v="WGBFAF"/>
    <s v="DK"/>
    <s v="Scophthalmus maximus"/>
    <s v="tur.27.2232"/>
    <n v="24"/>
    <s v="Passive"/>
    <n v="2014"/>
    <n v="4"/>
    <s v="DIS"/>
    <x v="4"/>
    <x v="17"/>
  </r>
  <r>
    <s v="WGBFAF"/>
    <s v="DK"/>
    <s v="Scophthalmus maximus"/>
    <s v="tur.27.2232"/>
    <n v="24"/>
    <s v="Passive"/>
    <n v="2014"/>
    <n v="4"/>
    <s v="LAN"/>
    <x v="4"/>
    <x v="17"/>
  </r>
  <r>
    <s v="WGBFAF"/>
    <s v="DK"/>
    <s v="Scophthalmus rhombus"/>
    <s v="bll.27.22-32"/>
    <n v="24"/>
    <s v="Passive"/>
    <n v="2014"/>
    <n v="4"/>
    <s v="DIS"/>
    <x v="4"/>
    <x v="17"/>
  </r>
  <r>
    <s v="WGBFAF"/>
    <s v="DK"/>
    <s v="Scophthalmus rhombus"/>
    <s v="bll.27.22-32"/>
    <n v="24"/>
    <s v="Passive"/>
    <n v="2014"/>
    <n v="4"/>
    <s v="LAN"/>
    <x v="4"/>
    <x v="17"/>
  </r>
  <r>
    <s v="WGBFAF"/>
    <s v="DK"/>
    <s v="Limanda limanda"/>
    <s v="dab.27.22-32"/>
    <n v="24"/>
    <s v="Passive"/>
    <n v="2015"/>
    <n v="1"/>
    <s v="DIS"/>
    <x v="4"/>
    <x v="17"/>
  </r>
  <r>
    <s v="WGBFAF"/>
    <s v="DK"/>
    <s v="Platichthys flesus"/>
    <s v="fle.27.2425"/>
    <n v="24"/>
    <s v="Passive"/>
    <n v="2015"/>
    <n v="1"/>
    <s v="DIS"/>
    <x v="4"/>
    <x v="17"/>
  </r>
  <r>
    <s v="WGBFAF"/>
    <s v="DK"/>
    <s v="Platichthys flesus"/>
    <s v="fle.27.2425"/>
    <n v="24"/>
    <s v="Passive"/>
    <n v="2015"/>
    <n v="1"/>
    <s v="LAN"/>
    <x v="4"/>
    <x v="17"/>
  </r>
  <r>
    <s v="WGBFAF"/>
    <s v="DK"/>
    <s v="Pleuronectes platessa"/>
    <s v="ple.27.24-32"/>
    <n v="24"/>
    <s v="Passive"/>
    <n v="2015"/>
    <n v="1"/>
    <s v="DIS"/>
    <x v="4"/>
    <x v="17"/>
  </r>
  <r>
    <s v="WGBFAF"/>
    <s v="DK"/>
    <s v="Scophthalmus maximus"/>
    <s v="tur.27.2232"/>
    <n v="24"/>
    <s v="Passive"/>
    <n v="2015"/>
    <n v="1"/>
    <s v="DIS"/>
    <x v="4"/>
    <x v="17"/>
  </r>
  <r>
    <s v="WGBFAF"/>
    <s v="DK"/>
    <s v="Scophthalmus maximus"/>
    <s v="tur.27.2232"/>
    <n v="24"/>
    <s v="Passive"/>
    <n v="2015"/>
    <n v="1"/>
    <s v="LAN"/>
    <x v="4"/>
    <x v="17"/>
  </r>
  <r>
    <s v="WGBFAF"/>
    <s v="DK"/>
    <s v="Scophthalmus rhombus"/>
    <s v="bll.27.22-32"/>
    <n v="24"/>
    <s v="Passive"/>
    <n v="2015"/>
    <n v="1"/>
    <s v="DIS"/>
    <x v="4"/>
    <x v="17"/>
  </r>
  <r>
    <s v="WGBFAF"/>
    <s v="DK"/>
    <s v="Scophthalmus rhombus"/>
    <s v="bll.27.22-32"/>
    <n v="24"/>
    <s v="Passive"/>
    <n v="2015"/>
    <n v="1"/>
    <s v="LAN"/>
    <x v="4"/>
    <x v="17"/>
  </r>
  <r>
    <s v="WGBFAF"/>
    <s v="DK"/>
    <s v="Limanda limanda"/>
    <s v="dab.27.22-32"/>
    <n v="24"/>
    <s v="Passive"/>
    <n v="2015"/>
    <n v="2"/>
    <s v="DIS"/>
    <x v="4"/>
    <x v="17"/>
  </r>
  <r>
    <s v="WGBFAF"/>
    <s v="DK"/>
    <s v="Platichthys flesus"/>
    <s v="fle.27.2425"/>
    <n v="24"/>
    <s v="Passive"/>
    <n v="2015"/>
    <n v="2"/>
    <s v="DIS"/>
    <x v="4"/>
    <x v="17"/>
  </r>
  <r>
    <s v="WGBFAF"/>
    <s v="DK"/>
    <s v="Platichthys flesus"/>
    <s v="fle.27.2425"/>
    <n v="24"/>
    <s v="Passive"/>
    <n v="2015"/>
    <n v="2"/>
    <s v="LAN"/>
    <x v="4"/>
    <x v="17"/>
  </r>
  <r>
    <s v="WGBFAF"/>
    <s v="DK"/>
    <s v="Pleuronectes platessa"/>
    <s v="ple.27.24-32"/>
    <n v="24"/>
    <s v="Passive"/>
    <n v="2015"/>
    <n v="2"/>
    <s v="DIS"/>
    <x v="4"/>
    <x v="17"/>
  </r>
  <r>
    <s v="WGBFAF"/>
    <s v="DK"/>
    <s v="Scophthalmus maximus"/>
    <s v="tur.27.2232"/>
    <n v="24"/>
    <s v="Passive"/>
    <n v="2015"/>
    <n v="2"/>
    <s v="DIS"/>
    <x v="4"/>
    <x v="17"/>
  </r>
  <r>
    <s v="WGBFAF"/>
    <s v="DK"/>
    <s v="Scophthalmus maximus"/>
    <s v="tur.27.2232"/>
    <n v="24"/>
    <s v="Passive"/>
    <n v="2015"/>
    <n v="2"/>
    <s v="LAN"/>
    <x v="4"/>
    <x v="17"/>
  </r>
  <r>
    <s v="WGBFAF"/>
    <s v="DK"/>
    <s v="Scophthalmus rhombus"/>
    <s v="bll.27.22-32"/>
    <n v="24"/>
    <s v="Passive"/>
    <n v="2015"/>
    <n v="2"/>
    <s v="DIS"/>
    <x v="4"/>
    <x v="17"/>
  </r>
  <r>
    <s v="WGBFAF"/>
    <s v="DK"/>
    <s v="Scophthalmus rhombus"/>
    <s v="bll.27.22-32"/>
    <n v="24"/>
    <s v="Passive"/>
    <n v="2015"/>
    <n v="2"/>
    <s v="LAN"/>
    <x v="4"/>
    <x v="17"/>
  </r>
  <r>
    <s v="WGBFAF"/>
    <s v="DK"/>
    <s v="Limanda limanda"/>
    <s v="dab.27.22-32"/>
    <n v="24"/>
    <s v="Passive"/>
    <n v="2015"/>
    <n v="3"/>
    <s v="DIS"/>
    <x v="4"/>
    <x v="17"/>
  </r>
  <r>
    <s v="WGBFAF"/>
    <s v="DK"/>
    <s v="Platichthys flesus"/>
    <s v="fle.27.2425"/>
    <n v="24"/>
    <s v="Passive"/>
    <n v="2015"/>
    <n v="3"/>
    <s v="DIS"/>
    <x v="4"/>
    <x v="17"/>
  </r>
  <r>
    <s v="WGBFAF"/>
    <s v="DK"/>
    <s v="Platichthys flesus"/>
    <s v="fle.27.2425"/>
    <n v="24"/>
    <s v="Passive"/>
    <n v="2015"/>
    <n v="3"/>
    <s v="LAN"/>
    <x v="4"/>
    <x v="17"/>
  </r>
  <r>
    <s v="WGBFAF"/>
    <s v="DK"/>
    <s v="Pleuronectes platessa"/>
    <s v="ple.27.24-32"/>
    <n v="24"/>
    <s v="Passive"/>
    <n v="2015"/>
    <n v="3"/>
    <s v="DIS"/>
    <x v="4"/>
    <x v="17"/>
  </r>
  <r>
    <s v="WGBFAF"/>
    <s v="DK"/>
    <s v="Scophthalmus maximus"/>
    <s v="tur.27.2232"/>
    <n v="24"/>
    <s v="Passive"/>
    <n v="2015"/>
    <n v="3"/>
    <s v="DIS"/>
    <x v="4"/>
    <x v="17"/>
  </r>
  <r>
    <s v="WGBFAF"/>
    <s v="DK"/>
    <s v="Scophthalmus maximus"/>
    <s v="tur.27.2232"/>
    <n v="24"/>
    <s v="Passive"/>
    <n v="2015"/>
    <n v="3"/>
    <s v="LAN"/>
    <x v="4"/>
    <x v="17"/>
  </r>
  <r>
    <s v="WGBFAF"/>
    <s v="DK"/>
    <s v="Scophthalmus rhombus"/>
    <s v="bll.27.22-32"/>
    <n v="24"/>
    <s v="Passive"/>
    <n v="2015"/>
    <n v="3"/>
    <s v="DIS"/>
    <x v="4"/>
    <x v="17"/>
  </r>
  <r>
    <s v="WGBFAF"/>
    <s v="DK"/>
    <s v="Scophthalmus rhombus"/>
    <s v="bll.27.22-32"/>
    <n v="24"/>
    <s v="Passive"/>
    <n v="2015"/>
    <n v="3"/>
    <s v="LAN"/>
    <x v="4"/>
    <x v="17"/>
  </r>
  <r>
    <s v="WGBFAF"/>
    <s v="DK"/>
    <s v="Limanda limanda"/>
    <s v="dab.27.22-32"/>
    <n v="24"/>
    <s v="Passive"/>
    <n v="2015"/>
    <n v="4"/>
    <s v="DIS"/>
    <x v="4"/>
    <x v="17"/>
  </r>
  <r>
    <s v="WGBFAF"/>
    <s v="DK"/>
    <s v="Platichthys flesus"/>
    <s v="fle.27.2425"/>
    <n v="24"/>
    <s v="Passive"/>
    <n v="2015"/>
    <n v="4"/>
    <s v="DIS"/>
    <x v="4"/>
    <x v="17"/>
  </r>
  <r>
    <s v="WGBFAF"/>
    <s v="DK"/>
    <s v="Platichthys flesus"/>
    <s v="fle.27.2425"/>
    <n v="24"/>
    <s v="Passive"/>
    <n v="2015"/>
    <n v="4"/>
    <s v="LAN"/>
    <x v="4"/>
    <x v="17"/>
  </r>
  <r>
    <s v="WGBFAF"/>
    <s v="DK"/>
    <s v="Pleuronectes platessa"/>
    <s v="ple.27.24-32"/>
    <n v="24"/>
    <s v="Passive"/>
    <n v="2015"/>
    <n v="4"/>
    <s v="DIS"/>
    <x v="4"/>
    <x v="17"/>
  </r>
  <r>
    <s v="WGBFAF"/>
    <s v="DK"/>
    <s v="Scophthalmus maximus"/>
    <s v="tur.27.2232"/>
    <n v="24"/>
    <s v="Passive"/>
    <n v="2015"/>
    <n v="4"/>
    <s v="DIS"/>
    <x v="4"/>
    <x v="17"/>
  </r>
  <r>
    <s v="WGBFAF"/>
    <s v="DK"/>
    <s v="Scophthalmus maximus"/>
    <s v="tur.27.2232"/>
    <n v="24"/>
    <s v="Passive"/>
    <n v="2015"/>
    <n v="4"/>
    <s v="LAN"/>
    <x v="4"/>
    <x v="17"/>
  </r>
  <r>
    <s v="WGBFAF"/>
    <s v="DK"/>
    <s v="Scophthalmus rhombus"/>
    <s v="bll.27.22-32"/>
    <n v="24"/>
    <s v="Passive"/>
    <n v="2015"/>
    <n v="4"/>
    <s v="DIS"/>
    <x v="4"/>
    <x v="17"/>
  </r>
  <r>
    <s v="WGBFAF"/>
    <s v="DK"/>
    <s v="Scophthalmus rhombus"/>
    <s v="bll.27.22-32"/>
    <n v="24"/>
    <s v="Passive"/>
    <n v="2015"/>
    <n v="4"/>
    <s v="LAN"/>
    <x v="4"/>
    <x v="17"/>
  </r>
  <r>
    <s v="WGBFAF"/>
    <s v="DK"/>
    <s v="Limanda limanda"/>
    <s v="dab.27.22-32"/>
    <n v="24"/>
    <s v="Passive"/>
    <n v="2016"/>
    <n v="1"/>
    <s v="DIS"/>
    <x v="4"/>
    <x v="17"/>
  </r>
  <r>
    <s v="WGBFAF"/>
    <s v="DK"/>
    <s v="Platichthys flesus"/>
    <s v="fle.27.2425"/>
    <n v="24"/>
    <s v="Passive"/>
    <n v="2016"/>
    <n v="1"/>
    <s v="DIS"/>
    <x v="4"/>
    <x v="17"/>
  </r>
  <r>
    <s v="WGBFAF"/>
    <s v="DK"/>
    <s v="Platichthys flesus"/>
    <s v="fle.27.2425"/>
    <n v="24"/>
    <s v="Passive"/>
    <n v="2016"/>
    <n v="1"/>
    <s v="LAN"/>
    <x v="4"/>
    <x v="17"/>
  </r>
  <r>
    <s v="WGBFAF"/>
    <s v="DK"/>
    <s v="Pleuronectes platessa"/>
    <s v="ple.27.24-32"/>
    <n v="24"/>
    <s v="Passive"/>
    <n v="2016"/>
    <n v="1"/>
    <s v="DIS"/>
    <x v="4"/>
    <x v="17"/>
  </r>
  <r>
    <s v="WGBFAF"/>
    <s v="DK"/>
    <s v="Scophthalmus maximus"/>
    <s v="tur.27.2232"/>
    <n v="24"/>
    <s v="Passive"/>
    <n v="2016"/>
    <n v="1"/>
    <s v="LAN"/>
    <x v="4"/>
    <x v="17"/>
  </r>
  <r>
    <s v="WGBFAF"/>
    <s v="DK"/>
    <s v="Scophthalmus maximus"/>
    <s v="tur.27.2232"/>
    <n v="24"/>
    <s v="Passive"/>
    <n v="2016"/>
    <n v="1"/>
    <s v="DIS"/>
    <x v="4"/>
    <x v="17"/>
  </r>
  <r>
    <s v="WGBFAF"/>
    <s v="DK"/>
    <s v="Scophthalmus rhombus"/>
    <s v="bll.27.22-32"/>
    <n v="24"/>
    <s v="Passive"/>
    <n v="2016"/>
    <n v="1"/>
    <s v="DIS"/>
    <x v="4"/>
    <x v="17"/>
  </r>
  <r>
    <s v="WGBFAF"/>
    <s v="DK"/>
    <s v="Scophthalmus rhombus"/>
    <s v="bll.27.22-32"/>
    <n v="24"/>
    <s v="Passive"/>
    <n v="2016"/>
    <n v="1"/>
    <s v="LAN"/>
    <x v="4"/>
    <x v="17"/>
  </r>
  <r>
    <s v="WGBFAF"/>
    <s v="DK"/>
    <s v="Limanda limanda"/>
    <s v="dab.27.22-32"/>
    <n v="24"/>
    <s v="Passive"/>
    <n v="2016"/>
    <n v="2"/>
    <s v="DIS"/>
    <x v="4"/>
    <x v="17"/>
  </r>
  <r>
    <s v="WGBFAF"/>
    <s v="DK"/>
    <s v="Platichthys flesus"/>
    <s v="fle.27.2425"/>
    <n v="24"/>
    <s v="Passive"/>
    <n v="2016"/>
    <n v="2"/>
    <s v="DIS"/>
    <x v="4"/>
    <x v="17"/>
  </r>
  <r>
    <s v="WGBFAF"/>
    <s v="DK"/>
    <s v="Platichthys flesus"/>
    <s v="fle.27.2425"/>
    <n v="24"/>
    <s v="Passive"/>
    <n v="2016"/>
    <n v="2"/>
    <s v="LAN"/>
    <x v="4"/>
    <x v="17"/>
  </r>
  <r>
    <s v="WGBFAF"/>
    <s v="DK"/>
    <s v="Pleuronectes platessa"/>
    <s v="ple.27.24-32"/>
    <n v="24"/>
    <s v="Passive"/>
    <n v="2016"/>
    <n v="2"/>
    <s v="DIS"/>
    <x v="4"/>
    <x v="17"/>
  </r>
  <r>
    <s v="WGBFAF"/>
    <s v="DK"/>
    <s v="Scophthalmus maximus"/>
    <s v="tur.27.2232"/>
    <n v="24"/>
    <s v="Passive"/>
    <n v="2016"/>
    <n v="2"/>
    <s v="DIS"/>
    <x v="4"/>
    <x v="17"/>
  </r>
  <r>
    <s v="WGBFAF"/>
    <s v="DK"/>
    <s v="Scophthalmus maximus"/>
    <s v="tur.27.2232"/>
    <n v="24"/>
    <s v="Passive"/>
    <n v="2016"/>
    <n v="2"/>
    <s v="LAN"/>
    <x v="4"/>
    <x v="17"/>
  </r>
  <r>
    <s v="WGBFAF"/>
    <s v="DK"/>
    <s v="Scophthalmus rhombus"/>
    <s v="bll.27.22-32"/>
    <n v="24"/>
    <s v="Passive"/>
    <n v="2016"/>
    <n v="2"/>
    <s v="DIS"/>
    <x v="4"/>
    <x v="17"/>
  </r>
  <r>
    <s v="WGBFAF"/>
    <s v="DK"/>
    <s v="Scophthalmus rhombus"/>
    <s v="bll.27.22-32"/>
    <n v="24"/>
    <s v="Passive"/>
    <n v="2016"/>
    <n v="2"/>
    <s v="LAN"/>
    <x v="4"/>
    <x v="17"/>
  </r>
  <r>
    <s v="WGBFAF"/>
    <s v="DK"/>
    <s v="Limanda limanda"/>
    <s v="dab.27.22-32"/>
    <n v="24"/>
    <s v="Passive"/>
    <n v="2016"/>
    <n v="3"/>
    <s v="DIS"/>
    <x v="4"/>
    <x v="17"/>
  </r>
  <r>
    <s v="WGBFAF"/>
    <s v="DK"/>
    <s v="Platichthys flesus"/>
    <s v="fle.27.2425"/>
    <n v="24"/>
    <s v="Passive"/>
    <n v="2016"/>
    <n v="3"/>
    <s v="DIS"/>
    <x v="4"/>
    <x v="17"/>
  </r>
  <r>
    <s v="WGBFAF"/>
    <s v="DK"/>
    <s v="Platichthys flesus"/>
    <s v="fle.27.2425"/>
    <n v="24"/>
    <s v="Passive"/>
    <n v="2016"/>
    <n v="3"/>
    <s v="LAN"/>
    <x v="4"/>
    <x v="17"/>
  </r>
  <r>
    <s v="WGBFAF"/>
    <s v="DK"/>
    <s v="Pleuronectes platessa"/>
    <s v="ple.27.24-32"/>
    <n v="24"/>
    <s v="Passive"/>
    <n v="2016"/>
    <n v="3"/>
    <s v="DIS"/>
    <x v="4"/>
    <x v="17"/>
  </r>
  <r>
    <s v="WGBFAF"/>
    <s v="DK"/>
    <s v="Scophthalmus maximus"/>
    <s v="tur.27.2232"/>
    <n v="24"/>
    <s v="Passive"/>
    <n v="2016"/>
    <n v="3"/>
    <s v="DIS"/>
    <x v="4"/>
    <x v="17"/>
  </r>
  <r>
    <s v="WGBFAF"/>
    <s v="DK"/>
    <s v="Scophthalmus maximus"/>
    <s v="tur.27.2232"/>
    <n v="24"/>
    <s v="Passive"/>
    <n v="2016"/>
    <n v="3"/>
    <s v="LAN"/>
    <x v="4"/>
    <x v="17"/>
  </r>
  <r>
    <s v="WGBFAF"/>
    <s v="DK"/>
    <s v="Scophthalmus rhombus"/>
    <s v="bll.27.22-32"/>
    <n v="24"/>
    <s v="Passive"/>
    <n v="2016"/>
    <n v="3"/>
    <s v="DIS"/>
    <x v="4"/>
    <x v="17"/>
  </r>
  <r>
    <s v="WGBFAF"/>
    <s v="DK"/>
    <s v="Scophthalmus rhombus"/>
    <s v="bll.27.22-32"/>
    <n v="24"/>
    <s v="Passive"/>
    <n v="2016"/>
    <n v="3"/>
    <s v="LAN"/>
    <x v="4"/>
    <x v="17"/>
  </r>
  <r>
    <s v="WGBFAF"/>
    <s v="DK"/>
    <s v="Limanda limanda"/>
    <s v="dab.27.22-32"/>
    <n v="24"/>
    <s v="Passive"/>
    <n v="2016"/>
    <n v="4"/>
    <s v="DIS"/>
    <x v="4"/>
    <x v="17"/>
  </r>
  <r>
    <s v="WGBFAF"/>
    <s v="DK"/>
    <s v="Platichthys flesus"/>
    <s v="fle.27.2425"/>
    <n v="24"/>
    <s v="Passive"/>
    <n v="2016"/>
    <n v="4"/>
    <s v="DIS"/>
    <x v="4"/>
    <x v="17"/>
  </r>
  <r>
    <s v="WGBFAF"/>
    <s v="DK"/>
    <s v="Platichthys flesus"/>
    <s v="fle.27.2425"/>
    <n v="24"/>
    <s v="Passive"/>
    <n v="2016"/>
    <n v="4"/>
    <s v="LAN"/>
    <x v="4"/>
    <x v="17"/>
  </r>
  <r>
    <s v="WGBFAF"/>
    <s v="DK"/>
    <s v="Pleuronectes platessa"/>
    <s v="ple.27.24-32"/>
    <n v="24"/>
    <s v="Passive"/>
    <n v="2016"/>
    <n v="4"/>
    <s v="DIS"/>
    <x v="4"/>
    <x v="17"/>
  </r>
  <r>
    <s v="WGBFAF"/>
    <s v="DK"/>
    <s v="Scophthalmus maximus"/>
    <s v="tur.27.2232"/>
    <n v="24"/>
    <s v="Passive"/>
    <n v="2016"/>
    <n v="4"/>
    <s v="DIS"/>
    <x v="4"/>
    <x v="17"/>
  </r>
  <r>
    <s v="WGBFAF"/>
    <s v="DK"/>
    <s v="Scophthalmus maximus"/>
    <s v="tur.27.2232"/>
    <n v="24"/>
    <s v="Passive"/>
    <n v="2016"/>
    <n v="4"/>
    <s v="LAN"/>
    <x v="4"/>
    <x v="17"/>
  </r>
  <r>
    <s v="WGBFAF"/>
    <s v="DK"/>
    <s v="Scophthalmus rhombus"/>
    <s v="bll.27.22-32"/>
    <n v="24"/>
    <s v="Passive"/>
    <n v="2016"/>
    <n v="4"/>
    <s v="DIS"/>
    <x v="4"/>
    <x v="17"/>
  </r>
  <r>
    <s v="WGBFAF"/>
    <s v="DK"/>
    <s v="Scophthalmus rhombus"/>
    <s v="bll.27.22-32"/>
    <n v="24"/>
    <s v="Passive"/>
    <n v="2016"/>
    <n v="4"/>
    <s v="LAN"/>
    <x v="4"/>
    <x v="17"/>
  </r>
  <r>
    <s v="WGBFAF"/>
    <s v="DK"/>
    <s v="Gadus morhua"/>
    <s v="cod.27.25-32"/>
    <n v="25"/>
    <s v="Active"/>
    <n v="2014"/>
    <n v="1"/>
    <s v="DIS"/>
    <x v="4"/>
    <x v="17"/>
  </r>
  <r>
    <s v="WGBFAF"/>
    <s v="DK"/>
    <s v="Limanda limanda"/>
    <s v="dab.27.22-32"/>
    <n v="25"/>
    <s v="Active"/>
    <n v="2014"/>
    <n v="1"/>
    <s v="DIS"/>
    <x v="4"/>
    <x v="17"/>
  </r>
  <r>
    <s v="WGBFAF"/>
    <s v="DK"/>
    <s v="Platichthys flesus"/>
    <s v="fle.27.2425"/>
    <n v="25"/>
    <s v="Active"/>
    <n v="2014"/>
    <n v="1"/>
    <s v="DIS"/>
    <x v="4"/>
    <x v="17"/>
  </r>
  <r>
    <s v="WGBFAF"/>
    <s v="DK"/>
    <s v="Platichthys flesus"/>
    <s v="fle.27.2425"/>
    <n v="25"/>
    <s v="Active"/>
    <n v="2014"/>
    <n v="1"/>
    <s v="LAN"/>
    <x v="4"/>
    <x v="17"/>
  </r>
  <r>
    <s v="WGBFAF"/>
    <s v="DK"/>
    <s v="Pleuronectes platessa"/>
    <s v="ple.27.24-32"/>
    <n v="25"/>
    <s v="Active"/>
    <n v="2014"/>
    <n v="1"/>
    <s v="DIS"/>
    <x v="4"/>
    <x v="17"/>
  </r>
  <r>
    <s v="WGBFAF"/>
    <s v="DK"/>
    <s v="Scophthalmus maximus"/>
    <s v="tur.27.2232"/>
    <n v="25"/>
    <s v="Active"/>
    <n v="2014"/>
    <n v="1"/>
    <s v="DIS"/>
    <x v="4"/>
    <x v="17"/>
  </r>
  <r>
    <s v="WGBFAF"/>
    <s v="DK"/>
    <s v="Scophthalmus maximus"/>
    <s v="tur.27.2232"/>
    <n v="25"/>
    <s v="Active"/>
    <n v="2014"/>
    <n v="1"/>
    <s v="LAN"/>
    <x v="4"/>
    <x v="17"/>
  </r>
  <r>
    <s v="WGBFAF"/>
    <s v="DK"/>
    <s v="Scophthalmus rhombus"/>
    <s v="bll.27.22-32"/>
    <n v="25"/>
    <s v="Active"/>
    <n v="2014"/>
    <n v="1"/>
    <s v="DIS"/>
    <x v="4"/>
    <x v="17"/>
  </r>
  <r>
    <s v="WGBFAF"/>
    <s v="DK"/>
    <s v="Scophthalmus rhombus"/>
    <s v="bll.27.22-32"/>
    <n v="25"/>
    <s v="Active"/>
    <n v="2014"/>
    <n v="1"/>
    <s v="LAN"/>
    <x v="4"/>
    <x v="17"/>
  </r>
  <r>
    <s v="WGBFAF"/>
    <s v="DK"/>
    <s v="Gadus morhua"/>
    <s v="cod.27.25-32"/>
    <n v="25"/>
    <s v="Active"/>
    <n v="2014"/>
    <n v="2"/>
    <s v="DIS"/>
    <x v="4"/>
    <x v="17"/>
  </r>
  <r>
    <s v="WGBFAF"/>
    <s v="DK"/>
    <s v="Limanda limanda"/>
    <s v="dab.27.22-32"/>
    <n v="25"/>
    <s v="Active"/>
    <n v="2014"/>
    <n v="2"/>
    <s v="DIS"/>
    <x v="4"/>
    <x v="17"/>
  </r>
  <r>
    <s v="WGBFAF"/>
    <s v="DK"/>
    <s v="Platichthys flesus"/>
    <s v="fle.27.2425"/>
    <n v="25"/>
    <s v="Active"/>
    <n v="2014"/>
    <n v="2"/>
    <s v="DIS"/>
    <x v="4"/>
    <x v="17"/>
  </r>
  <r>
    <s v="WGBFAF"/>
    <s v="DK"/>
    <s v="Platichthys flesus"/>
    <s v="fle.27.2425"/>
    <n v="25"/>
    <s v="Active"/>
    <n v="2014"/>
    <n v="2"/>
    <s v="LAN"/>
    <x v="4"/>
    <x v="17"/>
  </r>
  <r>
    <s v="WGBFAF"/>
    <s v="DK"/>
    <s v="Pleuronectes platessa"/>
    <s v="ple.27.24-32"/>
    <n v="25"/>
    <s v="Active"/>
    <n v="2014"/>
    <n v="2"/>
    <s v="DIS"/>
    <x v="4"/>
    <x v="17"/>
  </r>
  <r>
    <s v="WGBFAF"/>
    <s v="DK"/>
    <s v="Scophthalmus maximus"/>
    <s v="tur.27.2232"/>
    <n v="25"/>
    <s v="Active"/>
    <n v="2014"/>
    <n v="2"/>
    <s v="DIS"/>
    <x v="4"/>
    <x v="17"/>
  </r>
  <r>
    <s v="WGBFAF"/>
    <s v="DK"/>
    <s v="Scophthalmus maximus"/>
    <s v="tur.27.2232"/>
    <n v="25"/>
    <s v="Active"/>
    <n v="2014"/>
    <n v="2"/>
    <s v="LAN"/>
    <x v="4"/>
    <x v="17"/>
  </r>
  <r>
    <s v="WGBFAF"/>
    <s v="DK"/>
    <s v="Scophthalmus rhombus"/>
    <s v="bll.27.22-32"/>
    <n v="25"/>
    <s v="Active"/>
    <n v="2014"/>
    <n v="2"/>
    <s v="DIS"/>
    <x v="4"/>
    <x v="17"/>
  </r>
  <r>
    <s v="WGBFAF"/>
    <s v="DK"/>
    <s v="Scophthalmus rhombus"/>
    <s v="bll.27.22-32"/>
    <n v="25"/>
    <s v="Active"/>
    <n v="2014"/>
    <n v="2"/>
    <s v="LAN"/>
    <x v="4"/>
    <x v="17"/>
  </r>
  <r>
    <s v="WGBFAF"/>
    <s v="DK"/>
    <s v="Gadus morhua"/>
    <s v="cod.27.25-32"/>
    <n v="25"/>
    <s v="Active"/>
    <n v="2014"/>
    <n v="3"/>
    <s v="DIS"/>
    <x v="4"/>
    <x v="17"/>
  </r>
  <r>
    <s v="WGBFAF"/>
    <s v="DK"/>
    <s v="Platichthys flesus"/>
    <s v="fle.27.2425"/>
    <n v="25"/>
    <s v="Active"/>
    <n v="2014"/>
    <n v="3"/>
    <s v="DIS"/>
    <x v="4"/>
    <x v="17"/>
  </r>
  <r>
    <s v="WGBFAF"/>
    <s v="DK"/>
    <s v="Platichthys flesus"/>
    <s v="fle.27.2425"/>
    <n v="25"/>
    <s v="Active"/>
    <n v="2014"/>
    <n v="3"/>
    <s v="LAN"/>
    <x v="4"/>
    <x v="17"/>
  </r>
  <r>
    <s v="WGBFAF"/>
    <s v="DK"/>
    <s v="Pleuronectes platessa"/>
    <s v="ple.27.24-32"/>
    <n v="25"/>
    <s v="Active"/>
    <n v="2014"/>
    <n v="3"/>
    <s v="DIS"/>
    <x v="4"/>
    <x v="17"/>
  </r>
  <r>
    <s v="WGBFAF"/>
    <s v="DK"/>
    <s v="Scophthalmus maximus"/>
    <s v="tur.27.2232"/>
    <n v="25"/>
    <s v="Active"/>
    <n v="2014"/>
    <n v="3"/>
    <s v="DIS"/>
    <x v="4"/>
    <x v="17"/>
  </r>
  <r>
    <s v="WGBFAF"/>
    <s v="DK"/>
    <s v="Scophthalmus maximus"/>
    <s v="tur.27.2232"/>
    <n v="25"/>
    <s v="Active"/>
    <n v="2014"/>
    <n v="3"/>
    <s v="LAN"/>
    <x v="4"/>
    <x v="17"/>
  </r>
  <r>
    <s v="WGBFAF"/>
    <s v="DK"/>
    <s v="Gadus morhua"/>
    <s v="cod.27.25-32"/>
    <n v="25"/>
    <s v="Active"/>
    <n v="2014"/>
    <n v="4"/>
    <s v="DIS"/>
    <x v="4"/>
    <x v="17"/>
  </r>
  <r>
    <s v="WGBFAF"/>
    <s v="DK"/>
    <s v="Limanda limanda"/>
    <s v="dab.27.22-32"/>
    <n v="25"/>
    <s v="Active"/>
    <n v="2014"/>
    <n v="4"/>
    <s v="DIS"/>
    <x v="4"/>
    <x v="17"/>
  </r>
  <r>
    <s v="WGBFAF"/>
    <s v="DK"/>
    <s v="Platichthys flesus"/>
    <s v="fle.27.2425"/>
    <n v="25"/>
    <s v="Active"/>
    <n v="2014"/>
    <n v="4"/>
    <s v="DIS"/>
    <x v="4"/>
    <x v="17"/>
  </r>
  <r>
    <s v="WGBFAF"/>
    <s v="DK"/>
    <s v="Platichthys flesus"/>
    <s v="fle.27.2425"/>
    <n v="25"/>
    <s v="Active"/>
    <n v="2014"/>
    <n v="4"/>
    <s v="LAN"/>
    <x v="4"/>
    <x v="17"/>
  </r>
  <r>
    <s v="WGBFAF"/>
    <s v="DK"/>
    <s v="Pleuronectes platessa"/>
    <s v="ple.27.24-32"/>
    <n v="25"/>
    <s v="Active"/>
    <n v="2014"/>
    <n v="4"/>
    <s v="DIS"/>
    <x v="4"/>
    <x v="17"/>
  </r>
  <r>
    <s v="WGBFAF"/>
    <s v="DK"/>
    <s v="Scophthalmus maximus"/>
    <s v="tur.27.2232"/>
    <n v="25"/>
    <s v="Active"/>
    <n v="2014"/>
    <n v="4"/>
    <s v="LAN"/>
    <x v="4"/>
    <x v="17"/>
  </r>
  <r>
    <s v="WGBFAF"/>
    <s v="DK"/>
    <s v="Scophthalmus maximus"/>
    <s v="tur.27.2232"/>
    <n v="25"/>
    <s v="Active"/>
    <n v="2014"/>
    <n v="4"/>
    <s v="DIS"/>
    <x v="4"/>
    <x v="17"/>
  </r>
  <r>
    <s v="WGBFAF"/>
    <s v="DK"/>
    <s v="Scophthalmus rhombus"/>
    <s v="bll.27.22-32"/>
    <n v="25"/>
    <s v="Active"/>
    <n v="2014"/>
    <n v="4"/>
    <s v="LAN"/>
    <x v="4"/>
    <x v="17"/>
  </r>
  <r>
    <s v="WGBFAF"/>
    <s v="DK"/>
    <s v="Scophthalmus rhombus"/>
    <s v="bll.27.22-32"/>
    <n v="25"/>
    <s v="Active"/>
    <n v="2014"/>
    <n v="4"/>
    <s v="DIS"/>
    <x v="4"/>
    <x v="17"/>
  </r>
  <r>
    <s v="WGBFAF"/>
    <s v="DK"/>
    <s v="Gadus morhua"/>
    <s v="cod.27.25-32"/>
    <n v="25"/>
    <s v="Active"/>
    <n v="2015"/>
    <n v="1"/>
    <s v="DIS"/>
    <x v="4"/>
    <x v="17"/>
  </r>
  <r>
    <s v="WGBFAF"/>
    <s v="DK"/>
    <s v="Limanda limanda"/>
    <s v="dab.27.22-32"/>
    <n v="25"/>
    <s v="Active"/>
    <n v="2015"/>
    <n v="1"/>
    <s v="DIS"/>
    <x v="4"/>
    <x v="17"/>
  </r>
  <r>
    <s v="WGBFAF"/>
    <s v="DK"/>
    <s v="Platichthys flesus"/>
    <s v="fle.27.2425"/>
    <n v="25"/>
    <s v="Active"/>
    <n v="2015"/>
    <n v="1"/>
    <s v="DIS"/>
    <x v="4"/>
    <x v="17"/>
  </r>
  <r>
    <s v="WGBFAF"/>
    <s v="DK"/>
    <s v="Platichthys flesus"/>
    <s v="fle.27.2425"/>
    <n v="25"/>
    <s v="Active"/>
    <n v="2015"/>
    <n v="1"/>
    <s v="LAN"/>
    <x v="4"/>
    <x v="17"/>
  </r>
  <r>
    <s v="WGBFAF"/>
    <s v="DK"/>
    <s v="Pleuronectes platessa"/>
    <s v="ple.27.24-32"/>
    <n v="25"/>
    <s v="Active"/>
    <n v="2015"/>
    <n v="1"/>
    <s v="DIS"/>
    <x v="4"/>
    <x v="17"/>
  </r>
  <r>
    <s v="WGBFAF"/>
    <s v="DK"/>
    <s v="Scophthalmus maximus"/>
    <s v="tur.27.2232"/>
    <n v="25"/>
    <s v="Active"/>
    <n v="2015"/>
    <n v="1"/>
    <s v="DIS"/>
    <x v="4"/>
    <x v="17"/>
  </r>
  <r>
    <s v="WGBFAF"/>
    <s v="DK"/>
    <s v="Scophthalmus maximus"/>
    <s v="tur.27.2232"/>
    <n v="25"/>
    <s v="Active"/>
    <n v="2015"/>
    <n v="1"/>
    <s v="LAN"/>
    <x v="4"/>
    <x v="17"/>
  </r>
  <r>
    <s v="WGBFAF"/>
    <s v="DK"/>
    <s v="Scophthalmus rhombus"/>
    <s v="bll.27.22-32"/>
    <n v="25"/>
    <s v="Active"/>
    <n v="2015"/>
    <n v="1"/>
    <s v="DIS"/>
    <x v="4"/>
    <x v="17"/>
  </r>
  <r>
    <s v="WGBFAF"/>
    <s v="DK"/>
    <s v="Scophthalmus rhombus"/>
    <s v="bll.27.22-32"/>
    <n v="25"/>
    <s v="Active"/>
    <n v="2015"/>
    <n v="1"/>
    <s v="LAN"/>
    <x v="4"/>
    <x v="17"/>
  </r>
  <r>
    <s v="WGBFAF"/>
    <s v="DK"/>
    <s v="Gadus morhua"/>
    <s v="cod.27.25-32"/>
    <n v="25"/>
    <s v="Active"/>
    <n v="2015"/>
    <n v="2"/>
    <s v="DIS"/>
    <x v="4"/>
    <x v="17"/>
  </r>
  <r>
    <s v="WGBFAF"/>
    <s v="DK"/>
    <s v="Limanda limanda"/>
    <s v="dab.27.22-32"/>
    <n v="25"/>
    <s v="Active"/>
    <n v="2015"/>
    <n v="2"/>
    <s v="DIS"/>
    <x v="4"/>
    <x v="17"/>
  </r>
  <r>
    <s v="WGBFAF"/>
    <s v="DK"/>
    <s v="Platichthys flesus"/>
    <s v="fle.27.2425"/>
    <n v="25"/>
    <s v="Active"/>
    <n v="2015"/>
    <n v="2"/>
    <s v="DIS"/>
    <x v="4"/>
    <x v="17"/>
  </r>
  <r>
    <s v="WGBFAF"/>
    <s v="DK"/>
    <s v="Platichthys flesus"/>
    <s v="fle.27.2425"/>
    <n v="25"/>
    <s v="Active"/>
    <n v="2015"/>
    <n v="2"/>
    <s v="LAN"/>
    <x v="4"/>
    <x v="17"/>
  </r>
  <r>
    <s v="WGBFAF"/>
    <s v="DK"/>
    <s v="Pleuronectes platessa"/>
    <s v="ple.27.24-32"/>
    <n v="25"/>
    <s v="Active"/>
    <n v="2015"/>
    <n v="2"/>
    <s v="DIS"/>
    <x v="4"/>
    <x v="17"/>
  </r>
  <r>
    <s v="WGBFAF"/>
    <s v="DK"/>
    <s v="Scophthalmus maximus"/>
    <s v="tur.27.2232"/>
    <n v="25"/>
    <s v="Active"/>
    <n v="2015"/>
    <n v="2"/>
    <s v="DIS"/>
    <x v="4"/>
    <x v="17"/>
  </r>
  <r>
    <s v="WGBFAF"/>
    <s v="DK"/>
    <s v="Scophthalmus maximus"/>
    <s v="tur.27.2232"/>
    <n v="25"/>
    <s v="Active"/>
    <n v="2015"/>
    <n v="2"/>
    <s v="LAN"/>
    <x v="4"/>
    <x v="17"/>
  </r>
  <r>
    <s v="WGBFAF"/>
    <s v="DK"/>
    <s v="Scophthalmus rhombus"/>
    <s v="bll.27.22-32"/>
    <n v="25"/>
    <s v="Active"/>
    <n v="2015"/>
    <n v="2"/>
    <s v="DIS"/>
    <x v="4"/>
    <x v="17"/>
  </r>
  <r>
    <s v="WGBFAF"/>
    <s v="DK"/>
    <s v="Scophthalmus rhombus"/>
    <s v="bll.27.22-32"/>
    <n v="25"/>
    <s v="Active"/>
    <n v="2015"/>
    <n v="2"/>
    <s v="LAN"/>
    <x v="4"/>
    <x v="17"/>
  </r>
  <r>
    <s v="WGBFAF"/>
    <s v="DK"/>
    <s v="Gadus morhua"/>
    <s v="cod.27.25-32"/>
    <n v="25"/>
    <s v="Active"/>
    <n v="2015"/>
    <n v="3"/>
    <s v="DIS"/>
    <x v="4"/>
    <x v="17"/>
  </r>
  <r>
    <s v="WGBFAF"/>
    <s v="DK"/>
    <s v="Limanda limanda"/>
    <s v="dab.27.22-32"/>
    <n v="25"/>
    <s v="Active"/>
    <n v="2015"/>
    <n v="3"/>
    <s v="DIS"/>
    <x v="4"/>
    <x v="17"/>
  </r>
  <r>
    <s v="WGBFAF"/>
    <s v="DK"/>
    <s v="Platichthys flesus"/>
    <s v="fle.27.2425"/>
    <n v="25"/>
    <s v="Active"/>
    <n v="2015"/>
    <n v="3"/>
    <s v="DIS"/>
    <x v="4"/>
    <x v="17"/>
  </r>
  <r>
    <s v="WGBFAF"/>
    <s v="DK"/>
    <s v="Platichthys flesus"/>
    <s v="fle.27.2425"/>
    <n v="25"/>
    <s v="Active"/>
    <n v="2015"/>
    <n v="3"/>
    <s v="LAN"/>
    <x v="4"/>
    <x v="17"/>
  </r>
  <r>
    <s v="WGBFAF"/>
    <s v="DK"/>
    <s v="Pleuronectes platessa"/>
    <s v="ple.27.24-32"/>
    <n v="25"/>
    <s v="Active"/>
    <n v="2015"/>
    <n v="3"/>
    <s v="DIS"/>
    <x v="4"/>
    <x v="17"/>
  </r>
  <r>
    <s v="WGBFAF"/>
    <s v="DK"/>
    <s v="Scophthalmus maximus"/>
    <s v="tur.27.2232"/>
    <n v="25"/>
    <s v="Active"/>
    <n v="2015"/>
    <n v="3"/>
    <s v="DIS"/>
    <x v="4"/>
    <x v="17"/>
  </r>
  <r>
    <s v="WGBFAF"/>
    <s v="DK"/>
    <s v="Scophthalmus maximus"/>
    <s v="tur.27.2232"/>
    <n v="25"/>
    <s v="Active"/>
    <n v="2015"/>
    <n v="3"/>
    <s v="LAN"/>
    <x v="4"/>
    <x v="17"/>
  </r>
  <r>
    <s v="WGBFAF"/>
    <s v="DK"/>
    <s v="Scophthalmus rhombus"/>
    <s v="bll.27.22-32"/>
    <n v="25"/>
    <s v="Active"/>
    <n v="2015"/>
    <n v="3"/>
    <s v="DIS"/>
    <x v="4"/>
    <x v="17"/>
  </r>
  <r>
    <s v="WGBFAF"/>
    <s v="DK"/>
    <s v="Scophthalmus rhombus"/>
    <s v="bll.27.22-32"/>
    <n v="25"/>
    <s v="Active"/>
    <n v="2015"/>
    <n v="3"/>
    <s v="LAN"/>
    <x v="4"/>
    <x v="17"/>
  </r>
  <r>
    <s v="WGBFAF"/>
    <s v="DK"/>
    <s v="Gadus morhua"/>
    <s v="cod.27.25-32"/>
    <n v="25"/>
    <s v="Active"/>
    <n v="2015"/>
    <n v="4"/>
    <s v="DIS"/>
    <x v="4"/>
    <x v="17"/>
  </r>
  <r>
    <s v="WGBFAF"/>
    <s v="DK"/>
    <s v="Limanda limanda"/>
    <s v="dab.27.22-32"/>
    <n v="25"/>
    <s v="Active"/>
    <n v="2015"/>
    <n v="4"/>
    <s v="DIS"/>
    <x v="4"/>
    <x v="17"/>
  </r>
  <r>
    <s v="WGBFAF"/>
    <s v="DK"/>
    <s v="Platichthys flesus"/>
    <s v="fle.27.2425"/>
    <n v="25"/>
    <s v="Active"/>
    <n v="2015"/>
    <n v="4"/>
    <s v="DIS"/>
    <x v="4"/>
    <x v="17"/>
  </r>
  <r>
    <s v="WGBFAF"/>
    <s v="DK"/>
    <s v="Platichthys flesus"/>
    <s v="fle.27.2425"/>
    <n v="25"/>
    <s v="Active"/>
    <n v="2015"/>
    <n v="4"/>
    <s v="LAN"/>
    <x v="4"/>
    <x v="17"/>
  </r>
  <r>
    <s v="WGBFAF"/>
    <s v="DK"/>
    <s v="Pleuronectes platessa"/>
    <s v="ple.27.24-32"/>
    <n v="25"/>
    <s v="Active"/>
    <n v="2015"/>
    <n v="4"/>
    <s v="DIS"/>
    <x v="4"/>
    <x v="17"/>
  </r>
  <r>
    <s v="WGBFAF"/>
    <s v="DK"/>
    <s v="Scophthalmus maximus"/>
    <s v="tur.27.2232"/>
    <n v="25"/>
    <s v="Active"/>
    <n v="2015"/>
    <n v="4"/>
    <s v="DIS"/>
    <x v="4"/>
    <x v="17"/>
  </r>
  <r>
    <s v="WGBFAF"/>
    <s v="DK"/>
    <s v="Scophthalmus maximus"/>
    <s v="tur.27.2232"/>
    <n v="25"/>
    <s v="Active"/>
    <n v="2015"/>
    <n v="4"/>
    <s v="LAN"/>
    <x v="4"/>
    <x v="17"/>
  </r>
  <r>
    <s v="WGBFAF"/>
    <s v="DK"/>
    <s v="Scophthalmus rhombus"/>
    <s v="bll.27.22-32"/>
    <n v="25"/>
    <s v="Active"/>
    <n v="2015"/>
    <n v="4"/>
    <s v="DIS"/>
    <x v="4"/>
    <x v="17"/>
  </r>
  <r>
    <s v="WGBFAF"/>
    <s v="DK"/>
    <s v="Scophthalmus rhombus"/>
    <s v="bll.27.22-32"/>
    <n v="25"/>
    <s v="Active"/>
    <n v="2015"/>
    <n v="4"/>
    <s v="LAN"/>
    <x v="4"/>
    <x v="17"/>
  </r>
  <r>
    <s v="WGBFAF"/>
    <s v="DK"/>
    <s v="Gadus morhua"/>
    <s v="cod.27.25-32"/>
    <n v="25"/>
    <s v="Active"/>
    <n v="2016"/>
    <n v="1"/>
    <s v="DIS"/>
    <x v="4"/>
    <x v="17"/>
  </r>
  <r>
    <s v="WGBFAF"/>
    <s v="DK"/>
    <s v="Limanda limanda"/>
    <s v="dab.27.22-32"/>
    <n v="25"/>
    <s v="Active"/>
    <n v="2016"/>
    <n v="1"/>
    <s v="DIS"/>
    <x v="4"/>
    <x v="17"/>
  </r>
  <r>
    <s v="WGBFAF"/>
    <s v="DK"/>
    <s v="Platichthys flesus"/>
    <s v="fle.27.2425"/>
    <n v="25"/>
    <s v="Active"/>
    <n v="2016"/>
    <n v="1"/>
    <s v="DIS"/>
    <x v="4"/>
    <x v="17"/>
  </r>
  <r>
    <s v="WGBFAF"/>
    <s v="DK"/>
    <s v="Platichthys flesus"/>
    <s v="fle.27.2425"/>
    <n v="25"/>
    <s v="Active"/>
    <n v="2016"/>
    <n v="1"/>
    <s v="LAN"/>
    <x v="4"/>
    <x v="17"/>
  </r>
  <r>
    <s v="WGBFAF"/>
    <s v="DK"/>
    <s v="Pleuronectes platessa"/>
    <s v="ple.27.24-32"/>
    <n v="25"/>
    <s v="Active"/>
    <n v="2016"/>
    <n v="1"/>
    <s v="DIS"/>
    <x v="4"/>
    <x v="17"/>
  </r>
  <r>
    <s v="WGBFAF"/>
    <s v="DK"/>
    <s v="Scophthalmus maximus"/>
    <s v="tur.27.2232"/>
    <n v="25"/>
    <s v="Active"/>
    <n v="2016"/>
    <n v="1"/>
    <s v="DIS"/>
    <x v="4"/>
    <x v="17"/>
  </r>
  <r>
    <s v="WGBFAF"/>
    <s v="DK"/>
    <s v="Scophthalmus maximus"/>
    <s v="tur.27.2232"/>
    <n v="25"/>
    <s v="Active"/>
    <n v="2016"/>
    <n v="1"/>
    <s v="LAN"/>
    <x v="4"/>
    <x v="17"/>
  </r>
  <r>
    <s v="WGBFAF"/>
    <s v="DK"/>
    <s v="Scophthalmus rhombus"/>
    <s v="bll.27.22-32"/>
    <n v="25"/>
    <s v="Active"/>
    <n v="2016"/>
    <n v="1"/>
    <s v="DIS"/>
    <x v="4"/>
    <x v="17"/>
  </r>
  <r>
    <s v="WGBFAF"/>
    <s v="DK"/>
    <s v="Scophthalmus rhombus"/>
    <s v="bll.27.22-32"/>
    <n v="25"/>
    <s v="Active"/>
    <n v="2016"/>
    <n v="1"/>
    <s v="LAN"/>
    <x v="4"/>
    <x v="17"/>
  </r>
  <r>
    <s v="WGBFAF"/>
    <s v="DK"/>
    <s v="Gadus morhua"/>
    <s v="cod.27.25-32"/>
    <n v="25"/>
    <s v="Active"/>
    <n v="2016"/>
    <n v="2"/>
    <s v="DIS"/>
    <x v="4"/>
    <x v="17"/>
  </r>
  <r>
    <s v="WGBFAF"/>
    <s v="DK"/>
    <s v="Limanda limanda"/>
    <s v="dab.27.22-32"/>
    <n v="25"/>
    <s v="Active"/>
    <n v="2016"/>
    <n v="2"/>
    <s v="DIS"/>
    <x v="4"/>
    <x v="17"/>
  </r>
  <r>
    <s v="WGBFAF"/>
    <s v="DK"/>
    <s v="Platichthys flesus"/>
    <s v="fle.27.2425"/>
    <n v="25"/>
    <s v="Active"/>
    <n v="2016"/>
    <n v="2"/>
    <s v="DIS"/>
    <x v="4"/>
    <x v="17"/>
  </r>
  <r>
    <s v="WGBFAF"/>
    <s v="DK"/>
    <s v="Platichthys flesus"/>
    <s v="fle.27.2425"/>
    <n v="25"/>
    <s v="Active"/>
    <n v="2016"/>
    <n v="2"/>
    <s v="LAN"/>
    <x v="4"/>
    <x v="17"/>
  </r>
  <r>
    <s v="WGBFAF"/>
    <s v="DK"/>
    <s v="Pleuronectes platessa"/>
    <s v="ple.27.24-32"/>
    <n v="25"/>
    <s v="Active"/>
    <n v="2016"/>
    <n v="2"/>
    <s v="DIS"/>
    <x v="4"/>
    <x v="17"/>
  </r>
  <r>
    <s v="WGBFAF"/>
    <s v="DK"/>
    <s v="Scophthalmus maximus"/>
    <s v="tur.27.2232"/>
    <n v="25"/>
    <s v="Active"/>
    <n v="2016"/>
    <n v="2"/>
    <s v="DIS"/>
    <x v="4"/>
    <x v="17"/>
  </r>
  <r>
    <s v="WGBFAF"/>
    <s v="DK"/>
    <s v="Scophthalmus maximus"/>
    <s v="tur.27.2232"/>
    <n v="25"/>
    <s v="Active"/>
    <n v="2016"/>
    <n v="2"/>
    <s v="LAN"/>
    <x v="4"/>
    <x v="17"/>
  </r>
  <r>
    <s v="WGBFAF"/>
    <s v="DK"/>
    <s v="Scophthalmus rhombus"/>
    <s v="bll.27.22-32"/>
    <n v="25"/>
    <s v="Active"/>
    <n v="2016"/>
    <n v="2"/>
    <s v="DIS"/>
    <x v="4"/>
    <x v="17"/>
  </r>
  <r>
    <s v="WGBFAF"/>
    <s v="DK"/>
    <s v="Scophthalmus rhombus"/>
    <s v="bll.27.22-32"/>
    <n v="25"/>
    <s v="Active"/>
    <n v="2016"/>
    <n v="2"/>
    <s v="LAN"/>
    <x v="4"/>
    <x v="17"/>
  </r>
  <r>
    <s v="WGBFAF"/>
    <s v="DK"/>
    <s v="Gadus morhua"/>
    <s v="cod.27.25-32"/>
    <n v="25"/>
    <s v="Active"/>
    <n v="2016"/>
    <n v="3"/>
    <s v="DIS"/>
    <x v="4"/>
    <x v="17"/>
  </r>
  <r>
    <s v="WGBFAF"/>
    <s v="DK"/>
    <s v="Limanda limanda"/>
    <s v="dab.27.22-32"/>
    <n v="25"/>
    <s v="Active"/>
    <n v="2016"/>
    <n v="3"/>
    <s v="DIS"/>
    <x v="4"/>
    <x v="17"/>
  </r>
  <r>
    <s v="WGBFAF"/>
    <s v="DK"/>
    <s v="Platichthys flesus"/>
    <s v="fle.27.2425"/>
    <n v="25"/>
    <s v="Active"/>
    <n v="2016"/>
    <n v="3"/>
    <s v="DIS"/>
    <x v="4"/>
    <x v="17"/>
  </r>
  <r>
    <s v="WGBFAF"/>
    <s v="DK"/>
    <s v="Platichthys flesus"/>
    <s v="fle.27.2425"/>
    <n v="25"/>
    <s v="Active"/>
    <n v="2016"/>
    <n v="3"/>
    <s v="LAN"/>
    <x v="4"/>
    <x v="17"/>
  </r>
  <r>
    <s v="WGBFAF"/>
    <s v="DK"/>
    <s v="Pleuronectes platessa"/>
    <s v="ple.27.24-32"/>
    <n v="25"/>
    <s v="Active"/>
    <n v="2016"/>
    <n v="3"/>
    <s v="DIS"/>
    <x v="4"/>
    <x v="17"/>
  </r>
  <r>
    <s v="WGBFAF"/>
    <s v="DK"/>
    <s v="Scophthalmus maximus"/>
    <s v="tur.27.2232"/>
    <n v="25"/>
    <s v="Active"/>
    <n v="2016"/>
    <n v="3"/>
    <s v="DIS"/>
    <x v="4"/>
    <x v="17"/>
  </r>
  <r>
    <s v="WGBFAF"/>
    <s v="DK"/>
    <s v="Scophthalmus maximus"/>
    <s v="tur.27.2232"/>
    <n v="25"/>
    <s v="Active"/>
    <n v="2016"/>
    <n v="3"/>
    <s v="LAN"/>
    <x v="4"/>
    <x v="17"/>
  </r>
  <r>
    <s v="WGBFAF"/>
    <s v="DK"/>
    <s v="Scophthalmus rhombus"/>
    <s v="bll.27.22-32"/>
    <n v="25"/>
    <s v="Active"/>
    <n v="2016"/>
    <n v="3"/>
    <s v="DIS"/>
    <x v="4"/>
    <x v="17"/>
  </r>
  <r>
    <s v="WGBFAF"/>
    <s v="DK"/>
    <s v="Scophthalmus rhombus"/>
    <s v="bll.27.22-32"/>
    <n v="25"/>
    <s v="Active"/>
    <n v="2016"/>
    <n v="3"/>
    <s v="LAN"/>
    <x v="4"/>
    <x v="17"/>
  </r>
  <r>
    <s v="WGBFAF"/>
    <s v="DK"/>
    <s v="Gadus morhua"/>
    <s v="cod.27.25-32"/>
    <n v="25"/>
    <s v="Active"/>
    <n v="2016"/>
    <n v="4"/>
    <s v="DIS"/>
    <x v="4"/>
    <x v="17"/>
  </r>
  <r>
    <s v="WGBFAF"/>
    <s v="DK"/>
    <s v="Limanda limanda"/>
    <s v="dab.27.22-32"/>
    <n v="25"/>
    <s v="Active"/>
    <n v="2016"/>
    <n v="4"/>
    <s v="DIS"/>
    <x v="4"/>
    <x v="17"/>
  </r>
  <r>
    <s v="WGBFAF"/>
    <s v="DK"/>
    <s v="Platichthys flesus"/>
    <s v="fle.27.2425"/>
    <n v="25"/>
    <s v="Active"/>
    <n v="2016"/>
    <n v="4"/>
    <s v="DIS"/>
    <x v="4"/>
    <x v="17"/>
  </r>
  <r>
    <s v="WGBFAF"/>
    <s v="DK"/>
    <s v="Platichthys flesus"/>
    <s v="fle.27.2425"/>
    <n v="25"/>
    <s v="Active"/>
    <n v="2016"/>
    <n v="4"/>
    <s v="LAN"/>
    <x v="4"/>
    <x v="17"/>
  </r>
  <r>
    <s v="WGBFAF"/>
    <s v="DK"/>
    <s v="Pleuronectes platessa"/>
    <s v="ple.27.24-32"/>
    <n v="25"/>
    <s v="Active"/>
    <n v="2016"/>
    <n v="4"/>
    <s v="DIS"/>
    <x v="4"/>
    <x v="17"/>
  </r>
  <r>
    <s v="WGBFAF"/>
    <s v="DK"/>
    <s v="Scophthalmus maximus"/>
    <s v="tur.27.2232"/>
    <n v="25"/>
    <s v="Active"/>
    <n v="2016"/>
    <n v="4"/>
    <s v="DIS"/>
    <x v="4"/>
    <x v="17"/>
  </r>
  <r>
    <s v="WGBFAF"/>
    <s v="DK"/>
    <s v="Scophthalmus maximus"/>
    <s v="tur.27.2232"/>
    <n v="25"/>
    <s v="Active"/>
    <n v="2016"/>
    <n v="4"/>
    <s v="LAN"/>
    <x v="4"/>
    <x v="17"/>
  </r>
  <r>
    <s v="WGBFAF"/>
    <s v="DK"/>
    <s v="Scophthalmus rhombus"/>
    <s v="bll.27.22-32"/>
    <n v="25"/>
    <s v="Active"/>
    <n v="2016"/>
    <n v="4"/>
    <s v="DIS"/>
    <x v="4"/>
    <x v="17"/>
  </r>
  <r>
    <s v="WGBFAF"/>
    <s v="DK"/>
    <s v="Scophthalmus rhombus"/>
    <s v="bll.27.22-32"/>
    <n v="25"/>
    <s v="Active"/>
    <n v="2016"/>
    <n v="4"/>
    <s v="LAN"/>
    <x v="4"/>
    <x v="17"/>
  </r>
  <r>
    <s v="WGBFAF"/>
    <s v="DK"/>
    <s v="Gadus morhua"/>
    <s v="cod.27.25-32"/>
    <n v="25"/>
    <s v="Passive"/>
    <n v="2014"/>
    <n v="1"/>
    <s v="LAN"/>
    <x v="4"/>
    <x v="18"/>
  </r>
  <r>
    <s v="WGBFAF"/>
    <s v="DK"/>
    <s v="Gadus morhua"/>
    <s v="cod.27.25-32"/>
    <n v="25"/>
    <s v="Active"/>
    <n v="2014"/>
    <n v="1"/>
    <s v="LAN"/>
    <x v="4"/>
    <x v="18"/>
  </r>
  <r>
    <s v="WGBFAF"/>
    <s v="DK"/>
    <s v="Limanda limanda"/>
    <s v="dab.27.22-32"/>
    <n v="25"/>
    <s v="Active"/>
    <n v="2014"/>
    <n v="1"/>
    <s v="LAN"/>
    <x v="4"/>
    <x v="18"/>
  </r>
  <r>
    <s v="WGBFAF"/>
    <s v="DK"/>
    <s v="Pleuronectes platessa"/>
    <s v="ple.27.24-32"/>
    <n v="25"/>
    <s v="Active"/>
    <n v="2014"/>
    <n v="1"/>
    <s v="LAN"/>
    <x v="4"/>
    <x v="18"/>
  </r>
  <r>
    <s v="WGBFAF"/>
    <s v="DK"/>
    <s v="Pleuronectes platessa"/>
    <s v="ple.27.24-32"/>
    <n v="25"/>
    <s v="Passive"/>
    <n v="2014"/>
    <n v="1"/>
    <s v="LAN"/>
    <x v="4"/>
    <x v="18"/>
  </r>
  <r>
    <s v="WGBFAF"/>
    <s v="DK"/>
    <s v="Gadus morhua"/>
    <s v="cod.27.25-32"/>
    <n v="25"/>
    <s v="Passive"/>
    <n v="2014"/>
    <n v="2"/>
    <s v="LAN"/>
    <x v="4"/>
    <x v="18"/>
  </r>
  <r>
    <s v="WGBFAF"/>
    <s v="DK"/>
    <s v="Gadus morhua"/>
    <s v="cod.27.25-32"/>
    <n v="25"/>
    <s v="Active"/>
    <n v="2014"/>
    <n v="2"/>
    <s v="LAN"/>
    <x v="4"/>
    <x v="18"/>
  </r>
  <r>
    <s v="WGBFAF"/>
    <s v="DK"/>
    <s v="Limanda limanda"/>
    <s v="dab.27.22-32"/>
    <n v="25"/>
    <s v="Active"/>
    <n v="2014"/>
    <n v="2"/>
    <s v="LAN"/>
    <x v="4"/>
    <x v="18"/>
  </r>
  <r>
    <s v="WGBFAF"/>
    <s v="DK"/>
    <s v="Pleuronectes platessa"/>
    <s v="ple.27.24-32"/>
    <n v="25"/>
    <s v="Passive"/>
    <n v="2014"/>
    <n v="2"/>
    <s v="LAN"/>
    <x v="4"/>
    <x v="18"/>
  </r>
  <r>
    <s v="WGBFAF"/>
    <s v="DK"/>
    <s v="Pleuronectes platessa"/>
    <s v="ple.27.24-32"/>
    <n v="25"/>
    <s v="Active"/>
    <n v="2014"/>
    <n v="2"/>
    <s v="LAN"/>
    <x v="4"/>
    <x v="18"/>
  </r>
  <r>
    <s v="WGBFAF"/>
    <s v="DK"/>
    <s v="Gadus morhua"/>
    <s v="cod.27.25-32"/>
    <n v="25"/>
    <s v="Active"/>
    <n v="2014"/>
    <n v="3"/>
    <s v="LAN"/>
    <x v="4"/>
    <x v="18"/>
  </r>
  <r>
    <s v="WGBFAF"/>
    <s v="DK"/>
    <s v="Gadus morhua"/>
    <s v="cod.27.25-32"/>
    <n v="25"/>
    <s v="Passive"/>
    <n v="2014"/>
    <n v="3"/>
    <s v="LAN"/>
    <x v="4"/>
    <x v="18"/>
  </r>
  <r>
    <s v="WGBFAF"/>
    <s v="DK"/>
    <s v="Pleuronectes platessa"/>
    <s v="ple.27.24-32"/>
    <n v="25"/>
    <s v="Passive"/>
    <n v="2014"/>
    <n v="3"/>
    <s v="LAN"/>
    <x v="4"/>
    <x v="18"/>
  </r>
  <r>
    <s v="WGBFAF"/>
    <s v="DK"/>
    <s v="Pleuronectes platessa"/>
    <s v="ple.27.24-32"/>
    <n v="25"/>
    <s v="Active"/>
    <n v="2014"/>
    <n v="3"/>
    <s v="LAN"/>
    <x v="4"/>
    <x v="18"/>
  </r>
  <r>
    <s v="WGBFAF"/>
    <s v="DK"/>
    <s v="Gadus morhua"/>
    <s v="cod.27.25-32"/>
    <n v="25"/>
    <s v="Active"/>
    <n v="2014"/>
    <n v="4"/>
    <s v="LAN"/>
    <x v="4"/>
    <x v="18"/>
  </r>
  <r>
    <s v="WGBFAF"/>
    <s v="DK"/>
    <s v="Gadus morhua"/>
    <s v="cod.27.25-32"/>
    <n v="25"/>
    <s v="Passive"/>
    <n v="2014"/>
    <n v="4"/>
    <s v="LAN"/>
    <x v="4"/>
    <x v="18"/>
  </r>
  <r>
    <s v="WGBFAF"/>
    <s v="DK"/>
    <s v="Limanda limanda"/>
    <s v="dab.27.22-32"/>
    <n v="25"/>
    <s v="Active"/>
    <n v="2014"/>
    <n v="4"/>
    <s v="LAN"/>
    <x v="4"/>
    <x v="18"/>
  </r>
  <r>
    <s v="WGBFAF"/>
    <s v="DK"/>
    <s v="Pleuronectes platessa"/>
    <s v="ple.27.24-32"/>
    <n v="25"/>
    <s v="Active"/>
    <n v="2014"/>
    <n v="4"/>
    <s v="LAN"/>
    <x v="4"/>
    <x v="18"/>
  </r>
  <r>
    <s v="WGBFAF"/>
    <s v="DK"/>
    <s v="Pleuronectes platessa"/>
    <s v="ple.27.24-32"/>
    <n v="25"/>
    <s v="Passive"/>
    <n v="2014"/>
    <n v="4"/>
    <s v="LAN"/>
    <x v="4"/>
    <x v="18"/>
  </r>
  <r>
    <s v="WGBFAF"/>
    <s v="DK"/>
    <s v="Gadus morhua"/>
    <s v="cod.27.25-32"/>
    <n v="25"/>
    <s v="Passive"/>
    <n v="2015"/>
    <n v="1"/>
    <s v="LAN"/>
    <x v="4"/>
    <x v="18"/>
  </r>
  <r>
    <s v="WGBFAF"/>
    <s v="DK"/>
    <s v="Gadus morhua"/>
    <s v="cod.27.25-32"/>
    <n v="25"/>
    <s v="Active"/>
    <n v="2015"/>
    <n v="1"/>
    <s v="LAN"/>
    <x v="4"/>
    <x v="18"/>
  </r>
  <r>
    <s v="WGBFAF"/>
    <s v="DK"/>
    <s v="Limanda limanda"/>
    <s v="dab.27.22-32"/>
    <n v="25"/>
    <s v="Active"/>
    <n v="2015"/>
    <n v="1"/>
    <s v="LAN"/>
    <x v="4"/>
    <x v="18"/>
  </r>
  <r>
    <s v="WGBFAF"/>
    <s v="DK"/>
    <s v="Pleuronectes platessa"/>
    <s v="ple.27.24-32"/>
    <n v="25"/>
    <s v="Passive"/>
    <n v="2015"/>
    <n v="1"/>
    <s v="LAN"/>
    <x v="4"/>
    <x v="18"/>
  </r>
  <r>
    <s v="WGBFAF"/>
    <s v="DK"/>
    <s v="Pleuronectes platessa"/>
    <s v="ple.27.24-32"/>
    <n v="25"/>
    <s v="Active"/>
    <n v="2015"/>
    <n v="1"/>
    <s v="LAN"/>
    <x v="4"/>
    <x v="18"/>
  </r>
  <r>
    <s v="WGBFAF"/>
    <s v="DK"/>
    <s v="Gadus morhua"/>
    <s v="cod.27.25-32"/>
    <n v="25"/>
    <s v="Passive"/>
    <n v="2015"/>
    <n v="2"/>
    <s v="LAN"/>
    <x v="4"/>
    <x v="18"/>
  </r>
  <r>
    <s v="WGBFAF"/>
    <s v="DK"/>
    <s v="Gadus morhua"/>
    <s v="cod.27.25-32"/>
    <n v="25"/>
    <s v="Active"/>
    <n v="2015"/>
    <n v="2"/>
    <s v="LAN"/>
    <x v="4"/>
    <x v="18"/>
  </r>
  <r>
    <s v="WGBFAF"/>
    <s v="DK"/>
    <s v="Limanda limanda"/>
    <s v="dab.27.22-32"/>
    <n v="25"/>
    <s v="Active"/>
    <n v="2015"/>
    <n v="2"/>
    <s v="LAN"/>
    <x v="4"/>
    <x v="18"/>
  </r>
  <r>
    <s v="WGBFAF"/>
    <s v="DK"/>
    <s v="Pleuronectes platessa"/>
    <s v="ple.27.24-32"/>
    <n v="25"/>
    <s v="Passive"/>
    <n v="2015"/>
    <n v="2"/>
    <s v="LAN"/>
    <x v="4"/>
    <x v="18"/>
  </r>
  <r>
    <s v="WGBFAF"/>
    <s v="DK"/>
    <s v="Pleuronectes platessa"/>
    <s v="ple.27.24-32"/>
    <n v="25"/>
    <s v="Active"/>
    <n v="2015"/>
    <n v="2"/>
    <s v="LAN"/>
    <x v="4"/>
    <x v="18"/>
  </r>
  <r>
    <s v="WGBFAF"/>
    <s v="DK"/>
    <s v="Gadus morhua"/>
    <s v="cod.27.25-32"/>
    <n v="25"/>
    <s v="Passive"/>
    <n v="2015"/>
    <n v="3"/>
    <s v="LAN"/>
    <x v="4"/>
    <x v="18"/>
  </r>
  <r>
    <s v="WGBFAF"/>
    <s v="DK"/>
    <s v="Gadus morhua"/>
    <s v="cod.27.25-32"/>
    <n v="25"/>
    <s v="Active"/>
    <n v="2015"/>
    <n v="3"/>
    <s v="LAN"/>
    <x v="4"/>
    <x v="18"/>
  </r>
  <r>
    <s v="WGBFAF"/>
    <s v="DK"/>
    <s v="Limanda limanda"/>
    <s v="dab.27.22-32"/>
    <n v="25"/>
    <s v="Active"/>
    <n v="2015"/>
    <n v="3"/>
    <s v="LAN"/>
    <x v="4"/>
    <x v="18"/>
  </r>
  <r>
    <s v="WGBFAF"/>
    <s v="DK"/>
    <s v="Pleuronectes platessa"/>
    <s v="ple.27.24-32"/>
    <n v="25"/>
    <s v="Passive"/>
    <n v="2015"/>
    <n v="3"/>
    <s v="LAN"/>
    <x v="4"/>
    <x v="18"/>
  </r>
  <r>
    <s v="WGBFAF"/>
    <s v="DK"/>
    <s v="Pleuronectes platessa"/>
    <s v="ple.27.24-32"/>
    <n v="25"/>
    <s v="Active"/>
    <n v="2015"/>
    <n v="3"/>
    <s v="LAN"/>
    <x v="4"/>
    <x v="18"/>
  </r>
  <r>
    <s v="WGBFAF"/>
    <s v="DK"/>
    <s v="Gadus morhua"/>
    <s v="cod.27.25-32"/>
    <n v="25"/>
    <s v="Passive"/>
    <n v="2015"/>
    <n v="4"/>
    <s v="LAN"/>
    <x v="4"/>
    <x v="18"/>
  </r>
  <r>
    <s v="WGBFAF"/>
    <s v="DK"/>
    <s v="Gadus morhua"/>
    <s v="cod.27.25-32"/>
    <n v="25"/>
    <s v="Active"/>
    <n v="2015"/>
    <n v="4"/>
    <s v="LAN"/>
    <x v="4"/>
    <x v="18"/>
  </r>
  <r>
    <s v="WGBFAF"/>
    <s v="DK"/>
    <s v="Limanda limanda"/>
    <s v="dab.27.22-32"/>
    <n v="25"/>
    <s v="Active"/>
    <n v="2015"/>
    <n v="4"/>
    <s v="LAN"/>
    <x v="4"/>
    <x v="18"/>
  </r>
  <r>
    <s v="WGBFAF"/>
    <s v="DK"/>
    <s v="Pleuronectes platessa"/>
    <s v="ple.27.24-32"/>
    <n v="25"/>
    <s v="Passive"/>
    <n v="2015"/>
    <n v="4"/>
    <s v="LAN"/>
    <x v="4"/>
    <x v="18"/>
  </r>
  <r>
    <s v="WGBFAF"/>
    <s v="DK"/>
    <s v="Pleuronectes platessa"/>
    <s v="ple.27.24-32"/>
    <n v="25"/>
    <s v="Active"/>
    <n v="2015"/>
    <n v="4"/>
    <s v="LAN"/>
    <x v="4"/>
    <x v="18"/>
  </r>
  <r>
    <s v="WGBFAF"/>
    <s v="DK"/>
    <s v="Gadus morhua"/>
    <s v="cod.27.25-32"/>
    <n v="25"/>
    <s v="Passive"/>
    <n v="2016"/>
    <n v="1"/>
    <s v="LAN"/>
    <x v="4"/>
    <x v="18"/>
  </r>
  <r>
    <s v="WGBFAF"/>
    <s v="DK"/>
    <s v="Gadus morhua"/>
    <s v="cod.27.25-32"/>
    <n v="25"/>
    <s v="Active"/>
    <n v="2016"/>
    <n v="1"/>
    <s v="LAN"/>
    <x v="4"/>
    <x v="18"/>
  </r>
  <r>
    <s v="WGBFAF"/>
    <s v="DK"/>
    <s v="Limanda limanda"/>
    <s v="dab.27.22-32"/>
    <n v="25"/>
    <s v="Active"/>
    <n v="2016"/>
    <n v="1"/>
    <s v="LAN"/>
    <x v="4"/>
    <x v="18"/>
  </r>
  <r>
    <s v="WGBFAF"/>
    <s v="DK"/>
    <s v="Pleuronectes platessa"/>
    <s v="ple.27.24-32"/>
    <n v="25"/>
    <s v="Passive"/>
    <n v="2016"/>
    <n v="1"/>
    <s v="LAN"/>
    <x v="4"/>
    <x v="18"/>
  </r>
  <r>
    <s v="WGBFAF"/>
    <s v="DK"/>
    <s v="Pleuronectes platessa"/>
    <s v="ple.27.24-32"/>
    <n v="25"/>
    <s v="Active"/>
    <n v="2016"/>
    <n v="1"/>
    <s v="LAN"/>
    <x v="4"/>
    <x v="18"/>
  </r>
  <r>
    <s v="WGBFAF"/>
    <s v="DK"/>
    <s v="Gadus morhua"/>
    <s v="cod.27.25-32"/>
    <n v="25"/>
    <s v="Passive"/>
    <n v="2016"/>
    <n v="2"/>
    <s v="LAN"/>
    <x v="4"/>
    <x v="18"/>
  </r>
  <r>
    <s v="WGBFAF"/>
    <s v="DK"/>
    <s v="Gadus morhua"/>
    <s v="cod.27.25-32"/>
    <n v="25"/>
    <s v="Active"/>
    <n v="2016"/>
    <n v="2"/>
    <s v="LAN"/>
    <x v="4"/>
    <x v="18"/>
  </r>
  <r>
    <s v="WGBFAF"/>
    <s v="DK"/>
    <s v="Limanda limanda"/>
    <s v="dab.27.22-32"/>
    <n v="25"/>
    <s v="Passive"/>
    <n v="2016"/>
    <n v="2"/>
    <s v="LAN"/>
    <x v="4"/>
    <x v="18"/>
  </r>
  <r>
    <s v="WGBFAF"/>
    <s v="DK"/>
    <s v="Limanda limanda"/>
    <s v="dab.27.22-32"/>
    <n v="25"/>
    <s v="Active"/>
    <n v="2016"/>
    <n v="2"/>
    <s v="LAN"/>
    <x v="4"/>
    <x v="18"/>
  </r>
  <r>
    <s v="WGBFAF"/>
    <s v="DK"/>
    <s v="Pleuronectes platessa"/>
    <s v="ple.27.24-32"/>
    <n v="25"/>
    <s v="Passive"/>
    <n v="2016"/>
    <n v="2"/>
    <s v="LAN"/>
    <x v="4"/>
    <x v="18"/>
  </r>
  <r>
    <s v="WGBFAF"/>
    <s v="DK"/>
    <s v="Pleuronectes platessa"/>
    <s v="ple.27.24-32"/>
    <n v="25"/>
    <s v="Active"/>
    <n v="2016"/>
    <n v="2"/>
    <s v="LAN"/>
    <x v="4"/>
    <x v="18"/>
  </r>
  <r>
    <s v="WGBFAF"/>
    <s v="DK"/>
    <s v="Gadus morhua"/>
    <s v="cod.27.25-32"/>
    <n v="25"/>
    <s v="Passive"/>
    <n v="2016"/>
    <n v="3"/>
    <s v="LAN"/>
    <x v="4"/>
    <x v="18"/>
  </r>
  <r>
    <s v="WGBFAF"/>
    <s v="DK"/>
    <s v="Gadus morhua"/>
    <s v="cod.27.25-32"/>
    <n v="25"/>
    <s v="Active"/>
    <n v="2016"/>
    <n v="3"/>
    <s v="LAN"/>
    <x v="4"/>
    <x v="18"/>
  </r>
  <r>
    <s v="WGBFAF"/>
    <s v="DK"/>
    <s v="Limanda limanda"/>
    <s v="dab.27.22-32"/>
    <n v="25"/>
    <s v="Active"/>
    <n v="2016"/>
    <n v="3"/>
    <s v="LAN"/>
    <x v="4"/>
    <x v="18"/>
  </r>
  <r>
    <s v="WGBFAF"/>
    <s v="DK"/>
    <s v="Pleuronectes platessa"/>
    <s v="ple.27.24-32"/>
    <n v="25"/>
    <s v="Passive"/>
    <n v="2016"/>
    <n v="3"/>
    <s v="LAN"/>
    <x v="4"/>
    <x v="18"/>
  </r>
  <r>
    <s v="WGBFAF"/>
    <s v="DK"/>
    <s v="Pleuronectes platessa"/>
    <s v="ple.27.24-32"/>
    <n v="25"/>
    <s v="Active"/>
    <n v="2016"/>
    <n v="3"/>
    <s v="LAN"/>
    <x v="4"/>
    <x v="18"/>
  </r>
  <r>
    <s v="WGBFAF"/>
    <s v="DK"/>
    <s v="Gadus morhua"/>
    <s v="cod.27.25-32"/>
    <n v="25"/>
    <s v="Passive"/>
    <n v="2016"/>
    <n v="4"/>
    <s v="LAN"/>
    <x v="4"/>
    <x v="18"/>
  </r>
  <r>
    <s v="WGBFAF"/>
    <s v="DK"/>
    <s v="Gadus morhua"/>
    <s v="cod.27.25-32"/>
    <n v="25"/>
    <s v="Active"/>
    <n v="2016"/>
    <n v="4"/>
    <s v="LAN"/>
    <x v="4"/>
    <x v="18"/>
  </r>
  <r>
    <s v="WGBFAF"/>
    <s v="DK"/>
    <s v="Limanda limanda"/>
    <s v="dab.27.22-32"/>
    <n v="25"/>
    <s v="Active"/>
    <n v="2016"/>
    <n v="4"/>
    <s v="LAN"/>
    <x v="4"/>
    <x v="18"/>
  </r>
  <r>
    <s v="WGBFAF"/>
    <s v="DK"/>
    <s v="Pleuronectes platessa"/>
    <s v="ple.27.24-32"/>
    <n v="25"/>
    <s v="Passive"/>
    <n v="2016"/>
    <n v="4"/>
    <s v="LAN"/>
    <x v="4"/>
    <x v="18"/>
  </r>
  <r>
    <s v="WGBFAF"/>
    <s v="DK"/>
    <s v="Pleuronectes platessa"/>
    <s v="ple.27.24-32"/>
    <n v="25"/>
    <s v="Active"/>
    <n v="2016"/>
    <n v="4"/>
    <s v="LAN"/>
    <x v="4"/>
    <x v="18"/>
  </r>
  <r>
    <s v="WGBFAF"/>
    <s v="DK"/>
    <s v="Gadus morhua"/>
    <s v="cod.27.25-32"/>
    <n v="25"/>
    <s v="Passive"/>
    <n v="2014"/>
    <n v="1"/>
    <s v="DIS"/>
    <x v="4"/>
    <x v="17"/>
  </r>
  <r>
    <s v="WGBFAF"/>
    <s v="DK"/>
    <s v="Platichthys flesus"/>
    <s v="fle.27.2425"/>
    <n v="25"/>
    <s v="Passive"/>
    <n v="2014"/>
    <n v="1"/>
    <s v="DIS"/>
    <x v="4"/>
    <x v="17"/>
  </r>
  <r>
    <s v="WGBFAF"/>
    <s v="DK"/>
    <s v="Platichthys flesus"/>
    <s v="fle.27.2425"/>
    <n v="25"/>
    <s v="Passive"/>
    <n v="2014"/>
    <n v="1"/>
    <s v="LAN"/>
    <x v="4"/>
    <x v="17"/>
  </r>
  <r>
    <s v="WGBFAF"/>
    <s v="DK"/>
    <s v="Pleuronectes platessa"/>
    <s v="ple.27.24-32"/>
    <n v="25"/>
    <s v="Passive"/>
    <n v="2014"/>
    <n v="1"/>
    <s v="DIS"/>
    <x v="4"/>
    <x v="17"/>
  </r>
  <r>
    <s v="WGBFAF"/>
    <s v="DK"/>
    <s v="Scophthalmus maximus"/>
    <s v="tur.27.2232"/>
    <n v="25"/>
    <s v="Passive"/>
    <n v="2014"/>
    <n v="1"/>
    <s v="LAN"/>
    <x v="4"/>
    <x v="17"/>
  </r>
  <r>
    <s v="WGBFAF"/>
    <s v="DK"/>
    <s v="Scophthalmus maximus"/>
    <s v="tur.27.2232"/>
    <n v="25"/>
    <s v="Passive"/>
    <n v="2014"/>
    <n v="1"/>
    <s v="DIS"/>
    <x v="4"/>
    <x v="17"/>
  </r>
  <r>
    <s v="WGBFAF"/>
    <s v="DK"/>
    <s v="Gadus morhua"/>
    <s v="cod.27.25-32"/>
    <n v="25"/>
    <s v="Passive"/>
    <n v="2014"/>
    <n v="2"/>
    <s v="DIS"/>
    <x v="4"/>
    <x v="17"/>
  </r>
  <r>
    <s v="WGBFAF"/>
    <s v="DK"/>
    <s v="Platichthys flesus"/>
    <s v="fle.27.2425"/>
    <n v="25"/>
    <s v="Passive"/>
    <n v="2014"/>
    <n v="2"/>
    <s v="DIS"/>
    <x v="4"/>
    <x v="17"/>
  </r>
  <r>
    <s v="WGBFAF"/>
    <s v="DK"/>
    <s v="Platichthys flesus"/>
    <s v="fle.27.2425"/>
    <n v="25"/>
    <s v="Passive"/>
    <n v="2014"/>
    <n v="2"/>
    <s v="LAN"/>
    <x v="4"/>
    <x v="17"/>
  </r>
  <r>
    <s v="WGBFAF"/>
    <s v="DK"/>
    <s v="Pleuronectes platessa"/>
    <s v="ple.27.24-32"/>
    <n v="25"/>
    <s v="Passive"/>
    <n v="2014"/>
    <n v="2"/>
    <s v="DIS"/>
    <x v="4"/>
    <x v="17"/>
  </r>
  <r>
    <s v="WGBFAF"/>
    <s v="DK"/>
    <s v="Scophthalmus maximus"/>
    <s v="tur.27.2232"/>
    <n v="25"/>
    <s v="Passive"/>
    <n v="2014"/>
    <n v="2"/>
    <s v="LAN"/>
    <x v="4"/>
    <x v="17"/>
  </r>
  <r>
    <s v="WGBFAF"/>
    <s v="DK"/>
    <s v="Scophthalmus maximus"/>
    <s v="tur.27.2232"/>
    <n v="25"/>
    <s v="Passive"/>
    <n v="2014"/>
    <n v="2"/>
    <s v="DIS"/>
    <x v="4"/>
    <x v="17"/>
  </r>
  <r>
    <s v="WGBFAF"/>
    <s v="DK"/>
    <s v="Gadus morhua"/>
    <s v="cod.27.25-32"/>
    <n v="25"/>
    <s v="Passive"/>
    <n v="2014"/>
    <n v="3"/>
    <s v="DIS"/>
    <x v="4"/>
    <x v="17"/>
  </r>
  <r>
    <s v="WGBFAF"/>
    <s v="DK"/>
    <s v="Platichthys flesus"/>
    <s v="fle.27.2425"/>
    <n v="25"/>
    <s v="Passive"/>
    <n v="2014"/>
    <n v="3"/>
    <s v="DIS"/>
    <x v="4"/>
    <x v="17"/>
  </r>
  <r>
    <s v="WGBFAF"/>
    <s v="DK"/>
    <s v="Platichthys flesus"/>
    <s v="fle.27.2425"/>
    <n v="25"/>
    <s v="Passive"/>
    <n v="2014"/>
    <n v="3"/>
    <s v="LAN"/>
    <x v="4"/>
    <x v="17"/>
  </r>
  <r>
    <s v="WGBFAF"/>
    <s v="DK"/>
    <s v="Pleuronectes platessa"/>
    <s v="ple.27.24-32"/>
    <n v="25"/>
    <s v="Passive"/>
    <n v="2014"/>
    <n v="3"/>
    <s v="DIS"/>
    <x v="4"/>
    <x v="17"/>
  </r>
  <r>
    <s v="WGBFAF"/>
    <s v="DK"/>
    <s v="Scophthalmus maximus"/>
    <s v="tur.27.2232"/>
    <n v="25"/>
    <s v="Passive"/>
    <n v="2014"/>
    <n v="3"/>
    <s v="LAN"/>
    <x v="4"/>
    <x v="17"/>
  </r>
  <r>
    <s v="WGBFAF"/>
    <s v="DK"/>
    <s v="Scophthalmus maximus"/>
    <s v="tur.27.2232"/>
    <n v="25"/>
    <s v="Passive"/>
    <n v="2014"/>
    <n v="3"/>
    <s v="DIS"/>
    <x v="4"/>
    <x v="17"/>
  </r>
  <r>
    <s v="WGBFAF"/>
    <s v="DK"/>
    <s v="Gadus morhua"/>
    <s v="cod.27.25-32"/>
    <n v="25"/>
    <s v="Passive"/>
    <n v="2014"/>
    <n v="4"/>
    <s v="DIS"/>
    <x v="4"/>
    <x v="17"/>
  </r>
  <r>
    <s v="WGBFAF"/>
    <s v="DK"/>
    <s v="Platichthys flesus"/>
    <s v="fle.27.2425"/>
    <n v="25"/>
    <s v="Passive"/>
    <n v="2014"/>
    <n v="4"/>
    <s v="DIS"/>
    <x v="4"/>
    <x v="17"/>
  </r>
  <r>
    <s v="WGBFAF"/>
    <s v="DK"/>
    <s v="Platichthys flesus"/>
    <s v="fle.27.2425"/>
    <n v="25"/>
    <s v="Passive"/>
    <n v="2014"/>
    <n v="4"/>
    <s v="LAN"/>
    <x v="4"/>
    <x v="17"/>
  </r>
  <r>
    <s v="WGBFAF"/>
    <s v="DK"/>
    <s v="Pleuronectes platessa"/>
    <s v="ple.27.24-32"/>
    <n v="25"/>
    <s v="Passive"/>
    <n v="2014"/>
    <n v="4"/>
    <s v="DIS"/>
    <x v="4"/>
    <x v="17"/>
  </r>
  <r>
    <s v="WGBFAF"/>
    <s v="DK"/>
    <s v="Scophthalmus maximus"/>
    <s v="tur.27.2232"/>
    <n v="25"/>
    <s v="Passive"/>
    <n v="2014"/>
    <n v="4"/>
    <s v="LAN"/>
    <x v="4"/>
    <x v="17"/>
  </r>
  <r>
    <s v="WGBFAF"/>
    <s v="DK"/>
    <s v="Scophthalmus maximus"/>
    <s v="tur.27.2232"/>
    <n v="25"/>
    <s v="Passive"/>
    <n v="2014"/>
    <n v="4"/>
    <s v="DIS"/>
    <x v="4"/>
    <x v="17"/>
  </r>
  <r>
    <s v="WGBFAF"/>
    <s v="DK"/>
    <s v="Gadus morhua"/>
    <s v="cod.27.25-32"/>
    <n v="25"/>
    <s v="Passive"/>
    <n v="2015"/>
    <n v="1"/>
    <s v="DIS"/>
    <x v="4"/>
    <x v="17"/>
  </r>
  <r>
    <s v="WGBFAF"/>
    <s v="DK"/>
    <s v="Platichthys flesus"/>
    <s v="fle.27.2425"/>
    <n v="25"/>
    <s v="Passive"/>
    <n v="2015"/>
    <n v="1"/>
    <s v="DIS"/>
    <x v="4"/>
    <x v="17"/>
  </r>
  <r>
    <s v="WGBFAF"/>
    <s v="DK"/>
    <s v="Platichthys flesus"/>
    <s v="fle.27.2425"/>
    <n v="25"/>
    <s v="Passive"/>
    <n v="2015"/>
    <n v="1"/>
    <s v="LAN"/>
    <x v="4"/>
    <x v="17"/>
  </r>
  <r>
    <s v="WGBFAF"/>
    <s v="DK"/>
    <s v="Pleuronectes platessa"/>
    <s v="ple.27.24-32"/>
    <n v="25"/>
    <s v="Passive"/>
    <n v="2015"/>
    <n v="1"/>
    <s v="DIS"/>
    <x v="4"/>
    <x v="17"/>
  </r>
  <r>
    <s v="WGBFAF"/>
    <s v="DK"/>
    <s v="Scophthalmus maximus"/>
    <s v="tur.27.2232"/>
    <n v="25"/>
    <s v="Passive"/>
    <n v="2015"/>
    <n v="1"/>
    <s v="DIS"/>
    <x v="4"/>
    <x v="17"/>
  </r>
  <r>
    <s v="WGBFAF"/>
    <s v="DK"/>
    <s v="Scophthalmus maximus"/>
    <s v="tur.27.2232"/>
    <n v="25"/>
    <s v="Passive"/>
    <n v="2015"/>
    <n v="1"/>
    <s v="LAN"/>
    <x v="4"/>
    <x v="17"/>
  </r>
  <r>
    <s v="WGBFAF"/>
    <s v="DK"/>
    <s v="Gadus morhua"/>
    <s v="cod.27.25-32"/>
    <n v="25"/>
    <s v="Passive"/>
    <n v="2015"/>
    <n v="2"/>
    <s v="DIS"/>
    <x v="4"/>
    <x v="17"/>
  </r>
  <r>
    <s v="WGBFAF"/>
    <s v="DK"/>
    <s v="Platichthys flesus"/>
    <s v="fle.27.2425"/>
    <n v="25"/>
    <s v="Passive"/>
    <n v="2015"/>
    <n v="2"/>
    <s v="DIS"/>
    <x v="4"/>
    <x v="17"/>
  </r>
  <r>
    <s v="WGBFAF"/>
    <s v="DK"/>
    <s v="Platichthys flesus"/>
    <s v="fle.27.2425"/>
    <n v="25"/>
    <s v="Passive"/>
    <n v="2015"/>
    <n v="2"/>
    <s v="LAN"/>
    <x v="4"/>
    <x v="17"/>
  </r>
  <r>
    <s v="WGBFAF"/>
    <s v="DK"/>
    <s v="Pleuronectes platessa"/>
    <s v="ple.27.24-32"/>
    <n v="25"/>
    <s v="Passive"/>
    <n v="2015"/>
    <n v="2"/>
    <s v="DIS"/>
    <x v="4"/>
    <x v="17"/>
  </r>
  <r>
    <s v="WGBFAF"/>
    <s v="DK"/>
    <s v="Scophthalmus maximus"/>
    <s v="tur.27.2232"/>
    <n v="25"/>
    <s v="Passive"/>
    <n v="2015"/>
    <n v="2"/>
    <s v="DIS"/>
    <x v="4"/>
    <x v="17"/>
  </r>
  <r>
    <s v="WGBFAF"/>
    <s v="DK"/>
    <s v="Scophthalmus maximus"/>
    <s v="tur.27.2232"/>
    <n v="25"/>
    <s v="Passive"/>
    <n v="2015"/>
    <n v="2"/>
    <s v="LAN"/>
    <x v="4"/>
    <x v="17"/>
  </r>
  <r>
    <s v="WGBFAF"/>
    <s v="DK"/>
    <s v="Gadus morhua"/>
    <s v="cod.27.25-32"/>
    <n v="25"/>
    <s v="Passive"/>
    <n v="2015"/>
    <n v="3"/>
    <s v="DIS"/>
    <x v="4"/>
    <x v="17"/>
  </r>
  <r>
    <s v="WGBFAF"/>
    <s v="DK"/>
    <s v="Platichthys flesus"/>
    <s v="fle.27.2425"/>
    <n v="25"/>
    <s v="Passive"/>
    <n v="2015"/>
    <n v="3"/>
    <s v="DIS"/>
    <x v="4"/>
    <x v="17"/>
  </r>
  <r>
    <s v="WGBFAF"/>
    <s v="DK"/>
    <s v="Platichthys flesus"/>
    <s v="fle.27.2425"/>
    <n v="25"/>
    <s v="Passive"/>
    <n v="2015"/>
    <n v="3"/>
    <s v="LAN"/>
    <x v="4"/>
    <x v="17"/>
  </r>
  <r>
    <s v="WGBFAF"/>
    <s v="DK"/>
    <s v="Pleuronectes platessa"/>
    <s v="ple.27.24-32"/>
    <n v="25"/>
    <s v="Passive"/>
    <n v="2015"/>
    <n v="3"/>
    <s v="DIS"/>
    <x v="4"/>
    <x v="17"/>
  </r>
  <r>
    <s v="WGBFAF"/>
    <s v="DK"/>
    <s v="Scophthalmus maximus"/>
    <s v="tur.27.2232"/>
    <n v="25"/>
    <s v="Passive"/>
    <n v="2015"/>
    <n v="3"/>
    <s v="DIS"/>
    <x v="4"/>
    <x v="17"/>
  </r>
  <r>
    <s v="WGBFAF"/>
    <s v="DK"/>
    <s v="Scophthalmus maximus"/>
    <s v="tur.27.2232"/>
    <n v="25"/>
    <s v="Passive"/>
    <n v="2015"/>
    <n v="3"/>
    <s v="LAN"/>
    <x v="4"/>
    <x v="17"/>
  </r>
  <r>
    <s v="WGBFAF"/>
    <s v="DK"/>
    <s v="Gadus morhua"/>
    <s v="cod.27.25-32"/>
    <n v="25"/>
    <s v="Passive"/>
    <n v="2015"/>
    <n v="4"/>
    <s v="DIS"/>
    <x v="4"/>
    <x v="17"/>
  </r>
  <r>
    <s v="WGBFAF"/>
    <s v="DK"/>
    <s v="Platichthys flesus"/>
    <s v="fle.27.2425"/>
    <n v="25"/>
    <s v="Passive"/>
    <n v="2015"/>
    <n v="4"/>
    <s v="DIS"/>
    <x v="4"/>
    <x v="17"/>
  </r>
  <r>
    <s v="WGBFAF"/>
    <s v="DK"/>
    <s v="Platichthys flesus"/>
    <s v="fle.27.2425"/>
    <n v="25"/>
    <s v="Passive"/>
    <n v="2015"/>
    <n v="4"/>
    <s v="LAN"/>
    <x v="4"/>
    <x v="17"/>
  </r>
  <r>
    <s v="WGBFAF"/>
    <s v="DK"/>
    <s v="Pleuronectes platessa"/>
    <s v="ple.27.24-32"/>
    <n v="25"/>
    <s v="Passive"/>
    <n v="2015"/>
    <n v="4"/>
    <s v="DIS"/>
    <x v="4"/>
    <x v="17"/>
  </r>
  <r>
    <s v="WGBFAF"/>
    <s v="DK"/>
    <s v="Scophthalmus maximus"/>
    <s v="tur.27.2232"/>
    <n v="25"/>
    <s v="Passive"/>
    <n v="2015"/>
    <n v="4"/>
    <s v="DIS"/>
    <x v="4"/>
    <x v="17"/>
  </r>
  <r>
    <s v="WGBFAF"/>
    <s v="DK"/>
    <s v="Scophthalmus maximus"/>
    <s v="tur.27.2232"/>
    <n v="25"/>
    <s v="Passive"/>
    <n v="2015"/>
    <n v="4"/>
    <s v="LAN"/>
    <x v="4"/>
    <x v="17"/>
  </r>
  <r>
    <s v="WGBFAF"/>
    <s v="DK"/>
    <s v="Scophthalmus rhombus"/>
    <s v="bll.27.22-32"/>
    <n v="25"/>
    <s v="Passive"/>
    <n v="2015"/>
    <n v="4"/>
    <s v="DIS"/>
    <x v="4"/>
    <x v="17"/>
  </r>
  <r>
    <s v="WGBFAF"/>
    <s v="DK"/>
    <s v="Scophthalmus rhombus"/>
    <s v="bll.27.22-32"/>
    <n v="25"/>
    <s v="Passive"/>
    <n v="2015"/>
    <n v="4"/>
    <s v="LAN"/>
    <x v="4"/>
    <x v="17"/>
  </r>
  <r>
    <s v="WGBFAF"/>
    <s v="DK"/>
    <s v="Gadus morhua"/>
    <s v="cod.27.25-32"/>
    <n v="25"/>
    <s v="Passive"/>
    <n v="2016"/>
    <n v="1"/>
    <s v="DIS"/>
    <x v="4"/>
    <x v="17"/>
  </r>
  <r>
    <s v="WGBFAF"/>
    <s v="DK"/>
    <s v="Platichthys flesus"/>
    <s v="fle.27.2425"/>
    <n v="25"/>
    <s v="Passive"/>
    <n v="2016"/>
    <n v="1"/>
    <s v="DIS"/>
    <x v="4"/>
    <x v="17"/>
  </r>
  <r>
    <s v="WGBFAF"/>
    <s v="DK"/>
    <s v="Platichthys flesus"/>
    <s v="fle.27.2425"/>
    <n v="25"/>
    <s v="Passive"/>
    <n v="2016"/>
    <n v="1"/>
    <s v="LAN"/>
    <x v="4"/>
    <x v="17"/>
  </r>
  <r>
    <s v="WGBFAF"/>
    <s v="DK"/>
    <s v="Pleuronectes platessa"/>
    <s v="ple.27.24-32"/>
    <n v="25"/>
    <s v="Passive"/>
    <n v="2016"/>
    <n v="1"/>
    <s v="DIS"/>
    <x v="4"/>
    <x v="17"/>
  </r>
  <r>
    <s v="WGBFAF"/>
    <s v="DK"/>
    <s v="Scophthalmus maximus"/>
    <s v="tur.27.2232"/>
    <n v="25"/>
    <s v="Passive"/>
    <n v="2016"/>
    <n v="1"/>
    <s v="DIS"/>
    <x v="4"/>
    <x v="17"/>
  </r>
  <r>
    <s v="WGBFAF"/>
    <s v="DK"/>
    <s v="Scophthalmus maximus"/>
    <s v="tur.27.2232"/>
    <n v="25"/>
    <s v="Passive"/>
    <n v="2016"/>
    <n v="1"/>
    <s v="LAN"/>
    <x v="4"/>
    <x v="17"/>
  </r>
  <r>
    <s v="WGBFAF"/>
    <s v="DK"/>
    <s v="Gadus morhua"/>
    <s v="cod.27.25-32"/>
    <n v="25"/>
    <s v="Passive"/>
    <n v="2016"/>
    <n v="2"/>
    <s v="DIS"/>
    <x v="4"/>
    <x v="17"/>
  </r>
  <r>
    <s v="WGBFAF"/>
    <s v="DK"/>
    <s v="Limanda limanda"/>
    <s v="dab.27.22-32"/>
    <n v="25"/>
    <s v="Passive"/>
    <n v="2016"/>
    <n v="2"/>
    <s v="DIS"/>
    <x v="4"/>
    <x v="17"/>
  </r>
  <r>
    <s v="WGBFAF"/>
    <s v="DK"/>
    <s v="Platichthys flesus"/>
    <s v="fle.27.2425"/>
    <n v="25"/>
    <s v="Passive"/>
    <n v="2016"/>
    <n v="2"/>
    <s v="DIS"/>
    <x v="4"/>
    <x v="17"/>
  </r>
  <r>
    <s v="WGBFAF"/>
    <s v="DK"/>
    <s v="Platichthys flesus"/>
    <s v="fle.27.2425"/>
    <n v="25"/>
    <s v="Passive"/>
    <n v="2016"/>
    <n v="2"/>
    <s v="LAN"/>
    <x v="4"/>
    <x v="17"/>
  </r>
  <r>
    <s v="WGBFAF"/>
    <s v="DK"/>
    <s v="Pleuronectes platessa"/>
    <s v="ple.27.24-32"/>
    <n v="25"/>
    <s v="Passive"/>
    <n v="2016"/>
    <n v="2"/>
    <s v="DIS"/>
    <x v="4"/>
    <x v="17"/>
  </r>
  <r>
    <s v="WGBFAF"/>
    <s v="DK"/>
    <s v="Scophthalmus maximus"/>
    <s v="tur.27.2232"/>
    <n v="25"/>
    <s v="Passive"/>
    <n v="2016"/>
    <n v="2"/>
    <s v="LAN"/>
    <x v="4"/>
    <x v="17"/>
  </r>
  <r>
    <s v="WGBFAF"/>
    <s v="DK"/>
    <s v="Scophthalmus maximus"/>
    <s v="tur.27.2232"/>
    <n v="25"/>
    <s v="Passive"/>
    <n v="2016"/>
    <n v="2"/>
    <s v="DIS"/>
    <x v="4"/>
    <x v="17"/>
  </r>
  <r>
    <s v="WGBFAF"/>
    <s v="DK"/>
    <s v="Scophthalmus rhombus"/>
    <s v="bll.27.22-32"/>
    <n v="25"/>
    <s v="Passive"/>
    <n v="2016"/>
    <n v="2"/>
    <s v="DIS"/>
    <x v="4"/>
    <x v="17"/>
  </r>
  <r>
    <s v="WGBFAF"/>
    <s v="DK"/>
    <s v="Scophthalmus rhombus"/>
    <s v="bll.27.22-32"/>
    <n v="25"/>
    <s v="Passive"/>
    <n v="2016"/>
    <n v="2"/>
    <s v="LAN"/>
    <x v="4"/>
    <x v="17"/>
  </r>
  <r>
    <s v="WGBFAF"/>
    <s v="DK"/>
    <s v="Gadus morhua"/>
    <s v="cod.27.25-32"/>
    <n v="25"/>
    <s v="Passive"/>
    <n v="2016"/>
    <n v="3"/>
    <s v="DIS"/>
    <x v="4"/>
    <x v="17"/>
  </r>
  <r>
    <s v="WGBFAF"/>
    <s v="DK"/>
    <s v="Platichthys flesus"/>
    <s v="fle.27.2425"/>
    <n v="25"/>
    <s v="Passive"/>
    <n v="2016"/>
    <n v="3"/>
    <s v="DIS"/>
    <x v="4"/>
    <x v="17"/>
  </r>
  <r>
    <s v="WGBFAF"/>
    <s v="DK"/>
    <s v="Platichthys flesus"/>
    <s v="fle.27.2425"/>
    <n v="25"/>
    <s v="Passive"/>
    <n v="2016"/>
    <n v="3"/>
    <s v="LAN"/>
    <x v="4"/>
    <x v="17"/>
  </r>
  <r>
    <s v="WGBFAF"/>
    <s v="DK"/>
    <s v="Pleuronectes platessa"/>
    <s v="ple.27.24-32"/>
    <n v="25"/>
    <s v="Passive"/>
    <n v="2016"/>
    <n v="3"/>
    <s v="DIS"/>
    <x v="4"/>
    <x v="17"/>
  </r>
  <r>
    <s v="WGBFAF"/>
    <s v="DK"/>
    <s v="Scophthalmus maximus"/>
    <s v="tur.27.2232"/>
    <n v="25"/>
    <s v="Passive"/>
    <n v="2016"/>
    <n v="3"/>
    <s v="DIS"/>
    <x v="4"/>
    <x v="17"/>
  </r>
  <r>
    <s v="WGBFAF"/>
    <s v="DK"/>
    <s v="Scophthalmus maximus"/>
    <s v="tur.27.2232"/>
    <n v="25"/>
    <s v="Passive"/>
    <n v="2016"/>
    <n v="3"/>
    <s v="LAN"/>
    <x v="4"/>
    <x v="17"/>
  </r>
  <r>
    <s v="WGBFAF"/>
    <s v="DK"/>
    <s v="Gadus morhua"/>
    <s v="cod.27.25-32"/>
    <n v="25"/>
    <s v="Passive"/>
    <n v="2016"/>
    <n v="4"/>
    <s v="DIS"/>
    <x v="4"/>
    <x v="17"/>
  </r>
  <r>
    <s v="WGBFAF"/>
    <s v="DK"/>
    <s v="Platichthys flesus"/>
    <s v="fle.27.2425"/>
    <n v="25"/>
    <s v="Passive"/>
    <n v="2016"/>
    <n v="4"/>
    <s v="DIS"/>
    <x v="4"/>
    <x v="17"/>
  </r>
  <r>
    <s v="WGBFAF"/>
    <s v="DK"/>
    <s v="Platichthys flesus"/>
    <s v="fle.27.2425"/>
    <n v="25"/>
    <s v="Passive"/>
    <n v="2016"/>
    <n v="4"/>
    <s v="LAN"/>
    <x v="4"/>
    <x v="17"/>
  </r>
  <r>
    <s v="WGBFAF"/>
    <s v="DK"/>
    <s v="Pleuronectes platessa"/>
    <s v="ple.27.24-32"/>
    <n v="25"/>
    <s v="Passive"/>
    <n v="2016"/>
    <n v="4"/>
    <s v="DIS"/>
    <x v="4"/>
    <x v="17"/>
  </r>
  <r>
    <s v="WGBFAF"/>
    <s v="DK"/>
    <s v="Scophthalmus maximus"/>
    <s v="tur.27.2232"/>
    <n v="25"/>
    <s v="Passive"/>
    <n v="2016"/>
    <n v="4"/>
    <s v="DIS"/>
    <x v="4"/>
    <x v="17"/>
  </r>
  <r>
    <s v="WGBFAF"/>
    <s v="DK"/>
    <s v="Scophthalmus maximus"/>
    <s v="tur.27.2232"/>
    <n v="25"/>
    <s v="Passive"/>
    <n v="2016"/>
    <n v="4"/>
    <s v="LAN"/>
    <x v="4"/>
    <x v="17"/>
  </r>
  <r>
    <s v="WGBFAF"/>
    <s v="DK"/>
    <s v="Gadus morhua"/>
    <s v="cod.27.25-32"/>
    <n v="26"/>
    <s v="Active"/>
    <n v="2014"/>
    <n v="1"/>
    <s v="DIS"/>
    <x v="4"/>
    <x v="17"/>
  </r>
  <r>
    <s v="WGBFAF"/>
    <s v="DK"/>
    <s v="Platichthys flesus"/>
    <s v="fle.27.2628"/>
    <n v="26"/>
    <s v="Active"/>
    <n v="2014"/>
    <n v="1"/>
    <s v="DIS"/>
    <x v="4"/>
    <x v="17"/>
  </r>
  <r>
    <s v="WGBFAF"/>
    <s v="DK"/>
    <s v="Platichthys flesus"/>
    <s v="fle.27.2628"/>
    <n v="26"/>
    <s v="Active"/>
    <n v="2014"/>
    <n v="1"/>
    <s v="LAN"/>
    <x v="4"/>
    <x v="17"/>
  </r>
  <r>
    <s v="WGBFAF"/>
    <s v="DK"/>
    <s v="Gadus morhua"/>
    <s v="cod.27.25-32"/>
    <n v="26"/>
    <s v="Active"/>
    <n v="2014"/>
    <n v="3"/>
    <s v="DIS"/>
    <x v="4"/>
    <x v="17"/>
  </r>
  <r>
    <s v="WGBFAF"/>
    <s v="DK"/>
    <s v="Gadus morhua"/>
    <s v="cod.27.25-32"/>
    <n v="26"/>
    <s v="Active"/>
    <n v="2014"/>
    <n v="4"/>
    <s v="DIS"/>
    <x v="4"/>
    <x v="17"/>
  </r>
  <r>
    <s v="WGBFAF"/>
    <s v="DK"/>
    <s v="Gadus morhua"/>
    <s v="cod.27.25-32"/>
    <n v="26"/>
    <s v="Active"/>
    <n v="2015"/>
    <n v="1"/>
    <s v="DIS"/>
    <x v="4"/>
    <x v="17"/>
  </r>
  <r>
    <s v="WGBFAF"/>
    <s v="DK"/>
    <s v="Gadus morhua"/>
    <s v="cod.27.25-32"/>
    <n v="26"/>
    <s v="Active"/>
    <n v="2015"/>
    <n v="2"/>
    <s v="DIS"/>
    <x v="4"/>
    <x v="17"/>
  </r>
  <r>
    <s v="WGBFAF"/>
    <s v="DK"/>
    <s v="Gadus morhua"/>
    <s v="cod.27.25-32"/>
    <n v="26"/>
    <s v="Active"/>
    <n v="2015"/>
    <n v="3"/>
    <s v="DIS"/>
    <x v="4"/>
    <x v="17"/>
  </r>
  <r>
    <s v="WGBFAF"/>
    <s v="DK"/>
    <s v="Gadus morhua"/>
    <s v="cod.27.25-32"/>
    <n v="26"/>
    <s v="Active"/>
    <n v="2015"/>
    <n v="4"/>
    <s v="DIS"/>
    <x v="4"/>
    <x v="17"/>
  </r>
  <r>
    <s v="WGBFAF"/>
    <s v="DK"/>
    <s v="Scophthalmus maximus"/>
    <s v="tur.27.2232"/>
    <n v="26"/>
    <s v="Active"/>
    <n v="2015"/>
    <n v="4"/>
    <s v="DIS"/>
    <x v="4"/>
    <x v="17"/>
  </r>
  <r>
    <s v="WGBFAF"/>
    <s v="DK"/>
    <s v="Scophthalmus maximus"/>
    <s v="tur.27.2232"/>
    <n v="26"/>
    <s v="Active"/>
    <n v="2015"/>
    <n v="4"/>
    <s v="LAN"/>
    <x v="4"/>
    <x v="17"/>
  </r>
  <r>
    <s v="WGBFAF"/>
    <s v="DK"/>
    <s v="Gadus morhua"/>
    <s v="cod.27.25-32"/>
    <n v="26"/>
    <s v="Active"/>
    <n v="2016"/>
    <n v="1"/>
    <s v="DIS"/>
    <x v="4"/>
    <x v="17"/>
  </r>
  <r>
    <s v="WGBFAF"/>
    <s v="DK"/>
    <s v="Limanda limanda"/>
    <s v="dab.27.22-32"/>
    <n v="26"/>
    <s v="Active"/>
    <n v="2016"/>
    <n v="1"/>
    <s v="DIS"/>
    <x v="4"/>
    <x v="17"/>
  </r>
  <r>
    <s v="WGBFAF"/>
    <s v="DK"/>
    <s v="Pleuronectes platessa"/>
    <s v="ple.27.24-32"/>
    <n v="26"/>
    <s v="Active"/>
    <n v="2016"/>
    <n v="1"/>
    <s v="DIS"/>
    <x v="4"/>
    <x v="17"/>
  </r>
  <r>
    <s v="WGBFAF"/>
    <s v="DK"/>
    <s v="Scophthalmus maximus"/>
    <s v="tur.27.2232"/>
    <n v="26"/>
    <s v="Active"/>
    <n v="2016"/>
    <n v="1"/>
    <s v="DIS"/>
    <x v="4"/>
    <x v="17"/>
  </r>
  <r>
    <s v="WGBFAF"/>
    <s v="DK"/>
    <s v="Scophthalmus maximus"/>
    <s v="tur.27.2232"/>
    <n v="26"/>
    <s v="Active"/>
    <n v="2016"/>
    <n v="1"/>
    <s v="LAN"/>
    <x v="4"/>
    <x v="17"/>
  </r>
  <r>
    <s v="WGBFAF"/>
    <s v="DK"/>
    <s v="Gadus morhua"/>
    <s v="cod.27.25-32"/>
    <n v="26"/>
    <s v="Active"/>
    <n v="2016"/>
    <n v="2"/>
    <s v="DIS"/>
    <x v="4"/>
    <x v="17"/>
  </r>
  <r>
    <s v="WGBFAF"/>
    <s v="DK"/>
    <s v="Gadus morhua"/>
    <s v="cod.27.25-32"/>
    <n v="26"/>
    <s v="Active"/>
    <n v="2016"/>
    <n v="3"/>
    <s v="DIS"/>
    <x v="4"/>
    <x v="17"/>
  </r>
  <r>
    <s v="WGBFAF"/>
    <s v="DK"/>
    <s v="Gadus morhua"/>
    <s v="cod.27.25-32"/>
    <n v="26"/>
    <s v="Active"/>
    <n v="2016"/>
    <n v="4"/>
    <s v="DIS"/>
    <x v="4"/>
    <x v="17"/>
  </r>
  <r>
    <s v="WGBFAF"/>
    <s v="DK"/>
    <s v="Gadus morhua"/>
    <s v="cod.27.25-32"/>
    <n v="26"/>
    <s v="Active"/>
    <n v="2014"/>
    <n v="1"/>
    <s v="LAN"/>
    <x v="4"/>
    <x v="18"/>
  </r>
  <r>
    <s v="WGBFAF"/>
    <s v="DK"/>
    <s v="Gadus morhua"/>
    <s v="cod.27.25-32"/>
    <n v="26"/>
    <s v="Active"/>
    <n v="2014"/>
    <n v="3"/>
    <s v="LAN"/>
    <x v="4"/>
    <x v="18"/>
  </r>
  <r>
    <s v="WGBFAF"/>
    <s v="DK"/>
    <s v="Gadus morhua"/>
    <s v="cod.27.25-32"/>
    <n v="26"/>
    <s v="Active"/>
    <n v="2014"/>
    <n v="4"/>
    <s v="LAN"/>
    <x v="4"/>
    <x v="18"/>
  </r>
  <r>
    <s v="WGBFAF"/>
    <s v="DK"/>
    <s v="Gadus morhua"/>
    <s v="cod.27.25-32"/>
    <n v="26"/>
    <s v="Passive"/>
    <n v="2014"/>
    <n v="4"/>
    <s v="LAN"/>
    <x v="4"/>
    <x v="18"/>
  </r>
  <r>
    <s v="WGBFAF"/>
    <s v="DK"/>
    <s v="Gadus morhua"/>
    <s v="cod.27.25-32"/>
    <n v="26"/>
    <s v="Active"/>
    <n v="2015"/>
    <n v="1"/>
    <s v="LAN"/>
    <x v="4"/>
    <x v="18"/>
  </r>
  <r>
    <s v="WGBFAF"/>
    <s v="DK"/>
    <s v="Gadus morhua"/>
    <s v="cod.27.25-32"/>
    <n v="26"/>
    <s v="Passive"/>
    <n v="2015"/>
    <n v="1"/>
    <s v="LAN"/>
    <x v="4"/>
    <x v="18"/>
  </r>
  <r>
    <s v="WGBFAF"/>
    <s v="DK"/>
    <s v="Gadus morhua"/>
    <s v="cod.27.25-32"/>
    <n v="26"/>
    <s v="Active"/>
    <n v="2015"/>
    <n v="2"/>
    <s v="LAN"/>
    <x v="4"/>
    <x v="18"/>
  </r>
  <r>
    <s v="WGBFAF"/>
    <s v="DK"/>
    <s v="Gadus morhua"/>
    <s v="cod.27.25-32"/>
    <n v="26"/>
    <s v="Active"/>
    <n v="2015"/>
    <n v="3"/>
    <s v="LAN"/>
    <x v="4"/>
    <x v="18"/>
  </r>
  <r>
    <s v="WGBFAF"/>
    <s v="DK"/>
    <s v="Gadus morhua"/>
    <s v="cod.27.25-32"/>
    <n v="26"/>
    <s v="Active"/>
    <n v="2015"/>
    <n v="4"/>
    <s v="LAN"/>
    <x v="4"/>
    <x v="18"/>
  </r>
  <r>
    <s v="WGBFAF"/>
    <s v="DK"/>
    <s v="Gadus morhua"/>
    <s v="cod.27.25-32"/>
    <n v="26"/>
    <s v="Passive"/>
    <n v="2016"/>
    <n v="1"/>
    <s v="LAN"/>
    <x v="4"/>
    <x v="18"/>
  </r>
  <r>
    <s v="WGBFAF"/>
    <s v="DK"/>
    <s v="Gadus morhua"/>
    <s v="cod.27.25-32"/>
    <n v="26"/>
    <s v="Active"/>
    <n v="2016"/>
    <n v="1"/>
    <s v="LAN"/>
    <x v="4"/>
    <x v="18"/>
  </r>
  <r>
    <s v="WGBFAF"/>
    <s v="DK"/>
    <s v="Limanda limanda"/>
    <s v="dab.27.22-32"/>
    <n v="26"/>
    <s v="Active"/>
    <n v="2016"/>
    <n v="1"/>
    <s v="LAN"/>
    <x v="4"/>
    <x v="18"/>
  </r>
  <r>
    <s v="WGBFAF"/>
    <s v="DK"/>
    <s v="Pleuronectes platessa"/>
    <s v="ple.27.24-32"/>
    <n v="26"/>
    <s v="Active"/>
    <n v="2016"/>
    <n v="1"/>
    <s v="LAN"/>
    <x v="4"/>
    <x v="18"/>
  </r>
  <r>
    <s v="WGBFAF"/>
    <s v="DK"/>
    <s v="Gadus morhua"/>
    <s v="cod.27.25-32"/>
    <n v="26"/>
    <s v="Active"/>
    <n v="2016"/>
    <n v="2"/>
    <s v="LAN"/>
    <x v="4"/>
    <x v="18"/>
  </r>
  <r>
    <s v="WGBFAF"/>
    <s v="DK"/>
    <s v="Gadus morhua"/>
    <s v="cod.27.25-32"/>
    <n v="26"/>
    <s v="Active"/>
    <n v="2016"/>
    <n v="3"/>
    <s v="LAN"/>
    <x v="4"/>
    <x v="18"/>
  </r>
  <r>
    <s v="WGBFAF"/>
    <s v="DK"/>
    <s v="Gadus morhua"/>
    <s v="cod.27.25-32"/>
    <n v="26"/>
    <s v="Passive"/>
    <n v="2016"/>
    <n v="4"/>
    <s v="LAN"/>
    <x v="4"/>
    <x v="18"/>
  </r>
  <r>
    <s v="WGBFAF"/>
    <s v="DK"/>
    <s v="Gadus morhua"/>
    <s v="cod.27.25-32"/>
    <n v="26"/>
    <s v="Active"/>
    <n v="2016"/>
    <n v="4"/>
    <s v="LAN"/>
    <x v="4"/>
    <x v="18"/>
  </r>
  <r>
    <s v="WGBFAF"/>
    <s v="DK"/>
    <s v="Gadus morhua"/>
    <s v="cod.27.25-32"/>
    <n v="26"/>
    <s v="Passive"/>
    <n v="2014"/>
    <n v="4"/>
    <s v="DIS"/>
    <x v="4"/>
    <x v="17"/>
  </r>
  <r>
    <s v="WGBFAF"/>
    <s v="DK"/>
    <s v="Gadus morhua"/>
    <s v="cod.27.25-32"/>
    <n v="26"/>
    <s v="Passive"/>
    <n v="2015"/>
    <n v="1"/>
    <s v="DIS"/>
    <x v="4"/>
    <x v="17"/>
  </r>
  <r>
    <s v="WGBFAF"/>
    <s v="DK"/>
    <s v="Gadus morhua"/>
    <s v="cod.27.25-32"/>
    <n v="26"/>
    <s v="Passive"/>
    <n v="2016"/>
    <n v="1"/>
    <s v="DIS"/>
    <x v="4"/>
    <x v="17"/>
  </r>
  <r>
    <s v="WGBFAF"/>
    <s v="DK"/>
    <s v="Gadus morhua"/>
    <s v="cod.27.25-32"/>
    <n v="26"/>
    <s v="Passive"/>
    <n v="2016"/>
    <n v="4"/>
    <s v="DIS"/>
    <x v="4"/>
    <x v="17"/>
  </r>
  <r>
    <s v="WGBFAF"/>
    <s v="DK"/>
    <s v="Gadus morhua"/>
    <s v="cod.27.25-32"/>
    <n v="27"/>
    <s v="Active"/>
    <n v="2016"/>
    <n v="1"/>
    <s v="DIS"/>
    <x v="4"/>
    <x v="17"/>
  </r>
  <r>
    <s v="WGBFAF"/>
    <s v="DK"/>
    <s v="Scophthalmus maximus"/>
    <s v="tur.27.2232"/>
    <n v="27"/>
    <s v="Active"/>
    <n v="2016"/>
    <n v="1"/>
    <s v="DIS"/>
    <x v="4"/>
    <x v="17"/>
  </r>
  <r>
    <s v="WGBFAF"/>
    <s v="DK"/>
    <s v="Scophthalmus maximus"/>
    <s v="tur.27.2232"/>
    <n v="27"/>
    <s v="Active"/>
    <n v="2016"/>
    <n v="1"/>
    <s v="LAN"/>
    <x v="4"/>
    <x v="17"/>
  </r>
  <r>
    <s v="WGBFAF"/>
    <s v="DK"/>
    <s v="Gadus morhua"/>
    <s v="cod.27.25-32"/>
    <n v="27"/>
    <s v="Active"/>
    <n v="2016"/>
    <n v="1"/>
    <s v="LAN"/>
    <x v="4"/>
    <x v="18"/>
  </r>
  <r>
    <s v="WGBFAF"/>
    <s v="DK"/>
    <s v="Gadus morhua"/>
    <s v="cod.27.25-32"/>
    <n v="27"/>
    <s v="Passive"/>
    <n v="2016"/>
    <n v="1"/>
    <s v="LAN"/>
    <x v="4"/>
    <x v="18"/>
  </r>
  <r>
    <s v="WGBFAF"/>
    <s v="DK"/>
    <s v="Gadus morhua"/>
    <s v="cod.27.25-32"/>
    <n v="27"/>
    <s v="Passive"/>
    <n v="2016"/>
    <n v="1"/>
    <s v="DIS"/>
    <x v="4"/>
    <x v="17"/>
  </r>
  <r>
    <s v="WGBFAF"/>
    <s v="DK"/>
    <s v="Scophthalmus maximus"/>
    <s v="tur.27.2232"/>
    <n v="27"/>
    <s v="Passive"/>
    <n v="2016"/>
    <n v="1"/>
    <s v="DIS"/>
    <x v="4"/>
    <x v="17"/>
  </r>
  <r>
    <s v="WGBFAF"/>
    <s v="DK"/>
    <s v="Scophthalmus maximus"/>
    <s v="tur.27.2232"/>
    <n v="27"/>
    <s v="Passive"/>
    <n v="2016"/>
    <n v="1"/>
    <s v="LAN"/>
    <x v="4"/>
    <x v="17"/>
  </r>
  <r>
    <s v="WGBFAF"/>
    <s v="DK"/>
    <s v="Gadus morhua"/>
    <s v="cod.27.21"/>
    <s v="3as"/>
    <s v="Active"/>
    <n v="2014"/>
    <n v="1"/>
    <s v="DIS"/>
    <x v="4"/>
    <x v="17"/>
  </r>
  <r>
    <s v="WGBFAF"/>
    <s v="DK"/>
    <s v="Gadus morhua"/>
    <s v="cod.27.21"/>
    <s v="3as"/>
    <s v="Active"/>
    <n v="2014"/>
    <n v="2"/>
    <s v="DIS"/>
    <x v="4"/>
    <x v="17"/>
  </r>
  <r>
    <s v="WGBFAF"/>
    <s v="DK"/>
    <s v="Gadus morhua"/>
    <s v="cod.27.21"/>
    <s v="3as"/>
    <s v="Active"/>
    <n v="2014"/>
    <n v="3"/>
    <s v="DIS"/>
    <x v="4"/>
    <x v="17"/>
  </r>
  <r>
    <s v="WGBFAF"/>
    <s v="DK"/>
    <s v="Gadus morhua"/>
    <s v="cod.27.21"/>
    <s v="3as"/>
    <s v="Active"/>
    <n v="2014"/>
    <n v="4"/>
    <s v="DIS"/>
    <x v="4"/>
    <x v="17"/>
  </r>
  <r>
    <s v="WGBFAF"/>
    <s v="DK"/>
    <s v="Gadus morhua"/>
    <s v="cod.27.21"/>
    <s v="3as"/>
    <s v="Active"/>
    <n v="2015"/>
    <n v="1"/>
    <s v="DIS"/>
    <x v="4"/>
    <x v="17"/>
  </r>
  <r>
    <s v="WGBFAF"/>
    <s v="DK"/>
    <s v="Gadus morhua"/>
    <s v="cod.27.21"/>
    <s v="3as"/>
    <s v="Active"/>
    <n v="2015"/>
    <n v="2"/>
    <s v="DIS"/>
    <x v="4"/>
    <x v="17"/>
  </r>
  <r>
    <s v="WGBFAF"/>
    <s v="DK"/>
    <s v="Gadus morhua"/>
    <s v="cod.27.21"/>
    <s v="3as"/>
    <s v="Active"/>
    <n v="2015"/>
    <n v="3"/>
    <s v="DIS"/>
    <x v="4"/>
    <x v="17"/>
  </r>
  <r>
    <s v="WGBFAF"/>
    <s v="DK"/>
    <s v="Gadus morhua"/>
    <s v="cod.27.21"/>
    <s v="3as"/>
    <s v="Active"/>
    <n v="2015"/>
    <n v="4"/>
    <s v="DIS"/>
    <x v="4"/>
    <x v="17"/>
  </r>
  <r>
    <s v="WGBFAF"/>
    <s v="DK"/>
    <s v="Gadus morhua"/>
    <s v="cod.27.21"/>
    <s v="3as"/>
    <s v="Active"/>
    <n v="2016"/>
    <n v="1"/>
    <s v="DIS"/>
    <x v="4"/>
    <x v="17"/>
  </r>
  <r>
    <s v="WGBFAF"/>
    <s v="DK"/>
    <s v="Gadus morhua"/>
    <s v="cod.27.21"/>
    <s v="3as"/>
    <s v="Active"/>
    <n v="2016"/>
    <n v="2"/>
    <s v="DIS"/>
    <x v="4"/>
    <x v="17"/>
  </r>
  <r>
    <s v="WGBFAF"/>
    <s v="DK"/>
    <s v="Gadus morhua"/>
    <s v="cod.27.21"/>
    <s v="3as"/>
    <s v="Active"/>
    <n v="2016"/>
    <n v="3"/>
    <s v="DIS"/>
    <x v="4"/>
    <x v="17"/>
  </r>
  <r>
    <s v="WGBFAF"/>
    <s v="DK"/>
    <s v="Gadus morhua"/>
    <s v="cod.27.21"/>
    <s v="3as"/>
    <s v="Active"/>
    <n v="2016"/>
    <n v="4"/>
    <s v="DIS"/>
    <x v="4"/>
    <x v="17"/>
  </r>
  <r>
    <s v="WGBFAF"/>
    <s v="DK"/>
    <s v="Gadus morhua"/>
    <s v="cod.27.21"/>
    <s v="3as"/>
    <s v="Active"/>
    <n v="2014"/>
    <n v="1"/>
    <s v="LAN"/>
    <x v="4"/>
    <x v="18"/>
  </r>
  <r>
    <s v="WGBFAF"/>
    <s v="DK"/>
    <s v="Gadus morhua"/>
    <s v="cod.27.21"/>
    <s v="3as"/>
    <s v="Passive"/>
    <n v="2014"/>
    <n v="1"/>
    <s v="LAN"/>
    <x v="4"/>
    <x v="18"/>
  </r>
  <r>
    <s v="WGBFAF"/>
    <s v="DK"/>
    <s v="Gadus morhua"/>
    <s v="cod.27.21"/>
    <s v="3as"/>
    <s v="Passive"/>
    <n v="2014"/>
    <n v="2"/>
    <s v="LAN"/>
    <x v="4"/>
    <x v="18"/>
  </r>
  <r>
    <s v="WGBFAF"/>
    <s v="DK"/>
    <s v="Gadus morhua"/>
    <s v="cod.27.21"/>
    <s v="3as"/>
    <s v="Active"/>
    <n v="2014"/>
    <n v="2"/>
    <s v="LAN"/>
    <x v="4"/>
    <x v="18"/>
  </r>
  <r>
    <s v="WGBFAF"/>
    <s v="DK"/>
    <s v="Gadus morhua"/>
    <s v="cod.27.21"/>
    <s v="3as"/>
    <s v="Passive"/>
    <n v="2014"/>
    <n v="3"/>
    <s v="LAN"/>
    <x v="4"/>
    <x v="18"/>
  </r>
  <r>
    <s v="WGBFAF"/>
    <s v="DK"/>
    <s v="Gadus morhua"/>
    <s v="cod.27.21"/>
    <s v="3as"/>
    <s v="Active"/>
    <n v="2014"/>
    <n v="3"/>
    <s v="LAN"/>
    <x v="4"/>
    <x v="18"/>
  </r>
  <r>
    <s v="WGBFAF"/>
    <s v="DK"/>
    <s v="Gadus morhua"/>
    <s v="cod.27.21"/>
    <s v="3as"/>
    <s v="Passive"/>
    <n v="2014"/>
    <n v="4"/>
    <s v="LAN"/>
    <x v="4"/>
    <x v="18"/>
  </r>
  <r>
    <s v="WGBFAF"/>
    <s v="DK"/>
    <s v="Gadus morhua"/>
    <s v="cod.27.21"/>
    <s v="3as"/>
    <s v="Active"/>
    <n v="2014"/>
    <n v="4"/>
    <s v="LAN"/>
    <x v="4"/>
    <x v="18"/>
  </r>
  <r>
    <s v="WGBFAF"/>
    <s v="DK"/>
    <s v="Gadus morhua"/>
    <s v="cod.27.21"/>
    <s v="3as"/>
    <s v="Passive"/>
    <n v="2015"/>
    <n v="1"/>
    <s v="LAN"/>
    <x v="4"/>
    <x v="18"/>
  </r>
  <r>
    <s v="WGBFAF"/>
    <s v="DK"/>
    <s v="Gadus morhua"/>
    <s v="cod.27.21"/>
    <s v="3as"/>
    <s v="Active"/>
    <n v="2015"/>
    <n v="1"/>
    <s v="LAN"/>
    <x v="4"/>
    <x v="18"/>
  </r>
  <r>
    <s v="WGBFAF"/>
    <s v="DK"/>
    <s v="Gadus morhua"/>
    <s v="cod.27.21"/>
    <s v="3as"/>
    <s v="Active"/>
    <n v="2015"/>
    <n v="2"/>
    <s v="LAN"/>
    <x v="4"/>
    <x v="18"/>
  </r>
  <r>
    <s v="WGBFAF"/>
    <s v="DK"/>
    <s v="Gadus morhua"/>
    <s v="cod.27.21"/>
    <s v="3as"/>
    <s v="Passive"/>
    <n v="2015"/>
    <n v="2"/>
    <s v="LAN"/>
    <x v="4"/>
    <x v="18"/>
  </r>
  <r>
    <s v="WGBFAF"/>
    <s v="DK"/>
    <s v="Gadus morhua"/>
    <s v="cod.27.21"/>
    <s v="3as"/>
    <s v="Passive"/>
    <n v="2015"/>
    <n v="3"/>
    <s v="LAN"/>
    <x v="4"/>
    <x v="18"/>
  </r>
  <r>
    <s v="WGBFAF"/>
    <s v="DK"/>
    <s v="Gadus morhua"/>
    <s v="cod.27.21"/>
    <s v="3as"/>
    <s v="Active"/>
    <n v="2015"/>
    <n v="3"/>
    <s v="LAN"/>
    <x v="4"/>
    <x v="18"/>
  </r>
  <r>
    <s v="WGBFAF"/>
    <s v="DK"/>
    <s v="Gadus morhua"/>
    <s v="cod.27.21"/>
    <s v="3as"/>
    <s v="Passive"/>
    <n v="2015"/>
    <n v="4"/>
    <s v="LAN"/>
    <x v="4"/>
    <x v="18"/>
  </r>
  <r>
    <s v="WGBFAF"/>
    <s v="DK"/>
    <s v="Gadus morhua"/>
    <s v="cod.27.21"/>
    <s v="3as"/>
    <s v="Active"/>
    <n v="2015"/>
    <n v="4"/>
    <s v="LAN"/>
    <x v="4"/>
    <x v="18"/>
  </r>
  <r>
    <s v="WGBFAF"/>
    <s v="DK"/>
    <s v="Gadus morhua"/>
    <s v="cod.27.21"/>
    <s v="3as"/>
    <s v="Active"/>
    <n v="2016"/>
    <n v="1"/>
    <s v="LAN"/>
    <x v="4"/>
    <x v="18"/>
  </r>
  <r>
    <s v="WGBFAF"/>
    <s v="DK"/>
    <s v="Gadus morhua"/>
    <s v="cod.27.21"/>
    <s v="3as"/>
    <s v="Passive"/>
    <n v="2016"/>
    <n v="1"/>
    <s v="LAN"/>
    <x v="4"/>
    <x v="18"/>
  </r>
  <r>
    <s v="WGBFAF"/>
    <s v="DK"/>
    <s v="Gadus morhua"/>
    <s v="cod.27.21"/>
    <s v="3as"/>
    <s v="Passive"/>
    <n v="2016"/>
    <n v="2"/>
    <s v="LAN"/>
    <x v="4"/>
    <x v="18"/>
  </r>
  <r>
    <s v="WGBFAF"/>
    <s v="DK"/>
    <s v="Gadus morhua"/>
    <s v="cod.27.21"/>
    <s v="3as"/>
    <s v="Active"/>
    <n v="2016"/>
    <n v="2"/>
    <s v="LAN"/>
    <x v="4"/>
    <x v="18"/>
  </r>
  <r>
    <s v="WGBFAF"/>
    <s v="DK"/>
    <s v="Gadus morhua"/>
    <s v="cod.27.21"/>
    <s v="3as"/>
    <s v="Passive"/>
    <n v="2016"/>
    <n v="3"/>
    <s v="LAN"/>
    <x v="4"/>
    <x v="18"/>
  </r>
  <r>
    <s v="WGBFAF"/>
    <s v="DK"/>
    <s v="Gadus morhua"/>
    <s v="cod.27.21"/>
    <s v="3as"/>
    <s v="Active"/>
    <n v="2016"/>
    <n v="3"/>
    <s v="LAN"/>
    <x v="4"/>
    <x v="18"/>
  </r>
  <r>
    <s v="WGBFAF"/>
    <s v="DK"/>
    <s v="Gadus morhua"/>
    <s v="cod.27.21"/>
    <s v="3as"/>
    <s v="Passive"/>
    <n v="2016"/>
    <n v="4"/>
    <s v="LAN"/>
    <x v="4"/>
    <x v="18"/>
  </r>
  <r>
    <s v="WGBFAF"/>
    <s v="DK"/>
    <s v="Gadus morhua"/>
    <s v="cod.27.21"/>
    <s v="3as"/>
    <s v="Active"/>
    <n v="2016"/>
    <n v="4"/>
    <s v="LAN"/>
    <x v="4"/>
    <x v="18"/>
  </r>
  <r>
    <s v="WGBFAF"/>
    <s v="DK"/>
    <s v="Gadus morhua"/>
    <s v="cod.27.21"/>
    <s v="3as"/>
    <s v="Passive"/>
    <n v="2014"/>
    <n v="1"/>
    <s v="DIS"/>
    <x v="4"/>
    <x v="17"/>
  </r>
  <r>
    <s v="WGBFAF"/>
    <s v="DK"/>
    <s v="Gadus morhua"/>
    <s v="cod.27.21"/>
    <s v="3as"/>
    <s v="Passive"/>
    <n v="2014"/>
    <n v="2"/>
    <s v="DIS"/>
    <x v="4"/>
    <x v="17"/>
  </r>
  <r>
    <s v="WGBFAF"/>
    <s v="DK"/>
    <s v="Gadus morhua"/>
    <s v="cod.27.21"/>
    <s v="3as"/>
    <s v="Passive"/>
    <n v="2014"/>
    <n v="3"/>
    <s v="DIS"/>
    <x v="4"/>
    <x v="17"/>
  </r>
  <r>
    <s v="WGBFAF"/>
    <s v="DK"/>
    <s v="Gadus morhua"/>
    <s v="cod.27.21"/>
    <s v="3as"/>
    <s v="Passive"/>
    <n v="2014"/>
    <n v="4"/>
    <s v="DIS"/>
    <x v="4"/>
    <x v="17"/>
  </r>
  <r>
    <s v="WGBFAF"/>
    <s v="DK"/>
    <s v="Gadus morhua"/>
    <s v="cod.27.21"/>
    <s v="3as"/>
    <s v="Passive"/>
    <n v="2015"/>
    <n v="1"/>
    <s v="DIS"/>
    <x v="4"/>
    <x v="17"/>
  </r>
  <r>
    <s v="WGBFAF"/>
    <s v="DK"/>
    <s v="Gadus morhua"/>
    <s v="cod.27.21"/>
    <s v="3as"/>
    <s v="Passive"/>
    <n v="2015"/>
    <n v="2"/>
    <s v="DIS"/>
    <x v="4"/>
    <x v="17"/>
  </r>
  <r>
    <s v="WGBFAF"/>
    <s v="DK"/>
    <s v="Gadus morhua"/>
    <s v="cod.27.21"/>
    <s v="3as"/>
    <s v="Passive"/>
    <n v="2015"/>
    <n v="3"/>
    <s v="DIS"/>
    <x v="4"/>
    <x v="17"/>
  </r>
  <r>
    <s v="WGBFAF"/>
    <s v="DK"/>
    <s v="Gadus morhua"/>
    <s v="cod.27.21"/>
    <s v="3as"/>
    <s v="Passive"/>
    <n v="2015"/>
    <n v="4"/>
    <s v="DIS"/>
    <x v="4"/>
    <x v="17"/>
  </r>
  <r>
    <s v="WGBFAF"/>
    <s v="DK"/>
    <s v="Gadus morhua"/>
    <s v="cod.27.21"/>
    <s v="3as"/>
    <s v="Passive"/>
    <n v="2016"/>
    <n v="1"/>
    <s v="DIS"/>
    <x v="4"/>
    <x v="17"/>
  </r>
  <r>
    <s v="WGBFAF"/>
    <s v="DK"/>
    <s v="Gadus morhua"/>
    <s v="cod.27.21"/>
    <s v="3as"/>
    <s v="Passive"/>
    <n v="2016"/>
    <n v="2"/>
    <s v="DIS"/>
    <x v="4"/>
    <x v="17"/>
  </r>
  <r>
    <s v="WGBFAF"/>
    <s v="DK"/>
    <s v="Gadus morhua"/>
    <s v="cod.27.21"/>
    <s v="3as"/>
    <s v="Passive"/>
    <n v="2016"/>
    <n v="3"/>
    <s v="DIS"/>
    <x v="4"/>
    <x v="17"/>
  </r>
  <r>
    <s v="WGBFAF"/>
    <s v="DK"/>
    <s v="Gadus morhua"/>
    <s v="cod.27.21"/>
    <s v="3as"/>
    <s v="Passive"/>
    <n v="2016"/>
    <n v="4"/>
    <s v="DIS"/>
    <x v="4"/>
    <x v="17"/>
  </r>
  <r>
    <s v="ESTONIA"/>
    <s v="Platichthys flesus"/>
    <s v="FLE"/>
    <s v="FLE-2732"/>
    <s v="27.3.d.29, 27.3.d.32"/>
    <s v="GNS_DEF_45-59_0_0,MIS_DEF_all_0_0_all*,FPO_CRU_0_0_0_all"/>
    <n v="2016"/>
    <s v=" 2, 3, 4"/>
    <s v="C"/>
    <x v="5"/>
    <x v="19"/>
  </r>
  <r>
    <s v="ESTONIA"/>
    <s v="Platichthys flesus"/>
    <s v="FLE"/>
    <s v="FLE-2628"/>
    <s v="27.3.d.28"/>
    <s v="GNS_DEF_45-59_0_0,MIS_DEF_all_0_0_all*,FPO_CRU_0_0_0_all"/>
    <n v="2016"/>
    <s v=" 2, 3, 4"/>
    <s v="C"/>
    <x v="5"/>
    <x v="19"/>
  </r>
  <r>
    <s v="ESTONIA"/>
    <s v="Platichthys flesus"/>
    <s v="FLE"/>
    <s v="fle.27.2425"/>
    <s v="27.3.d.25, 27.3.d.24"/>
    <s v="OTB_DEF _100-119_0_0"/>
    <n v="2016"/>
    <s v="I, II, III, IV"/>
    <s v="L"/>
    <x v="6"/>
    <x v="20"/>
  </r>
  <r>
    <s v="ESTONIA"/>
    <s v="Gadus morhua"/>
    <s v="COD"/>
    <s v="cod.27.25-32"/>
    <s v="27.3.d.25, 27.3.d.24, 27.3.d.26, 27.3.d.28,27.3.d.29, 27.3.d.32"/>
    <s v="OTB_DEF _100-119_0_0"/>
    <n v="2016"/>
    <s v="I, II, III, IV"/>
    <s v="L"/>
    <x v="6"/>
    <x v="20"/>
  </r>
  <r>
    <s v="ESTONIA"/>
    <s v="Gadus morhua"/>
    <s v="COD"/>
    <s v="cod.27.22-24"/>
    <s v="27.3.d.22, 27.3.d.24"/>
    <s v="NA"/>
    <n v="2016"/>
    <s v="NA"/>
    <s v="NA"/>
    <x v="6"/>
    <x v="20"/>
  </r>
  <r>
    <s v="ESTONIA"/>
    <s v="Limanda limanda"/>
    <s v="DAB"/>
    <s v="dab.27.22-32"/>
    <s v="27.3.d.25, 27.3.d.24, 27.3.d.26, 27.3.d.28,27.3.d.29, 27.3.d.32, 27.3.d.22, 27.3.d.24"/>
    <m/>
    <n v="2016"/>
    <s v="I, II, III, IV"/>
    <s v="L"/>
    <x v="6"/>
    <x v="20"/>
  </r>
  <r>
    <s v="ESTONIA"/>
    <s v="Scophthalmus rhombus"/>
    <s v="BLL"/>
    <s v="bll.27.22-32"/>
    <s v="27.3.d.25, 27.3.d.24, 27.3.d.26, 27.3.d.28,27.3.d.29, 27.3.d.32, 27.3.d.22, 27.3.d.24"/>
    <s v="OTB_DEF _100-119_0_0"/>
    <n v="2016"/>
    <s v="I, II, III, IV"/>
    <s v="L"/>
    <x v="6"/>
    <x v="20"/>
  </r>
  <r>
    <s v="ESTONIA"/>
    <s v="Scophthalmus maximus"/>
    <s v="TUR"/>
    <s v="tur.27.2232"/>
    <s v="27.3.d.25, 27.3.d.24, 27.3.d.26, 27.3.d.28,27.3.d.29, 27.3.d.32, 27.3.d.22, 27.3.d.24"/>
    <s v="GNS_DEF_45-59_0_0,MIS_DEF_all_0_0_all*,FPO_CRU_0_0_0_all"/>
    <n v="2016"/>
    <s v="I, II, III, IV"/>
    <s v="L"/>
    <x v="6"/>
    <x v="20"/>
  </r>
  <r>
    <s v="ESTONIA"/>
    <s v="Pleuronectes platessa"/>
    <s v="PLE"/>
    <s v="ple.27.24-32"/>
    <s v="27.3.d.25, 27.3.d.24, 27.3.d.26, 27.3.d.28,27.3.d.29, 27.3.d.32, 27.3.d.24"/>
    <s v="NA"/>
    <n v="2016"/>
    <s v="NA"/>
    <s v="NA"/>
    <x v="6"/>
    <x v="20"/>
  </r>
  <r>
    <s v="LAT"/>
    <s v="Gadus morhua"/>
    <s v="COD"/>
    <s v="cod.27.25-32"/>
    <s v="27.3.d.25"/>
    <s v="Active"/>
    <n v="2016"/>
    <n v="1"/>
    <s v="L"/>
    <x v="4"/>
    <x v="17"/>
  </r>
  <r>
    <s v="LAT"/>
    <s v="Gadus morhua"/>
    <s v="COD"/>
    <s v="cod.27.25-32"/>
    <s v="27.3.d.25"/>
    <s v="Active"/>
    <n v="2016"/>
    <n v="2"/>
    <s v="L"/>
    <x v="4"/>
    <x v="17"/>
  </r>
  <r>
    <s v="LAT"/>
    <s v="Gadus morhua"/>
    <s v="COD"/>
    <s v="cod.27.25-32"/>
    <s v="27.3.d.25"/>
    <s v="Active"/>
    <n v="2016"/>
    <n v="4"/>
    <s v="L"/>
    <x v="4"/>
    <x v="17"/>
  </r>
  <r>
    <s v="LAT"/>
    <s v="Gadus morhua"/>
    <s v="COD"/>
    <s v="cod.27.25-32"/>
    <s v="27.3.d.26"/>
    <s v="Active"/>
    <n v="2016"/>
    <n v="1"/>
    <s v="L"/>
    <x v="4"/>
    <x v="17"/>
  </r>
  <r>
    <s v="LAT"/>
    <s v="Gadus morhua"/>
    <s v="COD"/>
    <s v="cod.27.25-32"/>
    <s v="27.3.d.26"/>
    <s v="Active"/>
    <n v="2016"/>
    <n v="2"/>
    <s v="L"/>
    <x v="4"/>
    <x v="17"/>
  </r>
  <r>
    <s v="LAT"/>
    <s v="Gadus morhua"/>
    <s v="COD"/>
    <s v="cod.27.25-32"/>
    <s v="27.3.d.26"/>
    <s v="Active"/>
    <n v="2016"/>
    <n v="3"/>
    <s v="L"/>
    <x v="4"/>
    <x v="17"/>
  </r>
  <r>
    <s v="LAT"/>
    <s v="Gadus morhua"/>
    <s v="COD"/>
    <s v="cod.27.25-32"/>
    <s v="27.3.d.26"/>
    <s v="Active"/>
    <n v="2016"/>
    <n v="4"/>
    <s v="L"/>
    <x v="4"/>
    <x v="17"/>
  </r>
  <r>
    <s v="LAT"/>
    <s v="Gadus morhua"/>
    <s v="COD"/>
    <s v="cod.27.25-32"/>
    <s v="27.3.d.28"/>
    <s v="Active"/>
    <n v="2016"/>
    <n v="2"/>
    <s v="L"/>
    <x v="4"/>
    <x v="17"/>
  </r>
  <r>
    <s v="LAT"/>
    <s v="Gadus morhua"/>
    <s v="COD"/>
    <s v="cod.27.25-32"/>
    <s v="27.3.d.28"/>
    <s v="Active"/>
    <n v="2016"/>
    <n v="3"/>
    <s v="L"/>
    <x v="4"/>
    <x v="17"/>
  </r>
  <r>
    <s v="LAT"/>
    <s v="Gadus morhua"/>
    <s v="COD"/>
    <s v="cod.27.25-32"/>
    <s v="27.3.d.25"/>
    <s v="Passive"/>
    <n v="2016"/>
    <n v="1"/>
    <s v="L"/>
    <x v="4"/>
    <x v="21"/>
  </r>
  <r>
    <s v="LAT"/>
    <s v="Gadus morhua"/>
    <s v="COD"/>
    <s v="cod.27.25-32"/>
    <s v="27.3.d.25"/>
    <s v="Passive"/>
    <n v="2016"/>
    <n v="2"/>
    <s v="L"/>
    <x v="4"/>
    <x v="17"/>
  </r>
  <r>
    <s v="LAT"/>
    <s v="Gadus morhua"/>
    <s v="COD"/>
    <s v="cod.27.25-32"/>
    <s v="27.3.d.25"/>
    <s v="Passive"/>
    <n v="2016"/>
    <n v="4"/>
    <s v="L"/>
    <x v="4"/>
    <x v="17"/>
  </r>
  <r>
    <s v="LAT"/>
    <s v="Gadus morhua"/>
    <s v="COD"/>
    <s v="cod.27.25-32"/>
    <s v="27.3.d.26"/>
    <s v="Passive"/>
    <n v="2016"/>
    <n v="1"/>
    <s v="L"/>
    <x v="4"/>
    <x v="22"/>
  </r>
  <r>
    <s v="LAT"/>
    <s v="Gadus morhua"/>
    <s v="COD"/>
    <s v="cod.27.25-32"/>
    <s v="27.3.d.26"/>
    <s v="Passive"/>
    <n v="2016"/>
    <n v="2"/>
    <s v="L"/>
    <x v="4"/>
    <x v="17"/>
  </r>
  <r>
    <s v="LAT"/>
    <s v="Gadus morhua"/>
    <s v="COD"/>
    <s v="cod.27.25-32"/>
    <s v="27.3.d.26"/>
    <s v="Passive"/>
    <n v="2016"/>
    <n v="3"/>
    <s v="L"/>
    <x v="4"/>
    <x v="17"/>
  </r>
  <r>
    <s v="LAT"/>
    <s v="Gadus morhua"/>
    <s v="COD"/>
    <s v="cod.27.25-32"/>
    <s v="27.3.d.26"/>
    <s v="Passive"/>
    <n v="2016"/>
    <n v="4"/>
    <s v="L"/>
    <x v="4"/>
    <x v="17"/>
  </r>
  <r>
    <s v="LAT"/>
    <s v="Gadus morhua"/>
    <s v="COD"/>
    <s v="cod.27.25-32"/>
    <s v="27.3.d.28"/>
    <s v="Passive"/>
    <n v="2016"/>
    <n v="1"/>
    <s v="L"/>
    <x v="4"/>
    <x v="17"/>
  </r>
  <r>
    <s v="LAT"/>
    <s v="Gadus morhua"/>
    <s v="COD"/>
    <s v="cod.27.25-32"/>
    <s v="27.3.d.28"/>
    <s v="Passive"/>
    <n v="2016"/>
    <n v="2"/>
    <s v="L"/>
    <x v="4"/>
    <x v="17"/>
  </r>
  <r>
    <s v="LAT"/>
    <s v="Gadus morhua"/>
    <s v="COD"/>
    <s v="cod.27.25-32"/>
    <s v="27.3.d.28"/>
    <s v="Passive"/>
    <n v="2016"/>
    <n v="3"/>
    <s v="L"/>
    <x v="4"/>
    <x v="17"/>
  </r>
  <r>
    <s v="LAT"/>
    <s v="Gadus morhua"/>
    <s v="COD"/>
    <s v="cod.27.25-32"/>
    <s v="27.3.d.28"/>
    <s v="Passive"/>
    <n v="2016"/>
    <n v="4"/>
    <s v="L"/>
    <x v="4"/>
    <x v="17"/>
  </r>
  <r>
    <s v="PL"/>
    <s v="Platichthys flesus"/>
    <s v="FLE"/>
    <s v="fle.27.2628"/>
    <s v="27.3.d.26"/>
    <s v="Active"/>
    <n v="2016"/>
    <n v="1"/>
    <s v="L"/>
    <x v="7"/>
    <x v="23"/>
  </r>
  <r>
    <s v="PL"/>
    <s v="Platichthys flesus"/>
    <s v="FLE"/>
    <s v="fle.27.2628"/>
    <s v="27.3.d.26"/>
    <s v="Active"/>
    <n v="2016"/>
    <n v="1"/>
    <s v="D"/>
    <x v="7"/>
    <x v="23"/>
  </r>
  <r>
    <s v="PL"/>
    <s v="Platichthys flesus"/>
    <s v="FLE"/>
    <s v="fle.27.2628"/>
    <s v="27.3.d.26"/>
    <s v="Active"/>
    <n v="2016"/>
    <n v="2"/>
    <s v="L"/>
    <x v="7"/>
    <x v="23"/>
  </r>
  <r>
    <s v="PL"/>
    <s v="Platichthys flesus"/>
    <s v="FLE"/>
    <s v="fle.27.2628"/>
    <s v="27.3.d.26"/>
    <s v="Active"/>
    <n v="2016"/>
    <n v="2"/>
    <s v="D"/>
    <x v="7"/>
    <x v="23"/>
  </r>
  <r>
    <s v="PL"/>
    <s v="Platichthys flesus"/>
    <s v="FLE"/>
    <s v="fle.27.2628"/>
    <s v="27.3.d.26"/>
    <s v="Active"/>
    <n v="2016"/>
    <n v="3"/>
    <s v="L"/>
    <x v="7"/>
    <x v="23"/>
  </r>
  <r>
    <s v="PL"/>
    <s v="Platichthys flesus"/>
    <s v="FLE"/>
    <s v="fle.27.2628"/>
    <s v="27.3.d.26"/>
    <s v="Active"/>
    <n v="2016"/>
    <n v="4"/>
    <s v="L"/>
    <x v="7"/>
    <x v="23"/>
  </r>
  <r>
    <s v="PL"/>
    <s v="Platichthys flesus"/>
    <s v="FLE"/>
    <s v="fle.27.2628"/>
    <s v="27.3.d.26"/>
    <s v="Active"/>
    <n v="2016"/>
    <n v="4"/>
    <s v="D"/>
    <x v="7"/>
    <x v="23"/>
  </r>
  <r>
    <s v="PL"/>
    <s v="Platichthys flesus"/>
    <s v="FLE"/>
    <s v="fle.27.2628"/>
    <s v="27.3.d.28"/>
    <s v="Active"/>
    <n v="2016"/>
    <n v="1"/>
    <s v="L"/>
    <x v="7"/>
    <x v="23"/>
  </r>
  <r>
    <s v="PL"/>
    <s v="Platichthys flesus"/>
    <s v="FLE"/>
    <s v="fle.27.2628"/>
    <s v="27.3.d.28"/>
    <s v="Active"/>
    <n v="2016"/>
    <n v="2"/>
    <s v="L"/>
    <x v="7"/>
    <x v="23"/>
  </r>
  <r>
    <s v="PL"/>
    <s v="Platichthys flesus"/>
    <s v="FLE"/>
    <s v="fle.27.2628"/>
    <s v="27.3.d.28"/>
    <s v="Active"/>
    <n v="2016"/>
    <n v="3"/>
    <s v="L"/>
    <x v="7"/>
    <x v="23"/>
  </r>
  <r>
    <s v="PL"/>
    <s v="Platichthys flesus"/>
    <s v="FLE"/>
    <s v="fle.27.2628"/>
    <s v="27.3.d.28"/>
    <s v="Active"/>
    <n v="2016"/>
    <n v="4"/>
    <s v="L"/>
    <x v="7"/>
    <x v="23"/>
  </r>
  <r>
    <s v="PL"/>
    <s v="Platichthys flesus"/>
    <s v="FLE"/>
    <s v="fle.27.2628"/>
    <s v="27.3.d.26"/>
    <s v="Passive"/>
    <n v="2016"/>
    <n v="1"/>
    <s v="L"/>
    <x v="7"/>
    <x v="23"/>
  </r>
  <r>
    <s v="PL"/>
    <s v="Platichthys flesus"/>
    <s v="FLE"/>
    <s v="fle.27.2628"/>
    <s v="27.3.d.26"/>
    <s v="Passive"/>
    <n v="2016"/>
    <n v="2"/>
    <s v="L"/>
    <x v="7"/>
    <x v="23"/>
  </r>
  <r>
    <s v="PL"/>
    <s v="Platichthys flesus"/>
    <s v="FLE"/>
    <s v="fle.27.2628"/>
    <s v="27.3.d.26"/>
    <s v="Passive"/>
    <n v="2016"/>
    <n v="3"/>
    <s v="L"/>
    <x v="7"/>
    <x v="23"/>
  </r>
  <r>
    <s v="PL"/>
    <s v="Platichthys flesus"/>
    <s v="FLE"/>
    <s v="fle.27.2628"/>
    <s v="27.3.d.26"/>
    <s v="Passive"/>
    <n v="2016"/>
    <n v="4"/>
    <s v="L"/>
    <x v="7"/>
    <x v="23"/>
  </r>
  <r>
    <s v="PL"/>
    <s v="Platichthys flesus"/>
    <s v="FLE"/>
    <s v="fle.27.2628"/>
    <s v="27.3.d.26"/>
    <s v="Passive"/>
    <n v="2016"/>
    <n v="4"/>
    <s v="D"/>
    <x v="7"/>
    <x v="23"/>
  </r>
  <r>
    <s v="PL"/>
    <s v="Platichthys flesus"/>
    <s v="FLE"/>
    <s v="fle.27.2628"/>
    <s v="27.3.d.28"/>
    <s v="Passive"/>
    <n v="2016"/>
    <n v="1"/>
    <s v="L"/>
    <x v="7"/>
    <x v="23"/>
  </r>
  <r>
    <s v="PL"/>
    <s v="Platichthys flesus"/>
    <s v="FLE"/>
    <s v="fle.27.2628"/>
    <s v="27.3.d.28"/>
    <s v="Passive"/>
    <n v="2016"/>
    <n v="2"/>
    <s v="L"/>
    <x v="7"/>
    <x v="23"/>
  </r>
  <r>
    <s v="PL"/>
    <s v="Platichthys flesus"/>
    <s v="FLE"/>
    <s v="fle.27.2628"/>
    <s v="27.3.d.28"/>
    <s v="Passive"/>
    <n v="2016"/>
    <n v="3"/>
    <s v="L"/>
    <x v="7"/>
    <x v="23"/>
  </r>
  <r>
    <s v="PL"/>
    <s v="Platichthys flesus"/>
    <s v="FLE"/>
    <s v="fle.27.2628"/>
    <s v="27.3.d.28"/>
    <s v="Passive"/>
    <n v="2016"/>
    <n v="4"/>
    <s v="L"/>
    <x v="7"/>
    <x v="23"/>
  </r>
  <r>
    <s v="PL"/>
    <s v="Pleuronectes platessa"/>
    <s v="PLE"/>
    <s v="ple.27.24-32"/>
    <s v="27.3.d.24"/>
    <s v="Active"/>
    <n v="2016"/>
    <n v="1"/>
    <s v="L"/>
    <x v="8"/>
    <x v="24"/>
  </r>
  <r>
    <s v="PL"/>
    <s v="Pleuronectes platessa"/>
    <s v="PLE"/>
    <s v="ple.27.24-32"/>
    <s v="27.3.d.24"/>
    <s v="Active"/>
    <n v="2016"/>
    <n v="2"/>
    <s v="L"/>
    <x v="8"/>
    <x v="24"/>
  </r>
  <r>
    <s v="PL"/>
    <s v="Pleuronectes platessa"/>
    <s v="PLE"/>
    <s v="ple.27.24-32"/>
    <s v="27.3.d.24"/>
    <s v="Active"/>
    <n v="2016"/>
    <n v="3"/>
    <s v="L"/>
    <x v="8"/>
    <x v="24"/>
  </r>
  <r>
    <s v="PL"/>
    <s v="Pleuronectes platessa"/>
    <s v="PLE"/>
    <s v="ple.27.24-32"/>
    <s v="27.3.d.24"/>
    <s v="Active"/>
    <n v="2016"/>
    <n v="4"/>
    <s v="L"/>
    <x v="8"/>
    <x v="24"/>
  </r>
  <r>
    <s v="PL"/>
    <s v="Pleuronectes platessa"/>
    <s v="PLE"/>
    <s v="ple.27.24-32"/>
    <s v="27.3.d.25"/>
    <s v="Active"/>
    <n v="2016"/>
    <n v="1"/>
    <s v="L"/>
    <x v="8"/>
    <x v="24"/>
  </r>
  <r>
    <s v="PL"/>
    <s v="Pleuronectes platessa"/>
    <s v="PLE"/>
    <s v="ple.27.24-32"/>
    <s v="27.3.d.25"/>
    <s v="Active"/>
    <n v="2016"/>
    <n v="1"/>
    <s v="D"/>
    <x v="8"/>
    <x v="24"/>
  </r>
  <r>
    <s v="PL"/>
    <s v="Pleuronectes platessa"/>
    <s v="PLE"/>
    <s v="ple.27.24-32"/>
    <s v="27.3.d.25"/>
    <s v="Active"/>
    <n v="2016"/>
    <n v="2"/>
    <s v="L"/>
    <x v="8"/>
    <x v="24"/>
  </r>
  <r>
    <s v="PL"/>
    <s v="Pleuronectes platessa"/>
    <s v="PLE"/>
    <s v="ple.27.24-32"/>
    <s v="27.3.d.25"/>
    <s v="Active"/>
    <n v="2016"/>
    <n v="3"/>
    <s v="L"/>
    <x v="8"/>
    <x v="24"/>
  </r>
  <r>
    <s v="PL"/>
    <s v="Pleuronectes platessa"/>
    <s v="PLE"/>
    <s v="ple.27.24-32"/>
    <s v="27.3.d.25"/>
    <s v="Active"/>
    <n v="2016"/>
    <n v="4"/>
    <s v="L"/>
    <x v="8"/>
    <x v="24"/>
  </r>
  <r>
    <s v="PL"/>
    <s v="Pleuronectes platessa"/>
    <s v="PLE"/>
    <s v="ple.27.24-32"/>
    <s v="27.3.d.26"/>
    <s v="Active"/>
    <n v="2016"/>
    <n v="1"/>
    <s v="L"/>
    <x v="8"/>
    <x v="24"/>
  </r>
  <r>
    <s v="PL"/>
    <s v="Pleuronectes platessa"/>
    <s v="PLE"/>
    <s v="ple.27.24-32"/>
    <s v="27.3.d.26"/>
    <s v="Active"/>
    <n v="2016"/>
    <n v="1"/>
    <s v="D"/>
    <x v="8"/>
    <x v="24"/>
  </r>
  <r>
    <s v="PL"/>
    <s v="Pleuronectes platessa"/>
    <s v="PLE"/>
    <s v="ple.27.24-32"/>
    <s v="27.3.d.26"/>
    <s v="Active"/>
    <n v="2016"/>
    <n v="2"/>
    <s v="L"/>
    <x v="8"/>
    <x v="24"/>
  </r>
  <r>
    <s v="PL"/>
    <s v="Pleuronectes platessa"/>
    <s v="PLE"/>
    <s v="ple.27.24-32"/>
    <s v="27.3.d.26"/>
    <s v="Active"/>
    <n v="2016"/>
    <n v="2"/>
    <s v="D"/>
    <x v="8"/>
    <x v="24"/>
  </r>
  <r>
    <s v="PL"/>
    <s v="Pleuronectes platessa"/>
    <s v="PLE"/>
    <s v="ple.27.24-32"/>
    <s v="27.3.d.26"/>
    <s v="Active"/>
    <n v="2016"/>
    <n v="3"/>
    <s v="L"/>
    <x v="8"/>
    <x v="24"/>
  </r>
  <r>
    <s v="PL"/>
    <s v="Pleuronectes platessa"/>
    <s v="PLE"/>
    <s v="ple.27.24-32"/>
    <s v="27.3.d.26"/>
    <s v="Active"/>
    <n v="2016"/>
    <n v="4"/>
    <s v="L"/>
    <x v="8"/>
    <x v="24"/>
  </r>
  <r>
    <s v="PL"/>
    <s v="Pleuronectes platessa"/>
    <s v="PLE"/>
    <s v="ple.27.24-32"/>
    <s v="27.3.d.26"/>
    <s v="Active"/>
    <n v="2016"/>
    <n v="4"/>
    <s v="D"/>
    <x v="8"/>
    <x v="24"/>
  </r>
  <r>
    <s v="PL"/>
    <s v="Pleuronectes platessa"/>
    <s v="PLE"/>
    <s v="ple.27.24-32"/>
    <s v="27.3.d.24"/>
    <s v="Passive"/>
    <n v="2016"/>
    <n v="1"/>
    <s v="L"/>
    <x v="8"/>
    <x v="24"/>
  </r>
  <r>
    <s v="PL"/>
    <s v="Pleuronectes platessa"/>
    <s v="PLE"/>
    <s v="ple.27.24-32"/>
    <s v="27.3.d.24"/>
    <s v="Passive"/>
    <n v="2016"/>
    <n v="2"/>
    <s v="L"/>
    <x v="8"/>
    <x v="24"/>
  </r>
  <r>
    <s v="PL"/>
    <s v="Pleuronectes platessa"/>
    <s v="PLE"/>
    <s v="ple.27.24-32"/>
    <s v="27.3.d.24"/>
    <s v="Passive"/>
    <n v="2016"/>
    <n v="3"/>
    <s v="L"/>
    <x v="8"/>
    <x v="24"/>
  </r>
  <r>
    <s v="PL"/>
    <s v="Pleuronectes platessa"/>
    <s v="PLE"/>
    <s v="ple.27.24-32"/>
    <s v="27.3.d.24"/>
    <s v="Passive"/>
    <n v="2016"/>
    <n v="4"/>
    <s v="L"/>
    <x v="8"/>
    <x v="24"/>
  </r>
  <r>
    <s v="PL"/>
    <s v="Pleuronectes platessa"/>
    <s v="PLE"/>
    <s v="ple.27.24-32"/>
    <s v="27.3.d.25"/>
    <s v="Passive"/>
    <n v="2016"/>
    <n v="1"/>
    <s v="L"/>
    <x v="8"/>
    <x v="24"/>
  </r>
  <r>
    <s v="PL"/>
    <s v="Pleuronectes platessa"/>
    <s v="PLE"/>
    <s v="ple.27.24-32"/>
    <s v="27.3.d.25"/>
    <s v="Passive"/>
    <n v="2016"/>
    <n v="2"/>
    <s v="L"/>
    <x v="8"/>
    <x v="24"/>
  </r>
  <r>
    <s v="PL"/>
    <s v="Pleuronectes platessa"/>
    <s v="PLE"/>
    <s v="ple.27.24-32"/>
    <s v="27.3.d.25"/>
    <s v="Passive"/>
    <n v="2016"/>
    <n v="2"/>
    <s v="D"/>
    <x v="8"/>
    <x v="24"/>
  </r>
  <r>
    <s v="PL"/>
    <s v="Pleuronectes platessa"/>
    <s v="PLE"/>
    <s v="ple.27.24-32"/>
    <s v="27.3.d.25"/>
    <s v="Passive"/>
    <n v="2016"/>
    <n v="3"/>
    <s v="L"/>
    <x v="8"/>
    <x v="24"/>
  </r>
  <r>
    <s v="PL"/>
    <s v="Pleuronectes platessa"/>
    <s v="PLE"/>
    <s v="ple.27.24-32"/>
    <s v="27.3.d.25"/>
    <s v="Passive"/>
    <n v="2016"/>
    <n v="4"/>
    <s v="L"/>
    <x v="8"/>
    <x v="24"/>
  </r>
  <r>
    <s v="PL"/>
    <s v="Pleuronectes platessa"/>
    <s v="PLE"/>
    <s v="ple.27.24-32"/>
    <s v="27.3.d.26"/>
    <s v="Passive"/>
    <n v="2016"/>
    <n v="1"/>
    <s v="L"/>
    <x v="8"/>
    <x v="24"/>
  </r>
  <r>
    <s v="PL"/>
    <s v="Pleuronectes platessa"/>
    <s v="PLE"/>
    <s v="ple.27.24-32"/>
    <s v="27.3.d.26"/>
    <s v="Passive"/>
    <n v="2016"/>
    <n v="2"/>
    <s v="L"/>
    <x v="8"/>
    <x v="24"/>
  </r>
  <r>
    <s v="PL"/>
    <s v="Pleuronectes platessa"/>
    <s v="PLE"/>
    <s v="ple.27.24-32"/>
    <s v="27.3.d.26"/>
    <s v="Passive"/>
    <n v="2016"/>
    <n v="3"/>
    <s v="L"/>
    <x v="8"/>
    <x v="24"/>
  </r>
  <r>
    <s v="PL"/>
    <s v="Pleuronectes platessa"/>
    <s v="PLE"/>
    <s v="ple.27.24-32"/>
    <s v="27.3.d.26"/>
    <s v="Passive"/>
    <n v="2016"/>
    <n v="4"/>
    <s v="L"/>
    <x v="8"/>
    <x v="24"/>
  </r>
  <r>
    <s v="PL"/>
    <s v="Pleuronectes platessa"/>
    <s v="PLE"/>
    <s v="ple.27.24-32"/>
    <s v="27.3.d.26"/>
    <s v="Passive"/>
    <n v="2016"/>
    <n v="4"/>
    <s v="D"/>
    <x v="8"/>
    <x v="24"/>
  </r>
  <r>
    <s v="PL"/>
    <s v="Scophthalmus maximus"/>
    <s v="TUR"/>
    <s v="tur.27.2232"/>
    <s v="27.3.d.24"/>
    <s v="Active"/>
    <n v="2016"/>
    <n v="1"/>
    <s v="L"/>
    <x v="9"/>
    <x v="24"/>
  </r>
  <r>
    <s v="PL"/>
    <s v="Scophthalmus maximus"/>
    <s v="TUR"/>
    <s v="tur.27.2232"/>
    <s v="27.3.d.24"/>
    <s v="Active"/>
    <n v="2016"/>
    <n v="2"/>
    <s v="L"/>
    <x v="9"/>
    <x v="24"/>
  </r>
  <r>
    <s v="PL"/>
    <s v="Scophthalmus maximus"/>
    <s v="TUR"/>
    <s v="tur.27.2232"/>
    <s v="27.3.d.24"/>
    <s v="Active"/>
    <n v="2016"/>
    <n v="3"/>
    <s v="L"/>
    <x v="9"/>
    <x v="24"/>
  </r>
  <r>
    <s v="PL"/>
    <s v="Scophthalmus maximus"/>
    <s v="TUR"/>
    <s v="tur.27.2232"/>
    <s v="27.3.d.24"/>
    <s v="Active"/>
    <n v="2016"/>
    <n v="4"/>
    <s v="L"/>
    <x v="9"/>
    <x v="24"/>
  </r>
  <r>
    <s v="PL"/>
    <s v="Scophthalmus maximus"/>
    <s v="TUR"/>
    <s v="tur.27.2232"/>
    <s v="27.3.d.25"/>
    <s v="Active"/>
    <n v="2016"/>
    <n v="1"/>
    <s v="L"/>
    <x v="9"/>
    <x v="24"/>
  </r>
  <r>
    <s v="PL"/>
    <s v="Scophthalmus maximus"/>
    <s v="TUR"/>
    <s v="tur.27.2232"/>
    <s v="27.3.d.25"/>
    <s v="Active"/>
    <n v="2016"/>
    <n v="2"/>
    <s v="L"/>
    <x v="9"/>
    <x v="24"/>
  </r>
  <r>
    <s v="PL"/>
    <s v="Scophthalmus maximus"/>
    <s v="TUR"/>
    <s v="tur.27.2232"/>
    <s v="27.3.d.25"/>
    <s v="Active"/>
    <n v="2016"/>
    <n v="3"/>
    <s v="L"/>
    <x v="9"/>
    <x v="24"/>
  </r>
  <r>
    <s v="PL"/>
    <s v="Scophthalmus maximus"/>
    <s v="TUR"/>
    <s v="tur.27.2232"/>
    <s v="27.3.d.25"/>
    <s v="Active"/>
    <n v="2016"/>
    <n v="4"/>
    <s v="L"/>
    <x v="9"/>
    <x v="24"/>
  </r>
  <r>
    <s v="PL"/>
    <s v="Scophthalmus maximus"/>
    <s v="TUR"/>
    <s v="tur.27.2232"/>
    <s v="27.3.d.26"/>
    <s v="Active"/>
    <n v="2016"/>
    <n v="1"/>
    <s v="L"/>
    <x v="9"/>
    <x v="24"/>
  </r>
  <r>
    <s v="PL"/>
    <s v="Scophthalmus maximus"/>
    <s v="TUR"/>
    <s v="tur.27.2232"/>
    <s v="27.3.d.26"/>
    <s v="Active"/>
    <n v="2016"/>
    <n v="2"/>
    <s v="L"/>
    <x v="9"/>
    <x v="24"/>
  </r>
  <r>
    <s v="PL"/>
    <s v="Scophthalmus maximus"/>
    <s v="TUR"/>
    <s v="tur.27.2232"/>
    <s v="27.3.d.26"/>
    <s v="Active"/>
    <n v="2016"/>
    <n v="3"/>
    <s v="L"/>
    <x v="9"/>
    <x v="24"/>
  </r>
  <r>
    <s v="PL"/>
    <s v="Scophthalmus maximus"/>
    <s v="TUR"/>
    <s v="tur.27.2232"/>
    <s v="27.3.d.26"/>
    <s v="Active"/>
    <n v="2016"/>
    <n v="4"/>
    <s v="L"/>
    <x v="9"/>
    <x v="24"/>
  </r>
  <r>
    <s v="PL"/>
    <s v="Scophthalmus maximus"/>
    <s v="TUR"/>
    <s v="tur.27.2232"/>
    <s v="27.3.d.24"/>
    <s v="Passive"/>
    <n v="2016"/>
    <n v="1"/>
    <s v="L"/>
    <x v="9"/>
    <x v="24"/>
  </r>
  <r>
    <s v="PL"/>
    <s v="Scophthalmus maximus"/>
    <s v="TUR"/>
    <s v="tur.27.2232"/>
    <s v="27.3.d.24"/>
    <s v="Passive"/>
    <n v="2016"/>
    <n v="2"/>
    <s v="L"/>
    <x v="9"/>
    <x v="24"/>
  </r>
  <r>
    <s v="PL"/>
    <s v="Scophthalmus maximus"/>
    <s v="TUR"/>
    <s v="tur.27.2232"/>
    <s v="27.3.d.24"/>
    <s v="Passive"/>
    <n v="2016"/>
    <n v="3"/>
    <s v="L"/>
    <x v="9"/>
    <x v="24"/>
  </r>
  <r>
    <s v="PL"/>
    <s v="Scophthalmus maximus"/>
    <s v="TUR"/>
    <s v="tur.27.2232"/>
    <s v="27.3.d.24"/>
    <s v="Passive"/>
    <n v="2016"/>
    <n v="4"/>
    <s v="L"/>
    <x v="9"/>
    <x v="24"/>
  </r>
  <r>
    <s v="PL"/>
    <s v="Scophthalmus maximus"/>
    <s v="TUR"/>
    <s v="tur.27.2232"/>
    <s v="27.3.d.25"/>
    <s v="Passive"/>
    <n v="2016"/>
    <n v="1"/>
    <s v="L"/>
    <x v="9"/>
    <x v="24"/>
  </r>
  <r>
    <s v="PL"/>
    <s v="Scophthalmus maximus"/>
    <s v="TUR"/>
    <s v="tur.27.2232"/>
    <s v="27.3.d.25"/>
    <s v="Passive"/>
    <n v="2016"/>
    <n v="2"/>
    <s v="L"/>
    <x v="9"/>
    <x v="24"/>
  </r>
  <r>
    <s v="PL"/>
    <s v="Scophthalmus maximus"/>
    <s v="TUR"/>
    <s v="tur.27.2232"/>
    <s v="27.3.d.25"/>
    <s v="Passive"/>
    <n v="2016"/>
    <n v="3"/>
    <s v="L"/>
    <x v="9"/>
    <x v="24"/>
  </r>
  <r>
    <s v="PL"/>
    <s v="Scophthalmus maximus"/>
    <s v="TUR"/>
    <s v="tur.27.2232"/>
    <s v="27.3.d.25"/>
    <s v="Passive"/>
    <n v="2016"/>
    <n v="4"/>
    <s v="L"/>
    <x v="9"/>
    <x v="24"/>
  </r>
  <r>
    <s v="PL"/>
    <s v="Scophthalmus maximus"/>
    <s v="TUR"/>
    <s v="tur.27.2232"/>
    <s v="27.3.d.26"/>
    <s v="Passive"/>
    <n v="2016"/>
    <n v="1"/>
    <s v="L"/>
    <x v="9"/>
    <x v="24"/>
  </r>
  <r>
    <s v="PL"/>
    <s v="Scophthalmus maximus"/>
    <s v="TUR"/>
    <s v="tur.27.2232"/>
    <s v="27.3.d.26"/>
    <s v="Passive"/>
    <n v="2016"/>
    <n v="2"/>
    <s v="L"/>
    <x v="9"/>
    <x v="24"/>
  </r>
  <r>
    <s v="PL"/>
    <s v="Scophthalmus maximus"/>
    <s v="TUR"/>
    <s v="tur.27.2232"/>
    <s v="27.3.d.26"/>
    <s v="Passive"/>
    <n v="2016"/>
    <n v="3"/>
    <s v="L"/>
    <x v="9"/>
    <x v="24"/>
  </r>
  <r>
    <s v="PL"/>
    <s v="Scophthalmus maximus"/>
    <s v="TUR"/>
    <s v="tur.27.2232"/>
    <s v="27.3.d.26"/>
    <s v="Passive"/>
    <n v="2016"/>
    <n v="4"/>
    <s v="L"/>
    <x v="9"/>
    <x v="24"/>
  </r>
  <r>
    <s v="PL"/>
    <s v="Scophthalmus maximus"/>
    <s v="TUR"/>
    <s v="tur.27.2232"/>
    <s v="27.3.d.26"/>
    <s v="Passive"/>
    <n v="2016"/>
    <n v="4"/>
    <s v="D"/>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29" firstHeaderRow="1" firstDataRow="1" firstDataCol="1"/>
  <pivotFields count="11">
    <pivotField dataField="1" showAll="0"/>
    <pivotField showAll="0"/>
    <pivotField showAll="0"/>
    <pivotField showAll="0"/>
    <pivotField showAll="0"/>
    <pivotField showAll="0"/>
    <pivotField showAll="0"/>
    <pivotField showAll="0"/>
    <pivotField showAll="0"/>
    <pivotField showAll="0">
      <items count="11">
        <item x="3"/>
        <item x="6"/>
        <item x="4"/>
        <item x="5"/>
        <item x="1"/>
        <item x="2"/>
        <item x="9"/>
        <item x="0"/>
        <item x="7"/>
        <item x="8"/>
        <item t="default"/>
      </items>
    </pivotField>
    <pivotField axis="axisRow" showAll="0" sortType="ascending">
      <items count="26">
        <item x="2"/>
        <item x="5"/>
        <item x="19"/>
        <item x="11"/>
        <item x="10"/>
        <item x="14"/>
        <item x="24"/>
        <item x="12"/>
        <item x="18"/>
        <item x="16"/>
        <item x="15"/>
        <item x="23"/>
        <item x="7"/>
        <item x="20"/>
        <item x="8"/>
        <item x="0"/>
        <item x="9"/>
        <item x="4"/>
        <item x="13"/>
        <item x="3"/>
        <item x="21"/>
        <item x="22"/>
        <item x="1"/>
        <item x="6"/>
        <item x="17"/>
        <item t="default"/>
      </items>
      <autoSortScope>
        <pivotArea dataOnly="0" outline="0" fieldPosition="0">
          <references count="1">
            <reference field="4294967294" count="1" selected="0">
              <x v="0"/>
            </reference>
          </references>
        </pivotArea>
      </autoSortScope>
    </pivotField>
  </pivotFields>
  <rowFields count="1">
    <field x="10"/>
  </rowFields>
  <rowItems count="26">
    <i>
      <x/>
    </i>
    <i>
      <x v="21"/>
    </i>
    <i>
      <x v="14"/>
    </i>
    <i>
      <x v="1"/>
    </i>
    <i>
      <x v="20"/>
    </i>
    <i>
      <x v="12"/>
    </i>
    <i>
      <x v="2"/>
    </i>
    <i>
      <x v="3"/>
    </i>
    <i>
      <x v="22"/>
    </i>
    <i>
      <x v="16"/>
    </i>
    <i>
      <x v="17"/>
    </i>
    <i>
      <x v="23"/>
    </i>
    <i>
      <x v="13"/>
    </i>
    <i>
      <x v="4"/>
    </i>
    <i>
      <x v="9"/>
    </i>
    <i>
      <x v="19"/>
    </i>
    <i>
      <x v="10"/>
    </i>
    <i>
      <x v="7"/>
    </i>
    <i>
      <x v="5"/>
    </i>
    <i>
      <x v="11"/>
    </i>
    <i>
      <x v="18"/>
    </i>
    <i>
      <x v="15"/>
    </i>
    <i>
      <x v="6"/>
    </i>
    <i>
      <x v="8"/>
    </i>
    <i>
      <x v="24"/>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 firstHeaderRow="1" firstDataRow="1" firstDataCol="1"/>
  <pivotFields count="11">
    <pivotField dataField="1" showAll="0"/>
    <pivotField showAll="0"/>
    <pivotField showAll="0"/>
    <pivotField showAll="0"/>
    <pivotField showAll="0"/>
    <pivotField showAll="0"/>
    <pivotField showAll="0"/>
    <pivotField showAll="0"/>
    <pivotField showAll="0"/>
    <pivotField axis="axisRow" showAll="0">
      <items count="11">
        <item x="3"/>
        <item h="1" x="6"/>
        <item x="4"/>
        <item x="5"/>
        <item x="1"/>
        <item x="2"/>
        <item x="9"/>
        <item x="0"/>
        <item x="7"/>
        <item x="8"/>
        <item t="default"/>
      </items>
    </pivotField>
    <pivotField showAll="0"/>
  </pivotFields>
  <rowFields count="1">
    <field x="9"/>
  </rowFields>
  <rowItems count="10">
    <i>
      <x/>
    </i>
    <i>
      <x v="2"/>
    </i>
    <i>
      <x v="3"/>
    </i>
    <i>
      <x v="4"/>
    </i>
    <i>
      <x v="5"/>
    </i>
    <i>
      <x v="6"/>
    </i>
    <i>
      <x v="7"/>
    </i>
    <i>
      <x v="8"/>
    </i>
    <i>
      <x v="9"/>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282"/>
  <sheetViews>
    <sheetView workbookViewId="0">
      <selection activeCell="P924" sqref="P924"/>
    </sheetView>
  </sheetViews>
  <sheetFormatPr defaultRowHeight="15" x14ac:dyDescent="0.25"/>
  <cols>
    <col min="4" max="4" width="17" bestFit="1" customWidth="1"/>
  </cols>
  <sheetData>
    <row r="1" spans="1:17" s="1" customFormat="1" x14ac:dyDescent="0.25">
      <c r="A1" s="44" t="s">
        <v>0</v>
      </c>
      <c r="B1" s="44"/>
      <c r="C1" s="44"/>
      <c r="D1" s="44"/>
      <c r="E1" s="44"/>
      <c r="F1" s="44"/>
      <c r="G1" s="44"/>
      <c r="H1" s="44"/>
      <c r="I1" s="44"/>
      <c r="J1" s="45" t="s">
        <v>1</v>
      </c>
      <c r="K1" s="46"/>
      <c r="L1" s="46"/>
      <c r="M1" s="46"/>
      <c r="N1" s="46"/>
      <c r="O1" s="46"/>
      <c r="P1" s="46"/>
      <c r="Q1" s="46"/>
    </row>
    <row r="2" spans="1:17" s="4" customFormat="1" ht="113.25" customHeight="1" x14ac:dyDescent="0.25">
      <c r="A2" s="2" t="s">
        <v>2</v>
      </c>
      <c r="B2" s="2" t="s">
        <v>3</v>
      </c>
      <c r="C2" s="2" t="s">
        <v>4</v>
      </c>
      <c r="D2" s="2" t="s">
        <v>5</v>
      </c>
      <c r="E2" s="2" t="s">
        <v>6</v>
      </c>
      <c r="F2" s="2" t="s">
        <v>7</v>
      </c>
      <c r="G2" s="2" t="s">
        <v>8</v>
      </c>
      <c r="H2" s="2" t="s">
        <v>9</v>
      </c>
      <c r="I2" s="2" t="s">
        <v>10</v>
      </c>
      <c r="J2" s="3" t="s">
        <v>11</v>
      </c>
      <c r="K2" s="3" t="s">
        <v>12</v>
      </c>
      <c r="L2" s="3" t="s">
        <v>13</v>
      </c>
      <c r="M2" s="3" t="s">
        <v>14</v>
      </c>
      <c r="N2" s="3" t="s">
        <v>15</v>
      </c>
      <c r="O2" s="3" t="s">
        <v>16</v>
      </c>
      <c r="P2" s="3" t="s">
        <v>17</v>
      </c>
      <c r="Q2" s="3" t="s">
        <v>18</v>
      </c>
    </row>
    <row r="3" spans="1:17" x14ac:dyDescent="0.25">
      <c r="A3" s="15" t="s">
        <v>25</v>
      </c>
      <c r="B3" s="15" t="s">
        <v>26</v>
      </c>
      <c r="C3" s="15" t="s">
        <v>27</v>
      </c>
      <c r="D3" s="15" t="s">
        <v>28</v>
      </c>
      <c r="E3" s="15" t="s">
        <v>29</v>
      </c>
      <c r="F3" s="15" t="s">
        <v>30</v>
      </c>
      <c r="G3" s="15">
        <v>2016</v>
      </c>
      <c r="H3" s="15">
        <v>1</v>
      </c>
      <c r="I3" s="15" t="s">
        <v>19</v>
      </c>
      <c r="J3" s="15">
        <v>91</v>
      </c>
      <c r="K3" s="15">
        <v>9</v>
      </c>
      <c r="L3" s="15">
        <v>6</v>
      </c>
      <c r="M3" s="15">
        <v>0</v>
      </c>
      <c r="N3" s="15">
        <v>0</v>
      </c>
      <c r="O3" s="15">
        <v>0</v>
      </c>
      <c r="P3" s="15">
        <v>0</v>
      </c>
      <c r="Q3" s="15">
        <v>0</v>
      </c>
    </row>
    <row r="4" spans="1:17" x14ac:dyDescent="0.25">
      <c r="A4" s="15" t="s">
        <v>25</v>
      </c>
      <c r="B4" s="15" t="s">
        <v>26</v>
      </c>
      <c r="C4" s="15" t="s">
        <v>27</v>
      </c>
      <c r="D4" s="15" t="s">
        <v>28</v>
      </c>
      <c r="E4" s="15" t="s">
        <v>31</v>
      </c>
      <c r="F4" s="15" t="s">
        <v>30</v>
      </c>
      <c r="G4" s="15">
        <v>2016</v>
      </c>
      <c r="H4" s="15">
        <v>2</v>
      </c>
      <c r="I4" s="15" t="s">
        <v>19</v>
      </c>
      <c r="J4" s="15">
        <v>671</v>
      </c>
      <c r="K4" s="15">
        <v>40</v>
      </c>
      <c r="L4" s="15">
        <v>28</v>
      </c>
      <c r="M4" s="15">
        <v>0</v>
      </c>
      <c r="N4" s="15">
        <v>0</v>
      </c>
      <c r="O4" s="15">
        <v>0</v>
      </c>
      <c r="P4" s="15">
        <v>0</v>
      </c>
      <c r="Q4" s="15">
        <v>0</v>
      </c>
    </row>
    <row r="5" spans="1:17" x14ac:dyDescent="0.25">
      <c r="A5" s="15" t="s">
        <v>25</v>
      </c>
      <c r="B5" s="15" t="s">
        <v>26</v>
      </c>
      <c r="C5" s="15" t="s">
        <v>27</v>
      </c>
      <c r="D5" s="15" t="s">
        <v>28</v>
      </c>
      <c r="E5" s="15" t="s">
        <v>29</v>
      </c>
      <c r="F5" s="15" t="s">
        <v>30</v>
      </c>
      <c r="G5" s="15">
        <v>2016</v>
      </c>
      <c r="H5" s="15">
        <v>2</v>
      </c>
      <c r="I5" s="15" t="s">
        <v>19</v>
      </c>
      <c r="J5" s="15">
        <v>4201</v>
      </c>
      <c r="K5" s="15">
        <v>77</v>
      </c>
      <c r="L5" s="15">
        <v>68</v>
      </c>
      <c r="M5" s="15">
        <v>5</v>
      </c>
      <c r="N5" s="15">
        <v>5</v>
      </c>
      <c r="O5" s="15">
        <v>5</v>
      </c>
      <c r="P5" s="15">
        <v>1213</v>
      </c>
      <c r="Q5" s="15">
        <v>813</v>
      </c>
    </row>
    <row r="6" spans="1:17" x14ac:dyDescent="0.25">
      <c r="A6" s="15" t="s">
        <v>25</v>
      </c>
      <c r="B6" s="15" t="s">
        <v>32</v>
      </c>
      <c r="C6" s="15" t="s">
        <v>33</v>
      </c>
      <c r="D6" s="15" t="s">
        <v>34</v>
      </c>
      <c r="E6" s="15" t="s">
        <v>35</v>
      </c>
      <c r="F6" s="15" t="s">
        <v>36</v>
      </c>
      <c r="G6" s="15">
        <v>2016</v>
      </c>
      <c r="H6" s="15">
        <v>1</v>
      </c>
      <c r="I6" s="15" t="s">
        <v>19</v>
      </c>
      <c r="J6" s="15">
        <v>77380</v>
      </c>
      <c r="K6" s="15">
        <v>28</v>
      </c>
      <c r="L6" s="15">
        <v>19</v>
      </c>
      <c r="M6" s="15">
        <v>1</v>
      </c>
      <c r="N6" s="15">
        <v>1</v>
      </c>
      <c r="O6" s="15">
        <v>1</v>
      </c>
      <c r="P6" s="15">
        <v>71</v>
      </c>
      <c r="Q6" s="15">
        <v>19.7</v>
      </c>
    </row>
    <row r="7" spans="1:17" x14ac:dyDescent="0.25">
      <c r="A7" s="15" t="s">
        <v>25</v>
      </c>
      <c r="B7" s="15" t="s">
        <v>32</v>
      </c>
      <c r="C7" s="15" t="s">
        <v>33</v>
      </c>
      <c r="D7" s="15" t="s">
        <v>34</v>
      </c>
      <c r="E7" s="15" t="s">
        <v>35</v>
      </c>
      <c r="F7" s="15" t="s">
        <v>30</v>
      </c>
      <c r="G7" s="15">
        <v>2016</v>
      </c>
      <c r="H7" s="15">
        <v>1</v>
      </c>
      <c r="I7" s="15" t="s">
        <v>19</v>
      </c>
      <c r="J7" s="15">
        <v>2390</v>
      </c>
      <c r="K7" s="15">
        <v>14</v>
      </c>
      <c r="L7" s="15">
        <v>8</v>
      </c>
      <c r="M7" s="15"/>
      <c r="N7" s="15"/>
      <c r="O7" s="15"/>
      <c r="P7" s="15"/>
      <c r="Q7" s="15"/>
    </row>
    <row r="8" spans="1:17" x14ac:dyDescent="0.25">
      <c r="A8" s="15" t="s">
        <v>25</v>
      </c>
      <c r="B8" s="15" t="s">
        <v>32</v>
      </c>
      <c r="C8" s="15" t="s">
        <v>33</v>
      </c>
      <c r="D8" s="15" t="s">
        <v>34</v>
      </c>
      <c r="E8" s="15" t="s">
        <v>35</v>
      </c>
      <c r="F8" s="15" t="s">
        <v>30</v>
      </c>
      <c r="G8" s="15">
        <v>2016</v>
      </c>
      <c r="H8" s="15">
        <v>2</v>
      </c>
      <c r="I8" s="15" t="s">
        <v>19</v>
      </c>
      <c r="J8" s="15">
        <v>860</v>
      </c>
      <c r="K8" s="15">
        <v>24</v>
      </c>
      <c r="L8" s="15">
        <v>3</v>
      </c>
      <c r="M8" s="15"/>
      <c r="N8" s="15"/>
      <c r="O8" s="15"/>
      <c r="P8" s="15"/>
      <c r="Q8" s="15"/>
    </row>
    <row r="9" spans="1:17" x14ac:dyDescent="0.25">
      <c r="A9" s="15" t="s">
        <v>25</v>
      </c>
      <c r="B9" s="15" t="s">
        <v>32</v>
      </c>
      <c r="C9" s="15" t="s">
        <v>33</v>
      </c>
      <c r="D9" s="15" t="s">
        <v>37</v>
      </c>
      <c r="E9" s="15" t="s">
        <v>31</v>
      </c>
      <c r="F9" s="15" t="s">
        <v>36</v>
      </c>
      <c r="G9" s="15">
        <v>2016</v>
      </c>
      <c r="H9" s="15">
        <v>1</v>
      </c>
      <c r="I9" s="15" t="s">
        <v>19</v>
      </c>
      <c r="J9" s="15">
        <v>14835</v>
      </c>
      <c r="K9" s="15">
        <v>68</v>
      </c>
      <c r="L9" s="15">
        <v>14</v>
      </c>
      <c r="M9" s="15"/>
      <c r="N9" s="15"/>
      <c r="O9" s="15"/>
      <c r="P9" s="15"/>
      <c r="Q9" s="15"/>
    </row>
    <row r="10" spans="1:17" x14ac:dyDescent="0.25">
      <c r="A10" s="15" t="s">
        <v>25</v>
      </c>
      <c r="B10" s="15" t="s">
        <v>32</v>
      </c>
      <c r="C10" s="15" t="s">
        <v>33</v>
      </c>
      <c r="D10" s="15" t="s">
        <v>37</v>
      </c>
      <c r="E10" s="15" t="s">
        <v>31</v>
      </c>
      <c r="F10" s="15" t="s">
        <v>36</v>
      </c>
      <c r="G10" s="15">
        <v>2016</v>
      </c>
      <c r="H10" s="15">
        <v>2</v>
      </c>
      <c r="I10" s="15" t="s">
        <v>19</v>
      </c>
      <c r="J10" s="15">
        <v>19357</v>
      </c>
      <c r="K10" s="15">
        <v>135</v>
      </c>
      <c r="L10" s="15">
        <v>6</v>
      </c>
      <c r="M10" s="15">
        <v>1</v>
      </c>
      <c r="N10" s="15">
        <v>1</v>
      </c>
      <c r="O10" s="15">
        <v>1</v>
      </c>
      <c r="P10" s="16">
        <v>307</v>
      </c>
      <c r="Q10" s="15">
        <v>54.953000000000003</v>
      </c>
    </row>
    <row r="11" spans="1:17" x14ac:dyDescent="0.25">
      <c r="A11" s="15" t="s">
        <v>25</v>
      </c>
      <c r="B11" s="15" t="s">
        <v>32</v>
      </c>
      <c r="C11" s="15" t="s">
        <v>33</v>
      </c>
      <c r="D11" s="15" t="s">
        <v>37</v>
      </c>
      <c r="E11" s="15" t="s">
        <v>31</v>
      </c>
      <c r="F11" s="15" t="s">
        <v>36</v>
      </c>
      <c r="G11" s="15">
        <v>2016</v>
      </c>
      <c r="H11" s="15">
        <v>3</v>
      </c>
      <c r="I11" s="15" t="s">
        <v>19</v>
      </c>
      <c r="J11" s="15">
        <v>34862</v>
      </c>
      <c r="K11" s="15">
        <v>41</v>
      </c>
      <c r="L11" s="15">
        <v>18</v>
      </c>
      <c r="M11" s="15">
        <v>1</v>
      </c>
      <c r="N11" s="15">
        <v>1</v>
      </c>
      <c r="O11" s="15">
        <v>1</v>
      </c>
      <c r="P11" s="16">
        <v>182</v>
      </c>
      <c r="Q11" s="15">
        <v>55.146000000000001</v>
      </c>
    </row>
    <row r="12" spans="1:17" x14ac:dyDescent="0.25">
      <c r="A12" s="15" t="s">
        <v>25</v>
      </c>
      <c r="B12" s="15" t="s">
        <v>32</v>
      </c>
      <c r="C12" s="15" t="s">
        <v>33</v>
      </c>
      <c r="D12" s="15" t="s">
        <v>37</v>
      </c>
      <c r="E12" s="15" t="s">
        <v>31</v>
      </c>
      <c r="F12" s="15" t="s">
        <v>36</v>
      </c>
      <c r="G12" s="15">
        <v>2016</v>
      </c>
      <c r="H12" s="15">
        <v>4</v>
      </c>
      <c r="I12" s="15" t="s">
        <v>19</v>
      </c>
      <c r="J12" s="15">
        <v>81363</v>
      </c>
      <c r="K12" s="15">
        <v>105</v>
      </c>
      <c r="L12" s="15">
        <v>31</v>
      </c>
      <c r="M12" s="15">
        <v>1</v>
      </c>
      <c r="N12" s="15">
        <v>1</v>
      </c>
      <c r="O12" s="15">
        <v>1</v>
      </c>
      <c r="P12" s="16">
        <v>434</v>
      </c>
      <c r="Q12" s="15">
        <v>97.215999999999994</v>
      </c>
    </row>
    <row r="13" spans="1:17" x14ac:dyDescent="0.25">
      <c r="A13" s="15" t="s">
        <v>25</v>
      </c>
      <c r="B13" s="15" t="s">
        <v>32</v>
      </c>
      <c r="C13" s="15" t="s">
        <v>33</v>
      </c>
      <c r="D13" s="15" t="s">
        <v>37</v>
      </c>
      <c r="E13" s="15" t="s">
        <v>31</v>
      </c>
      <c r="F13" s="15" t="s">
        <v>30</v>
      </c>
      <c r="G13" s="15">
        <v>2016</v>
      </c>
      <c r="H13" s="15">
        <v>1</v>
      </c>
      <c r="I13" s="15" t="s">
        <v>19</v>
      </c>
      <c r="J13" s="15">
        <v>575</v>
      </c>
      <c r="K13" s="15">
        <v>13</v>
      </c>
      <c r="L13" s="15">
        <v>3</v>
      </c>
      <c r="M13" s="15"/>
      <c r="N13" s="15"/>
      <c r="O13" s="15"/>
      <c r="P13" s="15"/>
      <c r="Q13" s="15"/>
    </row>
    <row r="14" spans="1:17" x14ac:dyDescent="0.25">
      <c r="A14" s="15" t="s">
        <v>25</v>
      </c>
      <c r="B14" s="15" t="s">
        <v>32</v>
      </c>
      <c r="C14" s="15" t="s">
        <v>33</v>
      </c>
      <c r="D14" s="15" t="s">
        <v>37</v>
      </c>
      <c r="E14" s="15" t="s">
        <v>31</v>
      </c>
      <c r="F14" s="15" t="s">
        <v>30</v>
      </c>
      <c r="G14" s="15">
        <v>2016</v>
      </c>
      <c r="H14" s="15">
        <v>2</v>
      </c>
      <c r="I14" s="15" t="s">
        <v>19</v>
      </c>
      <c r="J14" s="15">
        <v>858</v>
      </c>
      <c r="K14" s="15">
        <v>120</v>
      </c>
      <c r="L14" s="15">
        <v>20</v>
      </c>
      <c r="M14" s="15">
        <v>1</v>
      </c>
      <c r="N14" s="15">
        <v>1</v>
      </c>
      <c r="O14" s="15">
        <v>1</v>
      </c>
      <c r="P14" s="15">
        <v>253</v>
      </c>
      <c r="Q14" s="15">
        <v>49.335000000000001</v>
      </c>
    </row>
    <row r="15" spans="1:17" x14ac:dyDescent="0.25">
      <c r="A15" s="15" t="s">
        <v>25</v>
      </c>
      <c r="B15" s="15" t="s">
        <v>32</v>
      </c>
      <c r="C15" s="15" t="s">
        <v>33</v>
      </c>
      <c r="D15" s="15" t="s">
        <v>37</v>
      </c>
      <c r="E15" s="15" t="s">
        <v>31</v>
      </c>
      <c r="F15" s="15" t="s">
        <v>30</v>
      </c>
      <c r="G15" s="15">
        <v>2016</v>
      </c>
      <c r="H15" s="15">
        <v>3</v>
      </c>
      <c r="I15" s="15" t="s">
        <v>19</v>
      </c>
      <c r="J15" s="15">
        <v>1597</v>
      </c>
      <c r="K15" s="15">
        <v>70</v>
      </c>
      <c r="L15" s="15">
        <v>43</v>
      </c>
      <c r="M15" s="15"/>
      <c r="N15" s="15"/>
      <c r="O15" s="15"/>
      <c r="P15" s="15"/>
      <c r="Q15" s="15"/>
    </row>
    <row r="16" spans="1:17" x14ac:dyDescent="0.25">
      <c r="A16" s="15" t="s">
        <v>25</v>
      </c>
      <c r="B16" s="15" t="s">
        <v>32</v>
      </c>
      <c r="C16" s="15" t="s">
        <v>33</v>
      </c>
      <c r="D16" s="15" t="s">
        <v>37</v>
      </c>
      <c r="E16" s="15" t="s">
        <v>31</v>
      </c>
      <c r="F16" s="15" t="s">
        <v>30</v>
      </c>
      <c r="G16" s="15">
        <v>2016</v>
      </c>
      <c r="H16" s="15">
        <v>4</v>
      </c>
      <c r="I16" s="15" t="s">
        <v>19</v>
      </c>
      <c r="J16" s="15">
        <v>515</v>
      </c>
      <c r="K16" s="15">
        <v>85</v>
      </c>
      <c r="L16" s="15">
        <v>22</v>
      </c>
      <c r="M16" s="15"/>
      <c r="N16" s="15"/>
      <c r="O16" s="15"/>
      <c r="P16" s="15"/>
      <c r="Q16" s="15"/>
    </row>
    <row r="17" spans="1:17" x14ac:dyDescent="0.25">
      <c r="A17" s="15" t="s">
        <v>25</v>
      </c>
      <c r="B17" s="15" t="s">
        <v>32</v>
      </c>
      <c r="C17" s="15" t="s">
        <v>33</v>
      </c>
      <c r="D17" s="15" t="s">
        <v>37</v>
      </c>
      <c r="E17" s="15" t="s">
        <v>29</v>
      </c>
      <c r="F17" s="15" t="s">
        <v>36</v>
      </c>
      <c r="G17" s="15">
        <v>2016</v>
      </c>
      <c r="H17" s="15">
        <v>2</v>
      </c>
      <c r="I17" s="15" t="s">
        <v>19</v>
      </c>
      <c r="J17" s="15">
        <v>654333</v>
      </c>
      <c r="K17" s="15">
        <v>85</v>
      </c>
      <c r="L17" s="15">
        <v>79</v>
      </c>
      <c r="M17" s="15"/>
      <c r="N17" s="15"/>
      <c r="O17" s="15"/>
      <c r="P17" s="15"/>
      <c r="Q17" s="15"/>
    </row>
    <row r="18" spans="1:17" x14ac:dyDescent="0.25">
      <c r="A18" s="15" t="s">
        <v>25</v>
      </c>
      <c r="B18" s="15" t="s">
        <v>32</v>
      </c>
      <c r="C18" s="15" t="s">
        <v>33</v>
      </c>
      <c r="D18" s="15" t="s">
        <v>37</v>
      </c>
      <c r="E18" s="15" t="s">
        <v>29</v>
      </c>
      <c r="F18" s="15" t="s">
        <v>36</v>
      </c>
      <c r="G18" s="15">
        <v>2016</v>
      </c>
      <c r="H18" s="15">
        <v>3</v>
      </c>
      <c r="I18" s="15" t="s">
        <v>19</v>
      </c>
      <c r="J18" s="15">
        <v>553618</v>
      </c>
      <c r="K18" s="15">
        <v>119</v>
      </c>
      <c r="L18" s="15">
        <v>115</v>
      </c>
      <c r="M18" s="15"/>
      <c r="N18" s="15"/>
      <c r="O18" s="15"/>
      <c r="P18" s="15"/>
      <c r="Q18" s="15"/>
    </row>
    <row r="19" spans="1:17" x14ac:dyDescent="0.25">
      <c r="A19" s="15" t="s">
        <v>25</v>
      </c>
      <c r="B19" s="15" t="s">
        <v>32</v>
      </c>
      <c r="C19" s="15" t="s">
        <v>33</v>
      </c>
      <c r="D19" s="15" t="s">
        <v>37</v>
      </c>
      <c r="E19" s="15" t="s">
        <v>29</v>
      </c>
      <c r="F19" s="15" t="s">
        <v>36</v>
      </c>
      <c r="G19" s="15">
        <v>2016</v>
      </c>
      <c r="H19" s="15">
        <v>4</v>
      </c>
      <c r="I19" s="15" t="s">
        <v>19</v>
      </c>
      <c r="J19" s="15">
        <v>426020</v>
      </c>
      <c r="K19" s="15">
        <v>69</v>
      </c>
      <c r="L19" s="15">
        <v>69</v>
      </c>
      <c r="M19" s="15"/>
      <c r="N19" s="15"/>
      <c r="O19" s="15"/>
      <c r="P19" s="15"/>
      <c r="Q19" s="15"/>
    </row>
    <row r="20" spans="1:17" x14ac:dyDescent="0.25">
      <c r="A20" s="15" t="s">
        <v>25</v>
      </c>
      <c r="B20" s="15" t="s">
        <v>32</v>
      </c>
      <c r="C20" s="15" t="s">
        <v>33</v>
      </c>
      <c r="D20" s="15" t="s">
        <v>37</v>
      </c>
      <c r="E20" s="15" t="s">
        <v>29</v>
      </c>
      <c r="F20" s="15" t="s">
        <v>30</v>
      </c>
      <c r="G20" s="15">
        <v>2016</v>
      </c>
      <c r="H20" s="15">
        <v>1</v>
      </c>
      <c r="I20" s="15" t="s">
        <v>19</v>
      </c>
      <c r="J20" s="15">
        <v>433</v>
      </c>
      <c r="K20" s="15">
        <v>1307</v>
      </c>
      <c r="L20" s="15">
        <v>107</v>
      </c>
      <c r="M20" s="15"/>
      <c r="N20" s="15"/>
      <c r="O20" s="15"/>
      <c r="P20" s="15"/>
      <c r="Q20" s="15"/>
    </row>
    <row r="21" spans="1:17" x14ac:dyDescent="0.25">
      <c r="A21" s="15" t="s">
        <v>25</v>
      </c>
      <c r="B21" s="15" t="s">
        <v>32</v>
      </c>
      <c r="C21" s="15" t="s">
        <v>33</v>
      </c>
      <c r="D21" s="15" t="s">
        <v>37</v>
      </c>
      <c r="E21" s="15" t="s">
        <v>29</v>
      </c>
      <c r="F21" s="15" t="s">
        <v>30</v>
      </c>
      <c r="G21" s="15">
        <v>2016</v>
      </c>
      <c r="H21" s="15">
        <v>2</v>
      </c>
      <c r="I21" s="15" t="s">
        <v>19</v>
      </c>
      <c r="J21" s="15">
        <v>5568</v>
      </c>
      <c r="K21" s="15">
        <v>1038</v>
      </c>
      <c r="L21" s="15">
        <v>376</v>
      </c>
      <c r="M21" s="15"/>
      <c r="N21" s="15"/>
      <c r="O21" s="15"/>
      <c r="P21" s="15"/>
      <c r="Q21" s="15"/>
    </row>
    <row r="22" spans="1:17" x14ac:dyDescent="0.25">
      <c r="A22" s="15" t="s">
        <v>25</v>
      </c>
      <c r="B22" s="15" t="s">
        <v>32</v>
      </c>
      <c r="C22" s="15" t="s">
        <v>33</v>
      </c>
      <c r="D22" s="15" t="s">
        <v>37</v>
      </c>
      <c r="E22" s="15" t="s">
        <v>29</v>
      </c>
      <c r="F22" s="15" t="s">
        <v>30</v>
      </c>
      <c r="G22" s="15">
        <v>2016</v>
      </c>
      <c r="H22" s="15">
        <v>3</v>
      </c>
      <c r="I22" s="15" t="s">
        <v>19</v>
      </c>
      <c r="J22" s="15">
        <v>13605</v>
      </c>
      <c r="K22" s="15">
        <v>1541</v>
      </c>
      <c r="L22" s="15">
        <v>979</v>
      </c>
      <c r="M22" s="15">
        <v>1</v>
      </c>
      <c r="N22" s="15">
        <v>1</v>
      </c>
      <c r="O22" s="15">
        <v>1</v>
      </c>
      <c r="P22" s="15">
        <v>140</v>
      </c>
      <c r="Q22" s="15">
        <v>22.4</v>
      </c>
    </row>
    <row r="23" spans="1:17" x14ac:dyDescent="0.25">
      <c r="A23" s="15" t="s">
        <v>25</v>
      </c>
      <c r="B23" s="15" t="s">
        <v>32</v>
      </c>
      <c r="C23" s="15" t="s">
        <v>33</v>
      </c>
      <c r="D23" s="15" t="s">
        <v>37</v>
      </c>
      <c r="E23" s="15" t="s">
        <v>29</v>
      </c>
      <c r="F23" s="15" t="s">
        <v>30</v>
      </c>
      <c r="G23" s="15">
        <v>2016</v>
      </c>
      <c r="H23" s="15">
        <v>4</v>
      </c>
      <c r="I23" s="15" t="s">
        <v>19</v>
      </c>
      <c r="J23" s="15">
        <v>2206</v>
      </c>
      <c r="K23" s="15">
        <v>363</v>
      </c>
      <c r="L23" s="15">
        <v>162</v>
      </c>
      <c r="M23" s="15">
        <v>1</v>
      </c>
      <c r="N23" s="15">
        <v>1</v>
      </c>
      <c r="O23" s="15">
        <v>1</v>
      </c>
      <c r="P23" s="15">
        <v>40</v>
      </c>
      <c r="Q23" s="15">
        <v>8.9600000000000009</v>
      </c>
    </row>
    <row r="24" spans="1:17" s="1" customFormat="1" x14ac:dyDescent="0.25">
      <c r="A24" t="s">
        <v>38</v>
      </c>
      <c r="B24" t="s">
        <v>39</v>
      </c>
      <c r="C24" t="s">
        <v>40</v>
      </c>
      <c r="D24" t="s">
        <v>41</v>
      </c>
      <c r="E24" t="s">
        <v>42</v>
      </c>
      <c r="F24" t="s">
        <v>43</v>
      </c>
      <c r="G24">
        <v>2014</v>
      </c>
      <c r="H24">
        <v>1</v>
      </c>
      <c r="I24" t="s">
        <v>44</v>
      </c>
      <c r="J24" s="17">
        <v>15020</v>
      </c>
      <c r="K24" s="17">
        <v>879</v>
      </c>
      <c r="L24" s="17" t="s">
        <v>45</v>
      </c>
      <c r="M24">
        <v>5</v>
      </c>
      <c r="N24">
        <v>5</v>
      </c>
      <c r="O24">
        <v>5</v>
      </c>
      <c r="P24">
        <v>263</v>
      </c>
      <c r="Q24">
        <v>47.734999999999999</v>
      </c>
    </row>
    <row r="25" spans="1:17" s="1" customFormat="1" x14ac:dyDescent="0.25">
      <c r="A25" t="s">
        <v>38</v>
      </c>
      <c r="B25" t="s">
        <v>39</v>
      </c>
      <c r="C25" t="s">
        <v>40</v>
      </c>
      <c r="D25" t="s">
        <v>41</v>
      </c>
      <c r="E25" t="s">
        <v>35</v>
      </c>
      <c r="F25" t="s">
        <v>43</v>
      </c>
      <c r="G25">
        <v>2014</v>
      </c>
      <c r="H25">
        <v>1</v>
      </c>
      <c r="I25" t="s">
        <v>44</v>
      </c>
      <c r="J25" s="17">
        <v>457</v>
      </c>
      <c r="K25" s="17">
        <v>743.5</v>
      </c>
      <c r="L25" s="17" t="s">
        <v>45</v>
      </c>
      <c r="M25">
        <v>8</v>
      </c>
      <c r="N25">
        <v>6</v>
      </c>
      <c r="O25">
        <v>6</v>
      </c>
      <c r="P25">
        <v>61</v>
      </c>
      <c r="Q25">
        <v>11.67</v>
      </c>
    </row>
    <row r="26" spans="1:17" s="1" customFormat="1" x14ac:dyDescent="0.25">
      <c r="A26" t="s">
        <v>38</v>
      </c>
      <c r="B26" t="s">
        <v>39</v>
      </c>
      <c r="C26" t="s">
        <v>40</v>
      </c>
      <c r="D26" t="s">
        <v>41</v>
      </c>
      <c r="E26" t="s">
        <v>42</v>
      </c>
      <c r="F26" t="s">
        <v>43</v>
      </c>
      <c r="G26">
        <v>2014</v>
      </c>
      <c r="H26">
        <v>2</v>
      </c>
      <c r="I26" t="s">
        <v>44</v>
      </c>
      <c r="J26" s="17">
        <v>2227</v>
      </c>
      <c r="K26" s="17">
        <v>613</v>
      </c>
      <c r="L26" s="17" t="s">
        <v>45</v>
      </c>
      <c r="M26">
        <v>5</v>
      </c>
      <c r="N26">
        <v>5</v>
      </c>
      <c r="O26">
        <v>5</v>
      </c>
      <c r="P26">
        <v>213</v>
      </c>
      <c r="Q26">
        <v>38.895000000000003</v>
      </c>
    </row>
    <row r="27" spans="1:17" s="1" customFormat="1" x14ac:dyDescent="0.25">
      <c r="A27" t="s">
        <v>38</v>
      </c>
      <c r="B27" t="s">
        <v>39</v>
      </c>
      <c r="C27" t="s">
        <v>40</v>
      </c>
      <c r="D27" t="s">
        <v>41</v>
      </c>
      <c r="E27" t="s">
        <v>42</v>
      </c>
      <c r="F27" t="s">
        <v>43</v>
      </c>
      <c r="G27">
        <v>2014</v>
      </c>
      <c r="H27">
        <v>3</v>
      </c>
      <c r="I27" t="s">
        <v>44</v>
      </c>
      <c r="J27" s="17">
        <v>1501</v>
      </c>
      <c r="K27" s="17">
        <v>639</v>
      </c>
      <c r="L27" s="17" t="s">
        <v>45</v>
      </c>
      <c r="M27">
        <v>5</v>
      </c>
      <c r="N27">
        <v>5</v>
      </c>
      <c r="O27">
        <v>5</v>
      </c>
      <c r="P27">
        <v>85</v>
      </c>
      <c r="Q27">
        <v>15.525</v>
      </c>
    </row>
    <row r="28" spans="1:17" s="1" customFormat="1" x14ac:dyDescent="0.25">
      <c r="A28" t="s">
        <v>38</v>
      </c>
      <c r="B28" t="s">
        <v>39</v>
      </c>
      <c r="C28" t="s">
        <v>40</v>
      </c>
      <c r="D28" t="s">
        <v>41</v>
      </c>
      <c r="E28" t="s">
        <v>42</v>
      </c>
      <c r="F28" t="s">
        <v>43</v>
      </c>
      <c r="G28">
        <v>2014</v>
      </c>
      <c r="H28">
        <v>4</v>
      </c>
      <c r="I28" t="s">
        <v>44</v>
      </c>
      <c r="J28" s="17">
        <v>3619</v>
      </c>
      <c r="K28" s="17">
        <v>724.16666666666697</v>
      </c>
      <c r="L28" s="17" t="s">
        <v>45</v>
      </c>
      <c r="M28">
        <v>5</v>
      </c>
      <c r="N28">
        <v>5</v>
      </c>
      <c r="O28">
        <v>5</v>
      </c>
      <c r="P28">
        <v>101</v>
      </c>
      <c r="Q28">
        <v>17.524999999999999</v>
      </c>
    </row>
    <row r="29" spans="1:17" s="1" customFormat="1" x14ac:dyDescent="0.25">
      <c r="A29" t="s">
        <v>38</v>
      </c>
      <c r="B29" t="s">
        <v>39</v>
      </c>
      <c r="C29" t="s">
        <v>40</v>
      </c>
      <c r="D29" t="s">
        <v>41</v>
      </c>
      <c r="E29" t="s">
        <v>42</v>
      </c>
      <c r="F29" t="s">
        <v>43</v>
      </c>
      <c r="G29">
        <v>2015</v>
      </c>
      <c r="H29">
        <v>1</v>
      </c>
      <c r="I29" t="s">
        <v>44</v>
      </c>
      <c r="J29" s="17">
        <v>6472.1524719999998</v>
      </c>
      <c r="K29" s="17">
        <v>787</v>
      </c>
      <c r="L29" s="17" t="s">
        <v>45</v>
      </c>
      <c r="M29">
        <v>3</v>
      </c>
      <c r="N29">
        <v>3</v>
      </c>
      <c r="O29">
        <v>3</v>
      </c>
      <c r="P29">
        <v>77</v>
      </c>
      <c r="Q29">
        <v>15.965</v>
      </c>
    </row>
    <row r="30" spans="1:17" s="1" customFormat="1" x14ac:dyDescent="0.25">
      <c r="A30" t="s">
        <v>38</v>
      </c>
      <c r="B30" t="s">
        <v>39</v>
      </c>
      <c r="C30" t="s">
        <v>40</v>
      </c>
      <c r="D30" t="s">
        <v>41</v>
      </c>
      <c r="E30" t="s">
        <v>42</v>
      </c>
      <c r="F30" t="s">
        <v>43</v>
      </c>
      <c r="G30">
        <v>2015</v>
      </c>
      <c r="H30">
        <v>2</v>
      </c>
      <c r="I30" t="s">
        <v>44</v>
      </c>
      <c r="J30" s="17">
        <v>11638.43195</v>
      </c>
      <c r="K30" s="17">
        <v>507</v>
      </c>
      <c r="L30" s="17" t="s">
        <v>45</v>
      </c>
      <c r="M30">
        <v>3</v>
      </c>
      <c r="N30">
        <v>3</v>
      </c>
      <c r="O30">
        <v>3</v>
      </c>
      <c r="P30">
        <v>301</v>
      </c>
      <c r="Q30">
        <v>46.72</v>
      </c>
    </row>
    <row r="31" spans="1:17" s="1" customFormat="1" x14ac:dyDescent="0.25">
      <c r="A31" t="s">
        <v>38</v>
      </c>
      <c r="B31" t="s">
        <v>39</v>
      </c>
      <c r="C31" t="s">
        <v>40</v>
      </c>
      <c r="D31" t="s">
        <v>41</v>
      </c>
      <c r="E31" t="s">
        <v>42</v>
      </c>
      <c r="F31" t="s">
        <v>43</v>
      </c>
      <c r="G31">
        <v>2016</v>
      </c>
      <c r="H31">
        <v>1</v>
      </c>
      <c r="I31" t="s">
        <v>44</v>
      </c>
      <c r="J31" s="17">
        <v>4862.981957</v>
      </c>
      <c r="K31" s="17">
        <v>564</v>
      </c>
      <c r="L31" s="17" t="s">
        <v>45</v>
      </c>
      <c r="M31">
        <v>5</v>
      </c>
      <c r="N31">
        <v>5</v>
      </c>
      <c r="O31">
        <v>5</v>
      </c>
      <c r="P31">
        <v>141</v>
      </c>
      <c r="Q31">
        <v>32.284999999999997</v>
      </c>
    </row>
    <row r="32" spans="1:17" s="1" customFormat="1" x14ac:dyDescent="0.25">
      <c r="A32" t="s">
        <v>38</v>
      </c>
      <c r="B32" t="s">
        <v>39</v>
      </c>
      <c r="C32" t="s">
        <v>40</v>
      </c>
      <c r="D32" t="s">
        <v>41</v>
      </c>
      <c r="E32" t="s">
        <v>42</v>
      </c>
      <c r="F32" t="s">
        <v>43</v>
      </c>
      <c r="G32">
        <v>2016</v>
      </c>
      <c r="H32">
        <v>2</v>
      </c>
      <c r="I32" t="s">
        <v>44</v>
      </c>
      <c r="J32" s="17">
        <v>2304.3941840000002</v>
      </c>
      <c r="K32" s="17">
        <v>610.16666666666697</v>
      </c>
      <c r="L32" s="17" t="s">
        <v>45</v>
      </c>
      <c r="M32">
        <v>6</v>
      </c>
      <c r="N32">
        <v>5</v>
      </c>
      <c r="O32">
        <v>5</v>
      </c>
      <c r="P32">
        <v>164</v>
      </c>
      <c r="Q32">
        <v>34.893000000000001</v>
      </c>
    </row>
    <row r="33" spans="1:17" s="1" customFormat="1" x14ac:dyDescent="0.25">
      <c r="A33" t="s">
        <v>38</v>
      </c>
      <c r="B33" t="s">
        <v>32</v>
      </c>
      <c r="C33" t="s">
        <v>33</v>
      </c>
      <c r="D33" t="s">
        <v>46</v>
      </c>
      <c r="E33" t="s">
        <v>42</v>
      </c>
      <c r="F33" t="s">
        <v>43</v>
      </c>
      <c r="G33">
        <v>2014</v>
      </c>
      <c r="H33">
        <v>1</v>
      </c>
      <c r="I33" t="s">
        <v>44</v>
      </c>
      <c r="J33" s="17">
        <v>39670.70003</v>
      </c>
      <c r="K33" s="17">
        <v>879</v>
      </c>
      <c r="L33" s="17" t="s">
        <v>45</v>
      </c>
      <c r="M33">
        <v>5</v>
      </c>
      <c r="N33">
        <v>5</v>
      </c>
      <c r="O33">
        <v>5</v>
      </c>
      <c r="P33">
        <v>516</v>
      </c>
      <c r="Q33">
        <v>126.08</v>
      </c>
    </row>
    <row r="34" spans="1:17" s="1" customFormat="1" x14ac:dyDescent="0.25">
      <c r="A34" t="s">
        <v>38</v>
      </c>
      <c r="B34" t="s">
        <v>32</v>
      </c>
      <c r="C34" t="s">
        <v>33</v>
      </c>
      <c r="D34" t="s">
        <v>34</v>
      </c>
      <c r="E34" t="s">
        <v>35</v>
      </c>
      <c r="F34" t="s">
        <v>47</v>
      </c>
      <c r="G34">
        <v>2014</v>
      </c>
      <c r="H34">
        <v>1</v>
      </c>
      <c r="I34" t="s">
        <v>44</v>
      </c>
      <c r="J34" s="17">
        <v>921215.40159999998</v>
      </c>
      <c r="K34" s="17">
        <v>337</v>
      </c>
      <c r="L34" s="17" t="s">
        <v>45</v>
      </c>
      <c r="M34">
        <v>5</v>
      </c>
      <c r="N34">
        <v>5</v>
      </c>
      <c r="O34">
        <v>5</v>
      </c>
      <c r="P34">
        <v>1154</v>
      </c>
      <c r="Q34">
        <v>299.7</v>
      </c>
    </row>
    <row r="35" spans="1:17" s="1" customFormat="1" x14ac:dyDescent="0.25">
      <c r="A35" t="s">
        <v>38</v>
      </c>
      <c r="B35" t="s">
        <v>32</v>
      </c>
      <c r="C35" t="s">
        <v>33</v>
      </c>
      <c r="D35" t="s">
        <v>34</v>
      </c>
      <c r="E35" t="s">
        <v>35</v>
      </c>
      <c r="F35" t="s">
        <v>43</v>
      </c>
      <c r="G35">
        <v>2014</v>
      </c>
      <c r="H35">
        <v>1</v>
      </c>
      <c r="I35" t="s">
        <v>44</v>
      </c>
      <c r="J35" s="17">
        <v>30460.217379999998</v>
      </c>
      <c r="K35" s="17">
        <v>743.5</v>
      </c>
      <c r="L35" s="17" t="s">
        <v>45</v>
      </c>
      <c r="M35">
        <v>8</v>
      </c>
      <c r="N35">
        <v>8</v>
      </c>
      <c r="O35">
        <v>8</v>
      </c>
      <c r="P35">
        <v>981</v>
      </c>
      <c r="Q35">
        <v>229.45500000000001</v>
      </c>
    </row>
    <row r="36" spans="1:17" s="1" customFormat="1" x14ac:dyDescent="0.25">
      <c r="A36" t="s">
        <v>38</v>
      </c>
      <c r="B36" t="s">
        <v>32</v>
      </c>
      <c r="C36" t="s">
        <v>33</v>
      </c>
      <c r="D36" t="s">
        <v>46</v>
      </c>
      <c r="E36" t="s">
        <v>42</v>
      </c>
      <c r="F36" t="s">
        <v>43</v>
      </c>
      <c r="G36">
        <v>2014</v>
      </c>
      <c r="H36">
        <v>2</v>
      </c>
      <c r="I36" t="s">
        <v>44</v>
      </c>
      <c r="J36" s="17">
        <v>3918.5302160000001</v>
      </c>
      <c r="K36" s="17">
        <v>613</v>
      </c>
      <c r="L36" s="17" t="s">
        <v>45</v>
      </c>
      <c r="M36">
        <v>5</v>
      </c>
      <c r="N36">
        <v>4</v>
      </c>
      <c r="O36">
        <v>4</v>
      </c>
      <c r="P36">
        <v>159</v>
      </c>
      <c r="Q36">
        <v>68.424999999999997</v>
      </c>
    </row>
    <row r="37" spans="1:17" s="1" customFormat="1" x14ac:dyDescent="0.25">
      <c r="A37" t="s">
        <v>38</v>
      </c>
      <c r="B37" t="s">
        <v>32</v>
      </c>
      <c r="C37" t="s">
        <v>33</v>
      </c>
      <c r="D37" t="s">
        <v>34</v>
      </c>
      <c r="E37" t="s">
        <v>23</v>
      </c>
      <c r="F37" t="s">
        <v>43</v>
      </c>
      <c r="G37">
        <v>2014</v>
      </c>
      <c r="H37">
        <v>2</v>
      </c>
      <c r="I37" t="s">
        <v>44</v>
      </c>
      <c r="J37" s="17">
        <v>15099.434240000001</v>
      </c>
      <c r="K37" s="17">
        <v>506.5</v>
      </c>
      <c r="L37" s="17" t="s">
        <v>45</v>
      </c>
      <c r="M37">
        <v>6</v>
      </c>
      <c r="N37">
        <v>5</v>
      </c>
      <c r="O37">
        <v>5</v>
      </c>
      <c r="P37">
        <v>550</v>
      </c>
      <c r="Q37">
        <v>120.22</v>
      </c>
    </row>
    <row r="38" spans="1:17" s="1" customFormat="1" x14ac:dyDescent="0.25">
      <c r="A38" t="s">
        <v>38</v>
      </c>
      <c r="B38" t="s">
        <v>32</v>
      </c>
      <c r="C38" t="s">
        <v>33</v>
      </c>
      <c r="D38" t="s">
        <v>34</v>
      </c>
      <c r="E38" t="s">
        <v>23</v>
      </c>
      <c r="F38" t="s">
        <v>43</v>
      </c>
      <c r="G38">
        <v>2014</v>
      </c>
      <c r="H38">
        <v>2</v>
      </c>
      <c r="I38" t="s">
        <v>19</v>
      </c>
      <c r="J38" s="17">
        <v>2228</v>
      </c>
      <c r="K38" s="17">
        <v>506.5</v>
      </c>
      <c r="L38" s="17">
        <v>87</v>
      </c>
      <c r="M38">
        <v>6</v>
      </c>
      <c r="N38">
        <v>3</v>
      </c>
      <c r="O38">
        <v>3</v>
      </c>
      <c r="P38">
        <v>185</v>
      </c>
      <c r="Q38">
        <v>55.76</v>
      </c>
    </row>
    <row r="39" spans="1:17" s="1" customFormat="1" x14ac:dyDescent="0.25">
      <c r="A39" t="s">
        <v>38</v>
      </c>
      <c r="B39" t="s">
        <v>32</v>
      </c>
      <c r="C39" t="s">
        <v>33</v>
      </c>
      <c r="D39" t="s">
        <v>34</v>
      </c>
      <c r="E39" t="s">
        <v>35</v>
      </c>
      <c r="F39" t="s">
        <v>43</v>
      </c>
      <c r="G39">
        <v>2014</v>
      </c>
      <c r="H39">
        <v>2</v>
      </c>
      <c r="I39" t="s">
        <v>44</v>
      </c>
      <c r="J39" s="17">
        <v>53704.767</v>
      </c>
      <c r="K39" s="17">
        <v>1753.13333333333</v>
      </c>
      <c r="L39" s="17" t="s">
        <v>45</v>
      </c>
      <c r="M39">
        <v>6</v>
      </c>
      <c r="N39">
        <v>6</v>
      </c>
      <c r="O39">
        <v>6</v>
      </c>
      <c r="P39">
        <v>560</v>
      </c>
      <c r="Q39">
        <v>112.61</v>
      </c>
    </row>
    <row r="40" spans="1:17" s="1" customFormat="1" x14ac:dyDescent="0.25">
      <c r="A40" t="s">
        <v>38</v>
      </c>
      <c r="B40" t="s">
        <v>32</v>
      </c>
      <c r="C40" t="s">
        <v>33</v>
      </c>
      <c r="D40" t="s">
        <v>46</v>
      </c>
      <c r="E40" t="s">
        <v>42</v>
      </c>
      <c r="F40" t="s">
        <v>43</v>
      </c>
      <c r="G40">
        <v>2014</v>
      </c>
      <c r="H40">
        <v>3</v>
      </c>
      <c r="I40" t="s">
        <v>44</v>
      </c>
      <c r="J40" s="17">
        <v>8543.0322410000008</v>
      </c>
      <c r="K40" s="17">
        <v>639</v>
      </c>
      <c r="L40" s="17" t="s">
        <v>45</v>
      </c>
      <c r="M40">
        <v>5</v>
      </c>
      <c r="N40">
        <v>5</v>
      </c>
      <c r="O40">
        <v>5</v>
      </c>
      <c r="P40">
        <v>320</v>
      </c>
      <c r="Q40">
        <v>88.34</v>
      </c>
    </row>
    <row r="41" spans="1:17" s="1" customFormat="1" x14ac:dyDescent="0.25">
      <c r="A41" t="s">
        <v>38</v>
      </c>
      <c r="B41" t="s">
        <v>32</v>
      </c>
      <c r="C41" t="s">
        <v>33</v>
      </c>
      <c r="D41" t="s">
        <v>34</v>
      </c>
      <c r="E41" t="s">
        <v>23</v>
      </c>
      <c r="F41" t="s">
        <v>43</v>
      </c>
      <c r="G41">
        <v>2014</v>
      </c>
      <c r="H41">
        <v>3</v>
      </c>
      <c r="I41" t="s">
        <v>44</v>
      </c>
      <c r="J41" s="17">
        <v>5327.5391760000002</v>
      </c>
      <c r="K41" s="17">
        <v>289</v>
      </c>
      <c r="L41" s="17" t="s">
        <v>45</v>
      </c>
      <c r="M41">
        <v>5</v>
      </c>
      <c r="N41">
        <v>5</v>
      </c>
      <c r="O41">
        <v>5</v>
      </c>
      <c r="P41">
        <v>267</v>
      </c>
      <c r="Q41">
        <v>58.174999999999997</v>
      </c>
    </row>
    <row r="42" spans="1:17" s="1" customFormat="1" x14ac:dyDescent="0.25">
      <c r="A42" t="s">
        <v>38</v>
      </c>
      <c r="B42" t="s">
        <v>32</v>
      </c>
      <c r="C42" t="s">
        <v>33</v>
      </c>
      <c r="D42" t="s">
        <v>34</v>
      </c>
      <c r="E42" t="s">
        <v>23</v>
      </c>
      <c r="F42" t="s">
        <v>43</v>
      </c>
      <c r="G42">
        <v>2014</v>
      </c>
      <c r="H42">
        <v>3</v>
      </c>
      <c r="I42" t="s">
        <v>19</v>
      </c>
      <c r="J42" s="17">
        <v>8456</v>
      </c>
      <c r="K42" s="17">
        <v>289</v>
      </c>
      <c r="L42" s="17">
        <v>126</v>
      </c>
      <c r="M42">
        <v>5</v>
      </c>
      <c r="N42">
        <v>3</v>
      </c>
      <c r="O42">
        <v>3</v>
      </c>
      <c r="P42">
        <v>155</v>
      </c>
      <c r="Q42">
        <v>50.357999999999997</v>
      </c>
    </row>
    <row r="43" spans="1:17" s="1" customFormat="1" x14ac:dyDescent="0.25">
      <c r="A43" t="s">
        <v>38</v>
      </c>
      <c r="B43" t="s">
        <v>32</v>
      </c>
      <c r="C43" t="s">
        <v>33</v>
      </c>
      <c r="D43" t="s">
        <v>34</v>
      </c>
      <c r="E43" t="s">
        <v>35</v>
      </c>
      <c r="F43" t="s">
        <v>47</v>
      </c>
      <c r="G43">
        <v>2014</v>
      </c>
      <c r="H43">
        <v>3</v>
      </c>
      <c r="I43" t="s">
        <v>44</v>
      </c>
      <c r="J43" s="17">
        <v>6177.0422600000002</v>
      </c>
      <c r="K43" s="17">
        <v>88</v>
      </c>
      <c r="L43" s="17" t="s">
        <v>45</v>
      </c>
      <c r="M43">
        <v>3</v>
      </c>
      <c r="N43">
        <v>3</v>
      </c>
      <c r="O43">
        <v>3</v>
      </c>
      <c r="P43">
        <v>1007</v>
      </c>
      <c r="Q43">
        <v>245.02</v>
      </c>
    </row>
    <row r="44" spans="1:17" s="1" customFormat="1" x14ac:dyDescent="0.25">
      <c r="A44" t="s">
        <v>38</v>
      </c>
      <c r="B44" t="s">
        <v>32</v>
      </c>
      <c r="C44" t="s">
        <v>33</v>
      </c>
      <c r="D44" t="s">
        <v>34</v>
      </c>
      <c r="E44" t="s">
        <v>35</v>
      </c>
      <c r="F44" t="s">
        <v>43</v>
      </c>
      <c r="G44">
        <v>2014</v>
      </c>
      <c r="H44">
        <v>3</v>
      </c>
      <c r="I44" t="s">
        <v>44</v>
      </c>
      <c r="J44" s="17">
        <v>14733.15559</v>
      </c>
      <c r="K44" s="17">
        <v>1061.6666666666699</v>
      </c>
      <c r="L44" s="17" t="s">
        <v>45</v>
      </c>
      <c r="M44">
        <v>8</v>
      </c>
      <c r="N44">
        <v>6</v>
      </c>
      <c r="O44">
        <v>6</v>
      </c>
      <c r="P44">
        <v>476</v>
      </c>
      <c r="Q44">
        <v>103.87</v>
      </c>
    </row>
    <row r="45" spans="1:17" s="1" customFormat="1" x14ac:dyDescent="0.25">
      <c r="A45" t="s">
        <v>38</v>
      </c>
      <c r="B45" t="s">
        <v>32</v>
      </c>
      <c r="C45" t="s">
        <v>33</v>
      </c>
      <c r="D45" t="s">
        <v>46</v>
      </c>
      <c r="E45" t="s">
        <v>42</v>
      </c>
      <c r="F45" t="s">
        <v>43</v>
      </c>
      <c r="G45">
        <v>2014</v>
      </c>
      <c r="H45">
        <v>4</v>
      </c>
      <c r="I45" t="s">
        <v>44</v>
      </c>
      <c r="J45" s="17">
        <v>21012.013749999998</v>
      </c>
      <c r="K45" s="17">
        <v>724.16666666666697</v>
      </c>
      <c r="L45" s="17" t="s">
        <v>45</v>
      </c>
      <c r="M45">
        <v>5</v>
      </c>
      <c r="N45">
        <v>5</v>
      </c>
      <c r="O45">
        <v>5</v>
      </c>
      <c r="P45">
        <v>372</v>
      </c>
      <c r="Q45">
        <v>101.75</v>
      </c>
    </row>
    <row r="46" spans="1:17" s="1" customFormat="1" x14ac:dyDescent="0.25">
      <c r="A46" t="s">
        <v>38</v>
      </c>
      <c r="B46" t="s">
        <v>32</v>
      </c>
      <c r="C46" t="s">
        <v>33</v>
      </c>
      <c r="D46" t="s">
        <v>34</v>
      </c>
      <c r="E46" t="s">
        <v>23</v>
      </c>
      <c r="F46" t="s">
        <v>43</v>
      </c>
      <c r="G46">
        <v>2014</v>
      </c>
      <c r="H46">
        <v>4</v>
      </c>
      <c r="I46" t="s">
        <v>44</v>
      </c>
      <c r="J46" s="17">
        <v>454.58711</v>
      </c>
      <c r="K46" s="17">
        <v>262.5</v>
      </c>
      <c r="L46" s="17" t="s">
        <v>45</v>
      </c>
      <c r="M46">
        <v>5</v>
      </c>
      <c r="N46">
        <v>4</v>
      </c>
      <c r="O46">
        <v>4</v>
      </c>
      <c r="P46">
        <v>31</v>
      </c>
      <c r="Q46">
        <v>7.45</v>
      </c>
    </row>
    <row r="47" spans="1:17" s="1" customFormat="1" x14ac:dyDescent="0.25">
      <c r="A47" t="s">
        <v>38</v>
      </c>
      <c r="B47" t="s">
        <v>32</v>
      </c>
      <c r="C47" t="s">
        <v>33</v>
      </c>
      <c r="D47" t="s">
        <v>34</v>
      </c>
      <c r="E47" t="s">
        <v>35</v>
      </c>
      <c r="F47" t="s">
        <v>43</v>
      </c>
      <c r="G47">
        <v>2014</v>
      </c>
      <c r="H47">
        <v>4</v>
      </c>
      <c r="I47" t="s">
        <v>44</v>
      </c>
      <c r="J47" s="17">
        <v>6045.3944929999998</v>
      </c>
      <c r="K47" s="17">
        <v>907.33333333333303</v>
      </c>
      <c r="L47" s="17" t="s">
        <v>45</v>
      </c>
      <c r="M47">
        <v>8</v>
      </c>
      <c r="N47">
        <v>7</v>
      </c>
      <c r="O47">
        <v>7</v>
      </c>
      <c r="P47">
        <v>98</v>
      </c>
      <c r="Q47">
        <v>24.55</v>
      </c>
    </row>
    <row r="48" spans="1:17" s="1" customFormat="1" x14ac:dyDescent="0.25">
      <c r="A48" t="s">
        <v>38</v>
      </c>
      <c r="B48" t="s">
        <v>32</v>
      </c>
      <c r="C48" t="s">
        <v>33</v>
      </c>
      <c r="D48" t="s">
        <v>46</v>
      </c>
      <c r="E48" t="s">
        <v>42</v>
      </c>
      <c r="F48" t="s">
        <v>43</v>
      </c>
      <c r="G48">
        <v>2015</v>
      </c>
      <c r="H48">
        <v>1</v>
      </c>
      <c r="I48" t="s">
        <v>44</v>
      </c>
      <c r="J48" s="17">
        <v>11045.70343</v>
      </c>
      <c r="K48" s="17">
        <v>787</v>
      </c>
      <c r="L48" s="17" t="s">
        <v>45</v>
      </c>
      <c r="M48">
        <v>3</v>
      </c>
      <c r="N48">
        <v>3</v>
      </c>
      <c r="O48">
        <v>3</v>
      </c>
      <c r="P48">
        <v>149</v>
      </c>
      <c r="Q48">
        <v>49.685000000000002</v>
      </c>
    </row>
    <row r="49" spans="1:17" s="1" customFormat="1" x14ac:dyDescent="0.25">
      <c r="A49" t="s">
        <v>38</v>
      </c>
      <c r="B49" t="s">
        <v>32</v>
      </c>
      <c r="C49" t="s">
        <v>33</v>
      </c>
      <c r="D49" t="s">
        <v>34</v>
      </c>
      <c r="E49" t="s">
        <v>23</v>
      </c>
      <c r="F49" t="s">
        <v>43</v>
      </c>
      <c r="G49">
        <v>2015</v>
      </c>
      <c r="H49">
        <v>1</v>
      </c>
      <c r="I49" t="s">
        <v>44</v>
      </c>
      <c r="J49" s="17">
        <v>3792.3423979999998</v>
      </c>
      <c r="K49" s="17">
        <v>246</v>
      </c>
      <c r="L49" s="17" t="s">
        <v>45</v>
      </c>
      <c r="M49">
        <v>5</v>
      </c>
      <c r="N49">
        <v>5</v>
      </c>
      <c r="O49">
        <v>5</v>
      </c>
      <c r="P49">
        <v>301</v>
      </c>
      <c r="Q49">
        <v>61.015000000000001</v>
      </c>
    </row>
    <row r="50" spans="1:17" s="1" customFormat="1" x14ac:dyDescent="0.25">
      <c r="A50" t="s">
        <v>38</v>
      </c>
      <c r="B50" t="s">
        <v>32</v>
      </c>
      <c r="C50" t="s">
        <v>33</v>
      </c>
      <c r="D50" t="s">
        <v>46</v>
      </c>
      <c r="E50" t="s">
        <v>42</v>
      </c>
      <c r="F50" t="s">
        <v>43</v>
      </c>
      <c r="G50">
        <v>2015</v>
      </c>
      <c r="H50">
        <v>2</v>
      </c>
      <c r="I50" t="s">
        <v>44</v>
      </c>
      <c r="J50" s="17">
        <v>2501.0398220000002</v>
      </c>
      <c r="K50" s="17">
        <v>507</v>
      </c>
      <c r="L50" s="17" t="s">
        <v>45</v>
      </c>
      <c r="M50">
        <v>3</v>
      </c>
      <c r="N50">
        <v>3</v>
      </c>
      <c r="O50">
        <v>3</v>
      </c>
      <c r="P50">
        <v>45</v>
      </c>
      <c r="Q50">
        <v>11.25</v>
      </c>
    </row>
    <row r="51" spans="1:17" s="1" customFormat="1" x14ac:dyDescent="0.25">
      <c r="A51" t="s">
        <v>38</v>
      </c>
      <c r="B51" t="s">
        <v>32</v>
      </c>
      <c r="C51" t="s">
        <v>33</v>
      </c>
      <c r="D51" t="s">
        <v>34</v>
      </c>
      <c r="E51" t="s">
        <v>23</v>
      </c>
      <c r="F51" t="s">
        <v>43</v>
      </c>
      <c r="G51">
        <v>2015</v>
      </c>
      <c r="H51">
        <v>2</v>
      </c>
      <c r="I51" t="s">
        <v>44</v>
      </c>
      <c r="J51" s="17">
        <v>15584.14501</v>
      </c>
      <c r="K51" s="17">
        <v>504</v>
      </c>
      <c r="L51" s="17" t="s">
        <v>45</v>
      </c>
      <c r="M51">
        <v>5</v>
      </c>
      <c r="N51">
        <v>5</v>
      </c>
      <c r="O51">
        <v>5</v>
      </c>
      <c r="P51">
        <v>420</v>
      </c>
      <c r="Q51">
        <v>86.265000000000001</v>
      </c>
    </row>
    <row r="52" spans="1:17" s="1" customFormat="1" x14ac:dyDescent="0.25">
      <c r="A52" t="s">
        <v>38</v>
      </c>
      <c r="B52" t="s">
        <v>32</v>
      </c>
      <c r="C52" t="s">
        <v>33</v>
      </c>
      <c r="D52" t="s">
        <v>34</v>
      </c>
      <c r="E52" t="s">
        <v>35</v>
      </c>
      <c r="F52" t="s">
        <v>43</v>
      </c>
      <c r="G52">
        <v>2015</v>
      </c>
      <c r="H52">
        <v>2</v>
      </c>
      <c r="I52" t="s">
        <v>44</v>
      </c>
      <c r="J52" s="17">
        <v>9149.8133469999993</v>
      </c>
      <c r="K52" s="17">
        <v>1349.5833333333301</v>
      </c>
      <c r="L52" s="17" t="s">
        <v>45</v>
      </c>
      <c r="M52">
        <v>6</v>
      </c>
      <c r="N52">
        <v>5</v>
      </c>
      <c r="O52">
        <v>5</v>
      </c>
      <c r="P52">
        <v>343</v>
      </c>
      <c r="Q52">
        <v>70.094999999999999</v>
      </c>
    </row>
    <row r="53" spans="1:17" s="1" customFormat="1" x14ac:dyDescent="0.25">
      <c r="A53" t="s">
        <v>38</v>
      </c>
      <c r="B53" t="s">
        <v>32</v>
      </c>
      <c r="C53" t="s">
        <v>33</v>
      </c>
      <c r="D53" t="s">
        <v>46</v>
      </c>
      <c r="E53" t="s">
        <v>42</v>
      </c>
      <c r="F53" t="s">
        <v>43</v>
      </c>
      <c r="G53">
        <v>2016</v>
      </c>
      <c r="H53">
        <v>1</v>
      </c>
      <c r="I53" t="s">
        <v>44</v>
      </c>
      <c r="J53" s="17">
        <v>17143.57415</v>
      </c>
      <c r="K53" s="17">
        <v>564</v>
      </c>
      <c r="L53" s="17" t="s">
        <v>45</v>
      </c>
      <c r="M53">
        <v>5</v>
      </c>
      <c r="N53">
        <v>5</v>
      </c>
      <c r="O53">
        <v>5</v>
      </c>
      <c r="P53">
        <v>402</v>
      </c>
      <c r="Q53">
        <v>113.815</v>
      </c>
    </row>
    <row r="54" spans="1:17" s="1" customFormat="1" x14ac:dyDescent="0.25">
      <c r="A54" t="s">
        <v>38</v>
      </c>
      <c r="B54" t="s">
        <v>32</v>
      </c>
      <c r="C54" t="s">
        <v>33</v>
      </c>
      <c r="D54" t="s">
        <v>34</v>
      </c>
      <c r="E54" t="s">
        <v>23</v>
      </c>
      <c r="F54" t="s">
        <v>43</v>
      </c>
      <c r="G54">
        <v>2016</v>
      </c>
      <c r="H54">
        <v>1</v>
      </c>
      <c r="I54" t="s">
        <v>44</v>
      </c>
      <c r="J54" s="17">
        <v>3157.2232359999998</v>
      </c>
      <c r="K54" s="17">
        <v>206</v>
      </c>
      <c r="L54" s="17" t="s">
        <v>45</v>
      </c>
      <c r="M54">
        <v>5</v>
      </c>
      <c r="N54">
        <v>5</v>
      </c>
      <c r="O54">
        <v>5</v>
      </c>
      <c r="P54">
        <v>259</v>
      </c>
      <c r="Q54">
        <v>71.02</v>
      </c>
    </row>
    <row r="55" spans="1:17" s="1" customFormat="1" x14ac:dyDescent="0.25">
      <c r="A55" t="s">
        <v>38</v>
      </c>
      <c r="B55" t="s">
        <v>32</v>
      </c>
      <c r="C55" t="s">
        <v>33</v>
      </c>
      <c r="D55" t="s">
        <v>34</v>
      </c>
      <c r="E55" t="s">
        <v>35</v>
      </c>
      <c r="F55" t="s">
        <v>43</v>
      </c>
      <c r="G55">
        <v>2016</v>
      </c>
      <c r="H55">
        <v>1</v>
      </c>
      <c r="I55" t="s">
        <v>44</v>
      </c>
      <c r="J55" s="17">
        <v>3457.2366959999999</v>
      </c>
      <c r="K55" s="17">
        <v>572.75</v>
      </c>
      <c r="L55" s="17" t="s">
        <v>45</v>
      </c>
      <c r="M55">
        <v>8</v>
      </c>
      <c r="N55">
        <v>8</v>
      </c>
      <c r="O55">
        <v>8</v>
      </c>
      <c r="P55">
        <v>433</v>
      </c>
      <c r="Q55">
        <v>116.095</v>
      </c>
    </row>
    <row r="56" spans="1:17" s="1" customFormat="1" x14ac:dyDescent="0.25">
      <c r="A56" t="s">
        <v>38</v>
      </c>
      <c r="B56" t="s">
        <v>32</v>
      </c>
      <c r="C56" t="s">
        <v>33</v>
      </c>
      <c r="D56" t="s">
        <v>46</v>
      </c>
      <c r="E56" t="s">
        <v>42</v>
      </c>
      <c r="F56" t="s">
        <v>43</v>
      </c>
      <c r="G56">
        <v>2016</v>
      </c>
      <c r="H56">
        <v>2</v>
      </c>
      <c r="I56" t="s">
        <v>44</v>
      </c>
      <c r="J56" s="17">
        <v>4471.8374320000003</v>
      </c>
      <c r="K56" s="17">
        <v>610.16666666666697</v>
      </c>
      <c r="L56" s="17" t="s">
        <v>45</v>
      </c>
      <c r="M56">
        <v>6</v>
      </c>
      <c r="N56">
        <v>5</v>
      </c>
      <c r="O56">
        <v>5</v>
      </c>
      <c r="P56">
        <v>125</v>
      </c>
      <c r="Q56">
        <v>35.854999999999997</v>
      </c>
    </row>
    <row r="57" spans="1:17" s="1" customFormat="1" x14ac:dyDescent="0.25">
      <c r="A57" t="s">
        <v>38</v>
      </c>
      <c r="B57" t="s">
        <v>32</v>
      </c>
      <c r="C57" t="s">
        <v>33</v>
      </c>
      <c r="D57" t="s">
        <v>34</v>
      </c>
      <c r="E57" t="s">
        <v>35</v>
      </c>
      <c r="F57" t="s">
        <v>43</v>
      </c>
      <c r="G57">
        <v>2016</v>
      </c>
      <c r="H57">
        <v>2</v>
      </c>
      <c r="I57" t="s">
        <v>44</v>
      </c>
      <c r="J57" s="17">
        <v>15576.1967</v>
      </c>
      <c r="K57" s="17">
        <v>1336.1666666666699</v>
      </c>
      <c r="L57" s="17" t="s">
        <v>45</v>
      </c>
      <c r="M57">
        <v>10</v>
      </c>
      <c r="N57">
        <v>8</v>
      </c>
      <c r="O57">
        <v>8</v>
      </c>
      <c r="P57">
        <v>593</v>
      </c>
      <c r="Q57">
        <v>118.155</v>
      </c>
    </row>
    <row r="58" spans="1:17" s="1" customFormat="1" x14ac:dyDescent="0.25">
      <c r="A58" t="s">
        <v>38</v>
      </c>
      <c r="B58" t="s">
        <v>32</v>
      </c>
      <c r="C58" t="s">
        <v>33</v>
      </c>
      <c r="D58" t="s">
        <v>34</v>
      </c>
      <c r="E58" t="s">
        <v>23</v>
      </c>
      <c r="F58" t="s">
        <v>43</v>
      </c>
      <c r="G58">
        <v>2016</v>
      </c>
      <c r="H58">
        <v>3</v>
      </c>
      <c r="I58" t="s">
        <v>44</v>
      </c>
      <c r="J58" s="17">
        <v>10892.80042</v>
      </c>
      <c r="K58" s="17">
        <v>343.5</v>
      </c>
      <c r="L58" s="17" t="s">
        <v>45</v>
      </c>
      <c r="M58">
        <v>4</v>
      </c>
      <c r="N58">
        <v>4</v>
      </c>
      <c r="O58">
        <v>4</v>
      </c>
      <c r="P58">
        <v>442</v>
      </c>
      <c r="Q58">
        <v>97.995000000000005</v>
      </c>
    </row>
    <row r="59" spans="1:17" s="1" customFormat="1" x14ac:dyDescent="0.25">
      <c r="A59" t="s">
        <v>38</v>
      </c>
      <c r="B59" t="s">
        <v>32</v>
      </c>
      <c r="C59" t="s">
        <v>33</v>
      </c>
      <c r="D59" t="s">
        <v>34</v>
      </c>
      <c r="E59" t="s">
        <v>35</v>
      </c>
      <c r="F59" t="s">
        <v>43</v>
      </c>
      <c r="G59">
        <v>2016</v>
      </c>
      <c r="H59">
        <v>3</v>
      </c>
      <c r="I59" t="s">
        <v>44</v>
      </c>
      <c r="J59" s="17">
        <v>6376.3121689999998</v>
      </c>
      <c r="K59" s="17">
        <v>899.51666666666699</v>
      </c>
      <c r="L59" s="17" t="s">
        <v>45</v>
      </c>
      <c r="M59">
        <v>7</v>
      </c>
      <c r="N59">
        <v>3</v>
      </c>
      <c r="O59">
        <v>3</v>
      </c>
      <c r="P59">
        <v>209</v>
      </c>
      <c r="Q59">
        <v>45.56</v>
      </c>
    </row>
    <row r="60" spans="1:17" s="1" customFormat="1" x14ac:dyDescent="0.25">
      <c r="A60" t="s">
        <v>38</v>
      </c>
      <c r="B60" t="s">
        <v>32</v>
      </c>
      <c r="C60" t="s">
        <v>33</v>
      </c>
      <c r="D60" t="s">
        <v>34</v>
      </c>
      <c r="E60" t="s">
        <v>35</v>
      </c>
      <c r="F60" t="s">
        <v>43</v>
      </c>
      <c r="G60">
        <v>2016</v>
      </c>
      <c r="H60">
        <v>3</v>
      </c>
      <c r="I60" t="s">
        <v>19</v>
      </c>
      <c r="J60" s="17">
        <v>5667</v>
      </c>
      <c r="K60" s="17">
        <v>899.51666666666699</v>
      </c>
      <c r="L60" s="17">
        <v>358.2</v>
      </c>
      <c r="M60">
        <v>7</v>
      </c>
      <c r="N60">
        <v>3</v>
      </c>
      <c r="O60">
        <v>3</v>
      </c>
      <c r="P60">
        <v>162</v>
      </c>
      <c r="Q60">
        <v>45.651000000000003</v>
      </c>
    </row>
    <row r="61" spans="1:17" s="1" customFormat="1" x14ac:dyDescent="0.25">
      <c r="A61" t="s">
        <v>38</v>
      </c>
      <c r="B61" t="s">
        <v>32</v>
      </c>
      <c r="C61" t="s">
        <v>33</v>
      </c>
      <c r="D61" t="s">
        <v>46</v>
      </c>
      <c r="E61" t="s">
        <v>42</v>
      </c>
      <c r="F61" t="s">
        <v>43</v>
      </c>
      <c r="G61">
        <v>2016</v>
      </c>
      <c r="H61">
        <v>4</v>
      </c>
      <c r="I61" t="s">
        <v>44</v>
      </c>
      <c r="J61" s="17">
        <v>2903.6252549999999</v>
      </c>
      <c r="K61" s="17">
        <v>552.33333333333303</v>
      </c>
      <c r="L61" s="17" t="s">
        <v>45</v>
      </c>
      <c r="M61">
        <v>6</v>
      </c>
      <c r="N61">
        <v>5</v>
      </c>
      <c r="O61">
        <v>5</v>
      </c>
      <c r="P61">
        <v>113</v>
      </c>
      <c r="Q61">
        <v>32.715000000000003</v>
      </c>
    </row>
    <row r="62" spans="1:17" s="1" customFormat="1" x14ac:dyDescent="0.25">
      <c r="A62" t="s">
        <v>38</v>
      </c>
      <c r="B62" t="s">
        <v>32</v>
      </c>
      <c r="C62" t="s">
        <v>33</v>
      </c>
      <c r="D62" t="s">
        <v>34</v>
      </c>
      <c r="E62" t="s">
        <v>23</v>
      </c>
      <c r="F62" t="s">
        <v>43</v>
      </c>
      <c r="G62">
        <v>2016</v>
      </c>
      <c r="H62">
        <v>4</v>
      </c>
      <c r="I62" t="s">
        <v>44</v>
      </c>
      <c r="J62" s="17">
        <v>1918.0786189999999</v>
      </c>
      <c r="K62" s="17">
        <v>419.16666666666703</v>
      </c>
      <c r="L62" s="17" t="s">
        <v>45</v>
      </c>
      <c r="M62">
        <v>5</v>
      </c>
      <c r="N62">
        <v>5</v>
      </c>
      <c r="O62">
        <v>5</v>
      </c>
      <c r="P62">
        <v>140</v>
      </c>
      <c r="Q62">
        <v>32.880000000000003</v>
      </c>
    </row>
    <row r="63" spans="1:17" s="1" customFormat="1" x14ac:dyDescent="0.25">
      <c r="A63" t="s">
        <v>38</v>
      </c>
      <c r="B63" t="s">
        <v>32</v>
      </c>
      <c r="C63" t="s">
        <v>33</v>
      </c>
      <c r="D63" t="s">
        <v>34</v>
      </c>
      <c r="E63" t="s">
        <v>35</v>
      </c>
      <c r="F63" t="s">
        <v>47</v>
      </c>
      <c r="G63">
        <v>2016</v>
      </c>
      <c r="H63">
        <v>4</v>
      </c>
      <c r="I63" t="s">
        <v>44</v>
      </c>
      <c r="J63" s="17">
        <v>92428.803929999995</v>
      </c>
      <c r="K63" s="17">
        <v>141</v>
      </c>
      <c r="L63" s="17" t="s">
        <v>45</v>
      </c>
      <c r="M63">
        <v>4</v>
      </c>
      <c r="N63">
        <v>4</v>
      </c>
      <c r="O63">
        <v>4</v>
      </c>
      <c r="P63">
        <v>976</v>
      </c>
      <c r="Q63">
        <v>222</v>
      </c>
    </row>
    <row r="64" spans="1:17" s="1" customFormat="1" x14ac:dyDescent="0.25">
      <c r="A64" t="s">
        <v>38</v>
      </c>
      <c r="B64" t="s">
        <v>32</v>
      </c>
      <c r="C64" t="s">
        <v>33</v>
      </c>
      <c r="D64" t="s">
        <v>34</v>
      </c>
      <c r="E64" t="s">
        <v>35</v>
      </c>
      <c r="F64" t="s">
        <v>43</v>
      </c>
      <c r="G64">
        <v>2016</v>
      </c>
      <c r="H64">
        <v>4</v>
      </c>
      <c r="I64" t="s">
        <v>44</v>
      </c>
      <c r="J64" s="17">
        <v>305.15591999999998</v>
      </c>
      <c r="K64" s="17">
        <v>571.5</v>
      </c>
      <c r="L64" s="17" t="s">
        <v>45</v>
      </c>
      <c r="M64">
        <v>6</v>
      </c>
      <c r="N64">
        <v>6</v>
      </c>
      <c r="O64">
        <v>6</v>
      </c>
      <c r="P64">
        <v>43</v>
      </c>
      <c r="Q64">
        <v>9.875</v>
      </c>
    </row>
    <row r="65" spans="1:17" s="1" customFormat="1" x14ac:dyDescent="0.25">
      <c r="A65" t="s">
        <v>38</v>
      </c>
      <c r="B65" t="s">
        <v>48</v>
      </c>
      <c r="C65" t="s">
        <v>49</v>
      </c>
      <c r="D65" t="s">
        <v>50</v>
      </c>
      <c r="E65" t="s">
        <v>35</v>
      </c>
      <c r="F65" t="s">
        <v>47</v>
      </c>
      <c r="G65">
        <v>2014</v>
      </c>
      <c r="H65">
        <v>1</v>
      </c>
      <c r="I65" t="s">
        <v>44</v>
      </c>
      <c r="J65" s="17">
        <v>78838</v>
      </c>
      <c r="K65" s="17">
        <v>337</v>
      </c>
      <c r="L65" s="17" t="s">
        <v>45</v>
      </c>
      <c r="M65">
        <v>5</v>
      </c>
      <c r="N65">
        <v>5</v>
      </c>
      <c r="O65">
        <v>5</v>
      </c>
      <c r="P65">
        <v>311</v>
      </c>
      <c r="Q65">
        <v>55.35</v>
      </c>
    </row>
    <row r="66" spans="1:17" s="1" customFormat="1" x14ac:dyDescent="0.25">
      <c r="A66" t="s">
        <v>38</v>
      </c>
      <c r="B66" t="s">
        <v>48</v>
      </c>
      <c r="C66" t="s">
        <v>49</v>
      </c>
      <c r="D66" t="s">
        <v>50</v>
      </c>
      <c r="E66" t="s">
        <v>35</v>
      </c>
      <c r="F66" t="s">
        <v>43</v>
      </c>
      <c r="G66">
        <v>2014</v>
      </c>
      <c r="H66">
        <v>1</v>
      </c>
      <c r="I66" t="s">
        <v>44</v>
      </c>
      <c r="J66" s="17">
        <v>3043</v>
      </c>
      <c r="K66" s="17">
        <v>743.5</v>
      </c>
      <c r="L66" s="17" t="s">
        <v>45</v>
      </c>
      <c r="M66">
        <v>8</v>
      </c>
      <c r="N66">
        <v>6</v>
      </c>
      <c r="O66">
        <v>6</v>
      </c>
      <c r="P66">
        <v>163</v>
      </c>
      <c r="Q66">
        <v>31.125</v>
      </c>
    </row>
    <row r="67" spans="1:17" s="1" customFormat="1" x14ac:dyDescent="0.25">
      <c r="A67" t="s">
        <v>38</v>
      </c>
      <c r="B67" t="s">
        <v>48</v>
      </c>
      <c r="C67" t="s">
        <v>49</v>
      </c>
      <c r="D67" t="s">
        <v>50</v>
      </c>
      <c r="E67" t="s">
        <v>23</v>
      </c>
      <c r="F67" t="s">
        <v>43</v>
      </c>
      <c r="G67">
        <v>2014</v>
      </c>
      <c r="H67">
        <v>2</v>
      </c>
      <c r="I67" t="s">
        <v>44</v>
      </c>
      <c r="J67" s="17">
        <v>3155</v>
      </c>
      <c r="K67" s="17">
        <v>506.5</v>
      </c>
      <c r="L67" s="17" t="s">
        <v>45</v>
      </c>
      <c r="M67">
        <v>6</v>
      </c>
      <c r="N67">
        <v>6</v>
      </c>
      <c r="O67">
        <v>6</v>
      </c>
      <c r="P67">
        <v>196</v>
      </c>
      <c r="Q67">
        <v>45.65</v>
      </c>
    </row>
    <row r="68" spans="1:17" s="1" customFormat="1" x14ac:dyDescent="0.25">
      <c r="A68" t="s">
        <v>38</v>
      </c>
      <c r="B68" t="s">
        <v>48</v>
      </c>
      <c r="C68" t="s">
        <v>49</v>
      </c>
      <c r="D68" t="s">
        <v>50</v>
      </c>
      <c r="E68" t="s">
        <v>35</v>
      </c>
      <c r="F68" t="s">
        <v>43</v>
      </c>
      <c r="G68">
        <v>2014</v>
      </c>
      <c r="H68">
        <v>2</v>
      </c>
      <c r="I68" t="s">
        <v>44</v>
      </c>
      <c r="J68" s="17">
        <v>9368</v>
      </c>
      <c r="K68" s="17">
        <v>1753.13333333333</v>
      </c>
      <c r="L68" s="17" t="s">
        <v>45</v>
      </c>
      <c r="M68">
        <v>6</v>
      </c>
      <c r="N68">
        <v>6</v>
      </c>
      <c r="O68">
        <v>6</v>
      </c>
      <c r="P68">
        <v>114</v>
      </c>
      <c r="Q68">
        <v>27.8</v>
      </c>
    </row>
    <row r="69" spans="1:17" s="1" customFormat="1" x14ac:dyDescent="0.25">
      <c r="A69" t="s">
        <v>38</v>
      </c>
      <c r="B69" t="s">
        <v>48</v>
      </c>
      <c r="C69" t="s">
        <v>49</v>
      </c>
      <c r="D69" t="s">
        <v>50</v>
      </c>
      <c r="E69" t="s">
        <v>23</v>
      </c>
      <c r="F69" t="s">
        <v>43</v>
      </c>
      <c r="G69">
        <v>2014</v>
      </c>
      <c r="H69">
        <v>3</v>
      </c>
      <c r="I69" t="s">
        <v>44</v>
      </c>
      <c r="J69" s="17">
        <v>1041</v>
      </c>
      <c r="K69" s="17">
        <v>289</v>
      </c>
      <c r="L69" s="17" t="s">
        <v>45</v>
      </c>
      <c r="M69">
        <v>5</v>
      </c>
      <c r="N69">
        <v>3</v>
      </c>
      <c r="O69">
        <v>3</v>
      </c>
      <c r="P69">
        <v>167</v>
      </c>
      <c r="Q69">
        <v>36.29</v>
      </c>
    </row>
    <row r="70" spans="1:17" s="1" customFormat="1" x14ac:dyDescent="0.25">
      <c r="A70" t="s">
        <v>38</v>
      </c>
      <c r="B70" t="s">
        <v>48</v>
      </c>
      <c r="C70" t="s">
        <v>49</v>
      </c>
      <c r="D70" t="s">
        <v>50</v>
      </c>
      <c r="E70" t="s">
        <v>35</v>
      </c>
      <c r="F70" t="s">
        <v>47</v>
      </c>
      <c r="G70">
        <v>2014</v>
      </c>
      <c r="H70">
        <v>3</v>
      </c>
      <c r="I70" t="s">
        <v>44</v>
      </c>
      <c r="J70" s="17">
        <v>2650</v>
      </c>
      <c r="K70" s="17">
        <v>88</v>
      </c>
      <c r="L70" s="17" t="s">
        <v>45</v>
      </c>
      <c r="M70">
        <v>3</v>
      </c>
      <c r="N70">
        <v>3</v>
      </c>
      <c r="O70">
        <v>3</v>
      </c>
      <c r="P70">
        <v>535</v>
      </c>
      <c r="Q70">
        <v>110.98</v>
      </c>
    </row>
    <row r="71" spans="1:17" s="1" customFormat="1" x14ac:dyDescent="0.25">
      <c r="A71" t="s">
        <v>38</v>
      </c>
      <c r="B71" t="s">
        <v>48</v>
      </c>
      <c r="C71" t="s">
        <v>49</v>
      </c>
      <c r="D71" t="s">
        <v>50</v>
      </c>
      <c r="E71" t="s">
        <v>23</v>
      </c>
      <c r="F71" t="s">
        <v>43</v>
      </c>
      <c r="G71">
        <v>2015</v>
      </c>
      <c r="H71">
        <v>2</v>
      </c>
      <c r="I71" t="s">
        <v>44</v>
      </c>
      <c r="J71" s="17">
        <v>1524.2368799999999</v>
      </c>
      <c r="K71" s="17">
        <v>504</v>
      </c>
      <c r="L71" s="17" t="s">
        <v>45</v>
      </c>
      <c r="M71">
        <v>5</v>
      </c>
      <c r="N71">
        <v>4</v>
      </c>
      <c r="O71">
        <v>4</v>
      </c>
      <c r="P71">
        <v>38</v>
      </c>
      <c r="Q71">
        <v>8.51</v>
      </c>
    </row>
    <row r="72" spans="1:17" s="1" customFormat="1" x14ac:dyDescent="0.25">
      <c r="A72" t="s">
        <v>38</v>
      </c>
      <c r="B72" t="s">
        <v>48</v>
      </c>
      <c r="C72" t="s">
        <v>49</v>
      </c>
      <c r="D72" t="s">
        <v>50</v>
      </c>
      <c r="E72" t="s">
        <v>35</v>
      </c>
      <c r="F72" t="s">
        <v>43</v>
      </c>
      <c r="G72">
        <v>2015</v>
      </c>
      <c r="H72">
        <v>2</v>
      </c>
      <c r="I72" t="s">
        <v>44</v>
      </c>
      <c r="J72" s="17">
        <v>2461.658629</v>
      </c>
      <c r="K72" s="17">
        <v>1349.5833333333301</v>
      </c>
      <c r="L72" s="17" t="s">
        <v>45</v>
      </c>
      <c r="M72">
        <v>6</v>
      </c>
      <c r="N72">
        <v>5</v>
      </c>
      <c r="O72">
        <v>5</v>
      </c>
      <c r="P72">
        <v>130</v>
      </c>
      <c r="Q72">
        <v>26.9</v>
      </c>
    </row>
    <row r="73" spans="1:17" s="1" customFormat="1" x14ac:dyDescent="0.25">
      <c r="A73" t="s">
        <v>38</v>
      </c>
      <c r="B73" t="s">
        <v>48</v>
      </c>
      <c r="C73" t="s">
        <v>49</v>
      </c>
      <c r="D73" t="s">
        <v>50</v>
      </c>
      <c r="E73" t="s">
        <v>35</v>
      </c>
      <c r="F73" t="s">
        <v>43</v>
      </c>
      <c r="G73">
        <v>2016</v>
      </c>
      <c r="H73">
        <v>1</v>
      </c>
      <c r="I73" t="s">
        <v>44</v>
      </c>
      <c r="J73" s="17">
        <v>1979.881836</v>
      </c>
      <c r="K73" s="17">
        <v>572.75</v>
      </c>
      <c r="L73" s="17" t="s">
        <v>45</v>
      </c>
      <c r="M73">
        <v>8</v>
      </c>
      <c r="N73">
        <v>8</v>
      </c>
      <c r="O73">
        <v>8</v>
      </c>
      <c r="P73">
        <v>314</v>
      </c>
      <c r="Q73">
        <v>66.484999999999999</v>
      </c>
    </row>
    <row r="74" spans="1:17" s="1" customFormat="1" x14ac:dyDescent="0.25">
      <c r="A74" t="s">
        <v>38</v>
      </c>
      <c r="B74" t="s">
        <v>48</v>
      </c>
      <c r="C74" t="s">
        <v>49</v>
      </c>
      <c r="D74" t="s">
        <v>50</v>
      </c>
      <c r="E74" t="s">
        <v>35</v>
      </c>
      <c r="F74" t="s">
        <v>43</v>
      </c>
      <c r="G74">
        <v>2016</v>
      </c>
      <c r="H74">
        <v>2</v>
      </c>
      <c r="I74" t="s">
        <v>44</v>
      </c>
      <c r="J74" s="17">
        <v>1716.8119139999999</v>
      </c>
      <c r="K74" s="17">
        <v>1336.1666666666699</v>
      </c>
      <c r="L74" s="17" t="s">
        <v>45</v>
      </c>
      <c r="M74">
        <v>10</v>
      </c>
      <c r="N74">
        <v>9</v>
      </c>
      <c r="O74">
        <v>9</v>
      </c>
      <c r="P74">
        <v>94</v>
      </c>
      <c r="Q74">
        <v>18.645</v>
      </c>
    </row>
    <row r="75" spans="1:17" s="1" customFormat="1" x14ac:dyDescent="0.25">
      <c r="A75" t="s">
        <v>38</v>
      </c>
      <c r="B75" t="s">
        <v>48</v>
      </c>
      <c r="C75" t="s">
        <v>49</v>
      </c>
      <c r="D75" t="s">
        <v>50</v>
      </c>
      <c r="E75" t="s">
        <v>23</v>
      </c>
      <c r="F75" t="s">
        <v>43</v>
      </c>
      <c r="G75">
        <v>2016</v>
      </c>
      <c r="H75">
        <v>3</v>
      </c>
      <c r="I75" t="s">
        <v>44</v>
      </c>
      <c r="J75" s="17">
        <v>1082.4017510000001</v>
      </c>
      <c r="K75" s="17">
        <v>343.5</v>
      </c>
      <c r="L75" s="17" t="s">
        <v>45</v>
      </c>
      <c r="M75">
        <v>4</v>
      </c>
      <c r="N75">
        <v>3</v>
      </c>
      <c r="O75">
        <v>3</v>
      </c>
      <c r="P75">
        <v>78</v>
      </c>
      <c r="Q75">
        <v>16.602</v>
      </c>
    </row>
    <row r="76" spans="1:17" s="1" customFormat="1" x14ac:dyDescent="0.25">
      <c r="A76" t="s">
        <v>38</v>
      </c>
      <c r="B76" t="s">
        <v>48</v>
      </c>
      <c r="C76" t="s">
        <v>49</v>
      </c>
      <c r="D76" t="s">
        <v>50</v>
      </c>
      <c r="E76" t="s">
        <v>35</v>
      </c>
      <c r="F76" t="s">
        <v>47</v>
      </c>
      <c r="G76">
        <v>2016</v>
      </c>
      <c r="H76">
        <v>4</v>
      </c>
      <c r="I76" t="s">
        <v>44</v>
      </c>
      <c r="J76" s="17">
        <v>47592.683199999999</v>
      </c>
      <c r="K76" s="17">
        <v>141</v>
      </c>
      <c r="L76" s="17" t="s">
        <v>45</v>
      </c>
      <c r="M76">
        <v>4</v>
      </c>
      <c r="N76">
        <v>4</v>
      </c>
      <c r="O76">
        <v>4</v>
      </c>
      <c r="P76">
        <v>814</v>
      </c>
      <c r="Q76">
        <v>161.19999999999999</v>
      </c>
    </row>
    <row r="77" spans="1:17" s="1" customFormat="1" x14ac:dyDescent="0.25">
      <c r="A77" t="s">
        <v>38</v>
      </c>
      <c r="B77" t="s">
        <v>51</v>
      </c>
      <c r="C77" t="s">
        <v>27</v>
      </c>
      <c r="D77" s="15" t="s">
        <v>28</v>
      </c>
      <c r="E77" t="s">
        <v>35</v>
      </c>
      <c r="F77" t="s">
        <v>47</v>
      </c>
      <c r="G77">
        <v>2016</v>
      </c>
      <c r="H77">
        <v>4</v>
      </c>
      <c r="I77" t="s">
        <v>19</v>
      </c>
      <c r="J77" s="17">
        <v>1122.2</v>
      </c>
      <c r="K77" s="17">
        <v>141</v>
      </c>
      <c r="L77" s="17">
        <v>69</v>
      </c>
      <c r="M77">
        <v>4</v>
      </c>
      <c r="N77">
        <v>3</v>
      </c>
      <c r="O77">
        <v>3</v>
      </c>
      <c r="P77">
        <v>113</v>
      </c>
      <c r="Q77">
        <v>90.2</v>
      </c>
    </row>
    <row r="78" spans="1:17" s="1" customFormat="1" x14ac:dyDescent="0.25">
      <c r="A78" s="18" t="s">
        <v>38</v>
      </c>
      <c r="B78" s="18" t="s">
        <v>52</v>
      </c>
      <c r="C78" s="18" t="s">
        <v>53</v>
      </c>
      <c r="D78" s="18" t="s">
        <v>54</v>
      </c>
      <c r="E78" s="18" t="s">
        <v>35</v>
      </c>
      <c r="F78" s="18" t="s">
        <v>47</v>
      </c>
      <c r="G78" s="18">
        <v>2014</v>
      </c>
      <c r="H78" s="18">
        <v>1</v>
      </c>
      <c r="I78" s="19" t="s">
        <v>19</v>
      </c>
      <c r="J78" s="19"/>
      <c r="K78" s="18">
        <v>337</v>
      </c>
      <c r="L78" s="18">
        <v>337</v>
      </c>
      <c r="M78" s="19">
        <v>13</v>
      </c>
      <c r="N78" s="19">
        <v>13</v>
      </c>
      <c r="O78" s="19">
        <v>13</v>
      </c>
      <c r="P78" s="19">
        <v>283</v>
      </c>
      <c r="Q78" s="19">
        <v>642.38699999999994</v>
      </c>
    </row>
    <row r="79" spans="1:17" s="1" customFormat="1" x14ac:dyDescent="0.25">
      <c r="A79" s="18" t="s">
        <v>38</v>
      </c>
      <c r="B79" s="18" t="s">
        <v>52</v>
      </c>
      <c r="C79" s="18" t="s">
        <v>53</v>
      </c>
      <c r="D79" s="18" t="s">
        <v>54</v>
      </c>
      <c r="E79" s="18" t="s">
        <v>35</v>
      </c>
      <c r="F79" s="18" t="s">
        <v>47</v>
      </c>
      <c r="G79" s="18">
        <v>2014</v>
      </c>
      <c r="H79" s="18">
        <v>2</v>
      </c>
      <c r="I79" s="19" t="s">
        <v>19</v>
      </c>
      <c r="J79" s="19"/>
      <c r="K79" s="18">
        <v>246</v>
      </c>
      <c r="L79" s="18">
        <v>244</v>
      </c>
      <c r="M79" s="19">
        <v>10</v>
      </c>
      <c r="N79" s="19">
        <v>10</v>
      </c>
      <c r="O79" s="19">
        <v>10</v>
      </c>
      <c r="P79" s="19">
        <v>320</v>
      </c>
      <c r="Q79" s="19">
        <v>1009.816</v>
      </c>
    </row>
    <row r="80" spans="1:17" s="1" customFormat="1" x14ac:dyDescent="0.25">
      <c r="A80" s="18" t="s">
        <v>38</v>
      </c>
      <c r="B80" s="18" t="s">
        <v>52</v>
      </c>
      <c r="C80" s="18" t="s">
        <v>53</v>
      </c>
      <c r="D80" s="18" t="s">
        <v>54</v>
      </c>
      <c r="E80" s="18" t="s">
        <v>35</v>
      </c>
      <c r="F80" s="18" t="s">
        <v>47</v>
      </c>
      <c r="G80" s="18">
        <v>2014</v>
      </c>
      <c r="H80" s="18">
        <v>3</v>
      </c>
      <c r="I80" s="19" t="s">
        <v>19</v>
      </c>
      <c r="J80" s="19"/>
      <c r="K80" s="18">
        <v>88</v>
      </c>
      <c r="L80" s="18">
        <v>88</v>
      </c>
      <c r="M80" s="19">
        <v>12</v>
      </c>
      <c r="N80" s="19">
        <v>12</v>
      </c>
      <c r="O80" s="19">
        <v>12</v>
      </c>
      <c r="P80" s="19">
        <v>341</v>
      </c>
      <c r="Q80" s="19">
        <v>973.61400000000003</v>
      </c>
    </row>
    <row r="81" spans="1:17" s="1" customFormat="1" x14ac:dyDescent="0.25">
      <c r="A81" s="18" t="s">
        <v>38</v>
      </c>
      <c r="B81" s="18" t="s">
        <v>52</v>
      </c>
      <c r="C81" s="18" t="s">
        <v>53</v>
      </c>
      <c r="D81" s="18" t="s">
        <v>54</v>
      </c>
      <c r="E81" s="18" t="s">
        <v>35</v>
      </c>
      <c r="F81" s="18" t="s">
        <v>47</v>
      </c>
      <c r="G81" s="18">
        <v>2014</v>
      </c>
      <c r="H81" s="18">
        <v>4</v>
      </c>
      <c r="I81" s="19" t="s">
        <v>19</v>
      </c>
      <c r="J81" s="19"/>
      <c r="K81" s="18">
        <v>221</v>
      </c>
      <c r="L81" s="18">
        <v>221</v>
      </c>
      <c r="M81" s="19">
        <v>15</v>
      </c>
      <c r="N81" s="19">
        <v>15</v>
      </c>
      <c r="O81" s="19">
        <v>15</v>
      </c>
      <c r="P81" s="19">
        <v>280</v>
      </c>
      <c r="Q81" s="19">
        <v>679.27300000000002</v>
      </c>
    </row>
    <row r="82" spans="1:17" s="1" customFormat="1" x14ac:dyDescent="0.25">
      <c r="A82" s="18" t="s">
        <v>38</v>
      </c>
      <c r="B82" s="18" t="s">
        <v>52</v>
      </c>
      <c r="C82" s="18" t="s">
        <v>53</v>
      </c>
      <c r="D82" s="18" t="s">
        <v>54</v>
      </c>
      <c r="E82" s="18" t="s">
        <v>35</v>
      </c>
      <c r="F82" s="18" t="s">
        <v>47</v>
      </c>
      <c r="G82" s="18">
        <v>2014</v>
      </c>
      <c r="H82" s="18">
        <v>1</v>
      </c>
      <c r="I82" s="19" t="s">
        <v>44</v>
      </c>
      <c r="J82" s="19"/>
      <c r="K82" s="18">
        <v>337</v>
      </c>
      <c r="L82" s="18">
        <v>337</v>
      </c>
      <c r="M82" s="20">
        <v>5</v>
      </c>
      <c r="N82" s="20">
        <v>5</v>
      </c>
      <c r="O82" s="20">
        <v>5</v>
      </c>
      <c r="P82" s="19">
        <v>1170</v>
      </c>
      <c r="Q82" s="21">
        <v>366</v>
      </c>
    </row>
    <row r="83" spans="1:17" s="1" customFormat="1" x14ac:dyDescent="0.25">
      <c r="A83" s="18" t="s">
        <v>38</v>
      </c>
      <c r="B83" s="18" t="s">
        <v>52</v>
      </c>
      <c r="C83" s="18" t="s">
        <v>53</v>
      </c>
      <c r="D83" s="18" t="s">
        <v>54</v>
      </c>
      <c r="E83" s="18" t="s">
        <v>35</v>
      </c>
      <c r="F83" s="18" t="s">
        <v>47</v>
      </c>
      <c r="G83" s="18">
        <v>2014</v>
      </c>
      <c r="H83" s="18">
        <v>2</v>
      </c>
      <c r="I83" s="19" t="s">
        <v>44</v>
      </c>
      <c r="J83" s="19"/>
      <c r="K83" s="18">
        <v>246</v>
      </c>
      <c r="L83" s="18">
        <v>244</v>
      </c>
      <c r="M83" s="20">
        <v>2</v>
      </c>
      <c r="N83" s="20">
        <v>2</v>
      </c>
      <c r="O83" s="20">
        <v>2</v>
      </c>
      <c r="P83" s="19">
        <v>1694</v>
      </c>
      <c r="Q83" s="21">
        <v>557</v>
      </c>
    </row>
    <row r="84" spans="1:17" s="1" customFormat="1" x14ac:dyDescent="0.25">
      <c r="A84" s="18" t="s">
        <v>38</v>
      </c>
      <c r="B84" s="18" t="s">
        <v>52</v>
      </c>
      <c r="C84" s="18" t="s">
        <v>53</v>
      </c>
      <c r="D84" s="18" t="s">
        <v>54</v>
      </c>
      <c r="E84" s="18" t="s">
        <v>35</v>
      </c>
      <c r="F84" s="18" t="s">
        <v>47</v>
      </c>
      <c r="G84" s="18">
        <v>2014</v>
      </c>
      <c r="H84" s="18">
        <v>3</v>
      </c>
      <c r="I84" s="19" t="s">
        <v>44</v>
      </c>
      <c r="J84" s="19"/>
      <c r="K84" s="18">
        <v>88</v>
      </c>
      <c r="L84" s="18">
        <v>88</v>
      </c>
      <c r="M84" s="20">
        <v>3</v>
      </c>
      <c r="N84" s="20">
        <v>3</v>
      </c>
      <c r="O84" s="20">
        <v>3</v>
      </c>
      <c r="P84" s="19">
        <v>2548</v>
      </c>
      <c r="Q84" s="21">
        <v>829.95</v>
      </c>
    </row>
    <row r="85" spans="1:17" s="1" customFormat="1" x14ac:dyDescent="0.25">
      <c r="A85" s="18" t="s">
        <v>38</v>
      </c>
      <c r="B85" s="18" t="s">
        <v>52</v>
      </c>
      <c r="C85" s="18" t="s">
        <v>53</v>
      </c>
      <c r="D85" s="18" t="s">
        <v>54</v>
      </c>
      <c r="E85" s="18" t="s">
        <v>35</v>
      </c>
      <c r="F85" s="18" t="s">
        <v>47</v>
      </c>
      <c r="G85" s="18">
        <v>2014</v>
      </c>
      <c r="H85" s="18">
        <v>4</v>
      </c>
      <c r="I85" s="19" t="s">
        <v>44</v>
      </c>
      <c r="J85" s="19"/>
      <c r="K85" s="18">
        <v>221</v>
      </c>
      <c r="L85" s="18">
        <v>221</v>
      </c>
      <c r="M85" s="20">
        <v>1</v>
      </c>
      <c r="N85" s="20">
        <v>1</v>
      </c>
      <c r="O85" s="20">
        <v>1</v>
      </c>
      <c r="P85" s="19">
        <v>1257</v>
      </c>
      <c r="Q85" s="21">
        <v>378</v>
      </c>
    </row>
    <row r="86" spans="1:17" s="1" customFormat="1" x14ac:dyDescent="0.25">
      <c r="A86" s="18" t="s">
        <v>38</v>
      </c>
      <c r="B86" s="18" t="s">
        <v>52</v>
      </c>
      <c r="C86" s="18" t="s">
        <v>53</v>
      </c>
      <c r="D86" s="18" t="s">
        <v>54</v>
      </c>
      <c r="E86" s="18" t="s">
        <v>35</v>
      </c>
      <c r="F86" s="18" t="s">
        <v>43</v>
      </c>
      <c r="G86" s="18">
        <v>2014</v>
      </c>
      <c r="H86" s="18">
        <v>1</v>
      </c>
      <c r="I86" s="19" t="s">
        <v>19</v>
      </c>
      <c r="J86" s="19"/>
      <c r="K86" s="18">
        <v>337</v>
      </c>
      <c r="L86" s="18">
        <v>337</v>
      </c>
      <c r="M86" s="19">
        <f>4+3</f>
        <v>7</v>
      </c>
      <c r="N86" s="19">
        <f>4+3</f>
        <v>7</v>
      </c>
      <c r="O86" s="19">
        <f>4+3</f>
        <v>7</v>
      </c>
      <c r="P86" s="19">
        <v>943</v>
      </c>
      <c r="Q86" s="19">
        <f>80.905+66.451</f>
        <v>147.35599999999999</v>
      </c>
    </row>
    <row r="87" spans="1:17" s="1" customFormat="1" x14ac:dyDescent="0.25">
      <c r="A87" s="18" t="s">
        <v>38</v>
      </c>
      <c r="B87" s="18" t="s">
        <v>52</v>
      </c>
      <c r="C87" s="18" t="s">
        <v>53</v>
      </c>
      <c r="D87" s="18" t="s">
        <v>54</v>
      </c>
      <c r="E87" s="18" t="s">
        <v>35</v>
      </c>
      <c r="F87" s="18" t="s">
        <v>43</v>
      </c>
      <c r="G87" s="18">
        <v>2014</v>
      </c>
      <c r="H87" s="18">
        <v>2</v>
      </c>
      <c r="I87" s="19" t="s">
        <v>19</v>
      </c>
      <c r="J87" s="19"/>
      <c r="K87" s="18">
        <v>246</v>
      </c>
      <c r="L87" s="18">
        <v>244</v>
      </c>
      <c r="M87" s="19">
        <f>10+0</f>
        <v>10</v>
      </c>
      <c r="N87" s="19">
        <f>10+0</f>
        <v>10</v>
      </c>
      <c r="O87" s="19">
        <f>10+0</f>
        <v>10</v>
      </c>
      <c r="P87" s="19">
        <v>599</v>
      </c>
      <c r="Q87" s="19">
        <f>215.644+0</f>
        <v>215.64400000000001</v>
      </c>
    </row>
    <row r="88" spans="1:17" s="1" customFormat="1" x14ac:dyDescent="0.25">
      <c r="A88" s="18" t="s">
        <v>38</v>
      </c>
      <c r="B88" s="18" t="s">
        <v>52</v>
      </c>
      <c r="C88" s="18" t="s">
        <v>53</v>
      </c>
      <c r="D88" s="18" t="s">
        <v>54</v>
      </c>
      <c r="E88" s="18" t="s">
        <v>35</v>
      </c>
      <c r="F88" s="18" t="s">
        <v>43</v>
      </c>
      <c r="G88" s="18">
        <v>2014</v>
      </c>
      <c r="H88" s="18">
        <v>3</v>
      </c>
      <c r="I88" s="19" t="s">
        <v>19</v>
      </c>
      <c r="J88" s="19"/>
      <c r="K88" s="18">
        <v>88</v>
      </c>
      <c r="L88" s="18">
        <v>88</v>
      </c>
      <c r="M88" s="19">
        <f>7+1</f>
        <v>8</v>
      </c>
      <c r="N88" s="19">
        <f>7+1</f>
        <v>8</v>
      </c>
      <c r="O88" s="19">
        <f>7+1</f>
        <v>8</v>
      </c>
      <c r="P88" s="19">
        <f>643+277</f>
        <v>920</v>
      </c>
      <c r="Q88" s="19">
        <f>215.519+48.046</f>
        <v>263.565</v>
      </c>
    </row>
    <row r="89" spans="1:17" s="1" customFormat="1" x14ac:dyDescent="0.25">
      <c r="A89" s="18" t="s">
        <v>38</v>
      </c>
      <c r="B89" s="18" t="s">
        <v>52</v>
      </c>
      <c r="C89" s="18" t="s">
        <v>53</v>
      </c>
      <c r="D89" s="18" t="s">
        <v>54</v>
      </c>
      <c r="E89" s="18" t="s">
        <v>35</v>
      </c>
      <c r="F89" s="18" t="s">
        <v>43</v>
      </c>
      <c r="G89" s="18">
        <v>2014</v>
      </c>
      <c r="H89" s="18">
        <v>4</v>
      </c>
      <c r="I89" s="19" t="s">
        <v>19</v>
      </c>
      <c r="J89" s="19"/>
      <c r="K89" s="18">
        <v>221</v>
      </c>
      <c r="L89" s="18">
        <v>221</v>
      </c>
      <c r="M89" s="19">
        <f>2+3</f>
        <v>5</v>
      </c>
      <c r="N89" s="19">
        <f>2+3</f>
        <v>5</v>
      </c>
      <c r="O89" s="19">
        <f>2+3</f>
        <v>5</v>
      </c>
      <c r="P89" s="19">
        <f>364+358</f>
        <v>722</v>
      </c>
      <c r="Q89" s="19">
        <f>43.844+70.568</f>
        <v>114.41200000000001</v>
      </c>
    </row>
    <row r="90" spans="1:17" s="19" customFormat="1" x14ac:dyDescent="0.25">
      <c r="A90" s="18" t="s">
        <v>38</v>
      </c>
      <c r="B90" s="18" t="s">
        <v>52</v>
      </c>
      <c r="C90" s="18" t="s">
        <v>53</v>
      </c>
      <c r="D90" s="18" t="s">
        <v>54</v>
      </c>
      <c r="E90" s="18" t="s">
        <v>35</v>
      </c>
      <c r="F90" s="18" t="s">
        <v>43</v>
      </c>
      <c r="G90" s="18">
        <v>2014</v>
      </c>
      <c r="H90" s="18">
        <v>1</v>
      </c>
      <c r="I90" s="19" t="s">
        <v>44</v>
      </c>
      <c r="K90" s="18">
        <v>337</v>
      </c>
      <c r="L90" s="18">
        <v>337</v>
      </c>
      <c r="M90" s="20">
        <v>8</v>
      </c>
      <c r="N90" s="20">
        <v>8</v>
      </c>
      <c r="O90" s="20">
        <v>8</v>
      </c>
      <c r="P90" s="20">
        <v>224</v>
      </c>
      <c r="Q90" s="21">
        <v>63.37</v>
      </c>
    </row>
    <row r="91" spans="1:17" s="19" customFormat="1" x14ac:dyDescent="0.25">
      <c r="A91" s="18" t="s">
        <v>38</v>
      </c>
      <c r="B91" s="18" t="s">
        <v>52</v>
      </c>
      <c r="C91" s="18" t="s">
        <v>53</v>
      </c>
      <c r="D91" s="18" t="s">
        <v>54</v>
      </c>
      <c r="E91" s="18" t="s">
        <v>35</v>
      </c>
      <c r="F91" s="18" t="s">
        <v>43</v>
      </c>
      <c r="G91" s="18">
        <v>2014</v>
      </c>
      <c r="H91" s="18">
        <v>2</v>
      </c>
      <c r="I91" s="19" t="s">
        <v>44</v>
      </c>
      <c r="K91" s="18">
        <v>246</v>
      </c>
      <c r="L91" s="18">
        <v>244</v>
      </c>
      <c r="M91" s="20">
        <v>6</v>
      </c>
      <c r="N91" s="20">
        <v>6</v>
      </c>
      <c r="O91" s="20">
        <v>6</v>
      </c>
      <c r="P91" s="20">
        <v>126</v>
      </c>
      <c r="Q91" s="21">
        <v>25.785</v>
      </c>
    </row>
    <row r="92" spans="1:17" s="19" customFormat="1" x14ac:dyDescent="0.25">
      <c r="A92" s="18" t="s">
        <v>38</v>
      </c>
      <c r="B92" s="18" t="s">
        <v>52</v>
      </c>
      <c r="C92" s="18" t="s">
        <v>53</v>
      </c>
      <c r="D92" s="18" t="s">
        <v>54</v>
      </c>
      <c r="E92" s="18" t="s">
        <v>35</v>
      </c>
      <c r="F92" s="18" t="s">
        <v>43</v>
      </c>
      <c r="G92" s="18">
        <v>2014</v>
      </c>
      <c r="H92" s="18">
        <v>3</v>
      </c>
      <c r="I92" s="19" t="s">
        <v>44</v>
      </c>
      <c r="K92" s="18">
        <v>88</v>
      </c>
      <c r="L92" s="18">
        <v>88</v>
      </c>
      <c r="M92" s="20">
        <v>8</v>
      </c>
      <c r="N92" s="20">
        <v>8</v>
      </c>
      <c r="O92" s="20">
        <v>8</v>
      </c>
      <c r="P92" s="20">
        <f>297+209</f>
        <v>506</v>
      </c>
      <c r="Q92" s="21">
        <f>47.075+60.395</f>
        <v>107.47</v>
      </c>
    </row>
    <row r="93" spans="1:17" s="19" customFormat="1" x14ac:dyDescent="0.25">
      <c r="A93" s="18" t="s">
        <v>38</v>
      </c>
      <c r="B93" s="18" t="s">
        <v>52</v>
      </c>
      <c r="C93" s="18" t="s">
        <v>53</v>
      </c>
      <c r="D93" s="18" t="s">
        <v>54</v>
      </c>
      <c r="E93" s="18" t="s">
        <v>35</v>
      </c>
      <c r="F93" s="18" t="s">
        <v>43</v>
      </c>
      <c r="G93" s="18">
        <v>2014</v>
      </c>
      <c r="H93" s="18">
        <v>4</v>
      </c>
      <c r="I93" s="19" t="s">
        <v>44</v>
      </c>
      <c r="K93" s="18">
        <v>221</v>
      </c>
      <c r="L93" s="18">
        <v>221</v>
      </c>
      <c r="M93" s="20">
        <v>8</v>
      </c>
      <c r="N93" s="20">
        <v>8</v>
      </c>
      <c r="O93" s="20">
        <v>8</v>
      </c>
      <c r="P93" s="20">
        <f>122+289</f>
        <v>411</v>
      </c>
      <c r="Q93" s="21">
        <f>37.03+113.76</f>
        <v>150.79000000000002</v>
      </c>
    </row>
    <row r="94" spans="1:17" s="1" customFormat="1" x14ac:dyDescent="0.25">
      <c r="A94" s="18" t="s">
        <v>38</v>
      </c>
      <c r="B94" s="18" t="s">
        <v>52</v>
      </c>
      <c r="C94" s="18" t="s">
        <v>53</v>
      </c>
      <c r="D94" s="18" t="s">
        <v>54</v>
      </c>
      <c r="E94" s="18" t="s">
        <v>31</v>
      </c>
      <c r="F94" s="18" t="s">
        <v>47</v>
      </c>
      <c r="G94" s="18">
        <v>2014</v>
      </c>
      <c r="H94" s="18">
        <v>2</v>
      </c>
      <c r="I94" s="19" t="s">
        <v>44</v>
      </c>
      <c r="J94" s="19"/>
      <c r="K94" s="18">
        <v>246</v>
      </c>
      <c r="L94" s="18">
        <v>244</v>
      </c>
      <c r="M94" s="20">
        <v>1</v>
      </c>
      <c r="N94" s="20">
        <v>1</v>
      </c>
      <c r="O94" s="20">
        <v>1</v>
      </c>
      <c r="P94" s="20">
        <v>831</v>
      </c>
      <c r="Q94" s="21">
        <v>291.10000000000002</v>
      </c>
    </row>
    <row r="95" spans="1:17" s="1" customFormat="1" x14ac:dyDescent="0.25">
      <c r="A95" s="18" t="s">
        <v>38</v>
      </c>
      <c r="B95" s="18" t="s">
        <v>52</v>
      </c>
      <c r="C95" s="18" t="s">
        <v>53</v>
      </c>
      <c r="D95" s="18" t="s">
        <v>54</v>
      </c>
      <c r="E95" s="18" t="s">
        <v>31</v>
      </c>
      <c r="F95" s="18" t="s">
        <v>47</v>
      </c>
      <c r="G95" s="18">
        <v>2014</v>
      </c>
      <c r="H95" s="18">
        <v>4</v>
      </c>
      <c r="I95" s="19" t="s">
        <v>44</v>
      </c>
      <c r="J95" s="19"/>
      <c r="K95" s="18">
        <v>221</v>
      </c>
      <c r="L95" s="18">
        <v>221</v>
      </c>
      <c r="M95" s="20">
        <v>1</v>
      </c>
      <c r="N95" s="20">
        <v>1</v>
      </c>
      <c r="O95" s="20">
        <v>1</v>
      </c>
      <c r="P95" s="20">
        <v>667</v>
      </c>
      <c r="Q95" s="21">
        <v>230</v>
      </c>
    </row>
    <row r="96" spans="1:17" s="1" customFormat="1" x14ac:dyDescent="0.25">
      <c r="A96" s="22" t="s">
        <v>38</v>
      </c>
      <c r="B96" s="22" t="s">
        <v>52</v>
      </c>
      <c r="C96" s="22" t="s">
        <v>53</v>
      </c>
      <c r="D96" s="22" t="s">
        <v>54</v>
      </c>
      <c r="E96" s="22" t="s">
        <v>35</v>
      </c>
      <c r="F96" s="22" t="s">
        <v>47</v>
      </c>
      <c r="G96" s="22">
        <v>2015</v>
      </c>
      <c r="H96" s="22">
        <v>1</v>
      </c>
      <c r="I96" s="19" t="s">
        <v>55</v>
      </c>
      <c r="J96" s="22">
        <v>1004590</v>
      </c>
      <c r="K96" s="22">
        <v>245</v>
      </c>
      <c r="L96" s="22">
        <v>245</v>
      </c>
      <c r="M96" s="22">
        <v>9</v>
      </c>
      <c r="N96" s="22">
        <v>9</v>
      </c>
      <c r="O96" s="22">
        <v>9</v>
      </c>
      <c r="P96" s="22">
        <v>2156</v>
      </c>
      <c r="Q96" s="22">
        <v>1236.3889999999999</v>
      </c>
    </row>
    <row r="97" spans="1:17" s="1" customFormat="1" x14ac:dyDescent="0.25">
      <c r="A97" s="22" t="s">
        <v>38</v>
      </c>
      <c r="B97" s="22" t="s">
        <v>52</v>
      </c>
      <c r="C97" s="22" t="s">
        <v>53</v>
      </c>
      <c r="D97" s="22" t="s">
        <v>54</v>
      </c>
      <c r="E97" s="22" t="s">
        <v>35</v>
      </c>
      <c r="F97" s="22" t="s">
        <v>47</v>
      </c>
      <c r="G97" s="22">
        <v>2015</v>
      </c>
      <c r="H97" s="22">
        <v>2</v>
      </c>
      <c r="I97" s="19" t="s">
        <v>55</v>
      </c>
      <c r="J97" s="22">
        <v>1520204</v>
      </c>
      <c r="K97" s="22">
        <v>304</v>
      </c>
      <c r="L97" s="22">
        <v>302</v>
      </c>
      <c r="M97" s="22">
        <v>13</v>
      </c>
      <c r="N97" s="22">
        <v>13</v>
      </c>
      <c r="O97" s="22">
        <v>13</v>
      </c>
      <c r="P97" s="22">
        <v>3142</v>
      </c>
      <c r="Q97" s="22">
        <v>1865.529</v>
      </c>
    </row>
    <row r="98" spans="1:17" s="1" customFormat="1" x14ac:dyDescent="0.25">
      <c r="A98" s="22" t="s">
        <v>38</v>
      </c>
      <c r="B98" s="22" t="s">
        <v>52</v>
      </c>
      <c r="C98" s="22" t="s">
        <v>53</v>
      </c>
      <c r="D98" s="22" t="s">
        <v>54</v>
      </c>
      <c r="E98" s="22" t="s">
        <v>35</v>
      </c>
      <c r="F98" s="22" t="s">
        <v>47</v>
      </c>
      <c r="G98" s="22">
        <v>2015</v>
      </c>
      <c r="H98" s="22">
        <v>3</v>
      </c>
      <c r="I98" s="19" t="s">
        <v>55</v>
      </c>
      <c r="J98" s="22">
        <v>212508</v>
      </c>
      <c r="K98" s="22">
        <v>88</v>
      </c>
      <c r="L98" s="22">
        <v>88</v>
      </c>
      <c r="M98" s="22">
        <v>4</v>
      </c>
      <c r="N98" s="22">
        <v>4</v>
      </c>
      <c r="O98" s="22">
        <v>4</v>
      </c>
      <c r="P98" s="22">
        <v>1025</v>
      </c>
      <c r="Q98" s="22">
        <v>609.23299999999995</v>
      </c>
    </row>
    <row r="99" spans="1:17" s="1" customFormat="1" x14ac:dyDescent="0.25">
      <c r="A99" s="22" t="s">
        <v>38</v>
      </c>
      <c r="B99" s="22" t="s">
        <v>52</v>
      </c>
      <c r="C99" s="22" t="s">
        <v>53</v>
      </c>
      <c r="D99" s="22" t="s">
        <v>54</v>
      </c>
      <c r="E99" s="22" t="s">
        <v>35</v>
      </c>
      <c r="F99" s="22" t="s">
        <v>47</v>
      </c>
      <c r="G99" s="22">
        <v>2015</v>
      </c>
      <c r="H99" s="22">
        <v>4</v>
      </c>
      <c r="I99" s="19" t="s">
        <v>55</v>
      </c>
      <c r="J99" s="22">
        <v>708134</v>
      </c>
      <c r="K99" s="22">
        <v>223</v>
      </c>
      <c r="L99" s="22">
        <v>223</v>
      </c>
      <c r="M99" s="22">
        <v>5</v>
      </c>
      <c r="N99" s="22">
        <v>5</v>
      </c>
      <c r="O99" s="22">
        <v>5</v>
      </c>
      <c r="P99" s="22">
        <v>1387</v>
      </c>
      <c r="Q99" s="22">
        <v>723.69899999999996</v>
      </c>
    </row>
    <row r="100" spans="1:17" s="1" customFormat="1" x14ac:dyDescent="0.25">
      <c r="A100" s="18" t="s">
        <v>38</v>
      </c>
      <c r="B100" s="18" t="s">
        <v>52</v>
      </c>
      <c r="C100" s="18" t="s">
        <v>53</v>
      </c>
      <c r="D100" s="18" t="s">
        <v>54</v>
      </c>
      <c r="E100" s="18" t="s">
        <v>35</v>
      </c>
      <c r="F100" s="18" t="s">
        <v>43</v>
      </c>
      <c r="G100" s="18">
        <v>2015</v>
      </c>
      <c r="H100" s="18">
        <v>1</v>
      </c>
      <c r="I100" s="19" t="s">
        <v>55</v>
      </c>
      <c r="J100" s="19">
        <v>1004590</v>
      </c>
      <c r="K100" s="18">
        <v>245</v>
      </c>
      <c r="L100" s="18">
        <v>245</v>
      </c>
      <c r="M100" s="18">
        <f>4+7</f>
        <v>11</v>
      </c>
      <c r="N100" s="18">
        <f>4+7</f>
        <v>11</v>
      </c>
      <c r="O100" s="18">
        <f>4+7</f>
        <v>11</v>
      </c>
      <c r="P100" s="18">
        <f>167+806</f>
        <v>973</v>
      </c>
      <c r="Q100" s="19">
        <f>159.97+582.8</f>
        <v>742.77</v>
      </c>
    </row>
    <row r="101" spans="1:17" s="1" customFormat="1" x14ac:dyDescent="0.25">
      <c r="A101" s="18" t="s">
        <v>38</v>
      </c>
      <c r="B101" s="18" t="s">
        <v>52</v>
      </c>
      <c r="C101" s="18" t="s">
        <v>53</v>
      </c>
      <c r="D101" s="18" t="s">
        <v>54</v>
      </c>
      <c r="E101" s="18" t="s">
        <v>35</v>
      </c>
      <c r="F101" s="18" t="s">
        <v>43</v>
      </c>
      <c r="G101" s="18">
        <v>2015</v>
      </c>
      <c r="H101" s="18">
        <v>2</v>
      </c>
      <c r="I101" s="19" t="s">
        <v>55</v>
      </c>
      <c r="J101" s="19">
        <v>1520204</v>
      </c>
      <c r="K101" s="18">
        <v>304</v>
      </c>
      <c r="L101" s="18">
        <v>302</v>
      </c>
      <c r="M101" s="18">
        <f>10+2</f>
        <v>12</v>
      </c>
      <c r="N101" s="18">
        <f>10+2</f>
        <v>12</v>
      </c>
      <c r="O101" s="18">
        <f>10+2</f>
        <v>12</v>
      </c>
      <c r="P101" s="18">
        <f>572+162</f>
        <v>734</v>
      </c>
      <c r="Q101" s="19">
        <f>533.223+144.969</f>
        <v>678.19200000000001</v>
      </c>
    </row>
    <row r="102" spans="1:17" s="1" customFormat="1" x14ac:dyDescent="0.25">
      <c r="A102" s="18" t="s">
        <v>38</v>
      </c>
      <c r="B102" s="18" t="s">
        <v>52</v>
      </c>
      <c r="C102" s="18" t="s">
        <v>53</v>
      </c>
      <c r="D102" s="18" t="s">
        <v>54</v>
      </c>
      <c r="E102" s="18" t="s">
        <v>35</v>
      </c>
      <c r="F102" s="18" t="s">
        <v>43</v>
      </c>
      <c r="G102" s="18">
        <v>2015</v>
      </c>
      <c r="H102" s="18">
        <v>3</v>
      </c>
      <c r="I102" s="19" t="s">
        <v>55</v>
      </c>
      <c r="J102" s="19">
        <v>212508</v>
      </c>
      <c r="K102" s="18">
        <v>88</v>
      </c>
      <c r="L102" s="18">
        <v>88</v>
      </c>
      <c r="M102" s="18">
        <f>1+0</f>
        <v>1</v>
      </c>
      <c r="N102" s="18">
        <f>1+0</f>
        <v>1</v>
      </c>
      <c r="O102" s="18">
        <f>1+0</f>
        <v>1</v>
      </c>
      <c r="P102" s="18">
        <f>54+0</f>
        <v>54</v>
      </c>
      <c r="Q102" s="19">
        <f>50.346+0</f>
        <v>50.345999999999997</v>
      </c>
    </row>
    <row r="103" spans="1:17" s="1" customFormat="1" x14ac:dyDescent="0.25">
      <c r="A103" s="18" t="s">
        <v>38</v>
      </c>
      <c r="B103" s="18" t="s">
        <v>52</v>
      </c>
      <c r="C103" s="18" t="s">
        <v>53</v>
      </c>
      <c r="D103" s="18" t="s">
        <v>54</v>
      </c>
      <c r="E103" s="18" t="s">
        <v>35</v>
      </c>
      <c r="F103" s="18" t="s">
        <v>43</v>
      </c>
      <c r="G103" s="18">
        <v>2015</v>
      </c>
      <c r="H103" s="18">
        <v>4</v>
      </c>
      <c r="I103" s="19" t="s">
        <v>55</v>
      </c>
      <c r="J103" s="19">
        <v>708134</v>
      </c>
      <c r="K103" s="18">
        <v>223</v>
      </c>
      <c r="L103" s="18">
        <v>223</v>
      </c>
      <c r="M103" s="18">
        <f>4+0</f>
        <v>4</v>
      </c>
      <c r="N103" s="18">
        <f>4+0</f>
        <v>4</v>
      </c>
      <c r="O103" s="18">
        <f>4+0</f>
        <v>4</v>
      </c>
      <c r="P103" s="18">
        <f>175+0</f>
        <v>175</v>
      </c>
      <c r="Q103" s="19">
        <f>191.782+0</f>
        <v>191.78200000000001</v>
      </c>
    </row>
    <row r="104" spans="1:17" s="1" customFormat="1" x14ac:dyDescent="0.25">
      <c r="A104" s="18" t="s">
        <v>38</v>
      </c>
      <c r="B104" s="18" t="s">
        <v>52</v>
      </c>
      <c r="C104" s="18" t="s">
        <v>53</v>
      </c>
      <c r="D104" s="18" t="s">
        <v>54</v>
      </c>
      <c r="E104" s="18" t="s">
        <v>35</v>
      </c>
      <c r="F104" s="18" t="s">
        <v>47</v>
      </c>
      <c r="G104" s="18">
        <v>2016</v>
      </c>
      <c r="H104" s="18">
        <v>1</v>
      </c>
      <c r="I104" s="19" t="s">
        <v>55</v>
      </c>
      <c r="J104" s="19"/>
      <c r="K104" s="18">
        <v>251</v>
      </c>
      <c r="L104" s="18">
        <v>251</v>
      </c>
      <c r="M104" s="19">
        <v>9</v>
      </c>
      <c r="N104" s="19">
        <v>9</v>
      </c>
      <c r="O104" s="19">
        <v>9</v>
      </c>
      <c r="P104" s="19">
        <v>1976</v>
      </c>
      <c r="Q104" s="19">
        <v>1000.216</v>
      </c>
    </row>
    <row r="105" spans="1:17" s="1" customFormat="1" x14ac:dyDescent="0.25">
      <c r="A105" s="18" t="s">
        <v>38</v>
      </c>
      <c r="B105" s="18" t="s">
        <v>52</v>
      </c>
      <c r="C105" s="18" t="s">
        <v>53</v>
      </c>
      <c r="D105" s="18" t="s">
        <v>54</v>
      </c>
      <c r="E105" s="18" t="s">
        <v>35</v>
      </c>
      <c r="F105" s="18" t="s">
        <v>47</v>
      </c>
      <c r="G105" s="18">
        <v>2016</v>
      </c>
      <c r="H105" s="18">
        <v>2</v>
      </c>
      <c r="I105" s="19" t="s">
        <v>55</v>
      </c>
      <c r="J105" s="19"/>
      <c r="K105" s="18">
        <v>222</v>
      </c>
      <c r="L105" s="18">
        <v>222</v>
      </c>
      <c r="M105" s="19">
        <v>23</v>
      </c>
      <c r="N105" s="19">
        <v>23</v>
      </c>
      <c r="O105" s="19">
        <v>23</v>
      </c>
      <c r="P105" s="19">
        <v>3614</v>
      </c>
      <c r="Q105" s="19">
        <v>2374.5010000000002</v>
      </c>
    </row>
    <row r="106" spans="1:17" s="1" customFormat="1" x14ac:dyDescent="0.25">
      <c r="A106" s="18" t="s">
        <v>38</v>
      </c>
      <c r="B106" s="18" t="s">
        <v>52</v>
      </c>
      <c r="C106" s="18" t="s">
        <v>53</v>
      </c>
      <c r="D106" s="18" t="s">
        <v>54</v>
      </c>
      <c r="E106" s="18" t="s">
        <v>35</v>
      </c>
      <c r="F106" s="18" t="s">
        <v>47</v>
      </c>
      <c r="G106" s="18">
        <v>2016</v>
      </c>
      <c r="H106" s="18">
        <v>3</v>
      </c>
      <c r="I106" s="19" t="s">
        <v>55</v>
      </c>
      <c r="J106" s="19"/>
      <c r="K106" s="18">
        <v>126</v>
      </c>
      <c r="L106" s="18">
        <v>126</v>
      </c>
      <c r="M106" s="19">
        <v>14</v>
      </c>
      <c r="N106" s="19">
        <v>14</v>
      </c>
      <c r="O106" s="19">
        <v>14</v>
      </c>
      <c r="P106" s="19">
        <v>3081</v>
      </c>
      <c r="Q106" s="19">
        <v>1798.692</v>
      </c>
    </row>
    <row r="107" spans="1:17" s="1" customFormat="1" x14ac:dyDescent="0.25">
      <c r="A107" s="18" t="s">
        <v>38</v>
      </c>
      <c r="B107" s="18" t="s">
        <v>52</v>
      </c>
      <c r="C107" s="18" t="s">
        <v>53</v>
      </c>
      <c r="D107" s="18" t="s">
        <v>54</v>
      </c>
      <c r="E107" s="18" t="s">
        <v>35</v>
      </c>
      <c r="F107" s="18" t="s">
        <v>47</v>
      </c>
      <c r="G107" s="18">
        <v>2016</v>
      </c>
      <c r="H107" s="18">
        <v>4</v>
      </c>
      <c r="I107" s="19" t="s">
        <v>55</v>
      </c>
      <c r="J107" s="19"/>
      <c r="K107" s="18">
        <v>141</v>
      </c>
      <c r="L107" s="18">
        <v>141</v>
      </c>
      <c r="M107" s="19">
        <v>8</v>
      </c>
      <c r="N107" s="19">
        <v>8</v>
      </c>
      <c r="O107" s="19">
        <v>8</v>
      </c>
      <c r="P107" s="19">
        <v>2397</v>
      </c>
      <c r="Q107" s="19">
        <v>1258.8889999999999</v>
      </c>
    </row>
    <row r="108" spans="1:17" s="1" customFormat="1" x14ac:dyDescent="0.25">
      <c r="A108" s="18" t="s">
        <v>38</v>
      </c>
      <c r="B108" s="18" t="s">
        <v>52</v>
      </c>
      <c r="C108" s="18" t="s">
        <v>53</v>
      </c>
      <c r="D108" s="18" t="s">
        <v>54</v>
      </c>
      <c r="E108" s="18" t="s">
        <v>35</v>
      </c>
      <c r="F108" s="18" t="s">
        <v>47</v>
      </c>
      <c r="G108" s="18">
        <v>2016</v>
      </c>
      <c r="H108" s="18">
        <v>3</v>
      </c>
      <c r="I108" s="19" t="s">
        <v>56</v>
      </c>
      <c r="J108" s="23">
        <v>302554.06</v>
      </c>
      <c r="K108" s="18">
        <v>126</v>
      </c>
      <c r="L108" s="18">
        <v>126</v>
      </c>
      <c r="M108" s="19">
        <v>2</v>
      </c>
      <c r="N108" s="19">
        <v>2</v>
      </c>
      <c r="O108" s="19">
        <v>2</v>
      </c>
      <c r="P108" s="19">
        <v>1405</v>
      </c>
      <c r="Q108" s="24">
        <v>502</v>
      </c>
    </row>
    <row r="109" spans="1:17" s="1" customFormat="1" x14ac:dyDescent="0.25">
      <c r="A109" s="18" t="s">
        <v>38</v>
      </c>
      <c r="B109" s="18" t="s">
        <v>52</v>
      </c>
      <c r="C109" s="18" t="s">
        <v>53</v>
      </c>
      <c r="D109" s="18" t="s">
        <v>54</v>
      </c>
      <c r="E109" s="18" t="s">
        <v>35</v>
      </c>
      <c r="F109" s="18" t="s">
        <v>47</v>
      </c>
      <c r="G109" s="18">
        <v>2016</v>
      </c>
      <c r="H109" s="18">
        <v>4</v>
      </c>
      <c r="I109" s="19" t="s">
        <v>56</v>
      </c>
      <c r="J109" s="23">
        <v>397056.92999999993</v>
      </c>
      <c r="K109" s="18">
        <v>141</v>
      </c>
      <c r="L109" s="18">
        <v>141</v>
      </c>
      <c r="M109" s="19">
        <v>4</v>
      </c>
      <c r="N109" s="19">
        <v>4</v>
      </c>
      <c r="O109" s="19">
        <v>4</v>
      </c>
      <c r="P109" s="19">
        <v>1105</v>
      </c>
      <c r="Q109" s="24">
        <v>279.74</v>
      </c>
    </row>
    <row r="110" spans="1:17" s="1" customFormat="1" x14ac:dyDescent="0.25">
      <c r="A110" s="18" t="s">
        <v>38</v>
      </c>
      <c r="B110" s="18" t="s">
        <v>52</v>
      </c>
      <c r="C110" s="18" t="s">
        <v>53</v>
      </c>
      <c r="D110" s="18" t="s">
        <v>54</v>
      </c>
      <c r="E110" s="18" t="s">
        <v>35</v>
      </c>
      <c r="F110" s="18" t="s">
        <v>43</v>
      </c>
      <c r="G110" s="18">
        <v>2016</v>
      </c>
      <c r="H110" s="18">
        <v>1</v>
      </c>
      <c r="I110" s="19" t="s">
        <v>55</v>
      </c>
      <c r="J110" s="19"/>
      <c r="K110" s="18"/>
      <c r="L110" s="18"/>
      <c r="M110" s="20">
        <v>8</v>
      </c>
      <c r="N110" s="20">
        <v>8</v>
      </c>
      <c r="O110" s="20">
        <v>8</v>
      </c>
      <c r="P110" s="20">
        <v>755</v>
      </c>
      <c r="Q110" s="24">
        <v>651.03899999999999</v>
      </c>
    </row>
    <row r="111" spans="1:17" s="1" customFormat="1" x14ac:dyDescent="0.25">
      <c r="A111" s="18" t="s">
        <v>38</v>
      </c>
      <c r="B111" s="18" t="s">
        <v>52</v>
      </c>
      <c r="C111" s="18" t="s">
        <v>53</v>
      </c>
      <c r="D111" s="18" t="s">
        <v>54</v>
      </c>
      <c r="E111" s="18" t="s">
        <v>35</v>
      </c>
      <c r="F111" s="18" t="s">
        <v>43</v>
      </c>
      <c r="G111" s="18">
        <v>2016</v>
      </c>
      <c r="H111" s="18">
        <v>2</v>
      </c>
      <c r="I111" s="19" t="s">
        <v>55</v>
      </c>
      <c r="J111" s="19"/>
      <c r="K111" s="18"/>
      <c r="L111" s="18"/>
      <c r="M111" s="20">
        <v>10</v>
      </c>
      <c r="N111" s="20">
        <v>10</v>
      </c>
      <c r="O111" s="20">
        <v>10</v>
      </c>
      <c r="P111" s="20">
        <v>717</v>
      </c>
      <c r="Q111" s="24">
        <v>681.28599999999994</v>
      </c>
    </row>
    <row r="112" spans="1:17" s="1" customFormat="1" x14ac:dyDescent="0.25">
      <c r="A112" s="18" t="s">
        <v>38</v>
      </c>
      <c r="B112" s="18" t="s">
        <v>52</v>
      </c>
      <c r="C112" s="18" t="s">
        <v>53</v>
      </c>
      <c r="D112" s="18" t="s">
        <v>54</v>
      </c>
      <c r="E112" s="18" t="s">
        <v>35</v>
      </c>
      <c r="F112" s="18" t="s">
        <v>43</v>
      </c>
      <c r="G112" s="18">
        <v>2016</v>
      </c>
      <c r="H112" s="18">
        <v>3</v>
      </c>
      <c r="I112" s="19" t="s">
        <v>55</v>
      </c>
      <c r="J112" s="23">
        <v>302554.06</v>
      </c>
      <c r="K112" s="18">
        <v>126</v>
      </c>
      <c r="L112" s="18">
        <v>126</v>
      </c>
      <c r="M112" s="19">
        <v>7</v>
      </c>
      <c r="N112" s="19">
        <v>7</v>
      </c>
      <c r="O112" s="19">
        <v>7</v>
      </c>
      <c r="P112" s="19">
        <v>487</v>
      </c>
      <c r="Q112" s="24">
        <v>477.536</v>
      </c>
    </row>
    <row r="113" spans="1:25" s="1" customFormat="1" x14ac:dyDescent="0.25">
      <c r="A113" s="18" t="s">
        <v>38</v>
      </c>
      <c r="B113" s="18" t="s">
        <v>52</v>
      </c>
      <c r="C113" s="18" t="s">
        <v>53</v>
      </c>
      <c r="D113" s="18" t="s">
        <v>54</v>
      </c>
      <c r="E113" s="18" t="s">
        <v>35</v>
      </c>
      <c r="F113" s="18" t="s">
        <v>43</v>
      </c>
      <c r="G113" s="18">
        <v>2016</v>
      </c>
      <c r="H113" s="18">
        <v>4</v>
      </c>
      <c r="I113" s="19" t="s">
        <v>55</v>
      </c>
      <c r="J113" s="23">
        <v>397056.92999999993</v>
      </c>
      <c r="K113" s="18">
        <v>141</v>
      </c>
      <c r="L113" s="18">
        <v>141</v>
      </c>
      <c r="M113" s="19">
        <v>6</v>
      </c>
      <c r="N113" s="19">
        <v>6</v>
      </c>
      <c r="O113" s="19">
        <v>6</v>
      </c>
      <c r="P113" s="19">
        <v>378</v>
      </c>
      <c r="Q113" s="24">
        <v>342.16800000000001</v>
      </c>
    </row>
    <row r="114" spans="1:25" s="1" customFormat="1" x14ac:dyDescent="0.25">
      <c r="A114" s="8" t="s">
        <v>71</v>
      </c>
      <c r="B114" s="8" t="s">
        <v>52</v>
      </c>
      <c r="C114" s="8" t="s">
        <v>53</v>
      </c>
      <c r="D114" s="8" t="s">
        <v>54</v>
      </c>
      <c r="E114" s="8" t="s">
        <v>73</v>
      </c>
      <c r="F114" s="8" t="s">
        <v>36</v>
      </c>
      <c r="G114" s="8">
        <v>2016</v>
      </c>
      <c r="H114" s="8">
        <v>1</v>
      </c>
      <c r="I114" s="8" t="s">
        <v>19</v>
      </c>
      <c r="J114" s="25">
        <v>198824</v>
      </c>
      <c r="K114" s="25">
        <v>26</v>
      </c>
      <c r="L114" s="25">
        <v>21</v>
      </c>
      <c r="M114" s="25">
        <v>8</v>
      </c>
      <c r="N114" s="25">
        <v>4</v>
      </c>
      <c r="O114" s="25">
        <v>4</v>
      </c>
      <c r="P114" s="25">
        <v>2769</v>
      </c>
      <c r="Q114" s="25">
        <v>1704</v>
      </c>
    </row>
    <row r="115" spans="1:25" s="1" customFormat="1" x14ac:dyDescent="0.25">
      <c r="A115" s="8" t="s">
        <v>71</v>
      </c>
      <c r="B115" s="8" t="s">
        <v>52</v>
      </c>
      <c r="C115" s="8" t="s">
        <v>53</v>
      </c>
      <c r="D115" s="8" t="s">
        <v>54</v>
      </c>
      <c r="E115" s="8" t="s">
        <v>73</v>
      </c>
      <c r="F115" s="8" t="s">
        <v>36</v>
      </c>
      <c r="G115" s="8">
        <v>2016</v>
      </c>
      <c r="H115" s="8">
        <v>1</v>
      </c>
      <c r="I115" s="8" t="s">
        <v>44</v>
      </c>
      <c r="J115" s="25">
        <v>15780</v>
      </c>
      <c r="K115" s="26" t="s">
        <v>74</v>
      </c>
      <c r="L115" s="26" t="s">
        <v>74</v>
      </c>
      <c r="M115" s="25">
        <v>8</v>
      </c>
      <c r="N115" s="25">
        <v>4</v>
      </c>
      <c r="O115" s="25">
        <v>4</v>
      </c>
      <c r="P115" s="25">
        <v>490</v>
      </c>
      <c r="Q115" s="25">
        <v>167</v>
      </c>
    </row>
    <row r="116" spans="1:25" s="1" customFormat="1" x14ac:dyDescent="0.25">
      <c r="A116" s="8" t="s">
        <v>71</v>
      </c>
      <c r="B116" s="8" t="s">
        <v>52</v>
      </c>
      <c r="C116" s="8" t="s">
        <v>53</v>
      </c>
      <c r="D116" s="8" t="s">
        <v>54</v>
      </c>
      <c r="E116" s="8" t="s">
        <v>73</v>
      </c>
      <c r="F116" s="8" t="s">
        <v>36</v>
      </c>
      <c r="G116" s="8">
        <v>2016</v>
      </c>
      <c r="H116" s="8">
        <v>1</v>
      </c>
      <c r="I116" s="8" t="s">
        <v>75</v>
      </c>
      <c r="J116" s="25">
        <v>5830</v>
      </c>
      <c r="K116" s="26" t="s">
        <v>74</v>
      </c>
      <c r="L116" s="26" t="s">
        <v>74</v>
      </c>
      <c r="M116" s="25" t="s">
        <v>76</v>
      </c>
      <c r="N116" s="25" t="s">
        <v>76</v>
      </c>
      <c r="O116" s="25" t="s">
        <v>76</v>
      </c>
      <c r="P116" s="25" t="s">
        <v>76</v>
      </c>
      <c r="Q116" s="25" t="s">
        <v>76</v>
      </c>
    </row>
    <row r="117" spans="1:25" s="1" customFormat="1" x14ac:dyDescent="0.25">
      <c r="A117" s="8" t="s">
        <v>71</v>
      </c>
      <c r="B117" s="8" t="s">
        <v>52</v>
      </c>
      <c r="C117" s="8" t="s">
        <v>53</v>
      </c>
      <c r="D117" s="8" t="s">
        <v>54</v>
      </c>
      <c r="E117" s="8" t="s">
        <v>73</v>
      </c>
      <c r="F117" s="8" t="s">
        <v>36</v>
      </c>
      <c r="G117" s="8">
        <v>2016</v>
      </c>
      <c r="H117" s="8">
        <v>2</v>
      </c>
      <c r="I117" s="8" t="s">
        <v>19</v>
      </c>
      <c r="J117" s="25">
        <v>658715</v>
      </c>
      <c r="K117" s="25">
        <v>71</v>
      </c>
      <c r="L117" s="25">
        <v>68</v>
      </c>
      <c r="M117" s="25">
        <v>4</v>
      </c>
      <c r="N117" s="25">
        <v>4</v>
      </c>
      <c r="O117" s="25">
        <v>4</v>
      </c>
      <c r="P117" s="25">
        <v>1644</v>
      </c>
      <c r="Q117" s="25">
        <v>1102</v>
      </c>
    </row>
    <row r="118" spans="1:25" s="1" customFormat="1" x14ac:dyDescent="0.25">
      <c r="A118" s="8" t="s">
        <v>71</v>
      </c>
      <c r="B118" s="8" t="s">
        <v>52</v>
      </c>
      <c r="C118" s="8" t="s">
        <v>53</v>
      </c>
      <c r="D118" s="8" t="s">
        <v>54</v>
      </c>
      <c r="E118" s="8" t="s">
        <v>73</v>
      </c>
      <c r="F118" s="8" t="s">
        <v>36</v>
      </c>
      <c r="G118" s="8">
        <v>2016</v>
      </c>
      <c r="H118" s="8">
        <v>2</v>
      </c>
      <c r="I118" s="8" t="s">
        <v>44</v>
      </c>
      <c r="J118" s="25">
        <v>84996</v>
      </c>
      <c r="K118" s="26" t="s">
        <v>74</v>
      </c>
      <c r="L118" s="26" t="s">
        <v>74</v>
      </c>
      <c r="M118" s="25">
        <v>4</v>
      </c>
      <c r="N118" s="25">
        <v>4</v>
      </c>
      <c r="O118" s="25">
        <v>4</v>
      </c>
      <c r="P118" s="25">
        <v>419</v>
      </c>
      <c r="Q118" s="25">
        <v>142</v>
      </c>
    </row>
    <row r="119" spans="1:25" s="1" customFormat="1" x14ac:dyDescent="0.25">
      <c r="A119" s="8" t="s">
        <v>71</v>
      </c>
      <c r="B119" s="8" t="s">
        <v>52</v>
      </c>
      <c r="C119" s="8" t="s">
        <v>53</v>
      </c>
      <c r="D119" s="8" t="s">
        <v>54</v>
      </c>
      <c r="E119" s="8" t="s">
        <v>73</v>
      </c>
      <c r="F119" s="8" t="s">
        <v>36</v>
      </c>
      <c r="G119" s="8">
        <v>2016</v>
      </c>
      <c r="H119" s="8">
        <v>2</v>
      </c>
      <c r="I119" s="8" t="s">
        <v>75</v>
      </c>
      <c r="J119" s="25">
        <v>34570</v>
      </c>
      <c r="K119" s="26" t="s">
        <v>74</v>
      </c>
      <c r="L119" s="26" t="s">
        <v>74</v>
      </c>
      <c r="M119" s="25" t="s">
        <v>76</v>
      </c>
      <c r="N119" s="25" t="s">
        <v>76</v>
      </c>
      <c r="O119" s="25" t="s">
        <v>76</v>
      </c>
      <c r="P119" s="25" t="s">
        <v>76</v>
      </c>
      <c r="Q119" s="25" t="s">
        <v>76</v>
      </c>
      <c r="T119" s="27"/>
      <c r="U119" s="17"/>
      <c r="V119" s="17"/>
      <c r="W119" s="17"/>
      <c r="X119" s="17"/>
      <c r="Y119" s="17"/>
    </row>
    <row r="120" spans="1:25" s="1" customFormat="1" x14ac:dyDescent="0.25">
      <c r="A120" s="8" t="s">
        <v>71</v>
      </c>
      <c r="B120" s="8" t="s">
        <v>52</v>
      </c>
      <c r="C120" s="8" t="s">
        <v>53</v>
      </c>
      <c r="D120" s="8" t="s">
        <v>54</v>
      </c>
      <c r="E120" s="8" t="s">
        <v>73</v>
      </c>
      <c r="F120" s="8" t="s">
        <v>36</v>
      </c>
      <c r="G120" s="8">
        <v>2016</v>
      </c>
      <c r="H120" s="8">
        <v>3</v>
      </c>
      <c r="I120" s="8" t="s">
        <v>19</v>
      </c>
      <c r="J120" s="25">
        <v>57539</v>
      </c>
      <c r="K120" s="25">
        <v>10</v>
      </c>
      <c r="L120" s="25">
        <v>9</v>
      </c>
      <c r="M120" s="25">
        <v>1</v>
      </c>
      <c r="N120" s="25">
        <v>1</v>
      </c>
      <c r="O120" s="25">
        <v>1</v>
      </c>
      <c r="P120" s="25">
        <v>406</v>
      </c>
      <c r="Q120" s="25">
        <v>217</v>
      </c>
      <c r="T120" s="28"/>
      <c r="U120" s="17"/>
      <c r="V120" s="17"/>
      <c r="W120" s="17"/>
      <c r="X120" s="17"/>
      <c r="Y120" s="17"/>
    </row>
    <row r="121" spans="1:25" s="1" customFormat="1" x14ac:dyDescent="0.25">
      <c r="A121" s="8" t="s">
        <v>71</v>
      </c>
      <c r="B121" s="8" t="s">
        <v>52</v>
      </c>
      <c r="C121" s="8" t="s">
        <v>53</v>
      </c>
      <c r="D121" s="8" t="s">
        <v>54</v>
      </c>
      <c r="E121" s="8" t="s">
        <v>73</v>
      </c>
      <c r="F121" s="8" t="s">
        <v>36</v>
      </c>
      <c r="G121" s="8">
        <v>2016</v>
      </c>
      <c r="H121" s="8">
        <v>3</v>
      </c>
      <c r="I121" s="8" t="s">
        <v>44</v>
      </c>
      <c r="J121" s="25">
        <v>9032</v>
      </c>
      <c r="K121" s="26" t="s">
        <v>74</v>
      </c>
      <c r="L121" s="26" t="s">
        <v>74</v>
      </c>
      <c r="M121" s="25">
        <v>1</v>
      </c>
      <c r="N121" s="25">
        <v>1</v>
      </c>
      <c r="O121" s="25">
        <v>1</v>
      </c>
      <c r="P121" s="25">
        <v>136</v>
      </c>
      <c r="Q121" s="25">
        <v>34</v>
      </c>
      <c r="T121" s="29"/>
      <c r="U121" s="17"/>
      <c r="V121" s="17"/>
      <c r="W121" s="17"/>
      <c r="X121" s="17"/>
      <c r="Y121" s="17"/>
    </row>
    <row r="122" spans="1:25" s="1" customFormat="1" x14ac:dyDescent="0.25">
      <c r="A122" s="8" t="s">
        <v>71</v>
      </c>
      <c r="B122" s="8" t="s">
        <v>52</v>
      </c>
      <c r="C122" s="8" t="s">
        <v>53</v>
      </c>
      <c r="D122" s="8" t="s">
        <v>54</v>
      </c>
      <c r="E122" s="8" t="s">
        <v>73</v>
      </c>
      <c r="F122" s="8" t="s">
        <v>36</v>
      </c>
      <c r="G122" s="8">
        <v>2016</v>
      </c>
      <c r="H122" s="8">
        <v>3</v>
      </c>
      <c r="I122" s="8" t="s">
        <v>75</v>
      </c>
      <c r="J122" s="25">
        <v>4600</v>
      </c>
      <c r="K122" s="26" t="s">
        <v>74</v>
      </c>
      <c r="L122" s="26" t="s">
        <v>74</v>
      </c>
      <c r="M122" s="25" t="s">
        <v>76</v>
      </c>
      <c r="N122" s="25" t="s">
        <v>76</v>
      </c>
      <c r="O122" s="25" t="s">
        <v>76</v>
      </c>
      <c r="P122" s="25" t="s">
        <v>76</v>
      </c>
      <c r="Q122" s="25" t="s">
        <v>76</v>
      </c>
      <c r="T122" s="27"/>
      <c r="U122" s="17"/>
      <c r="V122" s="17"/>
      <c r="W122" s="17"/>
      <c r="X122" s="17"/>
      <c r="Y122" s="17"/>
    </row>
    <row r="123" spans="1:25" s="1" customFormat="1" x14ac:dyDescent="0.25">
      <c r="A123" s="8" t="s">
        <v>71</v>
      </c>
      <c r="B123" s="8" t="s">
        <v>52</v>
      </c>
      <c r="C123" s="8" t="s">
        <v>53</v>
      </c>
      <c r="D123" s="8" t="s">
        <v>54</v>
      </c>
      <c r="E123" s="8" t="s">
        <v>73</v>
      </c>
      <c r="F123" s="8" t="s">
        <v>36</v>
      </c>
      <c r="G123" s="8">
        <v>2016</v>
      </c>
      <c r="H123" s="8">
        <v>4</v>
      </c>
      <c r="I123" s="8" t="s">
        <v>19</v>
      </c>
      <c r="J123" s="25">
        <v>3272</v>
      </c>
      <c r="K123" s="25">
        <v>1</v>
      </c>
      <c r="L123" s="25">
        <v>1</v>
      </c>
      <c r="M123" s="25">
        <v>1</v>
      </c>
      <c r="N123" s="25">
        <v>1</v>
      </c>
      <c r="O123" s="25">
        <v>1</v>
      </c>
      <c r="P123" s="25">
        <v>341</v>
      </c>
      <c r="Q123" s="25">
        <v>176</v>
      </c>
      <c r="T123" s="28"/>
      <c r="U123" s="17"/>
      <c r="V123" s="17"/>
      <c r="W123" s="17"/>
      <c r="X123" s="17"/>
      <c r="Y123" s="17"/>
    </row>
    <row r="124" spans="1:25" s="1" customFormat="1" x14ac:dyDescent="0.25">
      <c r="A124" s="8" t="s">
        <v>71</v>
      </c>
      <c r="B124" s="8" t="s">
        <v>52</v>
      </c>
      <c r="C124" s="8" t="s">
        <v>53</v>
      </c>
      <c r="D124" s="8" t="s">
        <v>54</v>
      </c>
      <c r="E124" s="8" t="s">
        <v>73</v>
      </c>
      <c r="F124" s="8" t="s">
        <v>36</v>
      </c>
      <c r="G124" s="8">
        <v>2016</v>
      </c>
      <c r="H124" s="8">
        <v>4</v>
      </c>
      <c r="I124" s="8" t="s">
        <v>44</v>
      </c>
      <c r="J124" s="25">
        <v>1432</v>
      </c>
      <c r="K124" s="26" t="s">
        <v>74</v>
      </c>
      <c r="L124" s="26" t="s">
        <v>74</v>
      </c>
      <c r="M124" s="25">
        <v>1</v>
      </c>
      <c r="N124" s="25">
        <v>1</v>
      </c>
      <c r="O124" s="25">
        <v>1</v>
      </c>
      <c r="P124" s="25">
        <v>323</v>
      </c>
      <c r="Q124" s="25">
        <v>77</v>
      </c>
      <c r="T124" s="29"/>
      <c r="U124" s="17"/>
      <c r="V124" s="17"/>
      <c r="W124" s="17"/>
      <c r="X124" s="17"/>
      <c r="Y124" s="17"/>
    </row>
    <row r="125" spans="1:25" s="1" customFormat="1" x14ac:dyDescent="0.25">
      <c r="A125" s="8" t="s">
        <v>71</v>
      </c>
      <c r="B125" s="8" t="s">
        <v>48</v>
      </c>
      <c r="C125" s="8" t="s">
        <v>49</v>
      </c>
      <c r="D125" s="8" t="s">
        <v>50</v>
      </c>
      <c r="E125" s="8" t="s">
        <v>73</v>
      </c>
      <c r="F125" s="8" t="s">
        <v>36</v>
      </c>
      <c r="G125" s="8">
        <v>2016</v>
      </c>
      <c r="H125" s="8">
        <v>1</v>
      </c>
      <c r="I125" s="8" t="s">
        <v>19</v>
      </c>
      <c r="J125" s="25">
        <v>4132</v>
      </c>
      <c r="K125" s="25">
        <v>57</v>
      </c>
      <c r="L125" s="25">
        <v>33</v>
      </c>
      <c r="M125" s="25">
        <v>42</v>
      </c>
      <c r="N125" s="25">
        <v>10</v>
      </c>
      <c r="O125" s="25">
        <v>10</v>
      </c>
      <c r="P125" s="25">
        <v>802</v>
      </c>
      <c r="Q125" s="25">
        <v>182</v>
      </c>
      <c r="T125" s="29"/>
      <c r="U125" s="17"/>
      <c r="V125" s="17"/>
      <c r="W125" s="17"/>
      <c r="X125" s="17"/>
      <c r="Y125" s="17"/>
    </row>
    <row r="126" spans="1:25" s="1" customFormat="1" x14ac:dyDescent="0.25">
      <c r="A126" s="8" t="s">
        <v>71</v>
      </c>
      <c r="B126" s="8" t="s">
        <v>48</v>
      </c>
      <c r="C126" s="8" t="s">
        <v>49</v>
      </c>
      <c r="D126" s="8" t="s">
        <v>50</v>
      </c>
      <c r="E126" s="8" t="s">
        <v>73</v>
      </c>
      <c r="F126" s="8" t="s">
        <v>36</v>
      </c>
      <c r="G126" s="8">
        <v>2016</v>
      </c>
      <c r="H126" s="8">
        <v>1</v>
      </c>
      <c r="I126" s="8" t="s">
        <v>44</v>
      </c>
      <c r="J126" s="25">
        <v>995</v>
      </c>
      <c r="K126" s="26" t="s">
        <v>74</v>
      </c>
      <c r="L126" s="26" t="s">
        <v>74</v>
      </c>
      <c r="M126" s="25">
        <v>42</v>
      </c>
      <c r="N126" s="25">
        <v>8</v>
      </c>
      <c r="O126" s="25">
        <v>8</v>
      </c>
      <c r="P126" s="25">
        <v>222</v>
      </c>
      <c r="Q126" s="25">
        <v>26</v>
      </c>
      <c r="T126" s="27"/>
      <c r="U126" s="17"/>
      <c r="V126" s="17"/>
      <c r="W126" s="17"/>
      <c r="X126" s="17"/>
      <c r="Y126" s="17"/>
    </row>
    <row r="127" spans="1:25" s="1" customFormat="1" x14ac:dyDescent="0.25">
      <c r="A127" s="8" t="s">
        <v>71</v>
      </c>
      <c r="B127" s="8" t="s">
        <v>48</v>
      </c>
      <c r="C127" s="8" t="s">
        <v>49</v>
      </c>
      <c r="D127" s="8" t="s">
        <v>50</v>
      </c>
      <c r="E127" s="8" t="s">
        <v>73</v>
      </c>
      <c r="F127" s="8" t="s">
        <v>36</v>
      </c>
      <c r="G127" s="8">
        <v>2016</v>
      </c>
      <c r="H127" s="8">
        <v>2</v>
      </c>
      <c r="I127" s="8" t="s">
        <v>19</v>
      </c>
      <c r="J127" s="25">
        <v>6845</v>
      </c>
      <c r="K127" s="25">
        <v>148</v>
      </c>
      <c r="L127" s="25">
        <v>60</v>
      </c>
      <c r="M127" s="25">
        <v>8</v>
      </c>
      <c r="N127" s="25">
        <v>5</v>
      </c>
      <c r="O127" s="25">
        <v>5</v>
      </c>
      <c r="P127" s="25">
        <v>103</v>
      </c>
      <c r="Q127" s="25">
        <v>28</v>
      </c>
      <c r="T127" s="28"/>
      <c r="U127" s="17"/>
      <c r="V127" s="17"/>
      <c r="W127" s="17"/>
      <c r="X127" s="17"/>
      <c r="Y127" s="17"/>
    </row>
    <row r="128" spans="1:25" s="1" customFormat="1" x14ac:dyDescent="0.25">
      <c r="A128" s="8" t="s">
        <v>71</v>
      </c>
      <c r="B128" s="8" t="s">
        <v>48</v>
      </c>
      <c r="C128" s="8" t="s">
        <v>49</v>
      </c>
      <c r="D128" s="8" t="s">
        <v>50</v>
      </c>
      <c r="E128" s="8" t="s">
        <v>73</v>
      </c>
      <c r="F128" s="8" t="s">
        <v>36</v>
      </c>
      <c r="G128" s="8">
        <v>2016</v>
      </c>
      <c r="H128" s="8">
        <v>2</v>
      </c>
      <c r="I128" s="8" t="s">
        <v>44</v>
      </c>
      <c r="J128" s="25">
        <v>1730</v>
      </c>
      <c r="K128" s="26" t="s">
        <v>74</v>
      </c>
      <c r="L128" s="26" t="s">
        <v>74</v>
      </c>
      <c r="M128" s="25">
        <v>8</v>
      </c>
      <c r="N128" s="25">
        <v>5</v>
      </c>
      <c r="O128" s="25">
        <v>5</v>
      </c>
      <c r="P128" s="25">
        <v>41</v>
      </c>
      <c r="Q128" s="25">
        <v>5</v>
      </c>
      <c r="T128" s="29"/>
      <c r="U128" s="17"/>
      <c r="V128" s="17"/>
      <c r="W128" s="17"/>
      <c r="X128" s="17"/>
      <c r="Y128" s="17"/>
    </row>
    <row r="129" spans="1:25" s="1" customFormat="1" x14ac:dyDescent="0.25">
      <c r="A129" s="8" t="s">
        <v>71</v>
      </c>
      <c r="B129" s="8" t="s">
        <v>48</v>
      </c>
      <c r="C129" s="8" t="s">
        <v>49</v>
      </c>
      <c r="D129" s="8" t="s">
        <v>50</v>
      </c>
      <c r="E129" s="8" t="s">
        <v>73</v>
      </c>
      <c r="F129" s="8" t="s">
        <v>36</v>
      </c>
      <c r="G129" s="8">
        <v>2016</v>
      </c>
      <c r="H129" s="8">
        <v>3</v>
      </c>
      <c r="I129" s="8" t="s">
        <v>19</v>
      </c>
      <c r="J129" s="25">
        <v>3899</v>
      </c>
      <c r="K129" s="25">
        <v>55</v>
      </c>
      <c r="L129" s="25">
        <v>37</v>
      </c>
      <c r="M129" s="25">
        <v>1</v>
      </c>
      <c r="N129" s="25">
        <v>1</v>
      </c>
      <c r="O129" s="25">
        <v>1</v>
      </c>
      <c r="P129" s="25">
        <v>33</v>
      </c>
      <c r="Q129" s="25">
        <v>9</v>
      </c>
      <c r="Y129" s="30"/>
    </row>
    <row r="130" spans="1:25" s="1" customFormat="1" x14ac:dyDescent="0.25">
      <c r="A130" s="8" t="s">
        <v>71</v>
      </c>
      <c r="B130" s="8" t="s">
        <v>48</v>
      </c>
      <c r="C130" s="8" t="s">
        <v>49</v>
      </c>
      <c r="D130" s="8" t="s">
        <v>50</v>
      </c>
      <c r="E130" s="8" t="s">
        <v>73</v>
      </c>
      <c r="F130" s="8" t="s">
        <v>36</v>
      </c>
      <c r="G130" s="8">
        <v>2016</v>
      </c>
      <c r="H130" s="8">
        <v>3</v>
      </c>
      <c r="I130" s="8" t="s">
        <v>44</v>
      </c>
      <c r="J130" s="25">
        <v>235</v>
      </c>
      <c r="K130" s="26" t="s">
        <v>74</v>
      </c>
      <c r="L130" s="26" t="s">
        <v>74</v>
      </c>
      <c r="M130" s="25">
        <v>1</v>
      </c>
      <c r="N130" s="25">
        <v>1</v>
      </c>
      <c r="O130" s="25">
        <v>1</v>
      </c>
      <c r="P130" s="25">
        <v>56</v>
      </c>
      <c r="Q130" s="25">
        <v>7</v>
      </c>
    </row>
    <row r="131" spans="1:25" s="1" customFormat="1" x14ac:dyDescent="0.25">
      <c r="A131" s="8" t="s">
        <v>71</v>
      </c>
      <c r="B131" s="8" t="s">
        <v>48</v>
      </c>
      <c r="C131" s="8" t="s">
        <v>49</v>
      </c>
      <c r="D131" s="8" t="s">
        <v>50</v>
      </c>
      <c r="E131" s="8" t="s">
        <v>73</v>
      </c>
      <c r="F131" s="8" t="s">
        <v>36</v>
      </c>
      <c r="G131" s="8">
        <v>2016</v>
      </c>
      <c r="H131" s="8">
        <v>4</v>
      </c>
      <c r="I131" s="8" t="s">
        <v>19</v>
      </c>
      <c r="J131" s="25">
        <v>49193</v>
      </c>
      <c r="K131" s="25">
        <v>102</v>
      </c>
      <c r="L131" s="25">
        <v>53</v>
      </c>
      <c r="M131" s="25">
        <v>18</v>
      </c>
      <c r="N131" s="25">
        <v>2</v>
      </c>
      <c r="O131" s="25">
        <v>2</v>
      </c>
      <c r="P131" s="25">
        <v>79</v>
      </c>
      <c r="Q131" s="25">
        <v>40</v>
      </c>
    </row>
    <row r="132" spans="1:25" s="1" customFormat="1" x14ac:dyDescent="0.25">
      <c r="A132" s="8" t="s">
        <v>71</v>
      </c>
      <c r="B132" s="8" t="s">
        <v>48</v>
      </c>
      <c r="C132" s="8" t="s">
        <v>49</v>
      </c>
      <c r="D132" s="8" t="s">
        <v>50</v>
      </c>
      <c r="E132" s="8" t="s">
        <v>73</v>
      </c>
      <c r="F132" s="8" t="s">
        <v>36</v>
      </c>
      <c r="G132" s="8">
        <v>2016</v>
      </c>
      <c r="H132" s="8">
        <v>4</v>
      </c>
      <c r="I132" s="8" t="s">
        <v>44</v>
      </c>
      <c r="J132" s="25">
        <v>4648</v>
      </c>
      <c r="K132" s="26" t="s">
        <v>74</v>
      </c>
      <c r="L132" s="26" t="s">
        <v>74</v>
      </c>
      <c r="M132" s="25">
        <v>18</v>
      </c>
      <c r="N132" s="25">
        <v>8</v>
      </c>
      <c r="O132" s="25">
        <v>8</v>
      </c>
      <c r="P132" s="25">
        <v>154</v>
      </c>
      <c r="Q132" s="25">
        <v>21</v>
      </c>
      <c r="T132" s="28"/>
      <c r="U132" s="17"/>
      <c r="V132" s="17"/>
      <c r="W132" s="17"/>
      <c r="X132" s="17"/>
    </row>
    <row r="133" spans="1:25" s="1" customFormat="1" x14ac:dyDescent="0.25">
      <c r="A133" s="8" t="s">
        <v>71</v>
      </c>
      <c r="B133" s="8" t="s">
        <v>48</v>
      </c>
      <c r="C133" s="8" t="s">
        <v>49</v>
      </c>
      <c r="D133" s="8" t="s">
        <v>50</v>
      </c>
      <c r="E133" s="8" t="s">
        <v>73</v>
      </c>
      <c r="F133" s="8" t="s">
        <v>30</v>
      </c>
      <c r="G133" s="8">
        <v>2016</v>
      </c>
      <c r="H133" s="8">
        <v>1</v>
      </c>
      <c r="I133" s="8" t="s">
        <v>19</v>
      </c>
      <c r="J133" s="25">
        <v>963</v>
      </c>
      <c r="K133" s="25">
        <v>379</v>
      </c>
      <c r="L133" s="25">
        <v>33</v>
      </c>
      <c r="M133" s="25">
        <v>14</v>
      </c>
      <c r="N133" s="25">
        <v>0</v>
      </c>
      <c r="O133" s="25">
        <v>0</v>
      </c>
      <c r="P133" s="25">
        <v>0</v>
      </c>
      <c r="Q133" s="25" t="s">
        <v>76</v>
      </c>
      <c r="T133" s="29"/>
      <c r="U133" s="17"/>
      <c r="V133" s="17"/>
      <c r="W133" s="17"/>
      <c r="X133" s="17"/>
    </row>
    <row r="134" spans="1:25" s="1" customFormat="1" x14ac:dyDescent="0.25">
      <c r="A134" s="8" t="s">
        <v>71</v>
      </c>
      <c r="B134" s="8" t="s">
        <v>48</v>
      </c>
      <c r="C134" s="8" t="s">
        <v>49</v>
      </c>
      <c r="D134" s="8" t="s">
        <v>50</v>
      </c>
      <c r="E134" s="8" t="s">
        <v>73</v>
      </c>
      <c r="F134" s="8" t="s">
        <v>30</v>
      </c>
      <c r="G134" s="8">
        <v>2016</v>
      </c>
      <c r="H134" s="8">
        <v>1</v>
      </c>
      <c r="I134" s="8" t="s">
        <v>44</v>
      </c>
      <c r="J134" s="25">
        <v>20</v>
      </c>
      <c r="K134" s="26" t="s">
        <v>74</v>
      </c>
      <c r="L134" s="26" t="s">
        <v>74</v>
      </c>
      <c r="M134" s="25">
        <v>14</v>
      </c>
      <c r="N134" s="25">
        <v>1</v>
      </c>
      <c r="O134" s="25">
        <v>1</v>
      </c>
      <c r="P134" s="25">
        <v>4</v>
      </c>
      <c r="Q134" s="25">
        <v>1</v>
      </c>
      <c r="U134" s="30"/>
      <c r="V134" s="30"/>
      <c r="W134" s="30"/>
      <c r="X134" s="30"/>
    </row>
    <row r="135" spans="1:25" s="1" customFormat="1" x14ac:dyDescent="0.25">
      <c r="A135" s="8" t="s">
        <v>71</v>
      </c>
      <c r="B135" s="8" t="s">
        <v>48</v>
      </c>
      <c r="C135" s="8" t="s">
        <v>49</v>
      </c>
      <c r="D135" s="8" t="s">
        <v>50</v>
      </c>
      <c r="E135" s="8" t="s">
        <v>73</v>
      </c>
      <c r="F135" s="8" t="s">
        <v>30</v>
      </c>
      <c r="G135" s="8">
        <v>2016</v>
      </c>
      <c r="H135" s="8">
        <v>2</v>
      </c>
      <c r="I135" s="8" t="s">
        <v>19</v>
      </c>
      <c r="J135" s="25">
        <v>5016</v>
      </c>
      <c r="K135" s="25">
        <v>1051</v>
      </c>
      <c r="L135" s="25">
        <v>103</v>
      </c>
      <c r="M135" s="25">
        <v>10</v>
      </c>
      <c r="N135" s="25">
        <v>3</v>
      </c>
      <c r="O135" s="25">
        <v>3</v>
      </c>
      <c r="P135" s="25">
        <v>117</v>
      </c>
      <c r="Q135" s="25">
        <v>47</v>
      </c>
      <c r="T135" s="28"/>
      <c r="U135" s="17"/>
      <c r="V135" s="17"/>
      <c r="W135" s="17"/>
      <c r="X135" s="17"/>
    </row>
    <row r="136" spans="1:25" s="1" customFormat="1" x14ac:dyDescent="0.25">
      <c r="A136" s="8" t="s">
        <v>71</v>
      </c>
      <c r="B136" s="8" t="s">
        <v>48</v>
      </c>
      <c r="C136" s="8" t="s">
        <v>49</v>
      </c>
      <c r="D136" s="8" t="s">
        <v>50</v>
      </c>
      <c r="E136" s="8" t="s">
        <v>73</v>
      </c>
      <c r="F136" s="8" t="s">
        <v>30</v>
      </c>
      <c r="G136" s="8">
        <v>2016</v>
      </c>
      <c r="H136" s="8">
        <v>2</v>
      </c>
      <c r="I136" s="8" t="s">
        <v>44</v>
      </c>
      <c r="J136" s="25">
        <v>2120</v>
      </c>
      <c r="K136" s="26" t="s">
        <v>74</v>
      </c>
      <c r="L136" s="26" t="s">
        <v>74</v>
      </c>
      <c r="M136" s="25">
        <v>10</v>
      </c>
      <c r="N136" s="25">
        <v>3</v>
      </c>
      <c r="O136" s="25">
        <v>3</v>
      </c>
      <c r="P136" s="25">
        <v>71</v>
      </c>
      <c r="Q136" s="25">
        <v>22</v>
      </c>
      <c r="T136" s="29"/>
      <c r="U136" s="17"/>
      <c r="V136" s="17"/>
      <c r="W136" s="17"/>
      <c r="X136" s="17"/>
    </row>
    <row r="137" spans="1:25" s="1" customFormat="1" x14ac:dyDescent="0.25">
      <c r="A137" s="8" t="s">
        <v>71</v>
      </c>
      <c r="B137" s="8" t="s">
        <v>48</v>
      </c>
      <c r="C137" s="8" t="s">
        <v>49</v>
      </c>
      <c r="D137" s="8" t="s">
        <v>50</v>
      </c>
      <c r="E137" s="8" t="s">
        <v>73</v>
      </c>
      <c r="F137" s="8" t="s">
        <v>30</v>
      </c>
      <c r="G137" s="8">
        <v>2016</v>
      </c>
      <c r="H137" s="8">
        <v>3</v>
      </c>
      <c r="I137" s="8" t="s">
        <v>19</v>
      </c>
      <c r="J137" s="25">
        <v>8405</v>
      </c>
      <c r="K137" s="25">
        <v>1587</v>
      </c>
      <c r="L137" s="25">
        <v>95</v>
      </c>
      <c r="M137" s="25">
        <v>5</v>
      </c>
      <c r="N137" s="25">
        <v>1</v>
      </c>
      <c r="O137" s="25">
        <v>1</v>
      </c>
      <c r="P137" s="25">
        <v>178</v>
      </c>
      <c r="Q137" s="25">
        <v>80</v>
      </c>
      <c r="T137" s="29"/>
      <c r="U137" s="17"/>
      <c r="V137" s="17"/>
      <c r="W137" s="17"/>
      <c r="X137" s="17"/>
    </row>
    <row r="138" spans="1:25" s="1" customFormat="1" x14ac:dyDescent="0.25">
      <c r="A138" s="8" t="s">
        <v>71</v>
      </c>
      <c r="B138" s="8" t="s">
        <v>48</v>
      </c>
      <c r="C138" s="8" t="s">
        <v>49</v>
      </c>
      <c r="D138" s="8" t="s">
        <v>50</v>
      </c>
      <c r="E138" s="8" t="s">
        <v>73</v>
      </c>
      <c r="F138" s="8" t="s">
        <v>30</v>
      </c>
      <c r="G138" s="8">
        <v>2016</v>
      </c>
      <c r="H138" s="8">
        <v>3</v>
      </c>
      <c r="I138" s="8" t="s">
        <v>44</v>
      </c>
      <c r="J138" s="25" t="s">
        <v>76</v>
      </c>
      <c r="K138" s="26" t="s">
        <v>74</v>
      </c>
      <c r="L138" s="26" t="s">
        <v>74</v>
      </c>
      <c r="M138" s="25">
        <v>5</v>
      </c>
      <c r="N138" s="25">
        <v>0</v>
      </c>
      <c r="O138" s="25">
        <v>0</v>
      </c>
      <c r="P138" s="25">
        <v>0</v>
      </c>
      <c r="Q138" s="25" t="s">
        <v>76</v>
      </c>
    </row>
    <row r="139" spans="1:25" s="1" customFormat="1" x14ac:dyDescent="0.25">
      <c r="A139" s="8" t="s">
        <v>71</v>
      </c>
      <c r="B139" s="8" t="s">
        <v>48</v>
      </c>
      <c r="C139" s="8" t="s">
        <v>49</v>
      </c>
      <c r="D139" s="8" t="s">
        <v>50</v>
      </c>
      <c r="E139" s="8" t="s">
        <v>73</v>
      </c>
      <c r="F139" s="8" t="s">
        <v>30</v>
      </c>
      <c r="G139" s="8">
        <v>2016</v>
      </c>
      <c r="H139" s="8">
        <v>4</v>
      </c>
      <c r="I139" s="8" t="s">
        <v>19</v>
      </c>
      <c r="J139" s="25">
        <v>987</v>
      </c>
      <c r="K139" s="25">
        <v>1187</v>
      </c>
      <c r="L139" s="25">
        <v>58</v>
      </c>
      <c r="M139" s="25">
        <v>8</v>
      </c>
      <c r="N139" s="25">
        <v>0</v>
      </c>
      <c r="O139" s="25">
        <v>0</v>
      </c>
      <c r="P139" s="25">
        <v>0</v>
      </c>
      <c r="Q139" s="25" t="s">
        <v>76</v>
      </c>
    </row>
    <row r="140" spans="1:25" s="1" customFormat="1" x14ac:dyDescent="0.25">
      <c r="A140" s="8" t="s">
        <v>71</v>
      </c>
      <c r="B140" s="8" t="s">
        <v>48</v>
      </c>
      <c r="C140" s="8" t="s">
        <v>49</v>
      </c>
      <c r="D140" s="8" t="s">
        <v>50</v>
      </c>
      <c r="E140" s="8" t="s">
        <v>73</v>
      </c>
      <c r="F140" s="8" t="s">
        <v>30</v>
      </c>
      <c r="G140" s="8">
        <v>2016</v>
      </c>
      <c r="H140" s="8">
        <v>4</v>
      </c>
      <c r="I140" s="8" t="s">
        <v>44</v>
      </c>
      <c r="J140" s="25" t="s">
        <v>76</v>
      </c>
      <c r="K140" s="26" t="s">
        <v>74</v>
      </c>
      <c r="L140" s="26" t="s">
        <v>74</v>
      </c>
      <c r="M140" s="25">
        <v>8</v>
      </c>
      <c r="N140" s="25">
        <v>0</v>
      </c>
      <c r="O140" s="25">
        <v>0</v>
      </c>
      <c r="P140" s="25">
        <v>0</v>
      </c>
      <c r="Q140" s="25" t="s">
        <v>76</v>
      </c>
    </row>
    <row r="141" spans="1:25" s="1" customFormat="1" x14ac:dyDescent="0.25">
      <c r="A141" s="8" t="s">
        <v>71</v>
      </c>
      <c r="B141" s="8" t="s">
        <v>78</v>
      </c>
      <c r="C141" s="8" t="s">
        <v>33</v>
      </c>
      <c r="D141" s="8" t="s">
        <v>46</v>
      </c>
      <c r="E141" s="8" t="s">
        <v>80</v>
      </c>
      <c r="F141" s="8" t="s">
        <v>36</v>
      </c>
      <c r="G141" s="8">
        <v>2016</v>
      </c>
      <c r="H141" s="8">
        <v>1</v>
      </c>
      <c r="I141" s="8" t="s">
        <v>19</v>
      </c>
      <c r="J141" s="25">
        <v>187811</v>
      </c>
      <c r="K141" s="25">
        <v>673</v>
      </c>
      <c r="L141" s="25">
        <v>578</v>
      </c>
      <c r="M141" s="25">
        <v>8</v>
      </c>
      <c r="N141" s="25">
        <v>7</v>
      </c>
      <c r="O141" s="25">
        <v>7</v>
      </c>
      <c r="P141" s="25">
        <v>403</v>
      </c>
      <c r="Q141" s="25">
        <v>156</v>
      </c>
    </row>
    <row r="142" spans="1:25" s="1" customFormat="1" x14ac:dyDescent="0.25">
      <c r="A142" s="8" t="s">
        <v>71</v>
      </c>
      <c r="B142" s="8" t="s">
        <v>78</v>
      </c>
      <c r="C142" s="8" t="s">
        <v>33</v>
      </c>
      <c r="D142" s="8" t="s">
        <v>46</v>
      </c>
      <c r="E142" s="8" t="s">
        <v>80</v>
      </c>
      <c r="F142" s="8" t="s">
        <v>36</v>
      </c>
      <c r="G142" s="8">
        <v>2016</v>
      </c>
      <c r="H142" s="8">
        <v>1</v>
      </c>
      <c r="I142" s="8" t="s">
        <v>44</v>
      </c>
      <c r="J142" s="25">
        <v>1390</v>
      </c>
      <c r="K142" s="26" t="s">
        <v>74</v>
      </c>
      <c r="L142" s="26" t="s">
        <v>74</v>
      </c>
      <c r="M142" s="25">
        <v>8</v>
      </c>
      <c r="N142" s="25">
        <v>4</v>
      </c>
      <c r="O142" s="25">
        <v>4</v>
      </c>
      <c r="P142" s="25">
        <v>8</v>
      </c>
      <c r="Q142" s="25">
        <v>1</v>
      </c>
    </row>
    <row r="143" spans="1:25" s="1" customFormat="1" x14ac:dyDescent="0.25">
      <c r="A143" s="8" t="s">
        <v>71</v>
      </c>
      <c r="B143" s="8" t="s">
        <v>78</v>
      </c>
      <c r="C143" s="8" t="s">
        <v>33</v>
      </c>
      <c r="D143" s="8" t="s">
        <v>46</v>
      </c>
      <c r="E143" s="8" t="s">
        <v>80</v>
      </c>
      <c r="F143" s="8" t="s">
        <v>36</v>
      </c>
      <c r="G143" s="8">
        <v>2016</v>
      </c>
      <c r="H143" s="8">
        <v>2</v>
      </c>
      <c r="I143" s="8" t="s">
        <v>19</v>
      </c>
      <c r="J143" s="25">
        <v>88007</v>
      </c>
      <c r="K143" s="25">
        <v>711</v>
      </c>
      <c r="L143" s="25">
        <v>565</v>
      </c>
      <c r="M143" s="25">
        <v>4</v>
      </c>
      <c r="N143" s="25">
        <v>3</v>
      </c>
      <c r="O143" s="25">
        <v>3</v>
      </c>
      <c r="P143" s="25">
        <v>172</v>
      </c>
      <c r="Q143" s="25">
        <v>47</v>
      </c>
    </row>
    <row r="144" spans="1:25" s="1" customFormat="1" x14ac:dyDescent="0.25">
      <c r="A144" s="8" t="s">
        <v>71</v>
      </c>
      <c r="B144" s="8" t="s">
        <v>78</v>
      </c>
      <c r="C144" s="8" t="s">
        <v>33</v>
      </c>
      <c r="D144" s="8" t="s">
        <v>46</v>
      </c>
      <c r="E144" s="8" t="s">
        <v>80</v>
      </c>
      <c r="F144" s="8" t="s">
        <v>36</v>
      </c>
      <c r="G144" s="8">
        <v>2016</v>
      </c>
      <c r="H144" s="8">
        <v>2</v>
      </c>
      <c r="I144" s="8" t="s">
        <v>44</v>
      </c>
      <c r="J144" s="25">
        <v>7250</v>
      </c>
      <c r="K144" s="26" t="s">
        <v>74</v>
      </c>
      <c r="L144" s="26" t="s">
        <v>74</v>
      </c>
      <c r="M144" s="25">
        <v>4</v>
      </c>
      <c r="N144" s="25">
        <v>3</v>
      </c>
      <c r="O144" s="25">
        <v>3</v>
      </c>
      <c r="P144" s="25">
        <v>29</v>
      </c>
      <c r="Q144" s="25">
        <v>4</v>
      </c>
    </row>
    <row r="145" spans="1:24" s="1" customFormat="1" x14ac:dyDescent="0.25">
      <c r="A145" s="8" t="s">
        <v>71</v>
      </c>
      <c r="B145" s="8" t="s">
        <v>78</v>
      </c>
      <c r="C145" s="8" t="s">
        <v>33</v>
      </c>
      <c r="D145" s="8" t="s">
        <v>46</v>
      </c>
      <c r="E145" s="8" t="s">
        <v>80</v>
      </c>
      <c r="F145" s="8" t="s">
        <v>36</v>
      </c>
      <c r="G145" s="8">
        <v>2016</v>
      </c>
      <c r="H145" s="8">
        <v>3</v>
      </c>
      <c r="I145" s="8" t="s">
        <v>19</v>
      </c>
      <c r="J145" s="25">
        <v>12183</v>
      </c>
      <c r="K145" s="25">
        <v>299</v>
      </c>
      <c r="L145" s="25">
        <v>103</v>
      </c>
      <c r="M145" s="25">
        <v>3</v>
      </c>
      <c r="N145" s="25">
        <v>1</v>
      </c>
      <c r="O145" s="25">
        <v>1</v>
      </c>
      <c r="P145" s="25">
        <v>109</v>
      </c>
      <c r="Q145" s="25">
        <v>41</v>
      </c>
      <c r="T145"/>
      <c r="U145"/>
      <c r="V145"/>
      <c r="W145"/>
      <c r="X145"/>
    </row>
    <row r="146" spans="1:24" s="1" customFormat="1" x14ac:dyDescent="0.25">
      <c r="A146" s="8" t="s">
        <v>71</v>
      </c>
      <c r="B146" s="8" t="s">
        <v>78</v>
      </c>
      <c r="C146" s="8" t="s">
        <v>33</v>
      </c>
      <c r="D146" s="8" t="s">
        <v>46</v>
      </c>
      <c r="E146" s="8" t="s">
        <v>80</v>
      </c>
      <c r="F146" s="8" t="s">
        <v>36</v>
      </c>
      <c r="G146" s="8">
        <v>2016</v>
      </c>
      <c r="H146" s="8">
        <v>3</v>
      </c>
      <c r="I146" s="8" t="s">
        <v>44</v>
      </c>
      <c r="J146" s="25" t="s">
        <v>76</v>
      </c>
      <c r="K146" s="26" t="s">
        <v>74</v>
      </c>
      <c r="L146" s="26" t="s">
        <v>74</v>
      </c>
      <c r="M146" s="25">
        <v>3</v>
      </c>
      <c r="N146" s="25">
        <v>1</v>
      </c>
      <c r="O146" s="25">
        <v>1</v>
      </c>
      <c r="P146" s="25">
        <v>1</v>
      </c>
      <c r="Q146" s="25">
        <v>0.14000000000000001</v>
      </c>
      <c r="T146" s="27"/>
      <c r="U146" s="16"/>
      <c r="V146" s="16"/>
      <c r="W146" s="16"/>
      <c r="X146" s="16"/>
    </row>
    <row r="147" spans="1:24" s="1" customFormat="1" x14ac:dyDescent="0.25">
      <c r="A147" s="8" t="s">
        <v>71</v>
      </c>
      <c r="B147" s="8" t="s">
        <v>78</v>
      </c>
      <c r="C147" s="8" t="s">
        <v>33</v>
      </c>
      <c r="D147" s="8" t="s">
        <v>46</v>
      </c>
      <c r="E147" s="8" t="s">
        <v>80</v>
      </c>
      <c r="F147" s="8" t="s">
        <v>36</v>
      </c>
      <c r="G147" s="8">
        <v>2016</v>
      </c>
      <c r="H147" s="8">
        <v>4</v>
      </c>
      <c r="I147" s="8" t="s">
        <v>19</v>
      </c>
      <c r="J147" s="25">
        <v>151692</v>
      </c>
      <c r="K147" s="25">
        <v>626</v>
      </c>
      <c r="L147" s="25">
        <v>567</v>
      </c>
      <c r="M147" s="25">
        <v>4</v>
      </c>
      <c r="N147" s="25">
        <v>4</v>
      </c>
      <c r="O147" s="25">
        <v>4</v>
      </c>
      <c r="P147" s="25">
        <v>568</v>
      </c>
      <c r="Q147" s="25">
        <v>213</v>
      </c>
      <c r="T147" s="28"/>
      <c r="U147" s="16"/>
      <c r="V147" s="16"/>
      <c r="W147" s="16"/>
      <c r="X147" s="16"/>
    </row>
    <row r="148" spans="1:24" s="1" customFormat="1" x14ac:dyDescent="0.25">
      <c r="A148" s="8" t="s">
        <v>71</v>
      </c>
      <c r="B148" s="8" t="s">
        <v>78</v>
      </c>
      <c r="C148" s="8" t="s">
        <v>33</v>
      </c>
      <c r="D148" s="8" t="s">
        <v>46</v>
      </c>
      <c r="E148" s="8" t="s">
        <v>80</v>
      </c>
      <c r="F148" s="8" t="s">
        <v>36</v>
      </c>
      <c r="G148" s="8">
        <v>2016</v>
      </c>
      <c r="H148" s="8">
        <v>4</v>
      </c>
      <c r="I148" s="8" t="s">
        <v>44</v>
      </c>
      <c r="J148" s="25">
        <v>2500</v>
      </c>
      <c r="K148" s="26" t="s">
        <v>74</v>
      </c>
      <c r="L148" s="26" t="s">
        <v>74</v>
      </c>
      <c r="M148" s="25">
        <v>4</v>
      </c>
      <c r="N148" s="25">
        <v>4</v>
      </c>
      <c r="O148" s="25">
        <v>4</v>
      </c>
      <c r="P148" s="25">
        <v>20</v>
      </c>
      <c r="Q148" s="25">
        <v>3</v>
      </c>
      <c r="T148" s="29"/>
      <c r="U148" s="17"/>
      <c r="V148" s="17"/>
      <c r="W148" s="17"/>
      <c r="X148" s="17"/>
    </row>
    <row r="149" spans="1:24" s="1" customFormat="1" x14ac:dyDescent="0.25">
      <c r="A149" s="8" t="s">
        <v>71</v>
      </c>
      <c r="B149" s="8" t="s">
        <v>78</v>
      </c>
      <c r="C149" s="8" t="s">
        <v>33</v>
      </c>
      <c r="D149" s="8" t="s">
        <v>46</v>
      </c>
      <c r="E149" s="8" t="s">
        <v>80</v>
      </c>
      <c r="F149" s="8" t="s">
        <v>30</v>
      </c>
      <c r="G149" s="8">
        <v>2016</v>
      </c>
      <c r="H149" s="8">
        <v>1</v>
      </c>
      <c r="I149" s="8" t="s">
        <v>19</v>
      </c>
      <c r="J149" s="25">
        <v>37865</v>
      </c>
      <c r="K149" s="25">
        <v>1474</v>
      </c>
      <c r="L149" s="25">
        <v>820</v>
      </c>
      <c r="M149" s="25">
        <v>11</v>
      </c>
      <c r="N149" s="25">
        <v>7</v>
      </c>
      <c r="O149" s="25">
        <v>7</v>
      </c>
      <c r="P149" s="25">
        <v>711</v>
      </c>
      <c r="Q149" s="25">
        <v>280</v>
      </c>
      <c r="T149" s="29"/>
      <c r="U149" s="17"/>
      <c r="V149" s="17"/>
      <c r="W149" s="14"/>
      <c r="X149" s="17"/>
    </row>
    <row r="150" spans="1:24" s="1" customFormat="1" x14ac:dyDescent="0.25">
      <c r="A150" s="8" t="s">
        <v>71</v>
      </c>
      <c r="B150" s="8" t="s">
        <v>78</v>
      </c>
      <c r="C150" s="8" t="s">
        <v>33</v>
      </c>
      <c r="D150" s="8" t="s">
        <v>46</v>
      </c>
      <c r="E150" s="8" t="s">
        <v>80</v>
      </c>
      <c r="F150" s="8" t="s">
        <v>30</v>
      </c>
      <c r="G150" s="8">
        <v>2016</v>
      </c>
      <c r="H150" s="8">
        <v>1</v>
      </c>
      <c r="I150" s="8" t="s">
        <v>44</v>
      </c>
      <c r="J150" s="25">
        <v>6500</v>
      </c>
      <c r="K150" s="26" t="s">
        <v>74</v>
      </c>
      <c r="L150" s="26" t="s">
        <v>74</v>
      </c>
      <c r="M150" s="25">
        <v>11</v>
      </c>
      <c r="N150" s="25">
        <v>4</v>
      </c>
      <c r="O150" s="25">
        <v>4</v>
      </c>
      <c r="P150" s="25">
        <v>124</v>
      </c>
      <c r="Q150" s="25">
        <v>47</v>
      </c>
      <c r="T150" s="28"/>
      <c r="U150" s="17"/>
      <c r="V150" s="17"/>
      <c r="W150" s="17"/>
      <c r="X150" s="17"/>
    </row>
    <row r="151" spans="1:24" s="1" customFormat="1" x14ac:dyDescent="0.25">
      <c r="A151" s="8" t="s">
        <v>71</v>
      </c>
      <c r="B151" s="8" t="s">
        <v>78</v>
      </c>
      <c r="C151" s="8" t="s">
        <v>33</v>
      </c>
      <c r="D151" s="8" t="s">
        <v>46</v>
      </c>
      <c r="E151" s="8" t="s">
        <v>80</v>
      </c>
      <c r="F151" s="8" t="s">
        <v>30</v>
      </c>
      <c r="G151" s="8">
        <v>2016</v>
      </c>
      <c r="H151" s="8">
        <v>2</v>
      </c>
      <c r="I151" s="8" t="s">
        <v>19</v>
      </c>
      <c r="J151" s="25">
        <v>45338</v>
      </c>
      <c r="K151" s="25">
        <v>1982</v>
      </c>
      <c r="L151" s="26">
        <v>1131</v>
      </c>
      <c r="M151" s="25">
        <v>32</v>
      </c>
      <c r="N151" s="25">
        <v>15</v>
      </c>
      <c r="O151" s="25">
        <v>15</v>
      </c>
      <c r="P151" s="25">
        <v>320</v>
      </c>
      <c r="Q151" s="25">
        <v>120</v>
      </c>
      <c r="T151" s="29"/>
      <c r="U151" s="17"/>
      <c r="V151" s="17"/>
      <c r="W151" s="17"/>
      <c r="X151" s="17"/>
    </row>
    <row r="152" spans="1:24" s="1" customFormat="1" x14ac:dyDescent="0.25">
      <c r="A152" s="8" t="s">
        <v>71</v>
      </c>
      <c r="B152" s="8" t="s">
        <v>78</v>
      </c>
      <c r="C152" s="8" t="s">
        <v>33</v>
      </c>
      <c r="D152" s="8" t="s">
        <v>46</v>
      </c>
      <c r="E152" s="8" t="s">
        <v>80</v>
      </c>
      <c r="F152" s="8" t="s">
        <v>30</v>
      </c>
      <c r="G152" s="8">
        <v>2016</v>
      </c>
      <c r="H152" s="8">
        <v>2</v>
      </c>
      <c r="I152" s="8" t="s">
        <v>44</v>
      </c>
      <c r="J152" s="25">
        <v>16000</v>
      </c>
      <c r="K152" s="26" t="s">
        <v>74</v>
      </c>
      <c r="L152" s="26" t="s">
        <v>74</v>
      </c>
      <c r="M152" s="25">
        <v>32</v>
      </c>
      <c r="N152" s="25">
        <v>13</v>
      </c>
      <c r="O152" s="25">
        <v>13</v>
      </c>
      <c r="P152" s="25">
        <v>113</v>
      </c>
      <c r="Q152" s="25">
        <v>39</v>
      </c>
      <c r="T152" s="29"/>
      <c r="U152" s="17"/>
      <c r="V152" s="17"/>
      <c r="W152" s="17"/>
      <c r="X152" s="17"/>
    </row>
    <row r="153" spans="1:24" s="1" customFormat="1" x14ac:dyDescent="0.25">
      <c r="A153" s="8" t="s">
        <v>71</v>
      </c>
      <c r="B153" s="8" t="s">
        <v>78</v>
      </c>
      <c r="C153" s="8" t="s">
        <v>33</v>
      </c>
      <c r="D153" s="8" t="s">
        <v>46</v>
      </c>
      <c r="E153" s="8" t="s">
        <v>80</v>
      </c>
      <c r="F153" s="8" t="s">
        <v>30</v>
      </c>
      <c r="G153" s="8">
        <v>2016</v>
      </c>
      <c r="H153" s="8">
        <v>3</v>
      </c>
      <c r="I153" s="8" t="s">
        <v>19</v>
      </c>
      <c r="J153" s="25">
        <v>65426</v>
      </c>
      <c r="K153" s="25">
        <v>1935</v>
      </c>
      <c r="L153" s="25">
        <v>1401</v>
      </c>
      <c r="M153" s="25">
        <v>12</v>
      </c>
      <c r="N153" s="25">
        <v>6</v>
      </c>
      <c r="O153" s="25">
        <v>6</v>
      </c>
      <c r="P153" s="25">
        <v>146</v>
      </c>
      <c r="Q153" s="25">
        <v>56</v>
      </c>
    </row>
    <row r="154" spans="1:24" s="1" customFormat="1" x14ac:dyDescent="0.25">
      <c r="A154" s="8" t="s">
        <v>71</v>
      </c>
      <c r="B154" s="8" t="s">
        <v>78</v>
      </c>
      <c r="C154" s="8" t="s">
        <v>33</v>
      </c>
      <c r="D154" s="8" t="s">
        <v>46</v>
      </c>
      <c r="E154" s="8" t="s">
        <v>80</v>
      </c>
      <c r="F154" s="8" t="s">
        <v>30</v>
      </c>
      <c r="G154" s="8">
        <v>2016</v>
      </c>
      <c r="H154" s="8">
        <v>3</v>
      </c>
      <c r="I154" s="8" t="s">
        <v>44</v>
      </c>
      <c r="J154" s="25">
        <v>40800</v>
      </c>
      <c r="K154" s="26" t="s">
        <v>74</v>
      </c>
      <c r="L154" s="26" t="s">
        <v>74</v>
      </c>
      <c r="M154" s="25">
        <v>12</v>
      </c>
      <c r="N154" s="25">
        <v>6</v>
      </c>
      <c r="O154" s="25">
        <v>6</v>
      </c>
      <c r="P154" s="25">
        <v>124</v>
      </c>
      <c r="Q154" s="25">
        <v>35</v>
      </c>
    </row>
    <row r="155" spans="1:24" s="1" customFormat="1" x14ac:dyDescent="0.25">
      <c r="A155" s="8" t="s">
        <v>71</v>
      </c>
      <c r="B155" s="8" t="s">
        <v>78</v>
      </c>
      <c r="C155" s="8" t="s">
        <v>33</v>
      </c>
      <c r="D155" s="8" t="s">
        <v>46</v>
      </c>
      <c r="E155" s="8" t="s">
        <v>80</v>
      </c>
      <c r="F155" s="8" t="s">
        <v>30</v>
      </c>
      <c r="G155" s="8">
        <v>2016</v>
      </c>
      <c r="H155" s="8">
        <v>4</v>
      </c>
      <c r="I155" s="8" t="s">
        <v>19</v>
      </c>
      <c r="J155" s="25">
        <v>52349</v>
      </c>
      <c r="K155" s="25">
        <v>2106</v>
      </c>
      <c r="L155" s="25">
        <v>1237</v>
      </c>
      <c r="M155" s="25">
        <v>8</v>
      </c>
      <c r="N155" s="25">
        <v>4</v>
      </c>
      <c r="O155" s="25">
        <v>4</v>
      </c>
      <c r="P155" s="25">
        <v>125</v>
      </c>
      <c r="Q155" s="25">
        <v>60</v>
      </c>
    </row>
    <row r="156" spans="1:24" s="1" customFormat="1" x14ac:dyDescent="0.25">
      <c r="A156" s="8" t="s">
        <v>71</v>
      </c>
      <c r="B156" s="8" t="s">
        <v>78</v>
      </c>
      <c r="C156" s="8" t="s">
        <v>33</v>
      </c>
      <c r="D156" s="8" t="s">
        <v>46</v>
      </c>
      <c r="E156" s="8" t="s">
        <v>80</v>
      </c>
      <c r="F156" s="8" t="s">
        <v>30</v>
      </c>
      <c r="G156" s="8">
        <v>2016</v>
      </c>
      <c r="H156" s="8">
        <v>4</v>
      </c>
      <c r="I156" s="8" t="s">
        <v>44</v>
      </c>
      <c r="J156" s="25">
        <v>3000</v>
      </c>
      <c r="K156" s="26" t="s">
        <v>74</v>
      </c>
      <c r="L156" s="26" t="s">
        <v>74</v>
      </c>
      <c r="M156" s="25">
        <v>8</v>
      </c>
      <c r="N156" s="25">
        <v>3</v>
      </c>
      <c r="O156" s="25">
        <v>3</v>
      </c>
      <c r="P156" s="25">
        <v>30</v>
      </c>
      <c r="Q156" s="25">
        <v>3</v>
      </c>
    </row>
    <row r="157" spans="1:24" s="1" customFormat="1" x14ac:dyDescent="0.25">
      <c r="A157" s="8" t="s">
        <v>71</v>
      </c>
      <c r="B157" s="8" t="s">
        <v>78</v>
      </c>
      <c r="C157" s="8" t="s">
        <v>33</v>
      </c>
      <c r="D157" s="8" t="s">
        <v>34</v>
      </c>
      <c r="E157" s="8" t="s">
        <v>73</v>
      </c>
      <c r="F157" s="8" t="s">
        <v>36</v>
      </c>
      <c r="G157" s="8">
        <v>2016</v>
      </c>
      <c r="H157" s="8">
        <v>1</v>
      </c>
      <c r="I157" s="8" t="s">
        <v>19</v>
      </c>
      <c r="J157" s="25">
        <v>283729</v>
      </c>
      <c r="K157" s="25">
        <v>61</v>
      </c>
      <c r="L157" s="25">
        <v>59</v>
      </c>
      <c r="M157" s="25">
        <v>29</v>
      </c>
      <c r="N157" s="25">
        <v>12</v>
      </c>
      <c r="O157" s="25">
        <v>12</v>
      </c>
      <c r="P157" s="25">
        <v>3536</v>
      </c>
      <c r="Q157" s="25">
        <v>1180</v>
      </c>
    </row>
    <row r="158" spans="1:24" s="1" customFormat="1" x14ac:dyDescent="0.25">
      <c r="A158" s="8" t="s">
        <v>71</v>
      </c>
      <c r="B158" s="8" t="s">
        <v>78</v>
      </c>
      <c r="C158" s="8" t="s">
        <v>33</v>
      </c>
      <c r="D158" s="8" t="s">
        <v>34</v>
      </c>
      <c r="E158" s="8" t="s">
        <v>73</v>
      </c>
      <c r="F158" s="8" t="s">
        <v>36</v>
      </c>
      <c r="G158" s="8">
        <v>2016</v>
      </c>
      <c r="H158" s="8">
        <v>1</v>
      </c>
      <c r="I158" s="8" t="s">
        <v>44</v>
      </c>
      <c r="J158" s="25">
        <v>37090</v>
      </c>
      <c r="K158" s="26" t="s">
        <v>74</v>
      </c>
      <c r="L158" s="26" t="s">
        <v>74</v>
      </c>
      <c r="M158" s="25">
        <v>29</v>
      </c>
      <c r="N158" s="25">
        <v>14</v>
      </c>
      <c r="O158" s="25">
        <v>14</v>
      </c>
      <c r="P158" s="25">
        <v>2999</v>
      </c>
      <c r="Q158" s="25">
        <v>459</v>
      </c>
      <c r="T158" s="27"/>
      <c r="U158" s="16"/>
      <c r="V158" s="16"/>
      <c r="W158" s="16"/>
      <c r="X158" s="16"/>
    </row>
    <row r="159" spans="1:24" s="1" customFormat="1" x14ac:dyDescent="0.25">
      <c r="A159" s="8" t="s">
        <v>71</v>
      </c>
      <c r="B159" s="8" t="s">
        <v>78</v>
      </c>
      <c r="C159" s="8" t="s">
        <v>33</v>
      </c>
      <c r="D159" s="8" t="s">
        <v>34</v>
      </c>
      <c r="E159" s="8" t="s">
        <v>73</v>
      </c>
      <c r="F159" s="8" t="s">
        <v>36</v>
      </c>
      <c r="G159" s="8">
        <v>2016</v>
      </c>
      <c r="H159" s="8">
        <v>2</v>
      </c>
      <c r="I159" s="8" t="s">
        <v>19</v>
      </c>
      <c r="J159" s="25">
        <v>37374</v>
      </c>
      <c r="K159" s="25">
        <v>148</v>
      </c>
      <c r="L159" s="25">
        <v>95</v>
      </c>
      <c r="M159" s="25">
        <v>7</v>
      </c>
      <c r="N159" s="25">
        <v>6</v>
      </c>
      <c r="O159" s="25">
        <v>6</v>
      </c>
      <c r="P159" s="25">
        <v>808</v>
      </c>
      <c r="Q159" s="25">
        <v>198</v>
      </c>
      <c r="T159" s="28"/>
      <c r="U159" s="16"/>
      <c r="V159" s="16"/>
      <c r="W159" s="16"/>
      <c r="X159" s="16"/>
    </row>
    <row r="160" spans="1:24" s="1" customFormat="1" x14ac:dyDescent="0.25">
      <c r="A160" s="8" t="s">
        <v>71</v>
      </c>
      <c r="B160" s="8" t="s">
        <v>78</v>
      </c>
      <c r="C160" s="8" t="s">
        <v>33</v>
      </c>
      <c r="D160" s="8" t="s">
        <v>34</v>
      </c>
      <c r="E160" s="8" t="s">
        <v>73</v>
      </c>
      <c r="F160" s="8" t="s">
        <v>36</v>
      </c>
      <c r="G160" s="8">
        <v>2016</v>
      </c>
      <c r="H160" s="8">
        <v>2</v>
      </c>
      <c r="I160" s="8" t="s">
        <v>44</v>
      </c>
      <c r="J160" s="25">
        <v>6920</v>
      </c>
      <c r="K160" s="26" t="s">
        <v>74</v>
      </c>
      <c r="L160" s="26" t="s">
        <v>74</v>
      </c>
      <c r="M160" s="25">
        <v>7</v>
      </c>
      <c r="N160" s="25">
        <v>5</v>
      </c>
      <c r="O160" s="25">
        <v>5</v>
      </c>
      <c r="P160" s="25">
        <v>190</v>
      </c>
      <c r="Q160" s="25">
        <v>25</v>
      </c>
      <c r="T160" s="29"/>
      <c r="U160" s="16"/>
      <c r="V160" s="16"/>
      <c r="W160" s="16"/>
      <c r="X160" s="16"/>
    </row>
    <row r="161" spans="1:24" s="1" customFormat="1" x14ac:dyDescent="0.25">
      <c r="A161" s="8" t="s">
        <v>71</v>
      </c>
      <c r="B161" s="8" t="s">
        <v>78</v>
      </c>
      <c r="C161" s="8" t="s">
        <v>33</v>
      </c>
      <c r="D161" s="8" t="s">
        <v>34</v>
      </c>
      <c r="E161" s="8" t="s">
        <v>73</v>
      </c>
      <c r="F161" s="8" t="s">
        <v>36</v>
      </c>
      <c r="G161" s="8">
        <v>2016</v>
      </c>
      <c r="H161" s="8">
        <v>3</v>
      </c>
      <c r="I161" s="8" t="s">
        <v>19</v>
      </c>
      <c r="J161" s="25">
        <v>21163</v>
      </c>
      <c r="K161" s="25">
        <v>55</v>
      </c>
      <c r="L161" s="25">
        <v>29</v>
      </c>
      <c r="M161" s="25">
        <v>1</v>
      </c>
      <c r="N161" s="25">
        <v>0</v>
      </c>
      <c r="O161" s="25">
        <v>0</v>
      </c>
      <c r="P161" s="25">
        <v>0</v>
      </c>
      <c r="Q161" s="25" t="s">
        <v>76</v>
      </c>
      <c r="T161" s="29"/>
      <c r="U161" s="16"/>
      <c r="V161" s="16"/>
      <c r="W161" s="16"/>
      <c r="X161" s="16"/>
    </row>
    <row r="162" spans="1:24" s="1" customFormat="1" x14ac:dyDescent="0.25">
      <c r="A162" s="8" t="s">
        <v>71</v>
      </c>
      <c r="B162" s="8" t="s">
        <v>78</v>
      </c>
      <c r="C162" s="8" t="s">
        <v>33</v>
      </c>
      <c r="D162" s="8" t="s">
        <v>34</v>
      </c>
      <c r="E162" s="8" t="s">
        <v>73</v>
      </c>
      <c r="F162" s="8" t="s">
        <v>36</v>
      </c>
      <c r="G162" s="8">
        <v>2016</v>
      </c>
      <c r="H162" s="8">
        <v>3</v>
      </c>
      <c r="I162" s="8" t="s">
        <v>44</v>
      </c>
      <c r="J162" s="25">
        <v>29130</v>
      </c>
      <c r="K162" s="26" t="s">
        <v>74</v>
      </c>
      <c r="L162" s="26" t="s">
        <v>74</v>
      </c>
      <c r="M162" s="25">
        <v>1</v>
      </c>
      <c r="N162" s="25">
        <v>0</v>
      </c>
      <c r="O162" s="25">
        <v>0</v>
      </c>
      <c r="P162" s="25">
        <v>0</v>
      </c>
      <c r="Q162" s="25" t="s">
        <v>76</v>
      </c>
      <c r="T162" s="28"/>
      <c r="U162" s="16"/>
      <c r="V162" s="16"/>
      <c r="W162" s="16"/>
      <c r="X162" s="16"/>
    </row>
    <row r="163" spans="1:24" s="1" customFormat="1" x14ac:dyDescent="0.25">
      <c r="A163" s="8" t="s">
        <v>71</v>
      </c>
      <c r="B163" s="8" t="s">
        <v>78</v>
      </c>
      <c r="C163" s="8" t="s">
        <v>33</v>
      </c>
      <c r="D163" s="8" t="s">
        <v>34</v>
      </c>
      <c r="E163" s="8" t="s">
        <v>73</v>
      </c>
      <c r="F163" s="8" t="s">
        <v>36</v>
      </c>
      <c r="G163" s="8">
        <v>2016</v>
      </c>
      <c r="H163" s="8">
        <v>4</v>
      </c>
      <c r="I163" s="8" t="s">
        <v>19</v>
      </c>
      <c r="J163" s="25">
        <v>283098</v>
      </c>
      <c r="K163" s="25">
        <v>102</v>
      </c>
      <c r="L163" s="25">
        <v>95</v>
      </c>
      <c r="M163" s="25">
        <v>18</v>
      </c>
      <c r="N163" s="25">
        <v>10</v>
      </c>
      <c r="O163" s="25">
        <v>10</v>
      </c>
      <c r="P163" s="25">
        <v>964</v>
      </c>
      <c r="Q163" s="25">
        <v>333</v>
      </c>
      <c r="T163" s="29"/>
      <c r="U163" s="17"/>
      <c r="V163" s="17"/>
      <c r="W163" s="17"/>
      <c r="X163" s="17"/>
    </row>
    <row r="164" spans="1:24" s="1" customFormat="1" x14ac:dyDescent="0.25">
      <c r="A164" s="8" t="s">
        <v>71</v>
      </c>
      <c r="B164" s="8" t="s">
        <v>78</v>
      </c>
      <c r="C164" s="8" t="s">
        <v>33</v>
      </c>
      <c r="D164" s="8" t="s">
        <v>34</v>
      </c>
      <c r="E164" s="8" t="s">
        <v>73</v>
      </c>
      <c r="F164" s="8" t="s">
        <v>36</v>
      </c>
      <c r="G164" s="8">
        <v>2016</v>
      </c>
      <c r="H164" s="8">
        <v>4</v>
      </c>
      <c r="I164" s="8" t="s">
        <v>44</v>
      </c>
      <c r="J164" s="25">
        <v>123845</v>
      </c>
      <c r="K164" s="26" t="s">
        <v>74</v>
      </c>
      <c r="L164" s="26" t="s">
        <v>74</v>
      </c>
      <c r="M164" s="25">
        <v>18</v>
      </c>
      <c r="N164" s="25">
        <v>12</v>
      </c>
      <c r="O164" s="25">
        <v>12</v>
      </c>
      <c r="P164" s="25">
        <v>959</v>
      </c>
      <c r="Q164" s="25">
        <v>142</v>
      </c>
      <c r="T164" s="29"/>
      <c r="U164" s="17"/>
      <c r="V164" s="17"/>
      <c r="W164" s="17"/>
      <c r="X164" s="17"/>
    </row>
    <row r="165" spans="1:24" s="1" customFormat="1" x14ac:dyDescent="0.25">
      <c r="A165" s="8" t="s">
        <v>71</v>
      </c>
      <c r="B165" s="8" t="s">
        <v>78</v>
      </c>
      <c r="C165" s="8" t="s">
        <v>33</v>
      </c>
      <c r="D165" s="8" t="s">
        <v>34</v>
      </c>
      <c r="E165" s="8" t="s">
        <v>73</v>
      </c>
      <c r="F165" s="8" t="s">
        <v>30</v>
      </c>
      <c r="G165" s="8">
        <v>2016</v>
      </c>
      <c r="H165" s="8">
        <v>1</v>
      </c>
      <c r="I165" s="8" t="s">
        <v>19</v>
      </c>
      <c r="J165" s="25">
        <v>5915</v>
      </c>
      <c r="K165" s="25">
        <v>379</v>
      </c>
      <c r="L165" s="25">
        <v>97</v>
      </c>
      <c r="M165" s="25">
        <v>14</v>
      </c>
      <c r="N165" s="25">
        <v>1</v>
      </c>
      <c r="O165" s="25">
        <v>1</v>
      </c>
      <c r="P165" s="25">
        <v>16</v>
      </c>
      <c r="Q165" s="25">
        <v>6</v>
      </c>
      <c r="T165" s="27"/>
      <c r="U165" s="16"/>
      <c r="V165" s="16"/>
      <c r="W165" s="16"/>
      <c r="X165" s="16"/>
    </row>
    <row r="166" spans="1:24" s="1" customFormat="1" x14ac:dyDescent="0.25">
      <c r="A166" s="8" t="s">
        <v>71</v>
      </c>
      <c r="B166" s="8" t="s">
        <v>78</v>
      </c>
      <c r="C166" s="8" t="s">
        <v>33</v>
      </c>
      <c r="D166" s="8" t="s">
        <v>34</v>
      </c>
      <c r="E166" s="8" t="s">
        <v>73</v>
      </c>
      <c r="F166" s="8" t="s">
        <v>30</v>
      </c>
      <c r="G166" s="8">
        <v>2016</v>
      </c>
      <c r="H166" s="8">
        <v>1</v>
      </c>
      <c r="I166" s="8" t="s">
        <v>44</v>
      </c>
      <c r="J166" s="25">
        <v>6920</v>
      </c>
      <c r="K166" s="26" t="s">
        <v>74</v>
      </c>
      <c r="L166" s="26" t="s">
        <v>74</v>
      </c>
      <c r="M166" s="25">
        <v>14</v>
      </c>
      <c r="N166" s="25">
        <v>1</v>
      </c>
      <c r="O166" s="25">
        <v>1</v>
      </c>
      <c r="P166" s="25">
        <v>23</v>
      </c>
      <c r="Q166" s="25">
        <v>5</v>
      </c>
      <c r="T166" s="28"/>
      <c r="U166" s="16"/>
      <c r="V166" s="16"/>
      <c r="W166" s="16"/>
      <c r="X166" s="16"/>
    </row>
    <row r="167" spans="1:24" s="1" customFormat="1" x14ac:dyDescent="0.25">
      <c r="A167" s="8" t="s">
        <v>71</v>
      </c>
      <c r="B167" s="8" t="s">
        <v>78</v>
      </c>
      <c r="C167" s="8" t="s">
        <v>33</v>
      </c>
      <c r="D167" s="8" t="s">
        <v>34</v>
      </c>
      <c r="E167" s="8" t="s">
        <v>73</v>
      </c>
      <c r="F167" s="8" t="s">
        <v>30</v>
      </c>
      <c r="G167" s="8">
        <v>2016</v>
      </c>
      <c r="H167" s="8">
        <v>2</v>
      </c>
      <c r="I167" s="8" t="s">
        <v>19</v>
      </c>
      <c r="J167" s="25">
        <v>37606</v>
      </c>
      <c r="K167" s="25">
        <v>1049</v>
      </c>
      <c r="L167" s="25">
        <v>475</v>
      </c>
      <c r="M167" s="25">
        <v>10</v>
      </c>
      <c r="N167" s="25">
        <v>5</v>
      </c>
      <c r="O167" s="25">
        <v>5</v>
      </c>
      <c r="P167" s="25">
        <v>1343</v>
      </c>
      <c r="Q167" s="25">
        <v>375</v>
      </c>
      <c r="T167" s="29"/>
      <c r="U167" s="16"/>
      <c r="V167" s="16"/>
      <c r="W167" s="16"/>
      <c r="X167" s="16"/>
    </row>
    <row r="168" spans="1:24" s="1" customFormat="1" x14ac:dyDescent="0.25">
      <c r="A168" s="8" t="s">
        <v>71</v>
      </c>
      <c r="B168" s="8" t="s">
        <v>78</v>
      </c>
      <c r="C168" s="8" t="s">
        <v>33</v>
      </c>
      <c r="D168" s="8" t="s">
        <v>34</v>
      </c>
      <c r="E168" s="8" t="s">
        <v>73</v>
      </c>
      <c r="F168" s="8" t="s">
        <v>30</v>
      </c>
      <c r="G168" s="8">
        <v>2016</v>
      </c>
      <c r="H168" s="8">
        <v>2</v>
      </c>
      <c r="I168" s="8" t="s">
        <v>44</v>
      </c>
      <c r="J168" s="25">
        <v>24390</v>
      </c>
      <c r="K168" s="26" t="s">
        <v>74</v>
      </c>
      <c r="L168" s="26" t="s">
        <v>74</v>
      </c>
      <c r="M168" s="25">
        <v>10</v>
      </c>
      <c r="N168" s="25">
        <v>5</v>
      </c>
      <c r="O168" s="25">
        <v>5</v>
      </c>
      <c r="P168" s="25">
        <v>898</v>
      </c>
      <c r="Q168" s="25">
        <v>233</v>
      </c>
      <c r="T168" s="29"/>
      <c r="U168" s="16"/>
      <c r="V168" s="16"/>
      <c r="W168" s="16"/>
      <c r="X168" s="16"/>
    </row>
    <row r="169" spans="1:24" s="1" customFormat="1" x14ac:dyDescent="0.25">
      <c r="A169" s="8" t="s">
        <v>71</v>
      </c>
      <c r="B169" s="8" t="s">
        <v>78</v>
      </c>
      <c r="C169" s="8" t="s">
        <v>33</v>
      </c>
      <c r="D169" s="8" t="s">
        <v>34</v>
      </c>
      <c r="E169" s="8" t="s">
        <v>73</v>
      </c>
      <c r="F169" s="8" t="s">
        <v>30</v>
      </c>
      <c r="G169" s="8">
        <v>2016</v>
      </c>
      <c r="H169" s="8">
        <v>3</v>
      </c>
      <c r="I169" s="8" t="s">
        <v>19</v>
      </c>
      <c r="J169" s="25">
        <v>130048</v>
      </c>
      <c r="K169" s="25">
        <v>1587</v>
      </c>
      <c r="L169" s="25">
        <v>1071</v>
      </c>
      <c r="M169" s="25">
        <v>5</v>
      </c>
      <c r="N169" s="25">
        <v>5</v>
      </c>
      <c r="O169" s="25">
        <v>5</v>
      </c>
      <c r="P169" s="25">
        <v>1126</v>
      </c>
      <c r="Q169" s="25">
        <v>374</v>
      </c>
    </row>
    <row r="170" spans="1:24" s="1" customFormat="1" x14ac:dyDescent="0.25">
      <c r="A170" s="8" t="s">
        <v>71</v>
      </c>
      <c r="B170" s="8" t="s">
        <v>78</v>
      </c>
      <c r="C170" s="8" t="s">
        <v>33</v>
      </c>
      <c r="D170" s="8" t="s">
        <v>34</v>
      </c>
      <c r="E170" s="8" t="s">
        <v>73</v>
      </c>
      <c r="F170" s="8" t="s">
        <v>30</v>
      </c>
      <c r="G170" s="8">
        <v>2016</v>
      </c>
      <c r="H170" s="8">
        <v>3</v>
      </c>
      <c r="I170" s="8" t="s">
        <v>44</v>
      </c>
      <c r="J170" s="25">
        <v>20190</v>
      </c>
      <c r="K170" s="26" t="s">
        <v>74</v>
      </c>
      <c r="L170" s="26" t="s">
        <v>74</v>
      </c>
      <c r="M170" s="25">
        <v>5</v>
      </c>
      <c r="N170" s="25">
        <v>3</v>
      </c>
      <c r="O170" s="25">
        <v>3</v>
      </c>
      <c r="P170" s="25">
        <v>258</v>
      </c>
      <c r="Q170" s="25">
        <v>59</v>
      </c>
    </row>
    <row r="171" spans="1:24" s="1" customFormat="1" x14ac:dyDescent="0.25">
      <c r="A171" s="8" t="s">
        <v>71</v>
      </c>
      <c r="B171" s="8" t="s">
        <v>78</v>
      </c>
      <c r="C171" s="8" t="s">
        <v>33</v>
      </c>
      <c r="D171" s="8" t="s">
        <v>34</v>
      </c>
      <c r="E171" s="8" t="s">
        <v>73</v>
      </c>
      <c r="F171" s="8" t="s">
        <v>30</v>
      </c>
      <c r="G171" s="8">
        <v>2016</v>
      </c>
      <c r="H171" s="8">
        <v>4</v>
      </c>
      <c r="I171" s="8" t="s">
        <v>19</v>
      </c>
      <c r="J171" s="25">
        <v>76628</v>
      </c>
      <c r="K171" s="25">
        <v>1187</v>
      </c>
      <c r="L171" s="25">
        <v>676</v>
      </c>
      <c r="M171" s="25">
        <v>8</v>
      </c>
      <c r="N171" s="25">
        <v>4</v>
      </c>
      <c r="O171" s="25">
        <v>4</v>
      </c>
      <c r="P171" s="25">
        <v>780</v>
      </c>
      <c r="Q171" s="25">
        <v>262</v>
      </c>
      <c r="U171" s="30"/>
      <c r="V171" s="30"/>
      <c r="W171" s="30"/>
      <c r="X171" s="30"/>
    </row>
    <row r="172" spans="1:24" s="1" customFormat="1" x14ac:dyDescent="0.25">
      <c r="A172" s="8" t="s">
        <v>71</v>
      </c>
      <c r="B172" s="8" t="s">
        <v>78</v>
      </c>
      <c r="C172" s="8" t="s">
        <v>33</v>
      </c>
      <c r="D172" s="8" t="s">
        <v>34</v>
      </c>
      <c r="E172" s="8" t="s">
        <v>73</v>
      </c>
      <c r="F172" s="8" t="s">
        <v>30</v>
      </c>
      <c r="G172" s="8">
        <v>2016</v>
      </c>
      <c r="H172" s="8">
        <v>4</v>
      </c>
      <c r="I172" s="8" t="s">
        <v>44</v>
      </c>
      <c r="J172" s="25">
        <v>3254</v>
      </c>
      <c r="K172" s="26" t="s">
        <v>74</v>
      </c>
      <c r="L172" s="26" t="s">
        <v>74</v>
      </c>
      <c r="M172" s="25">
        <v>8</v>
      </c>
      <c r="N172" s="25">
        <v>5</v>
      </c>
      <c r="O172" s="25">
        <v>5</v>
      </c>
      <c r="P172" s="25">
        <v>59</v>
      </c>
      <c r="Q172" s="25">
        <v>12</v>
      </c>
      <c r="U172" s="30"/>
      <c r="V172" s="30"/>
      <c r="W172" s="30"/>
      <c r="X172" s="30"/>
    </row>
    <row r="173" spans="1:24" s="1" customFormat="1" x14ac:dyDescent="0.25">
      <c r="A173" s="8" t="s">
        <v>71</v>
      </c>
      <c r="B173" s="8" t="s">
        <v>82</v>
      </c>
      <c r="C173" s="8" t="s">
        <v>40</v>
      </c>
      <c r="D173" s="8" t="s">
        <v>41</v>
      </c>
      <c r="E173" s="8" t="s">
        <v>84</v>
      </c>
      <c r="F173" s="8" t="s">
        <v>36</v>
      </c>
      <c r="G173" s="8">
        <v>2016</v>
      </c>
      <c r="H173" s="8">
        <v>1</v>
      </c>
      <c r="I173" s="8" t="s">
        <v>19</v>
      </c>
      <c r="J173" s="25">
        <v>228828</v>
      </c>
      <c r="K173" s="25">
        <v>730</v>
      </c>
      <c r="L173" s="25">
        <v>581</v>
      </c>
      <c r="M173" s="25">
        <v>50</v>
      </c>
      <c r="N173" s="25">
        <v>7</v>
      </c>
      <c r="O173" s="25">
        <v>7</v>
      </c>
      <c r="P173" s="25">
        <v>535</v>
      </c>
      <c r="Q173" s="25">
        <v>131</v>
      </c>
    </row>
    <row r="174" spans="1:24" s="1" customFormat="1" x14ac:dyDescent="0.25">
      <c r="A174" s="8" t="s">
        <v>71</v>
      </c>
      <c r="B174" s="8" t="s">
        <v>82</v>
      </c>
      <c r="C174" s="8" t="s">
        <v>40</v>
      </c>
      <c r="D174" s="8" t="s">
        <v>41</v>
      </c>
      <c r="E174" s="8" t="s">
        <v>84</v>
      </c>
      <c r="F174" s="8" t="s">
        <v>36</v>
      </c>
      <c r="G174" s="8">
        <v>2016</v>
      </c>
      <c r="H174" s="8">
        <v>1</v>
      </c>
      <c r="I174" s="8" t="s">
        <v>44</v>
      </c>
      <c r="J174" s="25">
        <v>139000</v>
      </c>
      <c r="K174" s="26" t="s">
        <v>74</v>
      </c>
      <c r="L174" s="26" t="s">
        <v>74</v>
      </c>
      <c r="M174" s="25">
        <v>50</v>
      </c>
      <c r="N174" s="25">
        <v>6</v>
      </c>
      <c r="O174" s="25">
        <v>6</v>
      </c>
      <c r="P174" s="25">
        <v>620</v>
      </c>
      <c r="Q174" s="25">
        <v>79</v>
      </c>
      <c r="S174"/>
      <c r="T174"/>
      <c r="U174"/>
      <c r="V174"/>
      <c r="W174"/>
    </row>
    <row r="175" spans="1:24" s="1" customFormat="1" x14ac:dyDescent="0.25">
      <c r="A175" s="8" t="s">
        <v>71</v>
      </c>
      <c r="B175" s="8" t="s">
        <v>82</v>
      </c>
      <c r="C175" s="8" t="s">
        <v>40</v>
      </c>
      <c r="D175" s="8" t="s">
        <v>41</v>
      </c>
      <c r="E175" s="8" t="s">
        <v>84</v>
      </c>
      <c r="F175" s="8" t="s">
        <v>36</v>
      </c>
      <c r="G175" s="8">
        <v>2016</v>
      </c>
      <c r="H175" s="8">
        <v>2</v>
      </c>
      <c r="I175" s="8" t="s">
        <v>19</v>
      </c>
      <c r="J175" s="25">
        <v>339241</v>
      </c>
      <c r="K175" s="25">
        <v>859</v>
      </c>
      <c r="L175" s="25">
        <v>660</v>
      </c>
      <c r="M175" s="25">
        <v>11</v>
      </c>
      <c r="N175" s="25">
        <v>3</v>
      </c>
      <c r="O175" s="25">
        <v>3</v>
      </c>
      <c r="P175" s="25">
        <v>593</v>
      </c>
      <c r="Q175" s="25">
        <v>148</v>
      </c>
      <c r="S175" s="27"/>
      <c r="T175" s="16"/>
      <c r="U175" s="16"/>
      <c r="V175" s="16"/>
      <c r="W175" s="16"/>
    </row>
    <row r="176" spans="1:24" s="1" customFormat="1" x14ac:dyDescent="0.25">
      <c r="A176" s="8" t="s">
        <v>71</v>
      </c>
      <c r="B176" s="8" t="s">
        <v>82</v>
      </c>
      <c r="C176" s="8" t="s">
        <v>40</v>
      </c>
      <c r="D176" s="8" t="s">
        <v>41</v>
      </c>
      <c r="E176" s="8" t="s">
        <v>84</v>
      </c>
      <c r="F176" s="8" t="s">
        <v>36</v>
      </c>
      <c r="G176" s="8">
        <v>2016</v>
      </c>
      <c r="H176" s="8">
        <v>2</v>
      </c>
      <c r="I176" s="8" t="s">
        <v>44</v>
      </c>
      <c r="J176" s="25">
        <v>259000</v>
      </c>
      <c r="K176" s="26" t="s">
        <v>74</v>
      </c>
      <c r="L176" s="26" t="s">
        <v>74</v>
      </c>
      <c r="M176" s="25">
        <v>11</v>
      </c>
      <c r="N176" s="25">
        <v>4</v>
      </c>
      <c r="O176" s="25">
        <v>4</v>
      </c>
      <c r="P176" s="25">
        <v>488</v>
      </c>
      <c r="Q176" s="25">
        <v>115</v>
      </c>
      <c r="S176" s="28"/>
      <c r="T176" s="17"/>
      <c r="U176" s="17"/>
      <c r="V176" s="17"/>
      <c r="W176" s="17"/>
    </row>
    <row r="177" spans="1:24" s="1" customFormat="1" x14ac:dyDescent="0.25">
      <c r="A177" s="8" t="s">
        <v>71</v>
      </c>
      <c r="B177" s="8" t="s">
        <v>82</v>
      </c>
      <c r="C177" s="8" t="s">
        <v>40</v>
      </c>
      <c r="D177" s="8" t="s">
        <v>41</v>
      </c>
      <c r="E177" s="8" t="s">
        <v>84</v>
      </c>
      <c r="F177" s="8" t="s">
        <v>36</v>
      </c>
      <c r="G177" s="8">
        <v>2016</v>
      </c>
      <c r="H177" s="8">
        <v>3</v>
      </c>
      <c r="I177" s="8" t="s">
        <v>19</v>
      </c>
      <c r="J177" s="25">
        <v>26725</v>
      </c>
      <c r="K177" s="25">
        <v>354</v>
      </c>
      <c r="L177" s="25">
        <v>110</v>
      </c>
      <c r="M177" s="25">
        <v>9</v>
      </c>
      <c r="N177" s="25">
        <v>1</v>
      </c>
      <c r="O177" s="25">
        <v>1</v>
      </c>
      <c r="P177" s="25">
        <v>319</v>
      </c>
      <c r="Q177" s="25">
        <v>65</v>
      </c>
      <c r="S177" s="28"/>
      <c r="T177" s="17"/>
      <c r="U177" s="17"/>
      <c r="V177" s="17"/>
      <c r="W177" s="17"/>
    </row>
    <row r="178" spans="1:24" s="1" customFormat="1" x14ac:dyDescent="0.25">
      <c r="A178" s="8" t="s">
        <v>71</v>
      </c>
      <c r="B178" s="8" t="s">
        <v>82</v>
      </c>
      <c r="C178" s="8" t="s">
        <v>40</v>
      </c>
      <c r="D178" s="8" t="s">
        <v>41</v>
      </c>
      <c r="E178" s="8" t="s">
        <v>84</v>
      </c>
      <c r="F178" s="8" t="s">
        <v>36</v>
      </c>
      <c r="G178" s="8">
        <v>2016</v>
      </c>
      <c r="H178" s="8">
        <v>3</v>
      </c>
      <c r="I178" s="8" t="s">
        <v>44</v>
      </c>
      <c r="J178" s="25">
        <v>7600</v>
      </c>
      <c r="K178" s="26" t="s">
        <v>74</v>
      </c>
      <c r="L178" s="26" t="s">
        <v>74</v>
      </c>
      <c r="M178" s="25">
        <v>9</v>
      </c>
      <c r="N178" s="25">
        <v>1</v>
      </c>
      <c r="O178" s="25">
        <v>1</v>
      </c>
      <c r="P178" s="25">
        <v>180</v>
      </c>
      <c r="Q178" s="25">
        <v>17</v>
      </c>
      <c r="S178" s="27"/>
      <c r="T178" s="17"/>
      <c r="U178" s="17"/>
      <c r="V178" s="17"/>
      <c r="W178" s="17"/>
    </row>
    <row r="179" spans="1:24" s="1" customFormat="1" x14ac:dyDescent="0.25">
      <c r="A179" s="8" t="s">
        <v>71</v>
      </c>
      <c r="B179" s="8" t="s">
        <v>82</v>
      </c>
      <c r="C179" s="8" t="s">
        <v>40</v>
      </c>
      <c r="D179" s="8" t="s">
        <v>41</v>
      </c>
      <c r="E179" s="8" t="s">
        <v>84</v>
      </c>
      <c r="F179" s="8" t="s">
        <v>36</v>
      </c>
      <c r="G179" s="8">
        <v>2016</v>
      </c>
      <c r="H179" s="8">
        <v>4</v>
      </c>
      <c r="I179" s="8" t="s">
        <v>19</v>
      </c>
      <c r="J179" s="25">
        <v>391863</v>
      </c>
      <c r="K179" s="25">
        <v>728</v>
      </c>
      <c r="L179" s="25">
        <v>581</v>
      </c>
      <c r="M179" s="25">
        <v>22</v>
      </c>
      <c r="N179" s="25">
        <v>5</v>
      </c>
      <c r="O179" s="25">
        <v>5</v>
      </c>
      <c r="P179" s="25">
        <v>856</v>
      </c>
      <c r="Q179" s="25">
        <v>190</v>
      </c>
      <c r="S179" s="28"/>
      <c r="T179" s="17"/>
      <c r="U179" s="17"/>
      <c r="V179" s="17"/>
      <c r="W179" s="17"/>
    </row>
    <row r="180" spans="1:24" s="1" customFormat="1" x14ac:dyDescent="0.25">
      <c r="A180" s="8" t="s">
        <v>71</v>
      </c>
      <c r="B180" s="8" t="s">
        <v>82</v>
      </c>
      <c r="C180" s="8" t="s">
        <v>40</v>
      </c>
      <c r="D180" s="8" t="s">
        <v>41</v>
      </c>
      <c r="E180" s="8" t="s">
        <v>84</v>
      </c>
      <c r="F180" s="8" t="s">
        <v>36</v>
      </c>
      <c r="G180" s="8">
        <v>2016</v>
      </c>
      <c r="H180" s="8">
        <v>4</v>
      </c>
      <c r="I180" s="8" t="s">
        <v>44</v>
      </c>
      <c r="J180" s="25">
        <v>205000</v>
      </c>
      <c r="K180" s="26" t="s">
        <v>74</v>
      </c>
      <c r="L180" s="26" t="s">
        <v>74</v>
      </c>
      <c r="M180" s="25">
        <v>22</v>
      </c>
      <c r="N180" s="25">
        <v>4</v>
      </c>
      <c r="O180" s="25">
        <v>4</v>
      </c>
      <c r="P180" s="25">
        <v>877</v>
      </c>
      <c r="Q180" s="25">
        <v>102</v>
      </c>
      <c r="S180" s="28"/>
      <c r="T180" s="17"/>
      <c r="U180" s="17"/>
      <c r="V180" s="17"/>
      <c r="W180" s="17"/>
    </row>
    <row r="181" spans="1:24" s="1" customFormat="1" x14ac:dyDescent="0.25">
      <c r="A181" s="8" t="s">
        <v>71</v>
      </c>
      <c r="B181" s="8" t="s">
        <v>82</v>
      </c>
      <c r="C181" s="8" t="s">
        <v>40</v>
      </c>
      <c r="D181" s="8" t="s">
        <v>41</v>
      </c>
      <c r="E181" s="8" t="s">
        <v>84</v>
      </c>
      <c r="F181" s="8" t="s">
        <v>30</v>
      </c>
      <c r="G181" s="8">
        <v>2016</v>
      </c>
      <c r="H181" s="8">
        <v>1</v>
      </c>
      <c r="I181" s="8" t="s">
        <v>19</v>
      </c>
      <c r="J181" s="25">
        <v>16624</v>
      </c>
      <c r="K181" s="25">
        <v>1853</v>
      </c>
      <c r="L181" s="25">
        <v>492</v>
      </c>
      <c r="M181" s="25">
        <v>25</v>
      </c>
      <c r="N181" s="25">
        <v>8</v>
      </c>
      <c r="O181" s="25">
        <v>8</v>
      </c>
      <c r="P181" s="25">
        <v>366</v>
      </c>
      <c r="Q181" s="25">
        <v>117</v>
      </c>
      <c r="T181" s="30"/>
      <c r="U181" s="30"/>
      <c r="V181" s="30"/>
      <c r="W181" s="30"/>
    </row>
    <row r="182" spans="1:24" s="1" customFormat="1" x14ac:dyDescent="0.25">
      <c r="A182" s="8" t="s">
        <v>71</v>
      </c>
      <c r="B182" s="8" t="s">
        <v>82</v>
      </c>
      <c r="C182" s="8" t="s">
        <v>40</v>
      </c>
      <c r="D182" s="8" t="s">
        <v>41</v>
      </c>
      <c r="E182" s="8" t="s">
        <v>84</v>
      </c>
      <c r="F182" s="8" t="s">
        <v>30</v>
      </c>
      <c r="G182" s="8">
        <v>2016</v>
      </c>
      <c r="H182" s="8">
        <v>1</v>
      </c>
      <c r="I182" s="8" t="s">
        <v>44</v>
      </c>
      <c r="J182" s="25">
        <v>2000</v>
      </c>
      <c r="K182" s="26" t="s">
        <v>74</v>
      </c>
      <c r="L182" s="26" t="s">
        <v>74</v>
      </c>
      <c r="M182" s="25">
        <v>25</v>
      </c>
      <c r="N182" s="25">
        <v>7</v>
      </c>
      <c r="O182" s="25">
        <v>7</v>
      </c>
      <c r="P182" s="25">
        <v>54</v>
      </c>
      <c r="Q182" s="25">
        <v>12</v>
      </c>
    </row>
    <row r="183" spans="1:24" s="1" customFormat="1" x14ac:dyDescent="0.25">
      <c r="A183" s="8" t="s">
        <v>71</v>
      </c>
      <c r="B183" s="8" t="s">
        <v>82</v>
      </c>
      <c r="C183" s="8" t="s">
        <v>40</v>
      </c>
      <c r="D183" s="8" t="s">
        <v>41</v>
      </c>
      <c r="E183" s="8" t="s">
        <v>84</v>
      </c>
      <c r="F183" s="8" t="s">
        <v>30</v>
      </c>
      <c r="G183" s="8">
        <v>2016</v>
      </c>
      <c r="H183" s="8">
        <v>2</v>
      </c>
      <c r="I183" s="8" t="s">
        <v>19</v>
      </c>
      <c r="J183" s="25">
        <v>28589</v>
      </c>
      <c r="K183" s="25">
        <v>3033</v>
      </c>
      <c r="L183" s="25">
        <v>742</v>
      </c>
      <c r="M183" s="25">
        <v>42</v>
      </c>
      <c r="N183" s="25">
        <v>12</v>
      </c>
      <c r="O183" s="25">
        <v>12</v>
      </c>
      <c r="P183" s="25">
        <v>165</v>
      </c>
      <c r="Q183" s="25">
        <v>52</v>
      </c>
    </row>
    <row r="184" spans="1:24" s="1" customFormat="1" x14ac:dyDescent="0.25">
      <c r="A184" s="8" t="s">
        <v>71</v>
      </c>
      <c r="B184" s="8" t="s">
        <v>82</v>
      </c>
      <c r="C184" s="8" t="s">
        <v>40</v>
      </c>
      <c r="D184" s="8" t="s">
        <v>41</v>
      </c>
      <c r="E184" s="8" t="s">
        <v>84</v>
      </c>
      <c r="F184" s="8" t="s">
        <v>30</v>
      </c>
      <c r="G184" s="8">
        <v>2016</v>
      </c>
      <c r="H184" s="8">
        <v>2</v>
      </c>
      <c r="I184" s="8" t="s">
        <v>44</v>
      </c>
      <c r="J184" s="25">
        <v>26000</v>
      </c>
      <c r="K184" s="26" t="s">
        <v>74</v>
      </c>
      <c r="L184" s="26" t="s">
        <v>74</v>
      </c>
      <c r="M184" s="25">
        <v>42</v>
      </c>
      <c r="N184" s="25">
        <v>11</v>
      </c>
      <c r="O184" s="25">
        <v>11</v>
      </c>
      <c r="P184" s="25">
        <v>173</v>
      </c>
      <c r="Q184" s="25">
        <v>45</v>
      </c>
    </row>
    <row r="185" spans="1:24" s="1" customFormat="1" x14ac:dyDescent="0.25">
      <c r="A185" s="8" t="s">
        <v>71</v>
      </c>
      <c r="B185" s="8" t="s">
        <v>82</v>
      </c>
      <c r="C185" s="8" t="s">
        <v>40</v>
      </c>
      <c r="D185" s="8" t="s">
        <v>41</v>
      </c>
      <c r="E185" s="8" t="s">
        <v>84</v>
      </c>
      <c r="F185" s="8" t="s">
        <v>30</v>
      </c>
      <c r="G185" s="8">
        <v>2016</v>
      </c>
      <c r="H185" s="8">
        <v>3</v>
      </c>
      <c r="I185" s="8" t="s">
        <v>19</v>
      </c>
      <c r="J185" s="25">
        <v>6975</v>
      </c>
      <c r="K185" s="25">
        <v>3522</v>
      </c>
      <c r="L185" s="25">
        <v>314</v>
      </c>
      <c r="M185" s="25">
        <v>17</v>
      </c>
      <c r="N185" s="25">
        <v>2</v>
      </c>
      <c r="O185" s="25">
        <v>2</v>
      </c>
      <c r="P185" s="25">
        <v>6</v>
      </c>
      <c r="Q185" s="25">
        <v>1</v>
      </c>
    </row>
    <row r="186" spans="1:24" s="1" customFormat="1" x14ac:dyDescent="0.25">
      <c r="A186" s="8" t="s">
        <v>71</v>
      </c>
      <c r="B186" s="8" t="s">
        <v>82</v>
      </c>
      <c r="C186" s="8" t="s">
        <v>40</v>
      </c>
      <c r="D186" s="8" t="s">
        <v>41</v>
      </c>
      <c r="E186" s="8" t="s">
        <v>84</v>
      </c>
      <c r="F186" s="8" t="s">
        <v>30</v>
      </c>
      <c r="G186" s="8">
        <v>2016</v>
      </c>
      <c r="H186" s="8">
        <v>3</v>
      </c>
      <c r="I186" s="8" t="s">
        <v>44</v>
      </c>
      <c r="J186" s="25">
        <v>2000</v>
      </c>
      <c r="K186" s="26" t="s">
        <v>74</v>
      </c>
      <c r="L186" s="26" t="s">
        <v>74</v>
      </c>
      <c r="M186" s="25">
        <v>17</v>
      </c>
      <c r="N186" s="25">
        <v>3</v>
      </c>
      <c r="O186" s="25">
        <v>3</v>
      </c>
      <c r="P186" s="25">
        <v>40</v>
      </c>
      <c r="Q186" s="25">
        <v>9</v>
      </c>
    </row>
    <row r="187" spans="1:24" s="1" customFormat="1" x14ac:dyDescent="0.25">
      <c r="A187" s="8" t="s">
        <v>71</v>
      </c>
      <c r="B187" s="8" t="s">
        <v>82</v>
      </c>
      <c r="C187" s="8" t="s">
        <v>40</v>
      </c>
      <c r="D187" s="8" t="s">
        <v>41</v>
      </c>
      <c r="E187" s="8" t="s">
        <v>84</v>
      </c>
      <c r="F187" s="8" t="s">
        <v>30</v>
      </c>
      <c r="G187" s="8">
        <v>2016</v>
      </c>
      <c r="H187" s="8">
        <v>4</v>
      </c>
      <c r="I187" s="8" t="s">
        <v>19</v>
      </c>
      <c r="J187" s="25">
        <v>11984</v>
      </c>
      <c r="K187" s="25">
        <v>3293</v>
      </c>
      <c r="L187" s="25">
        <v>375</v>
      </c>
      <c r="M187" s="25">
        <v>16</v>
      </c>
      <c r="N187" s="25">
        <v>3</v>
      </c>
      <c r="O187" s="25">
        <v>3</v>
      </c>
      <c r="P187" s="25">
        <v>5</v>
      </c>
      <c r="Q187" s="25">
        <v>2</v>
      </c>
    </row>
    <row r="188" spans="1:24" s="1" customFormat="1" x14ac:dyDescent="0.25">
      <c r="A188" s="8" t="s">
        <v>71</v>
      </c>
      <c r="B188" s="8" t="s">
        <v>82</v>
      </c>
      <c r="C188" s="8" t="s">
        <v>40</v>
      </c>
      <c r="D188" s="8" t="s">
        <v>41</v>
      </c>
      <c r="E188" s="8" t="s">
        <v>84</v>
      </c>
      <c r="F188" s="8" t="s">
        <v>30</v>
      </c>
      <c r="G188" s="8">
        <v>2016</v>
      </c>
      <c r="H188" s="8">
        <v>4</v>
      </c>
      <c r="I188" s="8" t="s">
        <v>44</v>
      </c>
      <c r="J188" s="25" t="s">
        <v>76</v>
      </c>
      <c r="K188" s="26" t="s">
        <v>74</v>
      </c>
      <c r="L188" s="26" t="s">
        <v>74</v>
      </c>
      <c r="M188" s="25">
        <v>16</v>
      </c>
      <c r="N188" s="25">
        <v>1</v>
      </c>
      <c r="O188" s="25">
        <v>1</v>
      </c>
      <c r="P188" s="25">
        <v>6</v>
      </c>
      <c r="Q188" s="25">
        <v>2</v>
      </c>
    </row>
    <row r="189" spans="1:24" s="1" customFormat="1" x14ac:dyDescent="0.25">
      <c r="A189" s="8" t="s">
        <v>71</v>
      </c>
      <c r="B189" s="8" t="s">
        <v>85</v>
      </c>
      <c r="C189" s="8" t="s">
        <v>27</v>
      </c>
      <c r="D189" s="15" t="s">
        <v>28</v>
      </c>
      <c r="E189" s="8" t="s">
        <v>84</v>
      </c>
      <c r="F189" s="8" t="s">
        <v>36</v>
      </c>
      <c r="G189" s="8">
        <v>2016</v>
      </c>
      <c r="H189" s="8">
        <v>1</v>
      </c>
      <c r="I189" s="8" t="s">
        <v>19</v>
      </c>
      <c r="J189" s="25">
        <v>3609</v>
      </c>
      <c r="K189" s="25">
        <v>730</v>
      </c>
      <c r="L189" s="25">
        <v>260</v>
      </c>
      <c r="M189" s="25">
        <v>50</v>
      </c>
      <c r="N189" s="25">
        <v>4</v>
      </c>
      <c r="O189" s="25">
        <v>4</v>
      </c>
      <c r="P189" s="25">
        <v>30</v>
      </c>
      <c r="Q189" s="25">
        <v>29</v>
      </c>
    </row>
    <row r="190" spans="1:24" s="1" customFormat="1" x14ac:dyDescent="0.25">
      <c r="A190" s="8" t="s">
        <v>71</v>
      </c>
      <c r="B190" s="8" t="s">
        <v>85</v>
      </c>
      <c r="C190" s="8" t="s">
        <v>27</v>
      </c>
      <c r="D190" s="15" t="s">
        <v>28</v>
      </c>
      <c r="E190" s="8" t="s">
        <v>84</v>
      </c>
      <c r="F190" s="8" t="s">
        <v>36</v>
      </c>
      <c r="G190" s="8">
        <v>2016</v>
      </c>
      <c r="H190" s="8">
        <v>1</v>
      </c>
      <c r="I190" s="8" t="s">
        <v>44</v>
      </c>
      <c r="J190" s="25">
        <v>1540</v>
      </c>
      <c r="K190" s="26" t="s">
        <v>74</v>
      </c>
      <c r="L190" s="26" t="s">
        <v>74</v>
      </c>
      <c r="M190" s="25">
        <v>50</v>
      </c>
      <c r="N190" s="25">
        <v>8</v>
      </c>
      <c r="O190" s="25">
        <v>8</v>
      </c>
      <c r="P190" s="25">
        <v>39</v>
      </c>
      <c r="Q190" s="25">
        <v>14</v>
      </c>
      <c r="S190"/>
      <c r="T190"/>
      <c r="U190"/>
      <c r="V190"/>
      <c r="W190"/>
    </row>
    <row r="191" spans="1:24" s="1" customFormat="1" x14ac:dyDescent="0.25">
      <c r="A191" s="8" t="s">
        <v>71</v>
      </c>
      <c r="B191" s="8" t="s">
        <v>85</v>
      </c>
      <c r="C191" s="8" t="s">
        <v>27</v>
      </c>
      <c r="D191" s="15" t="s">
        <v>28</v>
      </c>
      <c r="E191" s="8" t="s">
        <v>84</v>
      </c>
      <c r="F191" s="8" t="s">
        <v>36</v>
      </c>
      <c r="G191" s="8">
        <v>2016</v>
      </c>
      <c r="H191" s="8">
        <v>2</v>
      </c>
      <c r="I191" s="8" t="s">
        <v>19</v>
      </c>
      <c r="J191" s="25">
        <v>3548</v>
      </c>
      <c r="K191" s="25">
        <v>859</v>
      </c>
      <c r="L191" s="25">
        <v>216</v>
      </c>
      <c r="M191" s="25">
        <v>11</v>
      </c>
      <c r="N191" s="25">
        <v>0</v>
      </c>
      <c r="O191" s="25">
        <v>0</v>
      </c>
      <c r="P191" s="25">
        <v>0</v>
      </c>
      <c r="Q191" s="25" t="s">
        <v>76</v>
      </c>
      <c r="S191" s="27"/>
      <c r="T191" s="16"/>
      <c r="U191" s="16"/>
      <c r="V191" s="16"/>
      <c r="W191" s="16"/>
    </row>
    <row r="192" spans="1:24" s="1" customFormat="1" x14ac:dyDescent="0.25">
      <c r="A192" s="8" t="s">
        <v>71</v>
      </c>
      <c r="B192" s="8" t="s">
        <v>85</v>
      </c>
      <c r="C192" s="8" t="s">
        <v>27</v>
      </c>
      <c r="D192" s="15" t="s">
        <v>28</v>
      </c>
      <c r="E192" s="8" t="s">
        <v>84</v>
      </c>
      <c r="F192" s="8" t="s">
        <v>36</v>
      </c>
      <c r="G192" s="8">
        <v>2016</v>
      </c>
      <c r="H192" s="8">
        <v>2</v>
      </c>
      <c r="I192" s="8" t="s">
        <v>44</v>
      </c>
      <c r="J192" s="25" t="s">
        <v>76</v>
      </c>
      <c r="K192" s="26" t="s">
        <v>74</v>
      </c>
      <c r="L192" s="26" t="s">
        <v>74</v>
      </c>
      <c r="M192" s="25">
        <v>11</v>
      </c>
      <c r="N192" s="25">
        <v>3</v>
      </c>
      <c r="O192" s="25">
        <v>3</v>
      </c>
      <c r="P192" s="25">
        <v>5</v>
      </c>
      <c r="Q192" s="25">
        <v>2</v>
      </c>
      <c r="S192" s="28"/>
      <c r="T192" s="17"/>
      <c r="U192" s="17"/>
      <c r="V192" s="17"/>
      <c r="W192" s="17"/>
      <c r="X192" s="30"/>
    </row>
    <row r="193" spans="1:24" s="1" customFormat="1" x14ac:dyDescent="0.25">
      <c r="A193" s="8" t="s">
        <v>71</v>
      </c>
      <c r="B193" s="8" t="s">
        <v>85</v>
      </c>
      <c r="C193" s="8" t="s">
        <v>27</v>
      </c>
      <c r="D193" s="15" t="s">
        <v>28</v>
      </c>
      <c r="E193" s="8" t="s">
        <v>84</v>
      </c>
      <c r="F193" s="8" t="s">
        <v>36</v>
      </c>
      <c r="G193" s="8">
        <v>2016</v>
      </c>
      <c r="H193" s="8">
        <v>3</v>
      </c>
      <c r="I193" s="8" t="s">
        <v>19</v>
      </c>
      <c r="J193" s="25">
        <v>264</v>
      </c>
      <c r="K193" s="25">
        <v>354</v>
      </c>
      <c r="L193" s="25">
        <v>30</v>
      </c>
      <c r="M193" s="25">
        <v>9</v>
      </c>
      <c r="N193" s="25">
        <v>1</v>
      </c>
      <c r="O193" s="25">
        <v>1</v>
      </c>
      <c r="P193" s="25">
        <v>8</v>
      </c>
      <c r="Q193" s="25">
        <v>5</v>
      </c>
      <c r="S193" s="28"/>
      <c r="T193" s="17"/>
      <c r="U193" s="17"/>
      <c r="V193" s="17"/>
      <c r="W193" s="17"/>
      <c r="X193" s="30"/>
    </row>
    <row r="194" spans="1:24" s="1" customFormat="1" x14ac:dyDescent="0.25">
      <c r="A194" s="8" t="s">
        <v>71</v>
      </c>
      <c r="B194" s="8" t="s">
        <v>85</v>
      </c>
      <c r="C194" s="8" t="s">
        <v>27</v>
      </c>
      <c r="D194" s="15" t="s">
        <v>28</v>
      </c>
      <c r="E194" s="8" t="s">
        <v>84</v>
      </c>
      <c r="F194" s="8" t="s">
        <v>36</v>
      </c>
      <c r="G194" s="8">
        <v>2016</v>
      </c>
      <c r="H194" s="8">
        <v>3</v>
      </c>
      <c r="I194" s="8" t="s">
        <v>44</v>
      </c>
      <c r="J194" s="25" t="s">
        <v>76</v>
      </c>
      <c r="K194" s="26" t="s">
        <v>74</v>
      </c>
      <c r="L194" s="26" t="s">
        <v>74</v>
      </c>
      <c r="M194" s="25">
        <v>9</v>
      </c>
      <c r="N194" s="25">
        <v>1</v>
      </c>
      <c r="O194" s="25">
        <v>1</v>
      </c>
      <c r="P194" s="25">
        <v>4</v>
      </c>
      <c r="Q194" s="25">
        <v>2</v>
      </c>
      <c r="S194" s="27"/>
      <c r="T194" s="17"/>
      <c r="U194" s="17"/>
      <c r="V194" s="17"/>
      <c r="W194" s="17"/>
      <c r="X194" s="30"/>
    </row>
    <row r="195" spans="1:24" s="1" customFormat="1" x14ac:dyDescent="0.25">
      <c r="A195" s="8" t="s">
        <v>71</v>
      </c>
      <c r="B195" s="8" t="s">
        <v>85</v>
      </c>
      <c r="C195" s="8" t="s">
        <v>27</v>
      </c>
      <c r="D195" s="15" t="s">
        <v>28</v>
      </c>
      <c r="E195" s="8" t="s">
        <v>84</v>
      </c>
      <c r="F195" s="8" t="s">
        <v>36</v>
      </c>
      <c r="G195" s="8">
        <v>2016</v>
      </c>
      <c r="H195" s="8">
        <v>4</v>
      </c>
      <c r="I195" s="8" t="s">
        <v>19</v>
      </c>
      <c r="J195" s="25">
        <v>7520</v>
      </c>
      <c r="K195" s="25">
        <v>728</v>
      </c>
      <c r="L195" s="25">
        <v>329</v>
      </c>
      <c r="M195" s="25">
        <v>22</v>
      </c>
      <c r="N195" s="25">
        <v>4</v>
      </c>
      <c r="O195" s="25">
        <v>4</v>
      </c>
      <c r="P195" s="25">
        <v>28</v>
      </c>
      <c r="Q195" s="25">
        <v>25</v>
      </c>
      <c r="S195" s="28"/>
      <c r="T195" s="17"/>
      <c r="U195" s="17"/>
      <c r="V195" s="17"/>
      <c r="W195" s="31"/>
      <c r="X195" s="30"/>
    </row>
    <row r="196" spans="1:24" s="1" customFormat="1" x14ac:dyDescent="0.25">
      <c r="A196" s="8" t="s">
        <v>71</v>
      </c>
      <c r="B196" s="8" t="s">
        <v>85</v>
      </c>
      <c r="C196" s="8" t="s">
        <v>27</v>
      </c>
      <c r="D196" s="15" t="s">
        <v>28</v>
      </c>
      <c r="E196" s="8" t="s">
        <v>84</v>
      </c>
      <c r="F196" s="8" t="s">
        <v>36</v>
      </c>
      <c r="G196" s="8">
        <v>2016</v>
      </c>
      <c r="H196" s="8">
        <v>4</v>
      </c>
      <c r="I196" s="8" t="s">
        <v>44</v>
      </c>
      <c r="J196" s="25">
        <v>1150</v>
      </c>
      <c r="K196" s="26" t="s">
        <v>74</v>
      </c>
      <c r="L196" s="26" t="s">
        <v>74</v>
      </c>
      <c r="M196" s="25">
        <v>22</v>
      </c>
      <c r="N196" s="25">
        <v>4</v>
      </c>
      <c r="O196" s="25">
        <v>4</v>
      </c>
      <c r="P196" s="25">
        <v>13</v>
      </c>
      <c r="Q196" s="25">
        <v>4</v>
      </c>
      <c r="S196" s="28"/>
      <c r="T196" s="17"/>
      <c r="U196" s="17"/>
      <c r="V196" s="17"/>
      <c r="W196" s="17"/>
      <c r="X196" s="30"/>
    </row>
    <row r="197" spans="1:24" s="1" customFormat="1" x14ac:dyDescent="0.25">
      <c r="A197" s="8" t="s">
        <v>71</v>
      </c>
      <c r="B197" s="8" t="s">
        <v>85</v>
      </c>
      <c r="C197" s="8" t="s">
        <v>27</v>
      </c>
      <c r="D197" s="15" t="s">
        <v>28</v>
      </c>
      <c r="E197" s="8" t="s">
        <v>84</v>
      </c>
      <c r="F197" s="8" t="s">
        <v>30</v>
      </c>
      <c r="G197" s="8">
        <v>2016</v>
      </c>
      <c r="H197" s="8">
        <v>1</v>
      </c>
      <c r="I197" s="8" t="s">
        <v>19</v>
      </c>
      <c r="J197" s="25">
        <v>828</v>
      </c>
      <c r="K197" s="25">
        <v>1853</v>
      </c>
      <c r="L197" s="25">
        <v>100</v>
      </c>
      <c r="M197" s="25">
        <v>25</v>
      </c>
      <c r="N197" s="25">
        <v>5</v>
      </c>
      <c r="O197" s="25">
        <v>5</v>
      </c>
      <c r="P197" s="25">
        <v>7</v>
      </c>
      <c r="Q197" s="25">
        <v>6</v>
      </c>
      <c r="T197" s="30"/>
      <c r="U197" s="30"/>
      <c r="V197" s="30"/>
      <c r="W197" s="30"/>
      <c r="X197" s="30"/>
    </row>
    <row r="198" spans="1:24" s="1" customFormat="1" x14ac:dyDescent="0.25">
      <c r="A198" s="8" t="s">
        <v>71</v>
      </c>
      <c r="B198" s="8" t="s">
        <v>85</v>
      </c>
      <c r="C198" s="8" t="s">
        <v>27</v>
      </c>
      <c r="D198" s="15" t="s">
        <v>28</v>
      </c>
      <c r="E198" s="8" t="s">
        <v>84</v>
      </c>
      <c r="F198" s="8" t="s">
        <v>30</v>
      </c>
      <c r="G198" s="8">
        <v>2016</v>
      </c>
      <c r="H198" s="8">
        <v>1</v>
      </c>
      <c r="I198" s="8" t="s">
        <v>44</v>
      </c>
      <c r="J198" s="25" t="s">
        <v>76</v>
      </c>
      <c r="K198" s="26" t="s">
        <v>74</v>
      </c>
      <c r="L198" s="26" t="s">
        <v>74</v>
      </c>
      <c r="M198" s="25">
        <v>25</v>
      </c>
      <c r="N198" s="25">
        <v>3</v>
      </c>
      <c r="O198" s="25">
        <v>3</v>
      </c>
      <c r="P198" s="25">
        <v>4</v>
      </c>
      <c r="Q198" s="25">
        <v>2</v>
      </c>
    </row>
    <row r="199" spans="1:24" s="1" customFormat="1" x14ac:dyDescent="0.25">
      <c r="A199" s="8" t="s">
        <v>71</v>
      </c>
      <c r="B199" s="8" t="s">
        <v>85</v>
      </c>
      <c r="C199" s="8" t="s">
        <v>27</v>
      </c>
      <c r="D199" s="15" t="s">
        <v>28</v>
      </c>
      <c r="E199" s="8" t="s">
        <v>84</v>
      </c>
      <c r="F199" s="8" t="s">
        <v>30</v>
      </c>
      <c r="G199" s="8">
        <v>2016</v>
      </c>
      <c r="H199" s="8">
        <v>2</v>
      </c>
      <c r="I199" s="8" t="s">
        <v>19</v>
      </c>
      <c r="J199" s="25">
        <v>25107</v>
      </c>
      <c r="K199" s="25">
        <v>3033</v>
      </c>
      <c r="L199" s="25">
        <v>707</v>
      </c>
      <c r="M199" s="25">
        <v>42</v>
      </c>
      <c r="N199" s="25">
        <v>9</v>
      </c>
      <c r="O199" s="25">
        <v>9</v>
      </c>
      <c r="P199" s="25">
        <v>267</v>
      </c>
      <c r="Q199" s="25">
        <v>188</v>
      </c>
    </row>
    <row r="200" spans="1:24" s="1" customFormat="1" x14ac:dyDescent="0.25">
      <c r="A200" s="8" t="s">
        <v>71</v>
      </c>
      <c r="B200" s="8" t="s">
        <v>85</v>
      </c>
      <c r="C200" s="8" t="s">
        <v>27</v>
      </c>
      <c r="D200" s="15" t="s">
        <v>28</v>
      </c>
      <c r="E200" s="8" t="s">
        <v>84</v>
      </c>
      <c r="F200" s="8" t="s">
        <v>30</v>
      </c>
      <c r="G200" s="8">
        <v>2016</v>
      </c>
      <c r="H200" s="8">
        <v>2</v>
      </c>
      <c r="I200" s="8" t="s">
        <v>44</v>
      </c>
      <c r="J200" s="25">
        <v>8504</v>
      </c>
      <c r="K200" s="26" t="s">
        <v>74</v>
      </c>
      <c r="L200" s="26" t="s">
        <v>74</v>
      </c>
      <c r="M200" s="25">
        <v>42</v>
      </c>
      <c r="N200" s="25">
        <v>10</v>
      </c>
      <c r="O200" s="25">
        <v>10</v>
      </c>
      <c r="P200" s="25">
        <v>188</v>
      </c>
      <c r="Q200" s="25">
        <v>66</v>
      </c>
      <c r="S200"/>
      <c r="T200"/>
      <c r="U200"/>
      <c r="V200"/>
    </row>
    <row r="201" spans="1:24" s="1" customFormat="1" x14ac:dyDescent="0.25">
      <c r="A201" s="8" t="s">
        <v>71</v>
      </c>
      <c r="B201" s="8" t="s">
        <v>85</v>
      </c>
      <c r="C201" s="8" t="s">
        <v>27</v>
      </c>
      <c r="D201" s="15" t="s">
        <v>28</v>
      </c>
      <c r="E201" s="8" t="s">
        <v>84</v>
      </c>
      <c r="F201" s="8" t="s">
        <v>30</v>
      </c>
      <c r="G201" s="8">
        <v>2016</v>
      </c>
      <c r="H201" s="8">
        <v>3</v>
      </c>
      <c r="I201" s="8" t="s">
        <v>19</v>
      </c>
      <c r="J201" s="25">
        <v>4787</v>
      </c>
      <c r="K201" s="25">
        <v>3522</v>
      </c>
      <c r="L201" s="25">
        <v>424</v>
      </c>
      <c r="M201" s="25">
        <v>17</v>
      </c>
      <c r="N201" s="25">
        <v>2</v>
      </c>
      <c r="O201" s="25">
        <v>2</v>
      </c>
      <c r="P201" s="25">
        <v>2</v>
      </c>
      <c r="Q201" s="25">
        <v>2</v>
      </c>
      <c r="S201" s="27"/>
      <c r="T201" s="16"/>
      <c r="U201" s="16"/>
      <c r="V201" s="16"/>
    </row>
    <row r="202" spans="1:24" s="1" customFormat="1" x14ac:dyDescent="0.25">
      <c r="A202" s="8" t="s">
        <v>71</v>
      </c>
      <c r="B202" s="8" t="s">
        <v>85</v>
      </c>
      <c r="C202" s="8" t="s">
        <v>27</v>
      </c>
      <c r="D202" s="15" t="s">
        <v>28</v>
      </c>
      <c r="E202" s="8" t="s">
        <v>84</v>
      </c>
      <c r="F202" s="8" t="s">
        <v>30</v>
      </c>
      <c r="G202" s="8">
        <v>2016</v>
      </c>
      <c r="H202" s="8">
        <v>3</v>
      </c>
      <c r="I202" s="8" t="s">
        <v>44</v>
      </c>
      <c r="J202" s="25" t="s">
        <v>76</v>
      </c>
      <c r="K202" s="26" t="s">
        <v>74</v>
      </c>
      <c r="L202" s="26" t="s">
        <v>74</v>
      </c>
      <c r="M202" s="25">
        <v>17</v>
      </c>
      <c r="N202" s="25">
        <v>4</v>
      </c>
      <c r="O202" s="25">
        <v>4</v>
      </c>
      <c r="P202" s="25">
        <v>51</v>
      </c>
      <c r="Q202" s="25">
        <v>19</v>
      </c>
      <c r="S202" s="28"/>
      <c r="T202" s="17"/>
      <c r="U202" s="17"/>
      <c r="V202" s="17"/>
    </row>
    <row r="203" spans="1:24" s="1" customFormat="1" x14ac:dyDescent="0.25">
      <c r="A203" s="8" t="s">
        <v>71</v>
      </c>
      <c r="B203" s="8" t="s">
        <v>85</v>
      </c>
      <c r="C203" s="8" t="s">
        <v>27</v>
      </c>
      <c r="D203" s="15" t="s">
        <v>28</v>
      </c>
      <c r="E203" s="8" t="s">
        <v>84</v>
      </c>
      <c r="F203" s="8" t="s">
        <v>30</v>
      </c>
      <c r="G203" s="8">
        <v>2016</v>
      </c>
      <c r="H203" s="8">
        <v>4</v>
      </c>
      <c r="I203" s="8" t="s">
        <v>19</v>
      </c>
      <c r="J203" s="25">
        <v>3267</v>
      </c>
      <c r="K203" s="25">
        <v>3293</v>
      </c>
      <c r="L203" s="25">
        <v>354</v>
      </c>
      <c r="M203" s="25">
        <v>16</v>
      </c>
      <c r="N203" s="25">
        <v>1</v>
      </c>
      <c r="O203" s="25">
        <v>1</v>
      </c>
      <c r="P203" s="25">
        <v>1</v>
      </c>
      <c r="Q203" s="25">
        <v>0.5</v>
      </c>
      <c r="S203" s="28"/>
      <c r="T203" s="17"/>
      <c r="U203" s="17"/>
      <c r="V203" s="17"/>
    </row>
    <row r="204" spans="1:24" s="1" customFormat="1" x14ac:dyDescent="0.25">
      <c r="A204" s="8" t="s">
        <v>71</v>
      </c>
      <c r="B204" s="8" t="s">
        <v>85</v>
      </c>
      <c r="C204" s="8" t="s">
        <v>27</v>
      </c>
      <c r="D204" s="15" t="s">
        <v>28</v>
      </c>
      <c r="E204" s="8" t="s">
        <v>84</v>
      </c>
      <c r="F204" s="8" t="s">
        <v>30</v>
      </c>
      <c r="G204" s="8">
        <v>2016</v>
      </c>
      <c r="H204" s="8">
        <v>4</v>
      </c>
      <c r="I204" s="8" t="s">
        <v>44</v>
      </c>
      <c r="J204" s="25" t="s">
        <v>76</v>
      </c>
      <c r="K204" s="26" t="s">
        <v>74</v>
      </c>
      <c r="L204" s="26" t="s">
        <v>74</v>
      </c>
      <c r="M204" s="25">
        <v>16</v>
      </c>
      <c r="N204" s="25">
        <v>2</v>
      </c>
      <c r="O204" s="25">
        <v>2</v>
      </c>
      <c r="P204" s="25">
        <v>25</v>
      </c>
      <c r="Q204" s="25">
        <v>7</v>
      </c>
      <c r="S204" s="27"/>
      <c r="T204" s="17"/>
      <c r="U204" s="17"/>
      <c r="V204" s="17"/>
    </row>
    <row r="205" spans="1:24" s="1" customFormat="1" x14ac:dyDescent="0.25">
      <c r="A205" s="8" t="s">
        <v>71</v>
      </c>
      <c r="B205" s="8" t="s">
        <v>87</v>
      </c>
      <c r="C205" s="8" t="s">
        <v>88</v>
      </c>
      <c r="D205" t="s">
        <v>103</v>
      </c>
      <c r="E205" s="8" t="s">
        <v>84</v>
      </c>
      <c r="F205" s="8" t="s">
        <v>36</v>
      </c>
      <c r="G205" s="8">
        <v>2016</v>
      </c>
      <c r="H205" s="8">
        <v>1</v>
      </c>
      <c r="I205" s="8" t="s">
        <v>19</v>
      </c>
      <c r="J205" s="25">
        <v>34</v>
      </c>
      <c r="K205" s="25">
        <v>730</v>
      </c>
      <c r="L205" s="26">
        <v>17</v>
      </c>
      <c r="M205" s="25">
        <v>50</v>
      </c>
      <c r="N205" s="25">
        <v>2</v>
      </c>
      <c r="O205" s="25">
        <v>2</v>
      </c>
      <c r="P205" s="25">
        <v>2</v>
      </c>
      <c r="Q205" s="25">
        <v>2</v>
      </c>
      <c r="S205" s="28"/>
      <c r="T205" s="17"/>
      <c r="U205" s="17"/>
      <c r="V205" s="17"/>
    </row>
    <row r="206" spans="1:24" s="1" customFormat="1" x14ac:dyDescent="0.25">
      <c r="A206" s="8" t="s">
        <v>71</v>
      </c>
      <c r="B206" s="8" t="s">
        <v>87</v>
      </c>
      <c r="C206" s="8" t="s">
        <v>88</v>
      </c>
      <c r="D206" t="s">
        <v>103</v>
      </c>
      <c r="E206" s="8" t="s">
        <v>84</v>
      </c>
      <c r="F206" s="8" t="s">
        <v>36</v>
      </c>
      <c r="G206" s="8">
        <v>2016</v>
      </c>
      <c r="H206" s="8">
        <v>1</v>
      </c>
      <c r="I206" s="8" t="s">
        <v>44</v>
      </c>
      <c r="J206" s="25" t="s">
        <v>76</v>
      </c>
      <c r="K206" s="26" t="s">
        <v>74</v>
      </c>
      <c r="L206" s="26" t="s">
        <v>74</v>
      </c>
      <c r="M206" s="25">
        <v>50</v>
      </c>
      <c r="N206" s="25" t="s">
        <v>76</v>
      </c>
      <c r="O206" s="25" t="s">
        <v>76</v>
      </c>
      <c r="P206" s="25" t="s">
        <v>76</v>
      </c>
      <c r="Q206" s="25" t="s">
        <v>76</v>
      </c>
      <c r="S206" s="28"/>
      <c r="T206" s="17"/>
      <c r="U206" s="17"/>
      <c r="V206" s="17"/>
    </row>
    <row r="207" spans="1:24" s="1" customFormat="1" x14ac:dyDescent="0.25">
      <c r="A207" s="8" t="s">
        <v>71</v>
      </c>
      <c r="B207" s="8" t="s">
        <v>87</v>
      </c>
      <c r="C207" s="8" t="s">
        <v>88</v>
      </c>
      <c r="D207" t="s">
        <v>103</v>
      </c>
      <c r="E207" s="8" t="s">
        <v>84</v>
      </c>
      <c r="F207" s="8" t="s">
        <v>36</v>
      </c>
      <c r="G207" s="8">
        <v>2016</v>
      </c>
      <c r="H207" s="8">
        <v>2</v>
      </c>
      <c r="I207" s="8" t="s">
        <v>19</v>
      </c>
      <c r="J207" s="25">
        <v>28</v>
      </c>
      <c r="K207" s="25">
        <v>859</v>
      </c>
      <c r="L207" s="25">
        <v>10</v>
      </c>
      <c r="M207" s="25">
        <v>11</v>
      </c>
      <c r="N207" s="25">
        <v>0</v>
      </c>
      <c r="O207" s="25">
        <v>0</v>
      </c>
      <c r="P207" s="25">
        <v>0</v>
      </c>
      <c r="Q207" s="25" t="s">
        <v>76</v>
      </c>
    </row>
    <row r="208" spans="1:24" s="1" customFormat="1" x14ac:dyDescent="0.25">
      <c r="A208" s="8" t="s">
        <v>71</v>
      </c>
      <c r="B208" s="8" t="s">
        <v>87</v>
      </c>
      <c r="C208" s="8" t="s">
        <v>88</v>
      </c>
      <c r="D208" t="s">
        <v>103</v>
      </c>
      <c r="E208" s="8" t="s">
        <v>84</v>
      </c>
      <c r="F208" s="8" t="s">
        <v>36</v>
      </c>
      <c r="G208" s="8">
        <v>2016</v>
      </c>
      <c r="H208" s="8">
        <v>2</v>
      </c>
      <c r="I208" s="8" t="s">
        <v>44</v>
      </c>
      <c r="J208" s="25" t="s">
        <v>76</v>
      </c>
      <c r="K208" s="26" t="s">
        <v>74</v>
      </c>
      <c r="L208" s="26" t="s">
        <v>74</v>
      </c>
      <c r="M208" s="25">
        <v>11</v>
      </c>
      <c r="N208" s="25" t="s">
        <v>76</v>
      </c>
      <c r="O208" s="25" t="s">
        <v>76</v>
      </c>
      <c r="P208" s="25" t="s">
        <v>76</v>
      </c>
      <c r="Q208" s="25" t="s">
        <v>76</v>
      </c>
    </row>
    <row r="209" spans="1:17" s="1" customFormat="1" x14ac:dyDescent="0.25">
      <c r="A209" s="8" t="s">
        <v>71</v>
      </c>
      <c r="B209" s="8" t="s">
        <v>87</v>
      </c>
      <c r="C209" s="8" t="s">
        <v>88</v>
      </c>
      <c r="D209" t="s">
        <v>103</v>
      </c>
      <c r="E209" s="8" t="s">
        <v>84</v>
      </c>
      <c r="F209" s="8" t="s">
        <v>36</v>
      </c>
      <c r="G209" s="8">
        <v>2016</v>
      </c>
      <c r="H209" s="8">
        <v>3</v>
      </c>
      <c r="I209" s="8" t="s">
        <v>19</v>
      </c>
      <c r="J209" s="25">
        <v>0</v>
      </c>
      <c r="K209" s="25">
        <v>354</v>
      </c>
      <c r="L209" s="25">
        <v>0</v>
      </c>
      <c r="M209" s="25">
        <v>9</v>
      </c>
      <c r="N209" s="25">
        <v>0</v>
      </c>
      <c r="O209" s="25">
        <v>0</v>
      </c>
      <c r="P209" s="25">
        <v>0</v>
      </c>
      <c r="Q209" s="25" t="s">
        <v>76</v>
      </c>
    </row>
    <row r="210" spans="1:17" s="1" customFormat="1" x14ac:dyDescent="0.25">
      <c r="A210" s="8" t="s">
        <v>71</v>
      </c>
      <c r="B210" s="8" t="s">
        <v>87</v>
      </c>
      <c r="C210" s="8" t="s">
        <v>88</v>
      </c>
      <c r="D210" t="s">
        <v>103</v>
      </c>
      <c r="E210" s="8" t="s">
        <v>84</v>
      </c>
      <c r="F210" s="8" t="s">
        <v>36</v>
      </c>
      <c r="G210" s="8">
        <v>2016</v>
      </c>
      <c r="H210" s="8">
        <v>3</v>
      </c>
      <c r="I210" s="8" t="s">
        <v>44</v>
      </c>
      <c r="J210" s="25" t="s">
        <v>76</v>
      </c>
      <c r="K210" s="26" t="s">
        <v>74</v>
      </c>
      <c r="L210" s="26" t="s">
        <v>74</v>
      </c>
      <c r="M210" s="25">
        <v>9</v>
      </c>
      <c r="N210" s="25" t="s">
        <v>76</v>
      </c>
      <c r="O210" s="25" t="s">
        <v>76</v>
      </c>
      <c r="P210" s="25" t="s">
        <v>76</v>
      </c>
      <c r="Q210" s="25" t="s">
        <v>76</v>
      </c>
    </row>
    <row r="211" spans="1:17" s="1" customFormat="1" x14ac:dyDescent="0.25">
      <c r="A211" s="8" t="s">
        <v>71</v>
      </c>
      <c r="B211" s="8" t="s">
        <v>87</v>
      </c>
      <c r="C211" s="8" t="s">
        <v>88</v>
      </c>
      <c r="D211" t="s">
        <v>103</v>
      </c>
      <c r="E211" s="8" t="s">
        <v>84</v>
      </c>
      <c r="F211" s="8" t="s">
        <v>36</v>
      </c>
      <c r="G211" s="8">
        <v>2016</v>
      </c>
      <c r="H211" s="8">
        <v>4</v>
      </c>
      <c r="I211" s="8" t="s">
        <v>19</v>
      </c>
      <c r="J211" s="25">
        <v>120</v>
      </c>
      <c r="K211" s="25">
        <v>728</v>
      </c>
      <c r="L211" s="25">
        <v>34</v>
      </c>
      <c r="M211" s="25">
        <v>22</v>
      </c>
      <c r="N211" s="25">
        <v>1</v>
      </c>
      <c r="O211" s="25">
        <v>1</v>
      </c>
      <c r="P211" s="25">
        <v>1</v>
      </c>
      <c r="Q211" s="25">
        <v>1</v>
      </c>
    </row>
    <row r="212" spans="1:17" s="1" customFormat="1" x14ac:dyDescent="0.25">
      <c r="A212" s="8" t="s">
        <v>71</v>
      </c>
      <c r="B212" s="8" t="s">
        <v>87</v>
      </c>
      <c r="C212" s="8" t="s">
        <v>88</v>
      </c>
      <c r="D212" t="s">
        <v>103</v>
      </c>
      <c r="E212" s="8" t="s">
        <v>84</v>
      </c>
      <c r="F212" s="8" t="s">
        <v>36</v>
      </c>
      <c r="G212" s="8">
        <v>2016</v>
      </c>
      <c r="H212" s="8">
        <v>4</v>
      </c>
      <c r="I212" s="8" t="s">
        <v>44</v>
      </c>
      <c r="J212" s="25" t="s">
        <v>76</v>
      </c>
      <c r="K212" s="26" t="s">
        <v>74</v>
      </c>
      <c r="L212" s="26" t="s">
        <v>74</v>
      </c>
      <c r="M212" s="25">
        <v>22</v>
      </c>
      <c r="N212" s="25" t="s">
        <v>76</v>
      </c>
      <c r="O212" s="25" t="s">
        <v>76</v>
      </c>
      <c r="P212" s="25" t="s">
        <v>76</v>
      </c>
      <c r="Q212" s="25" t="s">
        <v>76</v>
      </c>
    </row>
    <row r="213" spans="1:17" s="1" customFormat="1" x14ac:dyDescent="0.25">
      <c r="A213" s="8" t="s">
        <v>71</v>
      </c>
      <c r="B213" s="8" t="s">
        <v>87</v>
      </c>
      <c r="C213" s="8" t="s">
        <v>88</v>
      </c>
      <c r="D213" t="s">
        <v>103</v>
      </c>
      <c r="E213" s="8" t="s">
        <v>84</v>
      </c>
      <c r="F213" s="7" t="s">
        <v>30</v>
      </c>
      <c r="G213" s="8">
        <v>2016</v>
      </c>
      <c r="H213" s="8">
        <v>1</v>
      </c>
      <c r="I213" s="8" t="s">
        <v>19</v>
      </c>
      <c r="J213" s="25">
        <v>48</v>
      </c>
      <c r="K213" s="25">
        <v>1853</v>
      </c>
      <c r="L213" s="25">
        <v>16</v>
      </c>
      <c r="M213" s="25">
        <v>25</v>
      </c>
      <c r="N213" s="25">
        <v>0</v>
      </c>
      <c r="O213" s="25">
        <v>0</v>
      </c>
      <c r="P213" s="25">
        <v>0</v>
      </c>
      <c r="Q213" s="25" t="s">
        <v>76</v>
      </c>
    </row>
    <row r="214" spans="1:17" s="1" customFormat="1" x14ac:dyDescent="0.25">
      <c r="A214" s="8" t="s">
        <v>71</v>
      </c>
      <c r="B214" s="8" t="s">
        <v>87</v>
      </c>
      <c r="C214" s="8" t="s">
        <v>88</v>
      </c>
      <c r="D214" t="s">
        <v>103</v>
      </c>
      <c r="E214" s="8" t="s">
        <v>84</v>
      </c>
      <c r="F214" s="7" t="s">
        <v>30</v>
      </c>
      <c r="G214" s="8">
        <v>2016</v>
      </c>
      <c r="H214" s="8">
        <v>1</v>
      </c>
      <c r="I214" s="8" t="s">
        <v>44</v>
      </c>
      <c r="J214" s="25" t="s">
        <v>76</v>
      </c>
      <c r="K214" s="26" t="s">
        <v>74</v>
      </c>
      <c r="L214" s="26" t="s">
        <v>74</v>
      </c>
      <c r="M214" s="25">
        <v>25</v>
      </c>
      <c r="N214" s="25" t="s">
        <v>76</v>
      </c>
      <c r="O214" s="25" t="s">
        <v>76</v>
      </c>
      <c r="P214" s="25" t="s">
        <v>76</v>
      </c>
      <c r="Q214" s="25" t="s">
        <v>76</v>
      </c>
    </row>
    <row r="215" spans="1:17" s="1" customFormat="1" x14ac:dyDescent="0.25">
      <c r="A215" s="8" t="s">
        <v>71</v>
      </c>
      <c r="B215" s="8" t="s">
        <v>87</v>
      </c>
      <c r="C215" s="8" t="s">
        <v>88</v>
      </c>
      <c r="D215" t="s">
        <v>103</v>
      </c>
      <c r="E215" s="8" t="s">
        <v>84</v>
      </c>
      <c r="F215" s="7" t="s">
        <v>30</v>
      </c>
      <c r="G215" s="8">
        <v>2016</v>
      </c>
      <c r="H215" s="8">
        <v>2</v>
      </c>
      <c r="I215" s="8" t="s">
        <v>19</v>
      </c>
      <c r="J215" s="25">
        <v>2210</v>
      </c>
      <c r="K215" s="25">
        <v>3033</v>
      </c>
      <c r="L215" s="25">
        <v>219</v>
      </c>
      <c r="M215" s="25">
        <v>42</v>
      </c>
      <c r="N215" s="25">
        <v>2</v>
      </c>
      <c r="O215" s="25">
        <v>2</v>
      </c>
      <c r="P215" s="25">
        <v>9</v>
      </c>
      <c r="Q215" s="25">
        <v>12</v>
      </c>
    </row>
    <row r="216" spans="1:17" s="1" customFormat="1" x14ac:dyDescent="0.25">
      <c r="A216" s="8" t="s">
        <v>71</v>
      </c>
      <c r="B216" s="8" t="s">
        <v>87</v>
      </c>
      <c r="C216" s="8" t="s">
        <v>88</v>
      </c>
      <c r="D216" t="s">
        <v>103</v>
      </c>
      <c r="E216" s="8" t="s">
        <v>84</v>
      </c>
      <c r="F216" s="7" t="s">
        <v>30</v>
      </c>
      <c r="G216" s="8">
        <v>2016</v>
      </c>
      <c r="H216" s="8">
        <v>2</v>
      </c>
      <c r="I216" s="8" t="s">
        <v>44</v>
      </c>
      <c r="J216" s="25" t="s">
        <v>76</v>
      </c>
      <c r="K216" s="26" t="s">
        <v>74</v>
      </c>
      <c r="L216" s="26" t="s">
        <v>74</v>
      </c>
      <c r="M216" s="25">
        <v>42</v>
      </c>
      <c r="N216" s="25" t="s">
        <v>76</v>
      </c>
      <c r="O216" s="25" t="s">
        <v>76</v>
      </c>
      <c r="P216" s="25" t="s">
        <v>76</v>
      </c>
      <c r="Q216" s="25" t="s">
        <v>76</v>
      </c>
    </row>
    <row r="217" spans="1:17" s="1" customFormat="1" x14ac:dyDescent="0.25">
      <c r="A217" s="8" t="s">
        <v>71</v>
      </c>
      <c r="B217" s="8" t="s">
        <v>87</v>
      </c>
      <c r="C217" s="8" t="s">
        <v>88</v>
      </c>
      <c r="D217" t="s">
        <v>103</v>
      </c>
      <c r="E217" s="8" t="s">
        <v>84</v>
      </c>
      <c r="F217" s="7" t="s">
        <v>30</v>
      </c>
      <c r="G217" s="8">
        <v>2016</v>
      </c>
      <c r="H217" s="8">
        <v>3</v>
      </c>
      <c r="I217" s="8" t="s">
        <v>19</v>
      </c>
      <c r="J217" s="25">
        <v>195</v>
      </c>
      <c r="K217" s="25">
        <v>3522</v>
      </c>
      <c r="L217" s="25">
        <v>39</v>
      </c>
      <c r="M217" s="25">
        <v>17</v>
      </c>
      <c r="N217" s="25">
        <v>0</v>
      </c>
      <c r="O217" s="25">
        <v>0</v>
      </c>
      <c r="P217" s="25">
        <v>0</v>
      </c>
      <c r="Q217" s="25" t="s">
        <v>76</v>
      </c>
    </row>
    <row r="218" spans="1:17" s="1" customFormat="1" x14ac:dyDescent="0.25">
      <c r="A218" s="8" t="s">
        <v>71</v>
      </c>
      <c r="B218" s="8" t="s">
        <v>87</v>
      </c>
      <c r="C218" s="8" t="s">
        <v>88</v>
      </c>
      <c r="D218" t="s">
        <v>103</v>
      </c>
      <c r="E218" s="8" t="s">
        <v>84</v>
      </c>
      <c r="F218" s="7" t="s">
        <v>30</v>
      </c>
      <c r="G218" s="8">
        <v>2016</v>
      </c>
      <c r="H218" s="8">
        <v>3</v>
      </c>
      <c r="I218" s="8" t="s">
        <v>44</v>
      </c>
      <c r="J218" s="25" t="s">
        <v>76</v>
      </c>
      <c r="K218" s="26" t="s">
        <v>74</v>
      </c>
      <c r="L218" s="26" t="s">
        <v>74</v>
      </c>
      <c r="M218" s="25">
        <v>17</v>
      </c>
      <c r="N218" s="25" t="s">
        <v>76</v>
      </c>
      <c r="O218" s="25" t="s">
        <v>76</v>
      </c>
      <c r="P218" s="25" t="s">
        <v>76</v>
      </c>
      <c r="Q218" s="25" t="s">
        <v>76</v>
      </c>
    </row>
    <row r="219" spans="1:17" s="1" customFormat="1" x14ac:dyDescent="0.25">
      <c r="A219" s="8" t="s">
        <v>71</v>
      </c>
      <c r="B219" s="8" t="s">
        <v>87</v>
      </c>
      <c r="C219" s="8" t="s">
        <v>88</v>
      </c>
      <c r="D219" t="s">
        <v>103</v>
      </c>
      <c r="E219" s="8" t="s">
        <v>84</v>
      </c>
      <c r="F219" s="7" t="s">
        <v>30</v>
      </c>
      <c r="G219" s="8">
        <v>2016</v>
      </c>
      <c r="H219" s="8">
        <v>4</v>
      </c>
      <c r="I219" s="8" t="s">
        <v>19</v>
      </c>
      <c r="J219" s="25">
        <v>231</v>
      </c>
      <c r="K219" s="25">
        <v>3293</v>
      </c>
      <c r="L219" s="25">
        <v>43</v>
      </c>
      <c r="M219" s="25">
        <v>16</v>
      </c>
      <c r="N219" s="25">
        <v>0</v>
      </c>
      <c r="O219" s="25">
        <v>0</v>
      </c>
      <c r="P219" s="25">
        <v>0</v>
      </c>
      <c r="Q219" s="25" t="s">
        <v>76</v>
      </c>
    </row>
    <row r="220" spans="1:17" s="1" customFormat="1" x14ac:dyDescent="0.25">
      <c r="A220" s="8" t="s">
        <v>71</v>
      </c>
      <c r="B220" s="8" t="s">
        <v>87</v>
      </c>
      <c r="C220" s="8" t="s">
        <v>88</v>
      </c>
      <c r="D220" t="s">
        <v>103</v>
      </c>
      <c r="E220" s="8" t="s">
        <v>84</v>
      </c>
      <c r="F220" s="7" t="s">
        <v>30</v>
      </c>
      <c r="G220" s="8">
        <v>2016</v>
      </c>
      <c r="H220" s="8">
        <v>4</v>
      </c>
      <c r="I220" s="8" t="s">
        <v>44</v>
      </c>
      <c r="J220" s="25" t="s">
        <v>76</v>
      </c>
      <c r="K220" s="26" t="s">
        <v>74</v>
      </c>
      <c r="L220" s="26" t="s">
        <v>74</v>
      </c>
      <c r="M220" s="25">
        <v>16</v>
      </c>
      <c r="N220" s="25" t="s">
        <v>76</v>
      </c>
      <c r="O220" s="25" t="s">
        <v>76</v>
      </c>
      <c r="P220" s="25" t="s">
        <v>76</v>
      </c>
      <c r="Q220" s="25" t="s">
        <v>76</v>
      </c>
    </row>
    <row r="221" spans="1:17" s="1" customFormat="1" x14ac:dyDescent="0.25">
      <c r="A221" t="s">
        <v>100</v>
      </c>
      <c r="B221" t="s">
        <v>39</v>
      </c>
      <c r="C221" s="1" t="str">
        <f>LEFT(D221,3)</f>
        <v>dab</v>
      </c>
      <c r="D221" t="s">
        <v>41</v>
      </c>
      <c r="E221">
        <v>22</v>
      </c>
      <c r="F221" t="s">
        <v>47</v>
      </c>
      <c r="G221">
        <v>2014</v>
      </c>
      <c r="H221">
        <v>1</v>
      </c>
      <c r="I221" t="s">
        <v>101</v>
      </c>
      <c r="J221">
        <v>152821</v>
      </c>
      <c r="K221">
        <v>1442</v>
      </c>
      <c r="L221">
        <v>1249</v>
      </c>
      <c r="M221">
        <v>15</v>
      </c>
      <c r="N221">
        <v>15</v>
      </c>
      <c r="O221">
        <v>15</v>
      </c>
      <c r="P221">
        <v>1454</v>
      </c>
      <c r="Q221">
        <v>203</v>
      </c>
    </row>
    <row r="222" spans="1:17" s="1" customFormat="1" x14ac:dyDescent="0.25">
      <c r="A222" t="s">
        <v>100</v>
      </c>
      <c r="B222" t="s">
        <v>32</v>
      </c>
      <c r="C222" s="1" t="str">
        <f t="shared" ref="C222:C285" si="0">LEFT(D222,3)</f>
        <v>fle</v>
      </c>
      <c r="D222" t="s">
        <v>46</v>
      </c>
      <c r="E222">
        <v>22</v>
      </c>
      <c r="F222" t="s">
        <v>47</v>
      </c>
      <c r="G222">
        <v>2014</v>
      </c>
      <c r="H222">
        <v>1</v>
      </c>
      <c r="I222" t="s">
        <v>101</v>
      </c>
      <c r="J222">
        <v>108384</v>
      </c>
      <c r="K222">
        <v>1442</v>
      </c>
      <c r="L222">
        <v>1191</v>
      </c>
      <c r="M222">
        <v>15</v>
      </c>
      <c r="N222">
        <v>13</v>
      </c>
      <c r="O222">
        <v>13</v>
      </c>
      <c r="P222">
        <v>743</v>
      </c>
      <c r="Q222">
        <v>304</v>
      </c>
    </row>
    <row r="223" spans="1:17" s="1" customFormat="1" x14ac:dyDescent="0.25">
      <c r="A223" t="s">
        <v>100</v>
      </c>
      <c r="B223" t="s">
        <v>51</v>
      </c>
      <c r="C223" s="1" t="str">
        <f t="shared" si="0"/>
        <v>tur</v>
      </c>
      <c r="D223" t="s">
        <v>28</v>
      </c>
      <c r="E223">
        <v>22</v>
      </c>
      <c r="F223" t="s">
        <v>47</v>
      </c>
      <c r="G223">
        <v>2014</v>
      </c>
      <c r="H223">
        <v>1</v>
      </c>
      <c r="I223" t="s">
        <v>101</v>
      </c>
      <c r="J223">
        <v>53</v>
      </c>
      <c r="K223">
        <v>1442</v>
      </c>
      <c r="L223">
        <v>626</v>
      </c>
      <c r="M223">
        <v>15</v>
      </c>
      <c r="N223">
        <v>1</v>
      </c>
      <c r="O223">
        <v>1</v>
      </c>
      <c r="P223">
        <v>1</v>
      </c>
      <c r="Q223">
        <v>0</v>
      </c>
    </row>
    <row r="224" spans="1:17" s="1" customFormat="1" x14ac:dyDescent="0.25">
      <c r="A224" t="s">
        <v>100</v>
      </c>
      <c r="B224" t="s">
        <v>102</v>
      </c>
      <c r="C224" s="1" t="str">
        <f t="shared" si="0"/>
        <v>bll</v>
      </c>
      <c r="D224" t="s">
        <v>103</v>
      </c>
      <c r="E224">
        <v>22</v>
      </c>
      <c r="F224" t="s">
        <v>47</v>
      </c>
      <c r="G224">
        <v>2014</v>
      </c>
      <c r="H224">
        <v>1</v>
      </c>
      <c r="I224" t="s">
        <v>101</v>
      </c>
      <c r="J224">
        <v>0</v>
      </c>
      <c r="K224">
        <v>1442</v>
      </c>
      <c r="L224">
        <v>294</v>
      </c>
      <c r="M224">
        <v>15</v>
      </c>
      <c r="N224"/>
      <c r="O224"/>
      <c r="P224"/>
      <c r="Q224"/>
    </row>
    <row r="225" spans="1:17" s="1" customFormat="1" x14ac:dyDescent="0.25">
      <c r="A225" t="s">
        <v>100</v>
      </c>
      <c r="B225" t="s">
        <v>32</v>
      </c>
      <c r="C225" s="1" t="str">
        <f t="shared" si="0"/>
        <v>fle</v>
      </c>
      <c r="D225" t="s">
        <v>46</v>
      </c>
      <c r="E225">
        <v>22</v>
      </c>
      <c r="F225" t="s">
        <v>47</v>
      </c>
      <c r="G225">
        <v>2014</v>
      </c>
      <c r="H225">
        <v>1</v>
      </c>
      <c r="I225" t="s">
        <v>104</v>
      </c>
      <c r="J225">
        <v>209407</v>
      </c>
      <c r="K225">
        <v>1442</v>
      </c>
      <c r="L225">
        <v>1191</v>
      </c>
      <c r="M225">
        <v>15</v>
      </c>
      <c r="N225">
        <v>15</v>
      </c>
      <c r="O225">
        <v>13</v>
      </c>
      <c r="P225">
        <v>1170</v>
      </c>
      <c r="Q225">
        <v>466</v>
      </c>
    </row>
    <row r="226" spans="1:17" s="1" customFormat="1" x14ac:dyDescent="0.25">
      <c r="A226" t="s">
        <v>100</v>
      </c>
      <c r="B226" t="s">
        <v>51</v>
      </c>
      <c r="C226" s="1" t="str">
        <f t="shared" si="0"/>
        <v>tur</v>
      </c>
      <c r="D226" t="s">
        <v>28</v>
      </c>
      <c r="E226">
        <v>22</v>
      </c>
      <c r="F226" t="s">
        <v>47</v>
      </c>
      <c r="G226">
        <v>2014</v>
      </c>
      <c r="H226">
        <v>1</v>
      </c>
      <c r="I226" t="s">
        <v>104</v>
      </c>
      <c r="J226">
        <v>5524</v>
      </c>
      <c r="K226">
        <v>1442</v>
      </c>
      <c r="L226">
        <v>626</v>
      </c>
      <c r="M226">
        <v>15</v>
      </c>
      <c r="N226">
        <v>6</v>
      </c>
      <c r="O226">
        <v>5</v>
      </c>
      <c r="P226">
        <v>8</v>
      </c>
      <c r="Q226">
        <v>12</v>
      </c>
    </row>
    <row r="227" spans="1:17" s="1" customFormat="1" x14ac:dyDescent="0.25">
      <c r="A227" t="s">
        <v>100</v>
      </c>
      <c r="B227" t="s">
        <v>102</v>
      </c>
      <c r="C227" s="1" t="str">
        <f t="shared" si="0"/>
        <v>bll</v>
      </c>
      <c r="D227" t="s">
        <v>103</v>
      </c>
      <c r="E227">
        <v>22</v>
      </c>
      <c r="F227" t="s">
        <v>47</v>
      </c>
      <c r="G227">
        <v>2014</v>
      </c>
      <c r="H227">
        <v>1</v>
      </c>
      <c r="I227" t="s">
        <v>104</v>
      </c>
      <c r="J227">
        <v>952</v>
      </c>
      <c r="K227">
        <v>1442</v>
      </c>
      <c r="L227">
        <v>294</v>
      </c>
      <c r="M227">
        <v>15</v>
      </c>
      <c r="N227">
        <v>4</v>
      </c>
      <c r="O227">
        <v>3</v>
      </c>
      <c r="P227">
        <v>3</v>
      </c>
      <c r="Q227">
        <v>4</v>
      </c>
    </row>
    <row r="228" spans="1:17" s="1" customFormat="1" x14ac:dyDescent="0.25">
      <c r="A228" t="s">
        <v>100</v>
      </c>
      <c r="B228" t="s">
        <v>39</v>
      </c>
      <c r="C228" s="1" t="str">
        <f t="shared" si="0"/>
        <v>dab</v>
      </c>
      <c r="D228" t="s">
        <v>41</v>
      </c>
      <c r="E228">
        <v>22</v>
      </c>
      <c r="F228" t="s">
        <v>47</v>
      </c>
      <c r="G228">
        <v>2014</v>
      </c>
      <c r="H228">
        <v>2</v>
      </c>
      <c r="I228" t="s">
        <v>101</v>
      </c>
      <c r="J228">
        <v>8093</v>
      </c>
      <c r="K228">
        <v>246</v>
      </c>
      <c r="L228">
        <v>187</v>
      </c>
      <c r="M228">
        <v>4</v>
      </c>
      <c r="N228">
        <v>4</v>
      </c>
      <c r="O228">
        <v>4</v>
      </c>
      <c r="P228">
        <v>298</v>
      </c>
      <c r="Q228">
        <v>39</v>
      </c>
    </row>
    <row r="229" spans="1:17" s="1" customFormat="1" x14ac:dyDescent="0.25">
      <c r="A229" t="s">
        <v>100</v>
      </c>
      <c r="B229" t="s">
        <v>32</v>
      </c>
      <c r="C229" s="1" t="str">
        <f t="shared" si="0"/>
        <v>fle</v>
      </c>
      <c r="D229" t="s">
        <v>46</v>
      </c>
      <c r="E229">
        <v>22</v>
      </c>
      <c r="F229" t="s">
        <v>47</v>
      </c>
      <c r="G229">
        <v>2014</v>
      </c>
      <c r="H229">
        <v>2</v>
      </c>
      <c r="I229" t="s">
        <v>101</v>
      </c>
      <c r="J229">
        <v>739</v>
      </c>
      <c r="K229">
        <v>246</v>
      </c>
      <c r="L229">
        <v>153</v>
      </c>
      <c r="M229">
        <v>4</v>
      </c>
      <c r="N229">
        <v>3</v>
      </c>
      <c r="O229">
        <v>3</v>
      </c>
      <c r="P229">
        <v>93</v>
      </c>
      <c r="Q229">
        <v>18</v>
      </c>
    </row>
    <row r="230" spans="1:17" s="1" customFormat="1" x14ac:dyDescent="0.25">
      <c r="A230" t="s">
        <v>100</v>
      </c>
      <c r="B230" t="s">
        <v>51</v>
      </c>
      <c r="C230" s="1" t="str">
        <f t="shared" si="0"/>
        <v>tur</v>
      </c>
      <c r="D230" t="s">
        <v>28</v>
      </c>
      <c r="E230">
        <v>22</v>
      </c>
      <c r="F230" t="s">
        <v>47</v>
      </c>
      <c r="G230">
        <v>2014</v>
      </c>
      <c r="H230">
        <v>2</v>
      </c>
      <c r="I230" t="s">
        <v>101</v>
      </c>
      <c r="J230">
        <v>73</v>
      </c>
      <c r="K230">
        <v>246</v>
      </c>
      <c r="L230">
        <v>97</v>
      </c>
      <c r="M230">
        <v>4</v>
      </c>
      <c r="N230">
        <v>1</v>
      </c>
      <c r="O230">
        <v>1</v>
      </c>
      <c r="P230">
        <v>5</v>
      </c>
      <c r="Q230">
        <v>2</v>
      </c>
    </row>
    <row r="231" spans="1:17" s="1" customFormat="1" x14ac:dyDescent="0.25">
      <c r="A231" t="s">
        <v>100</v>
      </c>
      <c r="B231" t="s">
        <v>102</v>
      </c>
      <c r="C231" s="1" t="str">
        <f t="shared" si="0"/>
        <v>bll</v>
      </c>
      <c r="D231" t="s">
        <v>103</v>
      </c>
      <c r="E231">
        <v>22</v>
      </c>
      <c r="F231" t="s">
        <v>47</v>
      </c>
      <c r="G231">
        <v>2014</v>
      </c>
      <c r="H231">
        <v>2</v>
      </c>
      <c r="I231" t="s">
        <v>101</v>
      </c>
      <c r="J231">
        <v>0</v>
      </c>
      <c r="K231">
        <v>246</v>
      </c>
      <c r="L231">
        <v>45</v>
      </c>
      <c r="M231">
        <v>4</v>
      </c>
      <c r="N231"/>
      <c r="O231"/>
      <c r="P231"/>
      <c r="Q231"/>
    </row>
    <row r="232" spans="1:17" s="1" customFormat="1" x14ac:dyDescent="0.25">
      <c r="A232" t="s">
        <v>100</v>
      </c>
      <c r="B232" t="s">
        <v>32</v>
      </c>
      <c r="C232" s="1" t="str">
        <f t="shared" si="0"/>
        <v>fle</v>
      </c>
      <c r="D232" t="s">
        <v>46</v>
      </c>
      <c r="E232">
        <v>22</v>
      </c>
      <c r="F232" t="s">
        <v>47</v>
      </c>
      <c r="G232">
        <v>2014</v>
      </c>
      <c r="H232">
        <v>2</v>
      </c>
      <c r="I232" t="s">
        <v>104</v>
      </c>
      <c r="J232">
        <v>19029</v>
      </c>
      <c r="K232">
        <v>246</v>
      </c>
      <c r="L232">
        <v>153</v>
      </c>
      <c r="M232">
        <v>4</v>
      </c>
      <c r="N232">
        <v>3</v>
      </c>
      <c r="O232">
        <v>2</v>
      </c>
      <c r="P232">
        <v>38</v>
      </c>
      <c r="Q232">
        <v>12</v>
      </c>
    </row>
    <row r="233" spans="1:17" s="1" customFormat="1" x14ac:dyDescent="0.25">
      <c r="A233" t="s">
        <v>100</v>
      </c>
      <c r="B233" t="s">
        <v>51</v>
      </c>
      <c r="C233" s="1" t="str">
        <f t="shared" si="0"/>
        <v>tur</v>
      </c>
      <c r="D233" t="s">
        <v>28</v>
      </c>
      <c r="E233">
        <v>22</v>
      </c>
      <c r="F233" t="s">
        <v>47</v>
      </c>
      <c r="G233">
        <v>2014</v>
      </c>
      <c r="H233">
        <v>2</v>
      </c>
      <c r="I233" t="s">
        <v>104</v>
      </c>
      <c r="J233">
        <v>1165</v>
      </c>
      <c r="K233">
        <v>246</v>
      </c>
      <c r="L233">
        <v>97</v>
      </c>
      <c r="M233">
        <v>4</v>
      </c>
      <c r="N233">
        <v>2</v>
      </c>
      <c r="O233">
        <v>2</v>
      </c>
      <c r="P233">
        <v>8</v>
      </c>
      <c r="Q233">
        <v>8</v>
      </c>
    </row>
    <row r="234" spans="1:17" s="1" customFormat="1" x14ac:dyDescent="0.25">
      <c r="A234" t="s">
        <v>100</v>
      </c>
      <c r="B234" t="s">
        <v>102</v>
      </c>
      <c r="C234" s="1" t="str">
        <f t="shared" si="0"/>
        <v>bll</v>
      </c>
      <c r="D234" t="s">
        <v>103</v>
      </c>
      <c r="E234">
        <v>22</v>
      </c>
      <c r="F234" t="s">
        <v>47</v>
      </c>
      <c r="G234">
        <v>2014</v>
      </c>
      <c r="H234">
        <v>2</v>
      </c>
      <c r="I234" t="s">
        <v>104</v>
      </c>
      <c r="J234">
        <v>175</v>
      </c>
      <c r="K234">
        <v>246</v>
      </c>
      <c r="L234">
        <v>45</v>
      </c>
      <c r="M234">
        <v>4</v>
      </c>
      <c r="N234">
        <v>3</v>
      </c>
      <c r="O234">
        <v>3</v>
      </c>
      <c r="P234">
        <v>5</v>
      </c>
      <c r="Q234">
        <v>7</v>
      </c>
    </row>
    <row r="235" spans="1:17" s="1" customFormat="1" x14ac:dyDescent="0.25">
      <c r="A235" t="s">
        <v>100</v>
      </c>
      <c r="B235" t="s">
        <v>39</v>
      </c>
      <c r="C235" s="1" t="str">
        <f t="shared" si="0"/>
        <v>dab</v>
      </c>
      <c r="D235" t="s">
        <v>41</v>
      </c>
      <c r="E235">
        <v>22</v>
      </c>
      <c r="F235" t="s">
        <v>47</v>
      </c>
      <c r="G235">
        <v>2014</v>
      </c>
      <c r="H235">
        <v>3</v>
      </c>
      <c r="I235" t="s">
        <v>101</v>
      </c>
      <c r="J235">
        <v>24412</v>
      </c>
      <c r="K235">
        <v>336</v>
      </c>
      <c r="L235">
        <v>251</v>
      </c>
      <c r="M235">
        <v>3</v>
      </c>
      <c r="N235">
        <v>3</v>
      </c>
      <c r="O235">
        <v>3</v>
      </c>
      <c r="P235">
        <v>268</v>
      </c>
      <c r="Q235">
        <v>34</v>
      </c>
    </row>
    <row r="236" spans="1:17" s="1" customFormat="1" x14ac:dyDescent="0.25">
      <c r="A236" t="s">
        <v>100</v>
      </c>
      <c r="B236" t="s">
        <v>32</v>
      </c>
      <c r="C236" s="1" t="str">
        <f t="shared" si="0"/>
        <v>fle</v>
      </c>
      <c r="D236" t="s">
        <v>46</v>
      </c>
      <c r="E236">
        <v>22</v>
      </c>
      <c r="F236" t="s">
        <v>47</v>
      </c>
      <c r="G236">
        <v>2014</v>
      </c>
      <c r="H236">
        <v>3</v>
      </c>
      <c r="I236" t="s">
        <v>101</v>
      </c>
      <c r="J236">
        <v>1347</v>
      </c>
      <c r="K236">
        <v>336</v>
      </c>
      <c r="L236">
        <v>228</v>
      </c>
      <c r="M236">
        <v>3</v>
      </c>
      <c r="N236">
        <v>3</v>
      </c>
      <c r="O236">
        <v>3</v>
      </c>
      <c r="P236">
        <v>51</v>
      </c>
      <c r="Q236">
        <v>9</v>
      </c>
    </row>
    <row r="237" spans="1:17" s="1" customFormat="1" x14ac:dyDescent="0.25">
      <c r="A237" t="s">
        <v>100</v>
      </c>
      <c r="B237" t="s">
        <v>51</v>
      </c>
      <c r="C237" s="1" t="str">
        <f t="shared" si="0"/>
        <v>tur</v>
      </c>
      <c r="D237" t="s">
        <v>28</v>
      </c>
      <c r="E237">
        <v>22</v>
      </c>
      <c r="F237" t="s">
        <v>47</v>
      </c>
      <c r="G237">
        <v>2014</v>
      </c>
      <c r="H237">
        <v>3</v>
      </c>
      <c r="I237" t="s">
        <v>101</v>
      </c>
      <c r="J237">
        <v>0</v>
      </c>
      <c r="K237">
        <v>336</v>
      </c>
      <c r="L237">
        <v>106</v>
      </c>
      <c r="M237">
        <v>3</v>
      </c>
      <c r="N237"/>
      <c r="O237"/>
      <c r="P237"/>
      <c r="Q237"/>
    </row>
    <row r="238" spans="1:17" s="1" customFormat="1" x14ac:dyDescent="0.25">
      <c r="A238" t="s">
        <v>100</v>
      </c>
      <c r="B238" t="s">
        <v>102</v>
      </c>
      <c r="C238" s="1" t="str">
        <f t="shared" si="0"/>
        <v>bll</v>
      </c>
      <c r="D238" t="s">
        <v>103</v>
      </c>
      <c r="E238">
        <v>22</v>
      </c>
      <c r="F238" t="s">
        <v>47</v>
      </c>
      <c r="G238">
        <v>2014</v>
      </c>
      <c r="H238">
        <v>3</v>
      </c>
      <c r="I238" t="s">
        <v>101</v>
      </c>
      <c r="J238">
        <v>0</v>
      </c>
      <c r="K238">
        <v>336</v>
      </c>
      <c r="L238">
        <v>60</v>
      </c>
      <c r="M238">
        <v>3</v>
      </c>
      <c r="N238"/>
      <c r="O238"/>
      <c r="P238"/>
      <c r="Q238"/>
    </row>
    <row r="239" spans="1:17" s="1" customFormat="1" x14ac:dyDescent="0.25">
      <c r="A239" t="s">
        <v>100</v>
      </c>
      <c r="B239" t="s">
        <v>32</v>
      </c>
      <c r="C239" s="1" t="str">
        <f t="shared" si="0"/>
        <v>fle</v>
      </c>
      <c r="D239" t="s">
        <v>46</v>
      </c>
      <c r="E239">
        <v>22</v>
      </c>
      <c r="F239" t="s">
        <v>47</v>
      </c>
      <c r="G239">
        <v>2014</v>
      </c>
      <c r="H239">
        <v>3</v>
      </c>
      <c r="I239" t="s">
        <v>104</v>
      </c>
      <c r="J239">
        <v>38499</v>
      </c>
      <c r="K239">
        <v>336</v>
      </c>
      <c r="L239">
        <v>228</v>
      </c>
      <c r="M239">
        <v>3</v>
      </c>
      <c r="N239">
        <v>3</v>
      </c>
      <c r="O239">
        <v>3</v>
      </c>
      <c r="P239">
        <v>151</v>
      </c>
      <c r="Q239">
        <v>50</v>
      </c>
    </row>
    <row r="240" spans="1:17" s="1" customFormat="1" x14ac:dyDescent="0.25">
      <c r="A240" t="s">
        <v>100</v>
      </c>
      <c r="B240" t="s">
        <v>51</v>
      </c>
      <c r="C240" s="1" t="str">
        <f t="shared" si="0"/>
        <v>tur</v>
      </c>
      <c r="D240" t="s">
        <v>28</v>
      </c>
      <c r="E240">
        <v>22</v>
      </c>
      <c r="F240" t="s">
        <v>47</v>
      </c>
      <c r="G240">
        <v>2014</v>
      </c>
      <c r="H240">
        <v>3</v>
      </c>
      <c r="I240" t="s">
        <v>104</v>
      </c>
      <c r="J240">
        <v>477</v>
      </c>
      <c r="K240">
        <v>336</v>
      </c>
      <c r="L240">
        <v>106</v>
      </c>
      <c r="M240">
        <v>3</v>
      </c>
      <c r="N240">
        <v>2</v>
      </c>
      <c r="O240">
        <v>2</v>
      </c>
      <c r="P240">
        <v>8</v>
      </c>
      <c r="Q240">
        <v>5</v>
      </c>
    </row>
    <row r="241" spans="1:17" s="1" customFormat="1" x14ac:dyDescent="0.25">
      <c r="A241" t="s">
        <v>100</v>
      </c>
      <c r="B241" t="s">
        <v>102</v>
      </c>
      <c r="C241" s="1" t="str">
        <f t="shared" si="0"/>
        <v>bll</v>
      </c>
      <c r="D241" t="s">
        <v>103</v>
      </c>
      <c r="E241">
        <v>22</v>
      </c>
      <c r="F241" t="s">
        <v>47</v>
      </c>
      <c r="G241">
        <v>2014</v>
      </c>
      <c r="H241">
        <v>3</v>
      </c>
      <c r="I241" t="s">
        <v>104</v>
      </c>
      <c r="J241">
        <v>152</v>
      </c>
      <c r="K241">
        <v>336</v>
      </c>
      <c r="L241">
        <v>60</v>
      </c>
      <c r="M241">
        <v>3</v>
      </c>
      <c r="N241"/>
      <c r="O241"/>
      <c r="P241"/>
      <c r="Q241"/>
    </row>
    <row r="242" spans="1:17" s="1" customFormat="1" x14ac:dyDescent="0.25">
      <c r="A242" t="s">
        <v>100</v>
      </c>
      <c r="B242" t="s">
        <v>39</v>
      </c>
      <c r="C242" s="1" t="str">
        <f t="shared" si="0"/>
        <v>dab</v>
      </c>
      <c r="D242" t="s">
        <v>41</v>
      </c>
      <c r="E242">
        <v>22</v>
      </c>
      <c r="F242" t="s">
        <v>47</v>
      </c>
      <c r="G242">
        <v>2014</v>
      </c>
      <c r="H242">
        <v>4</v>
      </c>
      <c r="I242" t="s">
        <v>101</v>
      </c>
      <c r="J242">
        <v>60563</v>
      </c>
      <c r="K242">
        <v>755</v>
      </c>
      <c r="L242">
        <v>568</v>
      </c>
      <c r="M242">
        <v>7</v>
      </c>
      <c r="N242">
        <v>7</v>
      </c>
      <c r="O242">
        <v>7</v>
      </c>
      <c r="P242">
        <v>309</v>
      </c>
      <c r="Q242">
        <v>38</v>
      </c>
    </row>
    <row r="243" spans="1:17" s="1" customFormat="1" x14ac:dyDescent="0.25">
      <c r="A243" t="s">
        <v>100</v>
      </c>
      <c r="B243" t="s">
        <v>32</v>
      </c>
      <c r="C243" s="1" t="str">
        <f t="shared" si="0"/>
        <v>fle</v>
      </c>
      <c r="D243" t="s">
        <v>46</v>
      </c>
      <c r="E243">
        <v>22</v>
      </c>
      <c r="F243" t="s">
        <v>47</v>
      </c>
      <c r="G243">
        <v>2014</v>
      </c>
      <c r="H243">
        <v>4</v>
      </c>
      <c r="I243" t="s">
        <v>101</v>
      </c>
      <c r="J243">
        <v>30868</v>
      </c>
      <c r="K243">
        <v>755</v>
      </c>
      <c r="L243">
        <v>552</v>
      </c>
      <c r="M243">
        <v>7</v>
      </c>
      <c r="N243">
        <v>7</v>
      </c>
      <c r="O243">
        <v>7</v>
      </c>
      <c r="P243">
        <v>450</v>
      </c>
      <c r="Q243">
        <v>92</v>
      </c>
    </row>
    <row r="244" spans="1:17" s="1" customFormat="1" x14ac:dyDescent="0.25">
      <c r="A244" t="s">
        <v>100</v>
      </c>
      <c r="B244" t="s">
        <v>51</v>
      </c>
      <c r="C244" s="1" t="str">
        <f t="shared" si="0"/>
        <v>tur</v>
      </c>
      <c r="D244" t="s">
        <v>28</v>
      </c>
      <c r="E244">
        <v>22</v>
      </c>
      <c r="F244" t="s">
        <v>47</v>
      </c>
      <c r="G244">
        <v>2014</v>
      </c>
      <c r="H244">
        <v>4</v>
      </c>
      <c r="I244" t="s">
        <v>101</v>
      </c>
      <c r="J244">
        <v>4433</v>
      </c>
      <c r="K244">
        <v>755</v>
      </c>
      <c r="L244">
        <v>516</v>
      </c>
      <c r="M244">
        <v>7</v>
      </c>
      <c r="N244">
        <v>7</v>
      </c>
      <c r="O244">
        <v>7</v>
      </c>
      <c r="P244">
        <v>71</v>
      </c>
      <c r="Q244">
        <v>22</v>
      </c>
    </row>
    <row r="245" spans="1:17" s="1" customFormat="1" x14ac:dyDescent="0.25">
      <c r="A245" t="s">
        <v>100</v>
      </c>
      <c r="B245" t="s">
        <v>102</v>
      </c>
      <c r="C245" s="1" t="str">
        <f t="shared" si="0"/>
        <v>bll</v>
      </c>
      <c r="D245" t="s">
        <v>103</v>
      </c>
      <c r="E245">
        <v>22</v>
      </c>
      <c r="F245" t="s">
        <v>47</v>
      </c>
      <c r="G245">
        <v>2014</v>
      </c>
      <c r="H245">
        <v>4</v>
      </c>
      <c r="I245" t="s">
        <v>101</v>
      </c>
      <c r="J245">
        <v>4234</v>
      </c>
      <c r="K245">
        <v>755</v>
      </c>
      <c r="L245">
        <v>397</v>
      </c>
      <c r="M245">
        <v>7</v>
      </c>
      <c r="N245">
        <v>7</v>
      </c>
      <c r="O245">
        <v>7</v>
      </c>
      <c r="P245">
        <v>45</v>
      </c>
      <c r="Q245">
        <v>11</v>
      </c>
    </row>
    <row r="246" spans="1:17" s="1" customFormat="1" x14ac:dyDescent="0.25">
      <c r="A246" t="s">
        <v>100</v>
      </c>
      <c r="B246" t="s">
        <v>32</v>
      </c>
      <c r="C246" s="1" t="str">
        <f t="shared" si="0"/>
        <v>fle</v>
      </c>
      <c r="D246" t="s">
        <v>46</v>
      </c>
      <c r="E246">
        <v>22</v>
      </c>
      <c r="F246" t="s">
        <v>47</v>
      </c>
      <c r="G246">
        <v>2014</v>
      </c>
      <c r="H246">
        <v>4</v>
      </c>
      <c r="I246" t="s">
        <v>104</v>
      </c>
      <c r="J246">
        <v>82941</v>
      </c>
      <c r="K246">
        <v>755</v>
      </c>
      <c r="L246">
        <v>552</v>
      </c>
      <c r="M246">
        <v>7</v>
      </c>
      <c r="N246">
        <v>7</v>
      </c>
      <c r="O246">
        <v>7</v>
      </c>
      <c r="P246">
        <v>323</v>
      </c>
      <c r="Q246">
        <v>113</v>
      </c>
    </row>
    <row r="247" spans="1:17" s="1" customFormat="1" x14ac:dyDescent="0.25">
      <c r="A247" t="s">
        <v>100</v>
      </c>
      <c r="B247" t="s">
        <v>51</v>
      </c>
      <c r="C247" s="1" t="str">
        <f t="shared" si="0"/>
        <v>tur</v>
      </c>
      <c r="D247" t="s">
        <v>28</v>
      </c>
      <c r="E247">
        <v>22</v>
      </c>
      <c r="F247" t="s">
        <v>47</v>
      </c>
      <c r="G247">
        <v>2014</v>
      </c>
      <c r="H247">
        <v>4</v>
      </c>
      <c r="I247" t="s">
        <v>104</v>
      </c>
      <c r="J247">
        <v>6453</v>
      </c>
      <c r="K247">
        <v>755</v>
      </c>
      <c r="L247">
        <v>516</v>
      </c>
      <c r="M247">
        <v>7</v>
      </c>
      <c r="N247">
        <v>7</v>
      </c>
      <c r="O247">
        <v>6</v>
      </c>
      <c r="P247">
        <v>27</v>
      </c>
      <c r="Q247">
        <v>20</v>
      </c>
    </row>
    <row r="248" spans="1:17" s="1" customFormat="1" x14ac:dyDescent="0.25">
      <c r="A248" t="s">
        <v>100</v>
      </c>
      <c r="B248" t="s">
        <v>102</v>
      </c>
      <c r="C248" s="1" t="str">
        <f t="shared" si="0"/>
        <v>bll</v>
      </c>
      <c r="D248" t="s">
        <v>103</v>
      </c>
      <c r="E248">
        <v>22</v>
      </c>
      <c r="F248" t="s">
        <v>47</v>
      </c>
      <c r="G248">
        <v>2014</v>
      </c>
      <c r="H248">
        <v>4</v>
      </c>
      <c r="I248" t="s">
        <v>104</v>
      </c>
      <c r="J248">
        <v>1998</v>
      </c>
      <c r="K248">
        <v>755</v>
      </c>
      <c r="L248">
        <v>397</v>
      </c>
      <c r="M248">
        <v>7</v>
      </c>
      <c r="N248">
        <v>4</v>
      </c>
      <c r="O248">
        <v>4</v>
      </c>
      <c r="P248">
        <v>8</v>
      </c>
      <c r="Q248">
        <v>7</v>
      </c>
    </row>
    <row r="249" spans="1:17" s="1" customFormat="1" x14ac:dyDescent="0.25">
      <c r="A249" t="s">
        <v>100</v>
      </c>
      <c r="B249" t="s">
        <v>39</v>
      </c>
      <c r="C249" s="1" t="str">
        <f t="shared" si="0"/>
        <v>dab</v>
      </c>
      <c r="D249" t="s">
        <v>41</v>
      </c>
      <c r="E249">
        <v>22</v>
      </c>
      <c r="F249" t="s">
        <v>47</v>
      </c>
      <c r="G249">
        <v>2015</v>
      </c>
      <c r="H249">
        <v>1</v>
      </c>
      <c r="I249" t="s">
        <v>101</v>
      </c>
      <c r="J249">
        <v>331617</v>
      </c>
      <c r="K249">
        <v>1542</v>
      </c>
      <c r="L249">
        <v>1235</v>
      </c>
      <c r="M249">
        <v>8</v>
      </c>
      <c r="N249">
        <v>8</v>
      </c>
      <c r="O249">
        <v>8</v>
      </c>
      <c r="P249">
        <v>620</v>
      </c>
      <c r="Q249">
        <v>77</v>
      </c>
    </row>
    <row r="250" spans="1:17" s="1" customFormat="1" x14ac:dyDescent="0.25">
      <c r="A250" t="s">
        <v>100</v>
      </c>
      <c r="B250" t="s">
        <v>32</v>
      </c>
      <c r="C250" s="1" t="str">
        <f t="shared" si="0"/>
        <v>fle</v>
      </c>
      <c r="D250" t="s">
        <v>46</v>
      </c>
      <c r="E250">
        <v>22</v>
      </c>
      <c r="F250" t="s">
        <v>47</v>
      </c>
      <c r="G250">
        <v>2015</v>
      </c>
      <c r="H250">
        <v>1</v>
      </c>
      <c r="I250" t="s">
        <v>101</v>
      </c>
      <c r="J250">
        <v>28902</v>
      </c>
      <c r="K250">
        <v>1542</v>
      </c>
      <c r="L250">
        <v>997</v>
      </c>
      <c r="M250">
        <v>8</v>
      </c>
      <c r="N250">
        <v>7</v>
      </c>
      <c r="O250">
        <v>7</v>
      </c>
      <c r="P250">
        <v>67</v>
      </c>
      <c r="Q250">
        <v>13</v>
      </c>
    </row>
    <row r="251" spans="1:17" s="1" customFormat="1" x14ac:dyDescent="0.25">
      <c r="A251" t="s">
        <v>100</v>
      </c>
      <c r="B251" t="s">
        <v>51</v>
      </c>
      <c r="C251" s="1" t="str">
        <f t="shared" si="0"/>
        <v>tur</v>
      </c>
      <c r="D251" t="s">
        <v>28</v>
      </c>
      <c r="E251">
        <v>22</v>
      </c>
      <c r="F251" t="s">
        <v>47</v>
      </c>
      <c r="G251">
        <v>2015</v>
      </c>
      <c r="H251">
        <v>1</v>
      </c>
      <c r="I251" t="s">
        <v>101</v>
      </c>
      <c r="J251">
        <v>3692</v>
      </c>
      <c r="K251">
        <v>1542</v>
      </c>
      <c r="L251">
        <v>601</v>
      </c>
      <c r="M251">
        <v>8</v>
      </c>
      <c r="N251">
        <v>5</v>
      </c>
      <c r="O251">
        <v>5</v>
      </c>
      <c r="P251">
        <v>15</v>
      </c>
      <c r="Q251">
        <v>5</v>
      </c>
    </row>
    <row r="252" spans="1:17" s="1" customFormat="1" x14ac:dyDescent="0.25">
      <c r="A252" t="s">
        <v>100</v>
      </c>
      <c r="B252" t="s">
        <v>102</v>
      </c>
      <c r="C252" s="1" t="str">
        <f t="shared" si="0"/>
        <v>bll</v>
      </c>
      <c r="D252" t="s">
        <v>103</v>
      </c>
      <c r="E252">
        <v>22</v>
      </c>
      <c r="F252" t="s">
        <v>47</v>
      </c>
      <c r="G252">
        <v>2015</v>
      </c>
      <c r="H252">
        <v>1</v>
      </c>
      <c r="I252" t="s">
        <v>101</v>
      </c>
      <c r="J252">
        <v>0</v>
      </c>
      <c r="K252">
        <v>1542</v>
      </c>
      <c r="L252">
        <v>296</v>
      </c>
      <c r="M252">
        <v>8</v>
      </c>
      <c r="N252"/>
      <c r="O252"/>
      <c r="P252"/>
      <c r="Q252"/>
    </row>
    <row r="253" spans="1:17" s="1" customFormat="1" x14ac:dyDescent="0.25">
      <c r="A253" t="s">
        <v>100</v>
      </c>
      <c r="B253" t="s">
        <v>32</v>
      </c>
      <c r="C253" s="1" t="str">
        <f t="shared" si="0"/>
        <v>fle</v>
      </c>
      <c r="D253" t="s">
        <v>46</v>
      </c>
      <c r="E253">
        <v>22</v>
      </c>
      <c r="F253" t="s">
        <v>47</v>
      </c>
      <c r="G253">
        <v>2015</v>
      </c>
      <c r="H253">
        <v>1</v>
      </c>
      <c r="I253" t="s">
        <v>104</v>
      </c>
      <c r="J253">
        <v>109864</v>
      </c>
      <c r="K253">
        <v>1542</v>
      </c>
      <c r="L253">
        <v>997</v>
      </c>
      <c r="M253">
        <v>8</v>
      </c>
      <c r="N253">
        <v>8</v>
      </c>
      <c r="O253">
        <v>8</v>
      </c>
      <c r="P253">
        <v>627</v>
      </c>
      <c r="Q253">
        <v>261</v>
      </c>
    </row>
    <row r="254" spans="1:17" s="1" customFormat="1" x14ac:dyDescent="0.25">
      <c r="A254" t="s">
        <v>100</v>
      </c>
      <c r="B254" t="s">
        <v>51</v>
      </c>
      <c r="C254" s="1" t="str">
        <f t="shared" si="0"/>
        <v>tur</v>
      </c>
      <c r="D254" t="s">
        <v>28</v>
      </c>
      <c r="E254">
        <v>22</v>
      </c>
      <c r="F254" t="s">
        <v>47</v>
      </c>
      <c r="G254">
        <v>2015</v>
      </c>
      <c r="H254">
        <v>1</v>
      </c>
      <c r="I254" t="s">
        <v>104</v>
      </c>
      <c r="J254">
        <v>5440</v>
      </c>
      <c r="K254">
        <v>1542</v>
      </c>
      <c r="L254">
        <v>601</v>
      </c>
      <c r="M254">
        <v>8</v>
      </c>
      <c r="N254">
        <v>4</v>
      </c>
      <c r="O254">
        <v>4</v>
      </c>
      <c r="P254">
        <v>24</v>
      </c>
      <c r="Q254">
        <v>25</v>
      </c>
    </row>
    <row r="255" spans="1:17" s="1" customFormat="1" x14ac:dyDescent="0.25">
      <c r="A255" t="s">
        <v>100</v>
      </c>
      <c r="B255" t="s">
        <v>102</v>
      </c>
      <c r="C255" s="1" t="str">
        <f t="shared" si="0"/>
        <v>bll</v>
      </c>
      <c r="D255" t="s">
        <v>103</v>
      </c>
      <c r="E255">
        <v>22</v>
      </c>
      <c r="F255" t="s">
        <v>47</v>
      </c>
      <c r="G255">
        <v>2015</v>
      </c>
      <c r="H255">
        <v>1</v>
      </c>
      <c r="I255" t="s">
        <v>104</v>
      </c>
      <c r="J255">
        <v>714</v>
      </c>
      <c r="K255">
        <v>1542</v>
      </c>
      <c r="L255">
        <v>296</v>
      </c>
      <c r="M255">
        <v>8</v>
      </c>
      <c r="N255">
        <v>1</v>
      </c>
      <c r="O255">
        <v>1</v>
      </c>
      <c r="P255">
        <v>1</v>
      </c>
      <c r="Q255">
        <v>1</v>
      </c>
    </row>
    <row r="256" spans="1:17" s="1" customFormat="1" x14ac:dyDescent="0.25">
      <c r="A256" t="s">
        <v>100</v>
      </c>
      <c r="B256" t="s">
        <v>39</v>
      </c>
      <c r="C256" s="1" t="str">
        <f t="shared" si="0"/>
        <v>dab</v>
      </c>
      <c r="D256" t="s">
        <v>41</v>
      </c>
      <c r="E256">
        <v>22</v>
      </c>
      <c r="F256" t="s">
        <v>47</v>
      </c>
      <c r="G256">
        <v>2015</v>
      </c>
      <c r="H256">
        <v>2</v>
      </c>
      <c r="I256" t="s">
        <v>101</v>
      </c>
      <c r="J256">
        <v>2893</v>
      </c>
      <c r="K256">
        <v>326</v>
      </c>
      <c r="L256">
        <v>277</v>
      </c>
      <c r="M256">
        <v>1</v>
      </c>
      <c r="N256">
        <v>1</v>
      </c>
      <c r="O256">
        <v>1</v>
      </c>
      <c r="P256">
        <v>66</v>
      </c>
      <c r="Q256">
        <v>8</v>
      </c>
    </row>
    <row r="257" spans="1:17" s="1" customFormat="1" x14ac:dyDescent="0.25">
      <c r="A257" t="s">
        <v>100</v>
      </c>
      <c r="B257" t="s">
        <v>32</v>
      </c>
      <c r="C257" s="1" t="str">
        <f t="shared" si="0"/>
        <v>fle</v>
      </c>
      <c r="D257" t="s">
        <v>46</v>
      </c>
      <c r="E257">
        <v>22</v>
      </c>
      <c r="F257" t="s">
        <v>47</v>
      </c>
      <c r="G257">
        <v>2015</v>
      </c>
      <c r="H257">
        <v>2</v>
      </c>
      <c r="I257" t="s">
        <v>101</v>
      </c>
      <c r="J257">
        <v>271</v>
      </c>
      <c r="K257">
        <v>326</v>
      </c>
      <c r="L257">
        <v>230</v>
      </c>
      <c r="M257">
        <v>1</v>
      </c>
      <c r="N257">
        <v>1</v>
      </c>
      <c r="O257">
        <v>1</v>
      </c>
      <c r="P257">
        <v>4</v>
      </c>
      <c r="Q257">
        <v>1</v>
      </c>
    </row>
    <row r="258" spans="1:17" s="1" customFormat="1" x14ac:dyDescent="0.25">
      <c r="A258" t="s">
        <v>100</v>
      </c>
      <c r="B258" t="s">
        <v>51</v>
      </c>
      <c r="C258" s="1" t="str">
        <f t="shared" si="0"/>
        <v>tur</v>
      </c>
      <c r="D258" t="s">
        <v>28</v>
      </c>
      <c r="E258">
        <v>22</v>
      </c>
      <c r="F258" t="s">
        <v>47</v>
      </c>
      <c r="G258">
        <v>2015</v>
      </c>
      <c r="H258">
        <v>2</v>
      </c>
      <c r="I258" t="s">
        <v>101</v>
      </c>
      <c r="J258">
        <v>55</v>
      </c>
      <c r="K258">
        <v>326</v>
      </c>
      <c r="L258">
        <v>134</v>
      </c>
      <c r="M258">
        <v>1</v>
      </c>
      <c r="N258">
        <v>1</v>
      </c>
      <c r="O258">
        <v>1</v>
      </c>
      <c r="P258">
        <v>1</v>
      </c>
      <c r="Q258">
        <v>0</v>
      </c>
    </row>
    <row r="259" spans="1:17" s="1" customFormat="1" x14ac:dyDescent="0.25">
      <c r="A259" t="s">
        <v>100</v>
      </c>
      <c r="B259" t="s">
        <v>102</v>
      </c>
      <c r="C259" s="1" t="str">
        <f t="shared" si="0"/>
        <v>bll</v>
      </c>
      <c r="D259" t="s">
        <v>103</v>
      </c>
      <c r="E259">
        <v>22</v>
      </c>
      <c r="F259" t="s">
        <v>47</v>
      </c>
      <c r="G259">
        <v>2015</v>
      </c>
      <c r="H259">
        <v>2</v>
      </c>
      <c r="I259" t="s">
        <v>101</v>
      </c>
      <c r="J259">
        <v>0</v>
      </c>
      <c r="K259">
        <v>326</v>
      </c>
      <c r="L259">
        <v>47</v>
      </c>
      <c r="M259">
        <v>1</v>
      </c>
      <c r="N259"/>
      <c r="O259"/>
      <c r="P259"/>
      <c r="Q259"/>
    </row>
    <row r="260" spans="1:17" s="1" customFormat="1" x14ac:dyDescent="0.25">
      <c r="A260" t="s">
        <v>100</v>
      </c>
      <c r="B260" t="s">
        <v>32</v>
      </c>
      <c r="C260" s="1" t="str">
        <f t="shared" si="0"/>
        <v>fle</v>
      </c>
      <c r="D260" t="s">
        <v>46</v>
      </c>
      <c r="E260">
        <v>22</v>
      </c>
      <c r="F260" t="s">
        <v>47</v>
      </c>
      <c r="G260">
        <v>2015</v>
      </c>
      <c r="H260">
        <v>2</v>
      </c>
      <c r="I260" t="s">
        <v>104</v>
      </c>
      <c r="J260">
        <v>24660</v>
      </c>
      <c r="K260">
        <v>326</v>
      </c>
      <c r="L260">
        <v>230</v>
      </c>
      <c r="M260">
        <v>1</v>
      </c>
      <c r="N260">
        <v>1</v>
      </c>
      <c r="O260">
        <v>1</v>
      </c>
      <c r="P260">
        <v>40</v>
      </c>
      <c r="Q260">
        <v>14</v>
      </c>
    </row>
    <row r="261" spans="1:17" s="1" customFormat="1" x14ac:dyDescent="0.25">
      <c r="A261" t="s">
        <v>100</v>
      </c>
      <c r="B261" t="s">
        <v>51</v>
      </c>
      <c r="C261" s="1" t="str">
        <f t="shared" si="0"/>
        <v>tur</v>
      </c>
      <c r="D261" t="s">
        <v>28</v>
      </c>
      <c r="E261">
        <v>22</v>
      </c>
      <c r="F261" t="s">
        <v>47</v>
      </c>
      <c r="G261">
        <v>2015</v>
      </c>
      <c r="H261">
        <v>2</v>
      </c>
      <c r="I261" t="s">
        <v>104</v>
      </c>
      <c r="J261">
        <v>1132</v>
      </c>
      <c r="K261">
        <v>326</v>
      </c>
      <c r="L261">
        <v>134</v>
      </c>
      <c r="M261">
        <v>1</v>
      </c>
      <c r="N261">
        <v>1</v>
      </c>
      <c r="O261">
        <v>1</v>
      </c>
      <c r="P261">
        <v>4</v>
      </c>
      <c r="Q261">
        <v>4</v>
      </c>
    </row>
    <row r="262" spans="1:17" s="1" customFormat="1" x14ac:dyDescent="0.25">
      <c r="A262" t="s">
        <v>100</v>
      </c>
      <c r="B262" t="s">
        <v>102</v>
      </c>
      <c r="C262" s="1" t="str">
        <f t="shared" si="0"/>
        <v>bll</v>
      </c>
      <c r="D262" t="s">
        <v>103</v>
      </c>
      <c r="E262">
        <v>22</v>
      </c>
      <c r="F262" t="s">
        <v>47</v>
      </c>
      <c r="G262">
        <v>2015</v>
      </c>
      <c r="H262">
        <v>2</v>
      </c>
      <c r="I262" t="s">
        <v>104</v>
      </c>
      <c r="J262">
        <v>126</v>
      </c>
      <c r="K262">
        <v>326</v>
      </c>
      <c r="L262">
        <v>47</v>
      </c>
      <c r="M262">
        <v>1</v>
      </c>
      <c r="N262"/>
      <c r="O262"/>
      <c r="P262"/>
      <c r="Q262"/>
    </row>
    <row r="263" spans="1:17" s="1" customFormat="1" x14ac:dyDescent="0.25">
      <c r="A263" t="s">
        <v>100</v>
      </c>
      <c r="B263" t="s">
        <v>39</v>
      </c>
      <c r="C263" s="1" t="str">
        <f t="shared" si="0"/>
        <v>dab</v>
      </c>
      <c r="D263" t="s">
        <v>41</v>
      </c>
      <c r="E263">
        <v>22</v>
      </c>
      <c r="F263" t="s">
        <v>47</v>
      </c>
      <c r="G263">
        <v>2015</v>
      </c>
      <c r="H263">
        <v>3</v>
      </c>
      <c r="I263" t="s">
        <v>101</v>
      </c>
      <c r="J263">
        <v>0</v>
      </c>
      <c r="K263">
        <v>286</v>
      </c>
      <c r="L263">
        <v>218</v>
      </c>
      <c r="M263"/>
      <c r="N263"/>
      <c r="O263"/>
      <c r="P263"/>
      <c r="Q263"/>
    </row>
    <row r="264" spans="1:17" s="1" customFormat="1" x14ac:dyDescent="0.25">
      <c r="A264" t="s">
        <v>100</v>
      </c>
      <c r="B264" t="s">
        <v>32</v>
      </c>
      <c r="C264" s="1" t="str">
        <f t="shared" si="0"/>
        <v>fle</v>
      </c>
      <c r="D264" t="s">
        <v>46</v>
      </c>
      <c r="E264">
        <v>22</v>
      </c>
      <c r="F264" t="s">
        <v>47</v>
      </c>
      <c r="G264">
        <v>2015</v>
      </c>
      <c r="H264">
        <v>3</v>
      </c>
      <c r="I264" t="s">
        <v>101</v>
      </c>
      <c r="J264">
        <v>0</v>
      </c>
      <c r="K264">
        <v>286</v>
      </c>
      <c r="L264">
        <v>177</v>
      </c>
      <c r="M264"/>
      <c r="N264"/>
      <c r="O264"/>
      <c r="P264"/>
      <c r="Q264"/>
    </row>
    <row r="265" spans="1:17" s="1" customFormat="1" x14ac:dyDescent="0.25">
      <c r="A265" t="s">
        <v>100</v>
      </c>
      <c r="B265" t="s">
        <v>51</v>
      </c>
      <c r="C265" s="1" t="str">
        <f t="shared" si="0"/>
        <v>tur</v>
      </c>
      <c r="D265" t="s">
        <v>28</v>
      </c>
      <c r="E265">
        <v>22</v>
      </c>
      <c r="F265" t="s">
        <v>47</v>
      </c>
      <c r="G265">
        <v>2015</v>
      </c>
      <c r="H265">
        <v>3</v>
      </c>
      <c r="I265" t="s">
        <v>101</v>
      </c>
      <c r="J265">
        <v>0</v>
      </c>
      <c r="K265">
        <v>286</v>
      </c>
      <c r="L265">
        <v>123</v>
      </c>
      <c r="M265"/>
      <c r="N265"/>
      <c r="O265"/>
      <c r="P265"/>
      <c r="Q265"/>
    </row>
    <row r="266" spans="1:17" s="1" customFormat="1" x14ac:dyDescent="0.25">
      <c r="A266" t="s">
        <v>100</v>
      </c>
      <c r="B266" t="s">
        <v>102</v>
      </c>
      <c r="C266" s="1" t="str">
        <f t="shared" si="0"/>
        <v>bll</v>
      </c>
      <c r="D266" t="s">
        <v>103</v>
      </c>
      <c r="E266">
        <v>22</v>
      </c>
      <c r="F266" t="s">
        <v>47</v>
      </c>
      <c r="G266">
        <v>2015</v>
      </c>
      <c r="H266">
        <v>3</v>
      </c>
      <c r="I266" t="s">
        <v>101</v>
      </c>
      <c r="J266">
        <v>0</v>
      </c>
      <c r="K266">
        <v>286</v>
      </c>
      <c r="L266">
        <v>54</v>
      </c>
      <c r="M266"/>
      <c r="N266"/>
      <c r="O266"/>
      <c r="P266"/>
      <c r="Q266"/>
    </row>
    <row r="267" spans="1:17" s="1" customFormat="1" x14ac:dyDescent="0.25">
      <c r="A267" t="s">
        <v>100</v>
      </c>
      <c r="B267" t="s">
        <v>32</v>
      </c>
      <c r="C267" s="1" t="str">
        <f t="shared" si="0"/>
        <v>fle</v>
      </c>
      <c r="D267" t="s">
        <v>46</v>
      </c>
      <c r="E267">
        <v>22</v>
      </c>
      <c r="F267" t="s">
        <v>47</v>
      </c>
      <c r="G267">
        <v>2015</v>
      </c>
      <c r="H267">
        <v>3</v>
      </c>
      <c r="I267" t="s">
        <v>104</v>
      </c>
      <c r="J267">
        <v>21411</v>
      </c>
      <c r="K267">
        <v>286</v>
      </c>
      <c r="L267">
        <v>177</v>
      </c>
      <c r="M267"/>
      <c r="N267"/>
      <c r="O267"/>
      <c r="P267"/>
      <c r="Q267"/>
    </row>
    <row r="268" spans="1:17" s="1" customFormat="1" x14ac:dyDescent="0.25">
      <c r="A268" t="s">
        <v>100</v>
      </c>
      <c r="B268" t="s">
        <v>51</v>
      </c>
      <c r="C268" s="1" t="str">
        <f t="shared" si="0"/>
        <v>tur</v>
      </c>
      <c r="D268" t="s">
        <v>28</v>
      </c>
      <c r="E268">
        <v>22</v>
      </c>
      <c r="F268" t="s">
        <v>47</v>
      </c>
      <c r="G268">
        <v>2015</v>
      </c>
      <c r="H268">
        <v>3</v>
      </c>
      <c r="I268" t="s">
        <v>104</v>
      </c>
      <c r="J268">
        <v>732</v>
      </c>
      <c r="K268">
        <v>286</v>
      </c>
      <c r="L268">
        <v>123</v>
      </c>
      <c r="M268"/>
      <c r="N268"/>
      <c r="O268"/>
      <c r="P268"/>
      <c r="Q268"/>
    </row>
    <row r="269" spans="1:17" s="1" customFormat="1" x14ac:dyDescent="0.25">
      <c r="A269" t="s">
        <v>100</v>
      </c>
      <c r="B269" t="s">
        <v>102</v>
      </c>
      <c r="C269" s="1" t="str">
        <f t="shared" si="0"/>
        <v>bll</v>
      </c>
      <c r="D269" t="s">
        <v>103</v>
      </c>
      <c r="E269">
        <v>22</v>
      </c>
      <c r="F269" t="s">
        <v>47</v>
      </c>
      <c r="G269">
        <v>2015</v>
      </c>
      <c r="H269">
        <v>3</v>
      </c>
      <c r="I269" t="s">
        <v>104</v>
      </c>
      <c r="J269">
        <v>131</v>
      </c>
      <c r="K269">
        <v>286</v>
      </c>
      <c r="L269">
        <v>54</v>
      </c>
      <c r="M269"/>
      <c r="N269"/>
      <c r="O269"/>
      <c r="P269"/>
      <c r="Q269"/>
    </row>
    <row r="270" spans="1:17" s="1" customFormat="1" x14ac:dyDescent="0.25">
      <c r="A270" t="s">
        <v>100</v>
      </c>
      <c r="B270" t="s">
        <v>39</v>
      </c>
      <c r="C270" s="1" t="str">
        <f t="shared" si="0"/>
        <v>dab</v>
      </c>
      <c r="D270" t="s">
        <v>41</v>
      </c>
      <c r="E270">
        <v>22</v>
      </c>
      <c r="F270" t="s">
        <v>47</v>
      </c>
      <c r="G270">
        <v>2015</v>
      </c>
      <c r="H270">
        <v>4</v>
      </c>
      <c r="I270" t="s">
        <v>101</v>
      </c>
      <c r="J270">
        <v>137861</v>
      </c>
      <c r="K270">
        <v>715</v>
      </c>
      <c r="L270">
        <v>529</v>
      </c>
      <c r="M270">
        <v>1</v>
      </c>
      <c r="N270">
        <v>1</v>
      </c>
      <c r="O270">
        <v>1</v>
      </c>
      <c r="P270">
        <v>167</v>
      </c>
      <c r="Q270">
        <v>17</v>
      </c>
    </row>
    <row r="271" spans="1:17" s="1" customFormat="1" x14ac:dyDescent="0.25">
      <c r="A271" t="s">
        <v>100</v>
      </c>
      <c r="B271" t="s">
        <v>32</v>
      </c>
      <c r="C271" s="1" t="str">
        <f t="shared" si="0"/>
        <v>fle</v>
      </c>
      <c r="D271" t="s">
        <v>46</v>
      </c>
      <c r="E271">
        <v>22</v>
      </c>
      <c r="F271" t="s">
        <v>47</v>
      </c>
      <c r="G271">
        <v>2015</v>
      </c>
      <c r="H271">
        <v>4</v>
      </c>
      <c r="I271" t="s">
        <v>101</v>
      </c>
      <c r="J271">
        <v>8161</v>
      </c>
      <c r="K271">
        <v>715</v>
      </c>
      <c r="L271">
        <v>514</v>
      </c>
      <c r="M271">
        <v>1</v>
      </c>
      <c r="N271">
        <v>1</v>
      </c>
      <c r="O271">
        <v>1</v>
      </c>
      <c r="P271">
        <v>6</v>
      </c>
      <c r="Q271">
        <v>1</v>
      </c>
    </row>
    <row r="272" spans="1:17" s="1" customFormat="1" x14ac:dyDescent="0.25">
      <c r="A272" t="s">
        <v>100</v>
      </c>
      <c r="B272" t="s">
        <v>51</v>
      </c>
      <c r="C272" s="1" t="str">
        <f t="shared" si="0"/>
        <v>tur</v>
      </c>
      <c r="D272" t="s">
        <v>28</v>
      </c>
      <c r="E272">
        <v>22</v>
      </c>
      <c r="F272" t="s">
        <v>47</v>
      </c>
      <c r="G272">
        <v>2015</v>
      </c>
      <c r="H272">
        <v>4</v>
      </c>
      <c r="I272" t="s">
        <v>101</v>
      </c>
      <c r="J272">
        <v>1662</v>
      </c>
      <c r="K272">
        <v>715</v>
      </c>
      <c r="L272">
        <v>487</v>
      </c>
      <c r="M272">
        <v>1</v>
      </c>
      <c r="N272">
        <v>1</v>
      </c>
      <c r="O272">
        <v>1</v>
      </c>
      <c r="P272">
        <v>1</v>
      </c>
      <c r="Q272">
        <v>0</v>
      </c>
    </row>
    <row r="273" spans="1:17" s="1" customFormat="1" x14ac:dyDescent="0.25">
      <c r="A273" t="s">
        <v>100</v>
      </c>
      <c r="B273" t="s">
        <v>102</v>
      </c>
      <c r="C273" s="1" t="str">
        <f t="shared" si="0"/>
        <v>bll</v>
      </c>
      <c r="D273" t="s">
        <v>103</v>
      </c>
      <c r="E273">
        <v>22</v>
      </c>
      <c r="F273" t="s">
        <v>47</v>
      </c>
      <c r="G273">
        <v>2015</v>
      </c>
      <c r="H273">
        <v>4</v>
      </c>
      <c r="I273" t="s">
        <v>101</v>
      </c>
      <c r="J273">
        <v>0</v>
      </c>
      <c r="K273">
        <v>715</v>
      </c>
      <c r="L273">
        <v>400</v>
      </c>
      <c r="M273">
        <v>1</v>
      </c>
      <c r="N273"/>
      <c r="O273"/>
      <c r="P273"/>
      <c r="Q273"/>
    </row>
    <row r="274" spans="1:17" s="1" customFormat="1" x14ac:dyDescent="0.25">
      <c r="A274" t="s">
        <v>100</v>
      </c>
      <c r="B274" t="s">
        <v>32</v>
      </c>
      <c r="C274" s="1" t="str">
        <f t="shared" si="0"/>
        <v>fle</v>
      </c>
      <c r="D274" t="s">
        <v>46</v>
      </c>
      <c r="E274">
        <v>22</v>
      </c>
      <c r="F274" t="s">
        <v>47</v>
      </c>
      <c r="G274">
        <v>2015</v>
      </c>
      <c r="H274">
        <v>4</v>
      </c>
      <c r="I274" t="s">
        <v>104</v>
      </c>
      <c r="J274">
        <v>64908</v>
      </c>
      <c r="K274">
        <v>715</v>
      </c>
      <c r="L274">
        <v>514</v>
      </c>
      <c r="M274">
        <v>1</v>
      </c>
      <c r="N274">
        <v>1</v>
      </c>
      <c r="O274">
        <v>1</v>
      </c>
      <c r="P274">
        <v>107</v>
      </c>
      <c r="Q274">
        <v>33</v>
      </c>
    </row>
    <row r="275" spans="1:17" s="1" customFormat="1" x14ac:dyDescent="0.25">
      <c r="A275" t="s">
        <v>100</v>
      </c>
      <c r="B275" t="s">
        <v>51</v>
      </c>
      <c r="C275" s="1" t="str">
        <f t="shared" si="0"/>
        <v>tur</v>
      </c>
      <c r="D275" t="s">
        <v>28</v>
      </c>
      <c r="E275">
        <v>22</v>
      </c>
      <c r="F275" t="s">
        <v>47</v>
      </c>
      <c r="G275">
        <v>2015</v>
      </c>
      <c r="H275">
        <v>4</v>
      </c>
      <c r="I275" t="s">
        <v>104</v>
      </c>
      <c r="J275">
        <v>6826</v>
      </c>
      <c r="K275">
        <v>715</v>
      </c>
      <c r="L275">
        <v>487</v>
      </c>
      <c r="M275">
        <v>1</v>
      </c>
      <c r="N275">
        <v>1</v>
      </c>
      <c r="O275">
        <v>1</v>
      </c>
      <c r="P275">
        <v>4</v>
      </c>
      <c r="Q275">
        <v>4</v>
      </c>
    </row>
    <row r="276" spans="1:17" s="1" customFormat="1" x14ac:dyDescent="0.25">
      <c r="A276" t="s">
        <v>100</v>
      </c>
      <c r="B276" t="s">
        <v>102</v>
      </c>
      <c r="C276" s="1" t="str">
        <f t="shared" si="0"/>
        <v>bll</v>
      </c>
      <c r="D276" t="s">
        <v>103</v>
      </c>
      <c r="E276">
        <v>22</v>
      </c>
      <c r="F276" t="s">
        <v>47</v>
      </c>
      <c r="G276">
        <v>2015</v>
      </c>
      <c r="H276">
        <v>4</v>
      </c>
      <c r="I276" t="s">
        <v>104</v>
      </c>
      <c r="J276">
        <v>3495</v>
      </c>
      <c r="K276">
        <v>715</v>
      </c>
      <c r="L276">
        <v>400</v>
      </c>
      <c r="M276">
        <v>1</v>
      </c>
      <c r="N276"/>
      <c r="O276"/>
      <c r="P276"/>
      <c r="Q276"/>
    </row>
    <row r="277" spans="1:17" s="1" customFormat="1" x14ac:dyDescent="0.25">
      <c r="A277" t="s">
        <v>100</v>
      </c>
      <c r="B277" t="s">
        <v>39</v>
      </c>
      <c r="C277" s="1" t="str">
        <f t="shared" si="0"/>
        <v>dab</v>
      </c>
      <c r="D277" t="s">
        <v>41</v>
      </c>
      <c r="E277">
        <v>22</v>
      </c>
      <c r="F277" t="s">
        <v>47</v>
      </c>
      <c r="G277">
        <v>2016</v>
      </c>
      <c r="H277">
        <v>1</v>
      </c>
      <c r="I277" t="s">
        <v>101</v>
      </c>
      <c r="J277">
        <v>54983</v>
      </c>
      <c r="K277">
        <v>995</v>
      </c>
      <c r="L277">
        <v>841</v>
      </c>
      <c r="M277">
        <v>15</v>
      </c>
      <c r="N277">
        <v>15</v>
      </c>
      <c r="O277">
        <v>15</v>
      </c>
      <c r="P277">
        <v>1031</v>
      </c>
      <c r="Q277">
        <v>134</v>
      </c>
    </row>
    <row r="278" spans="1:17" s="1" customFormat="1" x14ac:dyDescent="0.25">
      <c r="A278" t="s">
        <v>100</v>
      </c>
      <c r="B278" t="s">
        <v>32</v>
      </c>
      <c r="C278" s="1" t="str">
        <f t="shared" si="0"/>
        <v>fle</v>
      </c>
      <c r="D278" t="s">
        <v>46</v>
      </c>
      <c r="E278">
        <v>22</v>
      </c>
      <c r="F278" t="s">
        <v>47</v>
      </c>
      <c r="G278">
        <v>2016</v>
      </c>
      <c r="H278">
        <v>1</v>
      </c>
      <c r="I278" t="s">
        <v>101</v>
      </c>
      <c r="J278">
        <v>316114</v>
      </c>
      <c r="K278">
        <v>995</v>
      </c>
      <c r="L278">
        <v>762</v>
      </c>
      <c r="M278">
        <v>15</v>
      </c>
      <c r="N278">
        <v>14</v>
      </c>
      <c r="O278">
        <v>14</v>
      </c>
      <c r="P278">
        <v>978</v>
      </c>
      <c r="Q278">
        <v>386</v>
      </c>
    </row>
    <row r="279" spans="1:17" s="1" customFormat="1" x14ac:dyDescent="0.25">
      <c r="A279" t="s">
        <v>100</v>
      </c>
      <c r="B279" t="s">
        <v>51</v>
      </c>
      <c r="C279" s="1" t="str">
        <f t="shared" si="0"/>
        <v>tur</v>
      </c>
      <c r="D279" t="s">
        <v>28</v>
      </c>
      <c r="E279">
        <v>22</v>
      </c>
      <c r="F279" t="s">
        <v>47</v>
      </c>
      <c r="G279">
        <v>2016</v>
      </c>
      <c r="H279">
        <v>1</v>
      </c>
      <c r="I279" t="s">
        <v>101</v>
      </c>
      <c r="J279">
        <v>1904</v>
      </c>
      <c r="K279">
        <v>995</v>
      </c>
      <c r="L279">
        <v>490</v>
      </c>
      <c r="M279">
        <v>15</v>
      </c>
      <c r="N279">
        <v>6</v>
      </c>
      <c r="O279">
        <v>6</v>
      </c>
      <c r="P279">
        <v>46</v>
      </c>
      <c r="Q279">
        <v>19</v>
      </c>
    </row>
    <row r="280" spans="1:17" s="1" customFormat="1" x14ac:dyDescent="0.25">
      <c r="A280" t="s">
        <v>100</v>
      </c>
      <c r="B280" t="s">
        <v>102</v>
      </c>
      <c r="C280" s="1" t="str">
        <f t="shared" si="0"/>
        <v>bll</v>
      </c>
      <c r="D280" t="s">
        <v>103</v>
      </c>
      <c r="E280">
        <v>22</v>
      </c>
      <c r="F280" t="s">
        <v>47</v>
      </c>
      <c r="G280">
        <v>2016</v>
      </c>
      <c r="H280">
        <v>1</v>
      </c>
      <c r="I280" t="s">
        <v>101</v>
      </c>
      <c r="J280">
        <v>79</v>
      </c>
      <c r="K280">
        <v>995</v>
      </c>
      <c r="L280">
        <v>297</v>
      </c>
      <c r="M280">
        <v>15</v>
      </c>
      <c r="N280">
        <v>2</v>
      </c>
      <c r="O280">
        <v>2</v>
      </c>
      <c r="P280">
        <v>2</v>
      </c>
      <c r="Q280">
        <v>1</v>
      </c>
    </row>
    <row r="281" spans="1:17" s="1" customFormat="1" x14ac:dyDescent="0.25">
      <c r="A281" t="s">
        <v>100</v>
      </c>
      <c r="B281" t="s">
        <v>32</v>
      </c>
      <c r="C281" s="1" t="str">
        <f t="shared" si="0"/>
        <v>fle</v>
      </c>
      <c r="D281" t="s">
        <v>46</v>
      </c>
      <c r="E281">
        <v>22</v>
      </c>
      <c r="F281" t="s">
        <v>47</v>
      </c>
      <c r="G281">
        <v>2016</v>
      </c>
      <c r="H281">
        <v>1</v>
      </c>
      <c r="I281" t="s">
        <v>104</v>
      </c>
      <c r="J281">
        <v>134356</v>
      </c>
      <c r="K281">
        <v>995</v>
      </c>
      <c r="L281">
        <v>762</v>
      </c>
      <c r="M281">
        <v>15</v>
      </c>
      <c r="N281">
        <v>13</v>
      </c>
      <c r="O281">
        <v>12</v>
      </c>
      <c r="P281">
        <v>1003</v>
      </c>
      <c r="Q281">
        <v>320</v>
      </c>
    </row>
    <row r="282" spans="1:17" s="1" customFormat="1" x14ac:dyDescent="0.25">
      <c r="A282" t="s">
        <v>100</v>
      </c>
      <c r="B282" t="s">
        <v>51</v>
      </c>
      <c r="C282" s="1" t="str">
        <f t="shared" si="0"/>
        <v>tur</v>
      </c>
      <c r="D282" t="s">
        <v>28</v>
      </c>
      <c r="E282">
        <v>22</v>
      </c>
      <c r="F282" t="s">
        <v>47</v>
      </c>
      <c r="G282">
        <v>2016</v>
      </c>
      <c r="H282">
        <v>1</v>
      </c>
      <c r="I282" t="s">
        <v>104</v>
      </c>
      <c r="J282">
        <v>4573</v>
      </c>
      <c r="K282">
        <v>995</v>
      </c>
      <c r="L282">
        <v>490</v>
      </c>
      <c r="M282">
        <v>15</v>
      </c>
      <c r="N282">
        <v>9</v>
      </c>
      <c r="O282">
        <v>8</v>
      </c>
      <c r="P282">
        <v>42</v>
      </c>
      <c r="Q282">
        <v>32</v>
      </c>
    </row>
    <row r="283" spans="1:17" s="1" customFormat="1" x14ac:dyDescent="0.25">
      <c r="A283" t="s">
        <v>100</v>
      </c>
      <c r="B283" t="s">
        <v>102</v>
      </c>
      <c r="C283" s="1" t="str">
        <f t="shared" si="0"/>
        <v>bll</v>
      </c>
      <c r="D283" t="s">
        <v>103</v>
      </c>
      <c r="E283">
        <v>22</v>
      </c>
      <c r="F283" t="s">
        <v>47</v>
      </c>
      <c r="G283">
        <v>2016</v>
      </c>
      <c r="H283">
        <v>1</v>
      </c>
      <c r="I283" t="s">
        <v>104</v>
      </c>
      <c r="J283">
        <v>1422</v>
      </c>
      <c r="K283">
        <v>995</v>
      </c>
      <c r="L283">
        <v>297</v>
      </c>
      <c r="M283">
        <v>15</v>
      </c>
      <c r="N283">
        <v>4</v>
      </c>
      <c r="O283">
        <v>3</v>
      </c>
      <c r="P283">
        <v>8</v>
      </c>
      <c r="Q283">
        <v>9</v>
      </c>
    </row>
    <row r="284" spans="1:17" s="1" customFormat="1" x14ac:dyDescent="0.25">
      <c r="A284" t="s">
        <v>100</v>
      </c>
      <c r="B284" t="s">
        <v>39</v>
      </c>
      <c r="C284" s="1" t="str">
        <f t="shared" si="0"/>
        <v>dab</v>
      </c>
      <c r="D284" t="s">
        <v>41</v>
      </c>
      <c r="E284">
        <v>22</v>
      </c>
      <c r="F284" t="s">
        <v>47</v>
      </c>
      <c r="G284">
        <v>2016</v>
      </c>
      <c r="H284">
        <v>2</v>
      </c>
      <c r="I284" t="s">
        <v>101</v>
      </c>
      <c r="J284">
        <v>74994</v>
      </c>
      <c r="K284">
        <v>702</v>
      </c>
      <c r="L284">
        <v>627</v>
      </c>
      <c r="M284">
        <v>1</v>
      </c>
      <c r="N284">
        <v>1</v>
      </c>
      <c r="O284">
        <v>1</v>
      </c>
      <c r="P284">
        <v>94</v>
      </c>
      <c r="Q284">
        <v>12</v>
      </c>
    </row>
    <row r="285" spans="1:17" s="1" customFormat="1" x14ac:dyDescent="0.25">
      <c r="A285" t="s">
        <v>100</v>
      </c>
      <c r="B285" t="s">
        <v>32</v>
      </c>
      <c r="C285" s="1" t="str">
        <f t="shared" si="0"/>
        <v>fle</v>
      </c>
      <c r="D285" t="s">
        <v>46</v>
      </c>
      <c r="E285">
        <v>22</v>
      </c>
      <c r="F285" t="s">
        <v>47</v>
      </c>
      <c r="G285">
        <v>2016</v>
      </c>
      <c r="H285">
        <v>2</v>
      </c>
      <c r="I285" t="s">
        <v>101</v>
      </c>
      <c r="J285">
        <v>13978</v>
      </c>
      <c r="K285">
        <v>702</v>
      </c>
      <c r="L285">
        <v>550</v>
      </c>
      <c r="M285">
        <v>1</v>
      </c>
      <c r="N285">
        <v>1</v>
      </c>
      <c r="O285">
        <v>1</v>
      </c>
      <c r="P285">
        <v>13</v>
      </c>
      <c r="Q285">
        <v>2</v>
      </c>
    </row>
    <row r="286" spans="1:17" s="1" customFormat="1" x14ac:dyDescent="0.25">
      <c r="A286" t="s">
        <v>100</v>
      </c>
      <c r="B286" t="s">
        <v>51</v>
      </c>
      <c r="C286" s="1" t="str">
        <f t="shared" ref="C286:C349" si="1">LEFT(D286,3)</f>
        <v>tur</v>
      </c>
      <c r="D286" t="s">
        <v>28</v>
      </c>
      <c r="E286">
        <v>22</v>
      </c>
      <c r="F286" t="s">
        <v>47</v>
      </c>
      <c r="G286">
        <v>2016</v>
      </c>
      <c r="H286">
        <v>2</v>
      </c>
      <c r="I286" t="s">
        <v>101</v>
      </c>
      <c r="J286">
        <v>0</v>
      </c>
      <c r="K286">
        <v>702</v>
      </c>
      <c r="L286">
        <v>419</v>
      </c>
      <c r="M286">
        <v>1</v>
      </c>
      <c r="N286"/>
      <c r="O286"/>
      <c r="P286"/>
      <c r="Q286"/>
    </row>
    <row r="287" spans="1:17" s="1" customFormat="1" x14ac:dyDescent="0.25">
      <c r="A287" t="s">
        <v>100</v>
      </c>
      <c r="B287" t="s">
        <v>102</v>
      </c>
      <c r="C287" s="1" t="str">
        <f t="shared" si="1"/>
        <v>bll</v>
      </c>
      <c r="D287" t="s">
        <v>103</v>
      </c>
      <c r="E287">
        <v>22</v>
      </c>
      <c r="F287" t="s">
        <v>47</v>
      </c>
      <c r="G287">
        <v>2016</v>
      </c>
      <c r="H287">
        <v>2</v>
      </c>
      <c r="I287" t="s">
        <v>101</v>
      </c>
      <c r="J287">
        <v>0</v>
      </c>
      <c r="K287">
        <v>702</v>
      </c>
      <c r="L287">
        <v>136</v>
      </c>
      <c r="M287">
        <v>1</v>
      </c>
      <c r="N287"/>
      <c r="O287"/>
      <c r="P287"/>
      <c r="Q287"/>
    </row>
    <row r="288" spans="1:17" s="1" customFormat="1" x14ac:dyDescent="0.25">
      <c r="A288" t="s">
        <v>100</v>
      </c>
      <c r="B288" t="s">
        <v>32</v>
      </c>
      <c r="C288" s="1" t="str">
        <f t="shared" si="1"/>
        <v>fle</v>
      </c>
      <c r="D288" t="s">
        <v>46</v>
      </c>
      <c r="E288">
        <v>22</v>
      </c>
      <c r="F288" t="s">
        <v>47</v>
      </c>
      <c r="G288">
        <v>2016</v>
      </c>
      <c r="H288">
        <v>2</v>
      </c>
      <c r="I288" t="s">
        <v>104</v>
      </c>
      <c r="J288">
        <v>67124</v>
      </c>
      <c r="K288">
        <v>702</v>
      </c>
      <c r="L288">
        <v>550</v>
      </c>
      <c r="M288">
        <v>1</v>
      </c>
      <c r="N288">
        <v>1</v>
      </c>
      <c r="O288">
        <v>1</v>
      </c>
      <c r="P288">
        <v>80</v>
      </c>
      <c r="Q288">
        <v>22</v>
      </c>
    </row>
    <row r="289" spans="1:17" s="1" customFormat="1" x14ac:dyDescent="0.25">
      <c r="A289" t="s">
        <v>100</v>
      </c>
      <c r="B289" t="s">
        <v>51</v>
      </c>
      <c r="C289" s="1" t="str">
        <f t="shared" si="1"/>
        <v>tur</v>
      </c>
      <c r="D289" t="s">
        <v>28</v>
      </c>
      <c r="E289">
        <v>22</v>
      </c>
      <c r="F289" t="s">
        <v>47</v>
      </c>
      <c r="G289">
        <v>2016</v>
      </c>
      <c r="H289">
        <v>2</v>
      </c>
      <c r="I289" t="s">
        <v>104</v>
      </c>
      <c r="J289">
        <v>4826</v>
      </c>
      <c r="K289">
        <v>702</v>
      </c>
      <c r="L289">
        <v>419</v>
      </c>
      <c r="M289">
        <v>1</v>
      </c>
      <c r="N289">
        <v>1</v>
      </c>
      <c r="O289">
        <v>1</v>
      </c>
      <c r="P289">
        <v>2</v>
      </c>
      <c r="Q289">
        <v>3</v>
      </c>
    </row>
    <row r="290" spans="1:17" s="1" customFormat="1" x14ac:dyDescent="0.25">
      <c r="A290" t="s">
        <v>100</v>
      </c>
      <c r="B290" t="s">
        <v>102</v>
      </c>
      <c r="C290" s="1" t="str">
        <f t="shared" si="1"/>
        <v>bll</v>
      </c>
      <c r="D290" t="s">
        <v>103</v>
      </c>
      <c r="E290">
        <v>22</v>
      </c>
      <c r="F290" t="s">
        <v>47</v>
      </c>
      <c r="G290">
        <v>2016</v>
      </c>
      <c r="H290">
        <v>2</v>
      </c>
      <c r="I290" t="s">
        <v>104</v>
      </c>
      <c r="J290">
        <v>760</v>
      </c>
      <c r="K290">
        <v>702</v>
      </c>
      <c r="L290">
        <v>136</v>
      </c>
      <c r="M290">
        <v>1</v>
      </c>
      <c r="N290"/>
      <c r="O290"/>
      <c r="P290"/>
      <c r="Q290"/>
    </row>
    <row r="291" spans="1:17" s="1" customFormat="1" x14ac:dyDescent="0.25">
      <c r="A291" t="s">
        <v>100</v>
      </c>
      <c r="B291" t="s">
        <v>39</v>
      </c>
      <c r="C291" s="1" t="str">
        <f t="shared" si="1"/>
        <v>dab</v>
      </c>
      <c r="D291" t="s">
        <v>41</v>
      </c>
      <c r="E291">
        <v>22</v>
      </c>
      <c r="F291" t="s">
        <v>47</v>
      </c>
      <c r="G291">
        <v>2016</v>
      </c>
      <c r="H291">
        <v>3</v>
      </c>
      <c r="I291" t="s">
        <v>101</v>
      </c>
      <c r="J291">
        <v>33461</v>
      </c>
      <c r="K291">
        <v>324</v>
      </c>
      <c r="L291">
        <v>253</v>
      </c>
      <c r="M291">
        <v>1</v>
      </c>
      <c r="N291">
        <v>1</v>
      </c>
      <c r="O291">
        <v>1</v>
      </c>
      <c r="P291">
        <v>106</v>
      </c>
      <c r="Q291">
        <v>18</v>
      </c>
    </row>
    <row r="292" spans="1:17" s="1" customFormat="1" x14ac:dyDescent="0.25">
      <c r="A292" t="s">
        <v>100</v>
      </c>
      <c r="B292" t="s">
        <v>32</v>
      </c>
      <c r="C292" s="1" t="str">
        <f t="shared" si="1"/>
        <v>fle</v>
      </c>
      <c r="D292" t="s">
        <v>46</v>
      </c>
      <c r="E292">
        <v>22</v>
      </c>
      <c r="F292" t="s">
        <v>47</v>
      </c>
      <c r="G292">
        <v>2016</v>
      </c>
      <c r="H292">
        <v>3</v>
      </c>
      <c r="I292" t="s">
        <v>101</v>
      </c>
      <c r="J292">
        <v>0</v>
      </c>
      <c r="K292">
        <v>324</v>
      </c>
      <c r="L292">
        <v>244</v>
      </c>
      <c r="M292">
        <v>1</v>
      </c>
      <c r="N292"/>
      <c r="O292"/>
      <c r="P292"/>
      <c r="Q292"/>
    </row>
    <row r="293" spans="1:17" s="1" customFormat="1" x14ac:dyDescent="0.25">
      <c r="A293" t="s">
        <v>100</v>
      </c>
      <c r="B293" t="s">
        <v>51</v>
      </c>
      <c r="C293" s="1" t="str">
        <f t="shared" si="1"/>
        <v>tur</v>
      </c>
      <c r="D293" t="s">
        <v>28</v>
      </c>
      <c r="E293">
        <v>22</v>
      </c>
      <c r="F293" t="s">
        <v>47</v>
      </c>
      <c r="G293">
        <v>2016</v>
      </c>
      <c r="H293">
        <v>3</v>
      </c>
      <c r="I293" t="s">
        <v>101</v>
      </c>
      <c r="J293">
        <v>0</v>
      </c>
      <c r="K293">
        <v>324</v>
      </c>
      <c r="L293">
        <v>161</v>
      </c>
      <c r="M293">
        <v>1</v>
      </c>
      <c r="N293"/>
      <c r="O293"/>
      <c r="P293"/>
      <c r="Q293"/>
    </row>
    <row r="294" spans="1:17" s="1" customFormat="1" x14ac:dyDescent="0.25">
      <c r="A294" t="s">
        <v>100</v>
      </c>
      <c r="B294" t="s">
        <v>102</v>
      </c>
      <c r="C294" s="1" t="str">
        <f t="shared" si="1"/>
        <v>bll</v>
      </c>
      <c r="D294" t="s">
        <v>103</v>
      </c>
      <c r="E294">
        <v>22</v>
      </c>
      <c r="F294" t="s">
        <v>47</v>
      </c>
      <c r="G294">
        <v>2016</v>
      </c>
      <c r="H294">
        <v>3</v>
      </c>
      <c r="I294" t="s">
        <v>101</v>
      </c>
      <c r="J294">
        <v>0</v>
      </c>
      <c r="K294">
        <v>324</v>
      </c>
      <c r="L294">
        <v>70</v>
      </c>
      <c r="M294">
        <v>1</v>
      </c>
      <c r="N294"/>
      <c r="O294"/>
      <c r="P294"/>
      <c r="Q294"/>
    </row>
    <row r="295" spans="1:17" s="1" customFormat="1" x14ac:dyDescent="0.25">
      <c r="A295" t="s">
        <v>100</v>
      </c>
      <c r="B295" t="s">
        <v>32</v>
      </c>
      <c r="C295" s="1" t="str">
        <f t="shared" si="1"/>
        <v>fle</v>
      </c>
      <c r="D295" t="s">
        <v>46</v>
      </c>
      <c r="E295">
        <v>22</v>
      </c>
      <c r="F295" t="s">
        <v>47</v>
      </c>
      <c r="G295">
        <v>2016</v>
      </c>
      <c r="H295">
        <v>3</v>
      </c>
      <c r="I295" t="s">
        <v>104</v>
      </c>
      <c r="J295">
        <v>44480</v>
      </c>
      <c r="K295">
        <v>324</v>
      </c>
      <c r="L295">
        <v>244</v>
      </c>
      <c r="M295">
        <v>1</v>
      </c>
      <c r="N295">
        <v>1</v>
      </c>
      <c r="O295">
        <v>1</v>
      </c>
      <c r="P295">
        <v>2</v>
      </c>
      <c r="Q295">
        <v>1</v>
      </c>
    </row>
    <row r="296" spans="1:17" s="1" customFormat="1" x14ac:dyDescent="0.25">
      <c r="A296" t="s">
        <v>100</v>
      </c>
      <c r="B296" t="s">
        <v>51</v>
      </c>
      <c r="C296" s="1" t="str">
        <f t="shared" si="1"/>
        <v>tur</v>
      </c>
      <c r="D296" t="s">
        <v>28</v>
      </c>
      <c r="E296">
        <v>22</v>
      </c>
      <c r="F296" t="s">
        <v>47</v>
      </c>
      <c r="G296">
        <v>2016</v>
      </c>
      <c r="H296">
        <v>3</v>
      </c>
      <c r="I296" t="s">
        <v>104</v>
      </c>
      <c r="J296">
        <v>1132</v>
      </c>
      <c r="K296">
        <v>324</v>
      </c>
      <c r="L296">
        <v>161</v>
      </c>
      <c r="M296">
        <v>1</v>
      </c>
      <c r="N296">
        <v>1</v>
      </c>
      <c r="O296"/>
      <c r="P296"/>
      <c r="Q296"/>
    </row>
    <row r="297" spans="1:17" s="1" customFormat="1" x14ac:dyDescent="0.25">
      <c r="A297" t="s">
        <v>100</v>
      </c>
      <c r="B297" t="s">
        <v>102</v>
      </c>
      <c r="C297" s="1" t="str">
        <f t="shared" si="1"/>
        <v>bll</v>
      </c>
      <c r="D297" t="s">
        <v>103</v>
      </c>
      <c r="E297">
        <v>22</v>
      </c>
      <c r="F297" t="s">
        <v>47</v>
      </c>
      <c r="G297">
        <v>2016</v>
      </c>
      <c r="H297">
        <v>3</v>
      </c>
      <c r="I297" t="s">
        <v>104</v>
      </c>
      <c r="J297">
        <v>371</v>
      </c>
      <c r="K297">
        <v>324</v>
      </c>
      <c r="L297">
        <v>70</v>
      </c>
      <c r="M297">
        <v>1</v>
      </c>
      <c r="N297"/>
      <c r="O297"/>
      <c r="P297"/>
      <c r="Q297"/>
    </row>
    <row r="298" spans="1:17" s="1" customFormat="1" x14ac:dyDescent="0.25">
      <c r="A298" t="s">
        <v>100</v>
      </c>
      <c r="B298" t="s">
        <v>39</v>
      </c>
      <c r="C298" s="1" t="str">
        <f t="shared" si="1"/>
        <v>dab</v>
      </c>
      <c r="D298" t="s">
        <v>41</v>
      </c>
      <c r="E298">
        <v>22</v>
      </c>
      <c r="F298" t="s">
        <v>47</v>
      </c>
      <c r="G298">
        <v>2016</v>
      </c>
      <c r="H298">
        <v>4</v>
      </c>
      <c r="I298" t="s">
        <v>101</v>
      </c>
      <c r="J298">
        <v>49537</v>
      </c>
      <c r="K298">
        <v>736</v>
      </c>
      <c r="L298">
        <v>582</v>
      </c>
      <c r="M298">
        <v>7</v>
      </c>
      <c r="N298">
        <v>7</v>
      </c>
      <c r="O298">
        <v>7</v>
      </c>
      <c r="P298">
        <v>588</v>
      </c>
      <c r="Q298">
        <v>63</v>
      </c>
    </row>
    <row r="299" spans="1:17" s="1" customFormat="1" x14ac:dyDescent="0.25">
      <c r="A299" t="s">
        <v>100</v>
      </c>
      <c r="B299" t="s">
        <v>32</v>
      </c>
      <c r="C299" s="1" t="str">
        <f t="shared" si="1"/>
        <v>fle</v>
      </c>
      <c r="D299" t="s">
        <v>46</v>
      </c>
      <c r="E299">
        <v>22</v>
      </c>
      <c r="F299" t="s">
        <v>47</v>
      </c>
      <c r="G299">
        <v>2016</v>
      </c>
      <c r="H299">
        <v>4</v>
      </c>
      <c r="I299" t="s">
        <v>101</v>
      </c>
      <c r="J299">
        <v>3957</v>
      </c>
      <c r="K299">
        <v>736</v>
      </c>
      <c r="L299">
        <v>569</v>
      </c>
      <c r="M299">
        <v>7</v>
      </c>
      <c r="N299">
        <v>5</v>
      </c>
      <c r="O299">
        <v>3</v>
      </c>
      <c r="P299">
        <v>57</v>
      </c>
      <c r="Q299">
        <v>9</v>
      </c>
    </row>
    <row r="300" spans="1:17" s="1" customFormat="1" x14ac:dyDescent="0.25">
      <c r="A300" t="s">
        <v>100</v>
      </c>
      <c r="B300" t="s">
        <v>51</v>
      </c>
      <c r="C300" s="1" t="str">
        <f t="shared" si="1"/>
        <v>tur</v>
      </c>
      <c r="D300" t="s">
        <v>28</v>
      </c>
      <c r="E300">
        <v>22</v>
      </c>
      <c r="F300" t="s">
        <v>47</v>
      </c>
      <c r="G300">
        <v>2016</v>
      </c>
      <c r="H300">
        <v>4</v>
      </c>
      <c r="I300" t="s">
        <v>101</v>
      </c>
      <c r="J300">
        <v>270</v>
      </c>
      <c r="K300">
        <v>736</v>
      </c>
      <c r="L300">
        <v>542</v>
      </c>
      <c r="M300">
        <v>7</v>
      </c>
      <c r="N300">
        <v>1</v>
      </c>
      <c r="O300">
        <v>1</v>
      </c>
      <c r="P300">
        <v>4</v>
      </c>
      <c r="Q300">
        <v>2</v>
      </c>
    </row>
    <row r="301" spans="1:17" s="1" customFormat="1" x14ac:dyDescent="0.25">
      <c r="A301" t="s">
        <v>100</v>
      </c>
      <c r="B301" t="s">
        <v>102</v>
      </c>
      <c r="C301" s="1" t="str">
        <f t="shared" si="1"/>
        <v>bll</v>
      </c>
      <c r="D301" t="s">
        <v>103</v>
      </c>
      <c r="E301">
        <v>22</v>
      </c>
      <c r="F301" t="s">
        <v>47</v>
      </c>
      <c r="G301">
        <v>2016</v>
      </c>
      <c r="H301">
        <v>4</v>
      </c>
      <c r="I301" t="s">
        <v>101</v>
      </c>
      <c r="J301">
        <v>199</v>
      </c>
      <c r="K301">
        <v>736</v>
      </c>
      <c r="L301">
        <v>376</v>
      </c>
      <c r="M301">
        <v>7</v>
      </c>
      <c r="N301">
        <v>2</v>
      </c>
      <c r="O301">
        <v>2</v>
      </c>
      <c r="P301">
        <v>4</v>
      </c>
      <c r="Q301">
        <v>1</v>
      </c>
    </row>
    <row r="302" spans="1:17" s="1" customFormat="1" x14ac:dyDescent="0.25">
      <c r="A302" t="s">
        <v>100</v>
      </c>
      <c r="B302" t="s">
        <v>32</v>
      </c>
      <c r="C302" s="1" t="str">
        <f t="shared" si="1"/>
        <v>fle</v>
      </c>
      <c r="D302" t="s">
        <v>46</v>
      </c>
      <c r="E302">
        <v>22</v>
      </c>
      <c r="F302" t="s">
        <v>47</v>
      </c>
      <c r="G302">
        <v>2016</v>
      </c>
      <c r="H302">
        <v>4</v>
      </c>
      <c r="I302" t="s">
        <v>104</v>
      </c>
      <c r="J302">
        <v>73257</v>
      </c>
      <c r="K302">
        <v>736</v>
      </c>
      <c r="L302">
        <v>569</v>
      </c>
      <c r="M302">
        <v>7</v>
      </c>
      <c r="N302">
        <v>7</v>
      </c>
      <c r="O302">
        <v>5</v>
      </c>
      <c r="P302">
        <v>287</v>
      </c>
      <c r="Q302">
        <v>105</v>
      </c>
    </row>
    <row r="303" spans="1:17" s="1" customFormat="1" x14ac:dyDescent="0.25">
      <c r="A303" t="s">
        <v>100</v>
      </c>
      <c r="B303" t="s">
        <v>51</v>
      </c>
      <c r="C303" s="1" t="str">
        <f t="shared" si="1"/>
        <v>tur</v>
      </c>
      <c r="D303" t="s">
        <v>28</v>
      </c>
      <c r="E303">
        <v>22</v>
      </c>
      <c r="F303" t="s">
        <v>47</v>
      </c>
      <c r="G303">
        <v>2016</v>
      </c>
      <c r="H303">
        <v>4</v>
      </c>
      <c r="I303" t="s">
        <v>104</v>
      </c>
      <c r="J303">
        <v>5934</v>
      </c>
      <c r="K303">
        <v>736</v>
      </c>
      <c r="L303">
        <v>542</v>
      </c>
      <c r="M303">
        <v>7</v>
      </c>
      <c r="N303">
        <v>6</v>
      </c>
      <c r="O303">
        <v>5</v>
      </c>
      <c r="P303">
        <v>21</v>
      </c>
      <c r="Q303">
        <v>33</v>
      </c>
    </row>
    <row r="304" spans="1:17" s="1" customFormat="1" x14ac:dyDescent="0.25">
      <c r="A304" t="s">
        <v>100</v>
      </c>
      <c r="B304" t="s">
        <v>102</v>
      </c>
      <c r="C304" s="1" t="str">
        <f t="shared" si="1"/>
        <v>bll</v>
      </c>
      <c r="D304" t="s">
        <v>103</v>
      </c>
      <c r="E304">
        <v>22</v>
      </c>
      <c r="F304" t="s">
        <v>47</v>
      </c>
      <c r="G304">
        <v>2016</v>
      </c>
      <c r="H304">
        <v>4</v>
      </c>
      <c r="I304" t="s">
        <v>104</v>
      </c>
      <c r="J304">
        <v>3320</v>
      </c>
      <c r="K304">
        <v>736</v>
      </c>
      <c r="L304">
        <v>376</v>
      </c>
      <c r="M304">
        <v>7</v>
      </c>
      <c r="N304">
        <v>5</v>
      </c>
      <c r="O304">
        <v>5</v>
      </c>
      <c r="P304">
        <v>18</v>
      </c>
      <c r="Q304">
        <v>20</v>
      </c>
    </row>
    <row r="305" spans="1:17" s="1" customFormat="1" x14ac:dyDescent="0.25">
      <c r="A305" t="s">
        <v>100</v>
      </c>
      <c r="B305" t="s">
        <v>39</v>
      </c>
      <c r="C305" s="1" t="str">
        <f t="shared" si="1"/>
        <v>dab</v>
      </c>
      <c r="D305" t="s">
        <v>41</v>
      </c>
      <c r="E305">
        <v>22</v>
      </c>
      <c r="F305" t="s">
        <v>43</v>
      </c>
      <c r="G305">
        <v>2014</v>
      </c>
      <c r="H305">
        <v>1</v>
      </c>
      <c r="I305" t="s">
        <v>104</v>
      </c>
      <c r="J305">
        <v>35968</v>
      </c>
      <c r="K305">
        <v>2640</v>
      </c>
      <c r="L305">
        <v>1262</v>
      </c>
      <c r="M305">
        <v>16</v>
      </c>
      <c r="N305">
        <v>1</v>
      </c>
      <c r="O305">
        <v>1</v>
      </c>
      <c r="P305">
        <v>95</v>
      </c>
      <c r="Q305">
        <v>32</v>
      </c>
    </row>
    <row r="306" spans="1:17" s="1" customFormat="1" x14ac:dyDescent="0.25">
      <c r="A306" t="s">
        <v>100</v>
      </c>
      <c r="B306" t="s">
        <v>39</v>
      </c>
      <c r="C306" s="1" t="str">
        <f t="shared" si="1"/>
        <v>dab</v>
      </c>
      <c r="D306" t="s">
        <v>41</v>
      </c>
      <c r="E306">
        <v>22</v>
      </c>
      <c r="F306" t="s">
        <v>47</v>
      </c>
      <c r="G306">
        <v>2014</v>
      </c>
      <c r="H306">
        <v>1</v>
      </c>
      <c r="I306" t="s">
        <v>104</v>
      </c>
      <c r="J306">
        <v>158540</v>
      </c>
      <c r="K306">
        <v>1442</v>
      </c>
      <c r="L306">
        <v>1249</v>
      </c>
      <c r="M306">
        <v>16</v>
      </c>
      <c r="N306">
        <v>1</v>
      </c>
      <c r="O306">
        <v>1</v>
      </c>
      <c r="P306">
        <v>95</v>
      </c>
      <c r="Q306">
        <v>32</v>
      </c>
    </row>
    <row r="307" spans="1:17" s="1" customFormat="1" x14ac:dyDescent="0.25">
      <c r="A307" t="s">
        <v>100</v>
      </c>
      <c r="B307" t="s">
        <v>39</v>
      </c>
      <c r="C307" s="1" t="str">
        <f t="shared" si="1"/>
        <v>dab</v>
      </c>
      <c r="D307" t="s">
        <v>41</v>
      </c>
      <c r="E307">
        <v>22</v>
      </c>
      <c r="F307" t="s">
        <v>43</v>
      </c>
      <c r="G307">
        <v>2014</v>
      </c>
      <c r="H307">
        <v>2</v>
      </c>
      <c r="I307" t="s">
        <v>104</v>
      </c>
      <c r="J307">
        <v>39191</v>
      </c>
      <c r="K307">
        <v>3340</v>
      </c>
      <c r="L307">
        <v>1402</v>
      </c>
      <c r="M307">
        <v>9</v>
      </c>
      <c r="N307">
        <v>1</v>
      </c>
      <c r="O307">
        <v>1</v>
      </c>
      <c r="P307">
        <v>45</v>
      </c>
      <c r="Q307">
        <v>15</v>
      </c>
    </row>
    <row r="308" spans="1:17" s="1" customFormat="1" x14ac:dyDescent="0.25">
      <c r="A308" t="s">
        <v>100</v>
      </c>
      <c r="B308" t="s">
        <v>39</v>
      </c>
      <c r="C308" s="1" t="str">
        <f t="shared" si="1"/>
        <v>dab</v>
      </c>
      <c r="D308" t="s">
        <v>41</v>
      </c>
      <c r="E308">
        <v>22</v>
      </c>
      <c r="F308" t="s">
        <v>47</v>
      </c>
      <c r="G308">
        <v>2014</v>
      </c>
      <c r="H308">
        <v>2</v>
      </c>
      <c r="I308" t="s">
        <v>104</v>
      </c>
      <c r="J308">
        <v>23157</v>
      </c>
      <c r="K308">
        <v>246</v>
      </c>
      <c r="L308">
        <v>187</v>
      </c>
      <c r="M308">
        <v>9</v>
      </c>
      <c r="N308">
        <v>1</v>
      </c>
      <c r="O308">
        <v>1</v>
      </c>
      <c r="P308">
        <v>45</v>
      </c>
      <c r="Q308">
        <v>15</v>
      </c>
    </row>
    <row r="309" spans="1:17" s="1" customFormat="1" x14ac:dyDescent="0.25">
      <c r="A309" t="s">
        <v>100</v>
      </c>
      <c r="B309" t="s">
        <v>39</v>
      </c>
      <c r="C309" s="1" t="str">
        <f t="shared" si="1"/>
        <v>dab</v>
      </c>
      <c r="D309" t="s">
        <v>41</v>
      </c>
      <c r="E309">
        <v>22</v>
      </c>
      <c r="F309" t="s">
        <v>47</v>
      </c>
      <c r="G309">
        <v>2014</v>
      </c>
      <c r="H309">
        <v>3</v>
      </c>
      <c r="I309" t="s">
        <v>104</v>
      </c>
      <c r="J309">
        <v>13755</v>
      </c>
      <c r="K309">
        <v>336</v>
      </c>
      <c r="L309">
        <v>251</v>
      </c>
      <c r="M309">
        <v>14</v>
      </c>
      <c r="N309">
        <v>3</v>
      </c>
      <c r="O309">
        <v>3</v>
      </c>
      <c r="P309">
        <v>385</v>
      </c>
      <c r="Q309">
        <v>96</v>
      </c>
    </row>
    <row r="310" spans="1:17" s="1" customFormat="1" x14ac:dyDescent="0.25">
      <c r="A310" t="s">
        <v>100</v>
      </c>
      <c r="B310" t="s">
        <v>39</v>
      </c>
      <c r="C310" s="1" t="str">
        <f t="shared" si="1"/>
        <v>dab</v>
      </c>
      <c r="D310" t="s">
        <v>41</v>
      </c>
      <c r="E310">
        <v>22</v>
      </c>
      <c r="F310" t="s">
        <v>43</v>
      </c>
      <c r="G310">
        <v>2014</v>
      </c>
      <c r="H310">
        <v>3</v>
      </c>
      <c r="I310" t="s">
        <v>104</v>
      </c>
      <c r="J310">
        <v>16484</v>
      </c>
      <c r="K310">
        <v>2858</v>
      </c>
      <c r="L310">
        <v>827</v>
      </c>
      <c r="M310">
        <v>14</v>
      </c>
      <c r="N310">
        <v>3</v>
      </c>
      <c r="O310">
        <v>3</v>
      </c>
      <c r="P310">
        <v>385</v>
      </c>
      <c r="Q310">
        <v>96</v>
      </c>
    </row>
    <row r="311" spans="1:17" s="1" customFormat="1" x14ac:dyDescent="0.25">
      <c r="A311" t="s">
        <v>100</v>
      </c>
      <c r="B311" t="s">
        <v>39</v>
      </c>
      <c r="C311" s="1" t="str">
        <f t="shared" si="1"/>
        <v>dab</v>
      </c>
      <c r="D311" t="s">
        <v>41</v>
      </c>
      <c r="E311">
        <v>22</v>
      </c>
      <c r="F311" t="s">
        <v>47</v>
      </c>
      <c r="G311">
        <v>2014</v>
      </c>
      <c r="H311">
        <v>4</v>
      </c>
      <c r="I311" t="s">
        <v>104</v>
      </c>
      <c r="J311">
        <v>73922</v>
      </c>
      <c r="K311">
        <v>755</v>
      </c>
      <c r="L311">
        <v>568</v>
      </c>
      <c r="M311">
        <v>23</v>
      </c>
      <c r="N311">
        <v>4</v>
      </c>
      <c r="O311">
        <v>4</v>
      </c>
      <c r="P311">
        <v>575</v>
      </c>
      <c r="Q311">
        <v>144</v>
      </c>
    </row>
    <row r="312" spans="1:17" s="1" customFormat="1" x14ac:dyDescent="0.25">
      <c r="A312" t="s">
        <v>100</v>
      </c>
      <c r="B312" t="s">
        <v>39</v>
      </c>
      <c r="C312" s="1" t="str">
        <f t="shared" si="1"/>
        <v>dab</v>
      </c>
      <c r="D312" t="s">
        <v>41</v>
      </c>
      <c r="E312">
        <v>22</v>
      </c>
      <c r="F312" t="s">
        <v>43</v>
      </c>
      <c r="G312">
        <v>2014</v>
      </c>
      <c r="H312">
        <v>4</v>
      </c>
      <c r="I312" t="s">
        <v>104</v>
      </c>
      <c r="J312">
        <v>11892</v>
      </c>
      <c r="K312">
        <v>2811</v>
      </c>
      <c r="L312">
        <v>658</v>
      </c>
      <c r="M312">
        <v>23</v>
      </c>
      <c r="N312">
        <v>4</v>
      </c>
      <c r="O312">
        <v>4</v>
      </c>
      <c r="P312">
        <v>575</v>
      </c>
      <c r="Q312">
        <v>144</v>
      </c>
    </row>
    <row r="313" spans="1:17" s="1" customFormat="1" x14ac:dyDescent="0.25">
      <c r="A313" t="s">
        <v>100</v>
      </c>
      <c r="B313" t="s">
        <v>39</v>
      </c>
      <c r="C313" s="1" t="str">
        <f t="shared" si="1"/>
        <v>dab</v>
      </c>
      <c r="D313" t="s">
        <v>41</v>
      </c>
      <c r="E313">
        <v>22</v>
      </c>
      <c r="F313" t="s">
        <v>43</v>
      </c>
      <c r="G313">
        <v>2015</v>
      </c>
      <c r="H313">
        <v>1</v>
      </c>
      <c r="I313" t="s">
        <v>104</v>
      </c>
      <c r="J313">
        <v>16120</v>
      </c>
      <c r="K313">
        <v>2716</v>
      </c>
      <c r="L313">
        <v>1049</v>
      </c>
      <c r="M313">
        <v>24</v>
      </c>
      <c r="N313">
        <v>3</v>
      </c>
      <c r="O313">
        <v>3</v>
      </c>
      <c r="P313">
        <v>447</v>
      </c>
      <c r="Q313">
        <v>130</v>
      </c>
    </row>
    <row r="314" spans="1:17" s="1" customFormat="1" x14ac:dyDescent="0.25">
      <c r="A314" t="s">
        <v>100</v>
      </c>
      <c r="B314" t="s">
        <v>39</v>
      </c>
      <c r="C314" s="1" t="str">
        <f t="shared" si="1"/>
        <v>dab</v>
      </c>
      <c r="D314" t="s">
        <v>41</v>
      </c>
      <c r="E314">
        <v>22</v>
      </c>
      <c r="F314" t="s">
        <v>47</v>
      </c>
      <c r="G314">
        <v>2015</v>
      </c>
      <c r="H314">
        <v>1</v>
      </c>
      <c r="I314" t="s">
        <v>104</v>
      </c>
      <c r="J314">
        <v>117248</v>
      </c>
      <c r="K314">
        <v>1542</v>
      </c>
      <c r="L314">
        <v>1235</v>
      </c>
      <c r="M314">
        <v>24</v>
      </c>
      <c r="N314">
        <v>3</v>
      </c>
      <c r="O314">
        <v>3</v>
      </c>
      <c r="P314">
        <v>447</v>
      </c>
      <c r="Q314">
        <v>130</v>
      </c>
    </row>
    <row r="315" spans="1:17" s="1" customFormat="1" x14ac:dyDescent="0.25">
      <c r="A315" t="s">
        <v>100</v>
      </c>
      <c r="B315" t="s">
        <v>39</v>
      </c>
      <c r="C315" s="1" t="str">
        <f t="shared" si="1"/>
        <v>dab</v>
      </c>
      <c r="D315" t="s">
        <v>41</v>
      </c>
      <c r="E315">
        <v>22</v>
      </c>
      <c r="F315" t="s">
        <v>43</v>
      </c>
      <c r="G315">
        <v>2015</v>
      </c>
      <c r="H315">
        <v>2</v>
      </c>
      <c r="I315" t="s">
        <v>104</v>
      </c>
      <c r="J315">
        <v>24064</v>
      </c>
      <c r="K315">
        <v>2886</v>
      </c>
      <c r="L315">
        <v>1076</v>
      </c>
      <c r="M315">
        <v>23</v>
      </c>
      <c r="N315">
        <v>3</v>
      </c>
      <c r="O315">
        <v>3</v>
      </c>
      <c r="P315">
        <v>500</v>
      </c>
      <c r="Q315">
        <v>134</v>
      </c>
    </row>
    <row r="316" spans="1:17" s="1" customFormat="1" x14ac:dyDescent="0.25">
      <c r="A316" t="s">
        <v>100</v>
      </c>
      <c r="B316" t="s">
        <v>39</v>
      </c>
      <c r="C316" s="1" t="str">
        <f t="shared" si="1"/>
        <v>dab</v>
      </c>
      <c r="D316" t="s">
        <v>41</v>
      </c>
      <c r="E316">
        <v>22</v>
      </c>
      <c r="F316" t="s">
        <v>47</v>
      </c>
      <c r="G316">
        <v>2015</v>
      </c>
      <c r="H316">
        <v>2</v>
      </c>
      <c r="I316" t="s">
        <v>104</v>
      </c>
      <c r="J316">
        <v>35694</v>
      </c>
      <c r="K316">
        <v>326</v>
      </c>
      <c r="L316">
        <v>277</v>
      </c>
      <c r="M316">
        <v>23</v>
      </c>
      <c r="N316">
        <v>3</v>
      </c>
      <c r="O316">
        <v>3</v>
      </c>
      <c r="P316">
        <v>500</v>
      </c>
      <c r="Q316">
        <v>134</v>
      </c>
    </row>
    <row r="317" spans="1:17" s="1" customFormat="1" x14ac:dyDescent="0.25">
      <c r="A317" t="s">
        <v>100</v>
      </c>
      <c r="B317" t="s">
        <v>39</v>
      </c>
      <c r="C317" s="1" t="str">
        <f t="shared" si="1"/>
        <v>dab</v>
      </c>
      <c r="D317" t="s">
        <v>41</v>
      </c>
      <c r="E317">
        <v>22</v>
      </c>
      <c r="F317" t="s">
        <v>43</v>
      </c>
      <c r="G317">
        <v>2015</v>
      </c>
      <c r="H317">
        <v>3</v>
      </c>
      <c r="I317" t="s">
        <v>104</v>
      </c>
      <c r="J317">
        <v>6253</v>
      </c>
      <c r="K317">
        <v>2581</v>
      </c>
      <c r="L317">
        <v>520</v>
      </c>
      <c r="M317">
        <v>15</v>
      </c>
      <c r="N317">
        <v>1</v>
      </c>
      <c r="O317">
        <v>1</v>
      </c>
      <c r="P317">
        <v>42</v>
      </c>
      <c r="Q317">
        <v>12</v>
      </c>
    </row>
    <row r="318" spans="1:17" s="1" customFormat="1" x14ac:dyDescent="0.25">
      <c r="A318" t="s">
        <v>100</v>
      </c>
      <c r="B318" t="s">
        <v>39</v>
      </c>
      <c r="C318" s="1" t="str">
        <f t="shared" si="1"/>
        <v>dab</v>
      </c>
      <c r="D318" t="s">
        <v>41</v>
      </c>
      <c r="E318">
        <v>22</v>
      </c>
      <c r="F318" t="s">
        <v>47</v>
      </c>
      <c r="G318">
        <v>2015</v>
      </c>
      <c r="H318">
        <v>3</v>
      </c>
      <c r="I318" t="s">
        <v>104</v>
      </c>
      <c r="J318">
        <v>12299</v>
      </c>
      <c r="K318">
        <v>286</v>
      </c>
      <c r="L318">
        <v>218</v>
      </c>
      <c r="M318">
        <v>15</v>
      </c>
      <c r="N318">
        <v>1</v>
      </c>
      <c r="O318">
        <v>1</v>
      </c>
      <c r="P318">
        <v>42</v>
      </c>
      <c r="Q318">
        <v>12</v>
      </c>
    </row>
    <row r="319" spans="1:17" s="1" customFormat="1" x14ac:dyDescent="0.25">
      <c r="A319" t="s">
        <v>100</v>
      </c>
      <c r="B319" t="s">
        <v>39</v>
      </c>
      <c r="C319" s="1" t="str">
        <f t="shared" si="1"/>
        <v>dab</v>
      </c>
      <c r="D319" t="s">
        <v>41</v>
      </c>
      <c r="E319">
        <v>22</v>
      </c>
      <c r="F319" t="s">
        <v>43</v>
      </c>
      <c r="G319">
        <v>2015</v>
      </c>
      <c r="H319">
        <v>4</v>
      </c>
      <c r="I319" t="s">
        <v>104</v>
      </c>
      <c r="J319">
        <v>8690</v>
      </c>
      <c r="K319">
        <v>2524</v>
      </c>
      <c r="L319">
        <v>672</v>
      </c>
      <c r="M319">
        <v>17</v>
      </c>
      <c r="N319"/>
      <c r="O319"/>
      <c r="P319"/>
      <c r="Q319"/>
    </row>
    <row r="320" spans="1:17" s="1" customFormat="1" x14ac:dyDescent="0.25">
      <c r="A320" t="s">
        <v>100</v>
      </c>
      <c r="B320" t="s">
        <v>39</v>
      </c>
      <c r="C320" s="1" t="str">
        <f t="shared" si="1"/>
        <v>dab</v>
      </c>
      <c r="D320" t="s">
        <v>41</v>
      </c>
      <c r="E320">
        <v>22</v>
      </c>
      <c r="F320" t="s">
        <v>47</v>
      </c>
      <c r="G320">
        <v>2015</v>
      </c>
      <c r="H320">
        <v>4</v>
      </c>
      <c r="I320" t="s">
        <v>104</v>
      </c>
      <c r="J320">
        <v>47853</v>
      </c>
      <c r="K320">
        <v>715</v>
      </c>
      <c r="L320">
        <v>529</v>
      </c>
      <c r="M320">
        <v>17</v>
      </c>
      <c r="N320"/>
      <c r="O320"/>
      <c r="P320"/>
      <c r="Q320"/>
    </row>
    <row r="321" spans="1:17" s="1" customFormat="1" x14ac:dyDescent="0.25">
      <c r="A321" t="s">
        <v>100</v>
      </c>
      <c r="B321" t="s">
        <v>39</v>
      </c>
      <c r="C321" s="1" t="str">
        <f t="shared" si="1"/>
        <v>dab</v>
      </c>
      <c r="D321" t="s">
        <v>41</v>
      </c>
      <c r="E321">
        <v>22</v>
      </c>
      <c r="F321" t="s">
        <v>43</v>
      </c>
      <c r="G321">
        <v>2016</v>
      </c>
      <c r="H321">
        <v>1</v>
      </c>
      <c r="I321" t="s">
        <v>104</v>
      </c>
      <c r="J321">
        <v>9179</v>
      </c>
      <c r="K321">
        <v>1851</v>
      </c>
      <c r="L321">
        <v>700</v>
      </c>
      <c r="M321">
        <v>19</v>
      </c>
      <c r="N321">
        <v>2</v>
      </c>
      <c r="O321">
        <v>2</v>
      </c>
      <c r="P321">
        <v>259</v>
      </c>
      <c r="Q321">
        <v>66</v>
      </c>
    </row>
    <row r="322" spans="1:17" s="1" customFormat="1" x14ac:dyDescent="0.25">
      <c r="A322" t="s">
        <v>100</v>
      </c>
      <c r="B322" t="s">
        <v>39</v>
      </c>
      <c r="C322" s="1" t="str">
        <f t="shared" si="1"/>
        <v>dab</v>
      </c>
      <c r="D322" t="s">
        <v>41</v>
      </c>
      <c r="E322">
        <v>22</v>
      </c>
      <c r="F322" t="s">
        <v>47</v>
      </c>
      <c r="G322">
        <v>2016</v>
      </c>
      <c r="H322">
        <v>1</v>
      </c>
      <c r="I322" t="s">
        <v>104</v>
      </c>
      <c r="J322">
        <v>74513</v>
      </c>
      <c r="K322">
        <v>995</v>
      </c>
      <c r="L322">
        <v>841</v>
      </c>
      <c r="M322">
        <v>19</v>
      </c>
      <c r="N322">
        <v>2</v>
      </c>
      <c r="O322">
        <v>2</v>
      </c>
      <c r="P322">
        <v>259</v>
      </c>
      <c r="Q322">
        <v>66</v>
      </c>
    </row>
    <row r="323" spans="1:17" s="1" customFormat="1" x14ac:dyDescent="0.25">
      <c r="A323" t="s">
        <v>100</v>
      </c>
      <c r="B323" t="s">
        <v>39</v>
      </c>
      <c r="C323" s="1" t="str">
        <f t="shared" si="1"/>
        <v>dab</v>
      </c>
      <c r="D323" t="s">
        <v>41</v>
      </c>
      <c r="E323">
        <v>22</v>
      </c>
      <c r="F323" t="s">
        <v>47</v>
      </c>
      <c r="G323">
        <v>2016</v>
      </c>
      <c r="H323">
        <v>2</v>
      </c>
      <c r="I323" t="s">
        <v>104</v>
      </c>
      <c r="J323">
        <v>75478</v>
      </c>
      <c r="K323">
        <v>702</v>
      </c>
      <c r="L323">
        <v>627</v>
      </c>
      <c r="M323">
        <v>26</v>
      </c>
      <c r="N323">
        <v>4</v>
      </c>
      <c r="O323">
        <v>4</v>
      </c>
      <c r="P323">
        <v>489</v>
      </c>
      <c r="Q323">
        <v>123</v>
      </c>
    </row>
    <row r="324" spans="1:17" s="1" customFormat="1" x14ac:dyDescent="0.25">
      <c r="A324" t="s">
        <v>100</v>
      </c>
      <c r="B324" t="s">
        <v>39</v>
      </c>
      <c r="C324" s="1" t="str">
        <f t="shared" si="1"/>
        <v>dab</v>
      </c>
      <c r="D324" t="s">
        <v>41</v>
      </c>
      <c r="E324">
        <v>22</v>
      </c>
      <c r="F324" t="s">
        <v>43</v>
      </c>
      <c r="G324">
        <v>2016</v>
      </c>
      <c r="H324">
        <v>2</v>
      </c>
      <c r="I324" t="s">
        <v>104</v>
      </c>
      <c r="J324">
        <v>28784</v>
      </c>
      <c r="K324">
        <v>3107</v>
      </c>
      <c r="L324">
        <v>1338</v>
      </c>
      <c r="M324">
        <v>26</v>
      </c>
      <c r="N324">
        <v>4</v>
      </c>
      <c r="O324">
        <v>4</v>
      </c>
      <c r="P324">
        <v>489</v>
      </c>
      <c r="Q324">
        <v>123</v>
      </c>
    </row>
    <row r="325" spans="1:17" s="1" customFormat="1" x14ac:dyDescent="0.25">
      <c r="A325" t="s">
        <v>100</v>
      </c>
      <c r="B325" t="s">
        <v>39</v>
      </c>
      <c r="C325" s="1" t="str">
        <f t="shared" si="1"/>
        <v>dab</v>
      </c>
      <c r="D325" t="s">
        <v>41</v>
      </c>
      <c r="E325">
        <v>22</v>
      </c>
      <c r="F325" t="s">
        <v>43</v>
      </c>
      <c r="G325">
        <v>2016</v>
      </c>
      <c r="H325">
        <v>3</v>
      </c>
      <c r="I325" t="s">
        <v>104</v>
      </c>
      <c r="J325">
        <v>5516</v>
      </c>
      <c r="K325">
        <v>2051</v>
      </c>
      <c r="L325">
        <v>444</v>
      </c>
      <c r="M325">
        <v>14</v>
      </c>
      <c r="N325">
        <v>1</v>
      </c>
      <c r="O325">
        <v>1</v>
      </c>
      <c r="P325">
        <v>14</v>
      </c>
      <c r="Q325">
        <v>4</v>
      </c>
    </row>
    <row r="326" spans="1:17" s="1" customFormat="1" x14ac:dyDescent="0.25">
      <c r="A326" t="s">
        <v>100</v>
      </c>
      <c r="B326" t="s">
        <v>39</v>
      </c>
      <c r="C326" s="1" t="str">
        <f t="shared" si="1"/>
        <v>dab</v>
      </c>
      <c r="D326" t="s">
        <v>41</v>
      </c>
      <c r="E326">
        <v>22</v>
      </c>
      <c r="F326" t="s">
        <v>47</v>
      </c>
      <c r="G326">
        <v>2016</v>
      </c>
      <c r="H326">
        <v>3</v>
      </c>
      <c r="I326" t="s">
        <v>104</v>
      </c>
      <c r="J326">
        <v>14010</v>
      </c>
      <c r="K326">
        <v>324</v>
      </c>
      <c r="L326">
        <v>253</v>
      </c>
      <c r="M326">
        <v>14</v>
      </c>
      <c r="N326">
        <v>1</v>
      </c>
      <c r="O326">
        <v>1</v>
      </c>
      <c r="P326">
        <v>14</v>
      </c>
      <c r="Q326">
        <v>4</v>
      </c>
    </row>
    <row r="327" spans="1:17" s="1" customFormat="1" x14ac:dyDescent="0.25">
      <c r="A327" t="s">
        <v>100</v>
      </c>
      <c r="B327" t="s">
        <v>39</v>
      </c>
      <c r="C327" s="1" t="str">
        <f t="shared" si="1"/>
        <v>dab</v>
      </c>
      <c r="D327" t="s">
        <v>41</v>
      </c>
      <c r="E327">
        <v>22</v>
      </c>
      <c r="F327" t="s">
        <v>47</v>
      </c>
      <c r="G327">
        <v>2016</v>
      </c>
      <c r="H327">
        <v>4</v>
      </c>
      <c r="I327" t="s">
        <v>104</v>
      </c>
      <c r="J327">
        <v>49881</v>
      </c>
      <c r="K327">
        <v>736</v>
      </c>
      <c r="L327">
        <v>582</v>
      </c>
      <c r="M327">
        <v>22</v>
      </c>
      <c r="N327">
        <v>5</v>
      </c>
      <c r="O327">
        <v>4</v>
      </c>
      <c r="P327">
        <v>485</v>
      </c>
      <c r="Q327">
        <v>129</v>
      </c>
    </row>
    <row r="328" spans="1:17" s="1" customFormat="1" x14ac:dyDescent="0.25">
      <c r="A328" t="s">
        <v>100</v>
      </c>
      <c r="B328" t="s">
        <v>39</v>
      </c>
      <c r="C328" s="1" t="str">
        <f t="shared" si="1"/>
        <v>dab</v>
      </c>
      <c r="D328" t="s">
        <v>41</v>
      </c>
      <c r="E328">
        <v>22</v>
      </c>
      <c r="F328" t="s">
        <v>43</v>
      </c>
      <c r="G328">
        <v>2016</v>
      </c>
      <c r="H328">
        <v>4</v>
      </c>
      <c r="I328" t="s">
        <v>104</v>
      </c>
      <c r="J328">
        <v>10540</v>
      </c>
      <c r="K328">
        <v>2182</v>
      </c>
      <c r="L328">
        <v>599</v>
      </c>
      <c r="M328">
        <v>22</v>
      </c>
      <c r="N328">
        <v>5</v>
      </c>
      <c r="O328">
        <v>4</v>
      </c>
      <c r="P328">
        <v>485</v>
      </c>
      <c r="Q328">
        <v>129</v>
      </c>
    </row>
    <row r="329" spans="1:17" s="1" customFormat="1" x14ac:dyDescent="0.25">
      <c r="A329" t="s">
        <v>100</v>
      </c>
      <c r="B329" t="s">
        <v>39</v>
      </c>
      <c r="C329" s="1" t="str">
        <f t="shared" si="1"/>
        <v>dab</v>
      </c>
      <c r="D329" t="s">
        <v>41</v>
      </c>
      <c r="E329">
        <v>22</v>
      </c>
      <c r="F329" t="s">
        <v>43</v>
      </c>
      <c r="G329">
        <v>2014</v>
      </c>
      <c r="H329">
        <v>1</v>
      </c>
      <c r="I329" t="s">
        <v>101</v>
      </c>
      <c r="J329">
        <v>0</v>
      </c>
      <c r="K329">
        <v>2640</v>
      </c>
      <c r="L329">
        <v>1262</v>
      </c>
      <c r="M329"/>
      <c r="N329"/>
      <c r="O329"/>
      <c r="P329"/>
      <c r="Q329"/>
    </row>
    <row r="330" spans="1:17" s="1" customFormat="1" x14ac:dyDescent="0.25">
      <c r="A330" t="s">
        <v>100</v>
      </c>
      <c r="B330" t="s">
        <v>32</v>
      </c>
      <c r="C330" s="1" t="str">
        <f t="shared" si="1"/>
        <v>fle</v>
      </c>
      <c r="D330" t="s">
        <v>46</v>
      </c>
      <c r="E330">
        <v>22</v>
      </c>
      <c r="F330" t="s">
        <v>43</v>
      </c>
      <c r="G330">
        <v>2014</v>
      </c>
      <c r="H330">
        <v>1</v>
      </c>
      <c r="I330" t="s">
        <v>101</v>
      </c>
      <c r="J330">
        <v>0</v>
      </c>
      <c r="K330">
        <v>2640</v>
      </c>
      <c r="L330">
        <v>1103</v>
      </c>
      <c r="M330"/>
      <c r="N330"/>
      <c r="O330"/>
      <c r="P330"/>
      <c r="Q330"/>
    </row>
    <row r="331" spans="1:17" s="1" customFormat="1" x14ac:dyDescent="0.25">
      <c r="A331" t="s">
        <v>100</v>
      </c>
      <c r="B331" t="s">
        <v>51</v>
      </c>
      <c r="C331" s="1" t="str">
        <f t="shared" si="1"/>
        <v>tur</v>
      </c>
      <c r="D331" t="s">
        <v>28</v>
      </c>
      <c r="E331">
        <v>22</v>
      </c>
      <c r="F331" t="s">
        <v>43</v>
      </c>
      <c r="G331">
        <v>2014</v>
      </c>
      <c r="H331">
        <v>1</v>
      </c>
      <c r="I331" t="s">
        <v>101</v>
      </c>
      <c r="J331">
        <v>0</v>
      </c>
      <c r="K331">
        <v>2640</v>
      </c>
      <c r="L331">
        <v>823</v>
      </c>
      <c r="M331"/>
      <c r="N331"/>
      <c r="O331"/>
      <c r="P331"/>
      <c r="Q331"/>
    </row>
    <row r="332" spans="1:17" s="1" customFormat="1" x14ac:dyDescent="0.25">
      <c r="A332" t="s">
        <v>100</v>
      </c>
      <c r="B332" t="s">
        <v>102</v>
      </c>
      <c r="C332" s="1" t="str">
        <f t="shared" si="1"/>
        <v>bll</v>
      </c>
      <c r="D332" t="s">
        <v>103</v>
      </c>
      <c r="E332">
        <v>22</v>
      </c>
      <c r="F332" t="s">
        <v>43</v>
      </c>
      <c r="G332">
        <v>2014</v>
      </c>
      <c r="H332">
        <v>1</v>
      </c>
      <c r="I332" t="s">
        <v>101</v>
      </c>
      <c r="J332">
        <v>0</v>
      </c>
      <c r="K332">
        <v>2640</v>
      </c>
      <c r="L332">
        <v>352</v>
      </c>
      <c r="M332"/>
      <c r="N332"/>
      <c r="O332"/>
      <c r="P332"/>
      <c r="Q332"/>
    </row>
    <row r="333" spans="1:17" s="1" customFormat="1" x14ac:dyDescent="0.25">
      <c r="A333" t="s">
        <v>100</v>
      </c>
      <c r="B333" t="s">
        <v>32</v>
      </c>
      <c r="C333" s="1" t="str">
        <f t="shared" si="1"/>
        <v>fle</v>
      </c>
      <c r="D333" t="s">
        <v>46</v>
      </c>
      <c r="E333">
        <v>22</v>
      </c>
      <c r="F333" t="s">
        <v>43</v>
      </c>
      <c r="G333">
        <v>2014</v>
      </c>
      <c r="H333">
        <v>1</v>
      </c>
      <c r="I333" t="s">
        <v>104</v>
      </c>
      <c r="J333">
        <v>53177</v>
      </c>
      <c r="K333">
        <v>2640</v>
      </c>
      <c r="L333">
        <v>1103</v>
      </c>
      <c r="M333"/>
      <c r="N333"/>
      <c r="O333"/>
      <c r="P333"/>
      <c r="Q333"/>
    </row>
    <row r="334" spans="1:17" s="1" customFormat="1" x14ac:dyDescent="0.25">
      <c r="A334" t="s">
        <v>100</v>
      </c>
      <c r="B334" t="s">
        <v>51</v>
      </c>
      <c r="C334" s="1" t="str">
        <f t="shared" si="1"/>
        <v>tur</v>
      </c>
      <c r="D334" t="s">
        <v>28</v>
      </c>
      <c r="E334">
        <v>22</v>
      </c>
      <c r="F334" t="s">
        <v>43</v>
      </c>
      <c r="G334">
        <v>2014</v>
      </c>
      <c r="H334">
        <v>1</v>
      </c>
      <c r="I334" t="s">
        <v>104</v>
      </c>
      <c r="J334">
        <v>4737</v>
      </c>
      <c r="K334">
        <v>2640</v>
      </c>
      <c r="L334">
        <v>823</v>
      </c>
      <c r="M334"/>
      <c r="N334"/>
      <c r="O334"/>
      <c r="P334"/>
      <c r="Q334"/>
    </row>
    <row r="335" spans="1:17" s="1" customFormat="1" x14ac:dyDescent="0.25">
      <c r="A335" t="s">
        <v>100</v>
      </c>
      <c r="B335" t="s">
        <v>102</v>
      </c>
      <c r="C335" s="1" t="str">
        <f t="shared" si="1"/>
        <v>bll</v>
      </c>
      <c r="D335" t="s">
        <v>103</v>
      </c>
      <c r="E335">
        <v>22</v>
      </c>
      <c r="F335" t="s">
        <v>43</v>
      </c>
      <c r="G335">
        <v>2014</v>
      </c>
      <c r="H335">
        <v>1</v>
      </c>
      <c r="I335" t="s">
        <v>104</v>
      </c>
      <c r="J335">
        <v>834</v>
      </c>
      <c r="K335">
        <v>2640</v>
      </c>
      <c r="L335">
        <v>352</v>
      </c>
      <c r="M335"/>
      <c r="N335"/>
      <c r="O335"/>
      <c r="P335"/>
      <c r="Q335"/>
    </row>
    <row r="336" spans="1:17" s="1" customFormat="1" x14ac:dyDescent="0.25">
      <c r="A336" t="s">
        <v>100</v>
      </c>
      <c r="B336" t="s">
        <v>39</v>
      </c>
      <c r="C336" s="1" t="str">
        <f t="shared" si="1"/>
        <v>dab</v>
      </c>
      <c r="D336" t="s">
        <v>41</v>
      </c>
      <c r="E336">
        <v>22</v>
      </c>
      <c r="F336" t="s">
        <v>43</v>
      </c>
      <c r="G336">
        <v>2014</v>
      </c>
      <c r="H336">
        <v>2</v>
      </c>
      <c r="I336" t="s">
        <v>101</v>
      </c>
      <c r="J336">
        <v>0</v>
      </c>
      <c r="K336">
        <v>3340</v>
      </c>
      <c r="L336">
        <v>1402</v>
      </c>
      <c r="M336"/>
      <c r="N336"/>
      <c r="O336"/>
      <c r="P336"/>
      <c r="Q336"/>
    </row>
    <row r="337" spans="1:17" s="1" customFormat="1" x14ac:dyDescent="0.25">
      <c r="A337" t="s">
        <v>100</v>
      </c>
      <c r="B337" t="s">
        <v>32</v>
      </c>
      <c r="C337" s="1" t="str">
        <f t="shared" si="1"/>
        <v>fle</v>
      </c>
      <c r="D337" t="s">
        <v>46</v>
      </c>
      <c r="E337">
        <v>22</v>
      </c>
      <c r="F337" t="s">
        <v>43</v>
      </c>
      <c r="G337">
        <v>2014</v>
      </c>
      <c r="H337">
        <v>2</v>
      </c>
      <c r="I337" t="s">
        <v>101</v>
      </c>
      <c r="J337">
        <v>0</v>
      </c>
      <c r="K337">
        <v>3340</v>
      </c>
      <c r="L337">
        <v>1184</v>
      </c>
      <c r="M337"/>
      <c r="N337"/>
      <c r="O337"/>
      <c r="P337"/>
      <c r="Q337"/>
    </row>
    <row r="338" spans="1:17" s="1" customFormat="1" x14ac:dyDescent="0.25">
      <c r="A338" t="s">
        <v>100</v>
      </c>
      <c r="B338" t="s">
        <v>51</v>
      </c>
      <c r="C338" s="1" t="str">
        <f t="shared" si="1"/>
        <v>tur</v>
      </c>
      <c r="D338" t="s">
        <v>28</v>
      </c>
      <c r="E338">
        <v>22</v>
      </c>
      <c r="F338" t="s">
        <v>43</v>
      </c>
      <c r="G338">
        <v>2014</v>
      </c>
      <c r="H338">
        <v>2</v>
      </c>
      <c r="I338" t="s">
        <v>101</v>
      </c>
      <c r="J338">
        <v>0</v>
      </c>
      <c r="K338">
        <v>3340</v>
      </c>
      <c r="L338">
        <v>1500</v>
      </c>
      <c r="M338"/>
      <c r="N338"/>
      <c r="O338"/>
      <c r="P338"/>
      <c r="Q338"/>
    </row>
    <row r="339" spans="1:17" s="1" customFormat="1" x14ac:dyDescent="0.25">
      <c r="A339" t="s">
        <v>100</v>
      </c>
      <c r="B339" t="s">
        <v>102</v>
      </c>
      <c r="C339" s="1" t="str">
        <f t="shared" si="1"/>
        <v>bll</v>
      </c>
      <c r="D339" t="s">
        <v>103</v>
      </c>
      <c r="E339">
        <v>22</v>
      </c>
      <c r="F339" t="s">
        <v>43</v>
      </c>
      <c r="G339">
        <v>2014</v>
      </c>
      <c r="H339">
        <v>2</v>
      </c>
      <c r="I339" t="s">
        <v>101</v>
      </c>
      <c r="J339">
        <v>0</v>
      </c>
      <c r="K339">
        <v>3340</v>
      </c>
      <c r="L339">
        <v>904</v>
      </c>
      <c r="M339"/>
      <c r="N339"/>
      <c r="O339"/>
      <c r="P339"/>
      <c r="Q339"/>
    </row>
    <row r="340" spans="1:17" s="1" customFormat="1" x14ac:dyDescent="0.25">
      <c r="A340" t="s">
        <v>100</v>
      </c>
      <c r="B340" t="s">
        <v>32</v>
      </c>
      <c r="C340" s="1" t="str">
        <f t="shared" si="1"/>
        <v>fle</v>
      </c>
      <c r="D340" t="s">
        <v>46</v>
      </c>
      <c r="E340">
        <v>22</v>
      </c>
      <c r="F340" t="s">
        <v>43</v>
      </c>
      <c r="G340">
        <v>2014</v>
      </c>
      <c r="H340">
        <v>2</v>
      </c>
      <c r="I340" t="s">
        <v>104</v>
      </c>
      <c r="J340">
        <v>52689</v>
      </c>
      <c r="K340">
        <v>3340</v>
      </c>
      <c r="L340">
        <v>1184</v>
      </c>
      <c r="M340"/>
      <c r="N340"/>
      <c r="O340"/>
      <c r="P340"/>
      <c r="Q340"/>
    </row>
    <row r="341" spans="1:17" s="1" customFormat="1" x14ac:dyDescent="0.25">
      <c r="A341" t="s">
        <v>100</v>
      </c>
      <c r="B341" t="s">
        <v>51</v>
      </c>
      <c r="C341" s="1" t="str">
        <f t="shared" si="1"/>
        <v>tur</v>
      </c>
      <c r="D341" t="s">
        <v>28</v>
      </c>
      <c r="E341">
        <v>22</v>
      </c>
      <c r="F341" t="s">
        <v>43</v>
      </c>
      <c r="G341">
        <v>2014</v>
      </c>
      <c r="H341">
        <v>2</v>
      </c>
      <c r="I341" t="s">
        <v>104</v>
      </c>
      <c r="J341">
        <v>51535</v>
      </c>
      <c r="K341">
        <v>3340</v>
      </c>
      <c r="L341">
        <v>1500</v>
      </c>
      <c r="M341"/>
      <c r="N341"/>
      <c r="O341"/>
      <c r="P341"/>
      <c r="Q341"/>
    </row>
    <row r="342" spans="1:17" s="1" customFormat="1" x14ac:dyDescent="0.25">
      <c r="A342" t="s">
        <v>100</v>
      </c>
      <c r="B342" t="s">
        <v>102</v>
      </c>
      <c r="C342" s="1" t="str">
        <f t="shared" si="1"/>
        <v>bll</v>
      </c>
      <c r="D342" t="s">
        <v>103</v>
      </c>
      <c r="E342">
        <v>22</v>
      </c>
      <c r="F342" t="s">
        <v>43</v>
      </c>
      <c r="G342">
        <v>2014</v>
      </c>
      <c r="H342">
        <v>2</v>
      </c>
      <c r="I342" t="s">
        <v>104</v>
      </c>
      <c r="J342">
        <v>10918</v>
      </c>
      <c r="K342">
        <v>3340</v>
      </c>
      <c r="L342">
        <v>904</v>
      </c>
      <c r="M342"/>
      <c r="N342"/>
      <c r="O342"/>
      <c r="P342"/>
      <c r="Q342"/>
    </row>
    <row r="343" spans="1:17" s="1" customFormat="1" x14ac:dyDescent="0.25">
      <c r="A343" t="s">
        <v>100</v>
      </c>
      <c r="B343" t="s">
        <v>39</v>
      </c>
      <c r="C343" s="1" t="str">
        <f t="shared" si="1"/>
        <v>dab</v>
      </c>
      <c r="D343" t="s">
        <v>41</v>
      </c>
      <c r="E343">
        <v>22</v>
      </c>
      <c r="F343" t="s">
        <v>43</v>
      </c>
      <c r="G343">
        <v>2014</v>
      </c>
      <c r="H343">
        <v>3</v>
      </c>
      <c r="I343" t="s">
        <v>101</v>
      </c>
      <c r="J343">
        <v>0</v>
      </c>
      <c r="K343">
        <v>2858</v>
      </c>
      <c r="L343">
        <v>827</v>
      </c>
      <c r="M343"/>
      <c r="N343"/>
      <c r="O343"/>
      <c r="P343"/>
      <c r="Q343"/>
    </row>
    <row r="344" spans="1:17" s="1" customFormat="1" x14ac:dyDescent="0.25">
      <c r="A344" t="s">
        <v>100</v>
      </c>
      <c r="B344" t="s">
        <v>32</v>
      </c>
      <c r="C344" s="1" t="str">
        <f t="shared" si="1"/>
        <v>fle</v>
      </c>
      <c r="D344" t="s">
        <v>46</v>
      </c>
      <c r="E344">
        <v>22</v>
      </c>
      <c r="F344" t="s">
        <v>43</v>
      </c>
      <c r="G344">
        <v>2014</v>
      </c>
      <c r="H344">
        <v>3</v>
      </c>
      <c r="I344" t="s">
        <v>101</v>
      </c>
      <c r="J344">
        <v>0</v>
      </c>
      <c r="K344">
        <v>2858</v>
      </c>
      <c r="L344">
        <v>1058</v>
      </c>
      <c r="M344"/>
      <c r="N344"/>
      <c r="O344"/>
      <c r="P344"/>
      <c r="Q344"/>
    </row>
    <row r="345" spans="1:17" s="1" customFormat="1" x14ac:dyDescent="0.25">
      <c r="A345" t="s">
        <v>100</v>
      </c>
      <c r="B345" t="s">
        <v>51</v>
      </c>
      <c r="C345" s="1" t="str">
        <f t="shared" si="1"/>
        <v>tur</v>
      </c>
      <c r="D345" t="s">
        <v>28</v>
      </c>
      <c r="E345">
        <v>22</v>
      </c>
      <c r="F345" t="s">
        <v>43</v>
      </c>
      <c r="G345">
        <v>2014</v>
      </c>
      <c r="H345">
        <v>3</v>
      </c>
      <c r="I345" t="s">
        <v>101</v>
      </c>
      <c r="J345">
        <v>0</v>
      </c>
      <c r="K345">
        <v>2858</v>
      </c>
      <c r="L345">
        <v>873</v>
      </c>
      <c r="M345"/>
      <c r="N345"/>
      <c r="O345"/>
      <c r="P345"/>
      <c r="Q345"/>
    </row>
    <row r="346" spans="1:17" s="1" customFormat="1" x14ac:dyDescent="0.25">
      <c r="A346" t="s">
        <v>100</v>
      </c>
      <c r="B346" t="s">
        <v>102</v>
      </c>
      <c r="C346" s="1" t="str">
        <f t="shared" si="1"/>
        <v>bll</v>
      </c>
      <c r="D346" t="s">
        <v>103</v>
      </c>
      <c r="E346">
        <v>22</v>
      </c>
      <c r="F346" t="s">
        <v>43</v>
      </c>
      <c r="G346">
        <v>2014</v>
      </c>
      <c r="H346">
        <v>3</v>
      </c>
      <c r="I346" t="s">
        <v>101</v>
      </c>
      <c r="J346">
        <v>0</v>
      </c>
      <c r="K346">
        <v>2858</v>
      </c>
      <c r="L346">
        <v>482</v>
      </c>
      <c r="M346"/>
      <c r="N346"/>
      <c r="O346"/>
      <c r="P346"/>
      <c r="Q346"/>
    </row>
    <row r="347" spans="1:17" s="1" customFormat="1" x14ac:dyDescent="0.25">
      <c r="A347" t="s">
        <v>100</v>
      </c>
      <c r="B347" t="s">
        <v>32</v>
      </c>
      <c r="C347" s="1" t="str">
        <f t="shared" si="1"/>
        <v>fle</v>
      </c>
      <c r="D347" t="s">
        <v>46</v>
      </c>
      <c r="E347">
        <v>22</v>
      </c>
      <c r="F347" t="s">
        <v>43</v>
      </c>
      <c r="G347">
        <v>2014</v>
      </c>
      <c r="H347">
        <v>3</v>
      </c>
      <c r="I347" t="s">
        <v>104</v>
      </c>
      <c r="J347">
        <v>31481</v>
      </c>
      <c r="K347">
        <v>2858</v>
      </c>
      <c r="L347">
        <v>1058</v>
      </c>
      <c r="M347"/>
      <c r="N347"/>
      <c r="O347"/>
      <c r="P347"/>
      <c r="Q347"/>
    </row>
    <row r="348" spans="1:17" s="1" customFormat="1" x14ac:dyDescent="0.25">
      <c r="A348" t="s">
        <v>100</v>
      </c>
      <c r="B348" t="s">
        <v>51</v>
      </c>
      <c r="C348" s="1" t="str">
        <f t="shared" si="1"/>
        <v>tur</v>
      </c>
      <c r="D348" t="s">
        <v>28</v>
      </c>
      <c r="E348">
        <v>22</v>
      </c>
      <c r="F348" t="s">
        <v>43</v>
      </c>
      <c r="G348">
        <v>2014</v>
      </c>
      <c r="H348">
        <v>3</v>
      </c>
      <c r="I348" t="s">
        <v>104</v>
      </c>
      <c r="J348">
        <v>10096</v>
      </c>
      <c r="K348">
        <v>2858</v>
      </c>
      <c r="L348">
        <v>873</v>
      </c>
      <c r="M348"/>
      <c r="N348"/>
      <c r="O348"/>
      <c r="P348"/>
      <c r="Q348"/>
    </row>
    <row r="349" spans="1:17" s="1" customFormat="1" x14ac:dyDescent="0.25">
      <c r="A349" t="s">
        <v>100</v>
      </c>
      <c r="B349" t="s">
        <v>102</v>
      </c>
      <c r="C349" s="1" t="str">
        <f t="shared" si="1"/>
        <v>bll</v>
      </c>
      <c r="D349" t="s">
        <v>103</v>
      </c>
      <c r="E349">
        <v>22</v>
      </c>
      <c r="F349" t="s">
        <v>43</v>
      </c>
      <c r="G349">
        <v>2014</v>
      </c>
      <c r="H349">
        <v>3</v>
      </c>
      <c r="I349" t="s">
        <v>104</v>
      </c>
      <c r="J349">
        <v>1226</v>
      </c>
      <c r="K349">
        <v>2858</v>
      </c>
      <c r="L349">
        <v>482</v>
      </c>
      <c r="M349"/>
      <c r="N349"/>
      <c r="O349"/>
      <c r="P349"/>
      <c r="Q349"/>
    </row>
    <row r="350" spans="1:17" s="1" customFormat="1" x14ac:dyDescent="0.25">
      <c r="A350" t="s">
        <v>100</v>
      </c>
      <c r="B350" t="s">
        <v>39</v>
      </c>
      <c r="C350" s="1" t="str">
        <f t="shared" ref="C350:C413" si="2">LEFT(D350,3)</f>
        <v>dab</v>
      </c>
      <c r="D350" t="s">
        <v>41</v>
      </c>
      <c r="E350">
        <v>22</v>
      </c>
      <c r="F350" t="s">
        <v>43</v>
      </c>
      <c r="G350">
        <v>2014</v>
      </c>
      <c r="H350">
        <v>4</v>
      </c>
      <c r="I350" t="s">
        <v>101</v>
      </c>
      <c r="J350">
        <v>0</v>
      </c>
      <c r="K350">
        <v>2811</v>
      </c>
      <c r="L350">
        <v>658</v>
      </c>
      <c r="M350"/>
      <c r="N350"/>
      <c r="O350"/>
      <c r="P350"/>
      <c r="Q350"/>
    </row>
    <row r="351" spans="1:17" s="1" customFormat="1" x14ac:dyDescent="0.25">
      <c r="A351" t="s">
        <v>100</v>
      </c>
      <c r="B351" t="s">
        <v>32</v>
      </c>
      <c r="C351" s="1" t="str">
        <f t="shared" si="2"/>
        <v>fle</v>
      </c>
      <c r="D351" t="s">
        <v>46</v>
      </c>
      <c r="E351">
        <v>22</v>
      </c>
      <c r="F351" t="s">
        <v>43</v>
      </c>
      <c r="G351">
        <v>2014</v>
      </c>
      <c r="H351">
        <v>4</v>
      </c>
      <c r="I351" t="s">
        <v>101</v>
      </c>
      <c r="J351">
        <v>0</v>
      </c>
      <c r="K351">
        <v>2811</v>
      </c>
      <c r="L351">
        <v>961</v>
      </c>
      <c r="M351"/>
      <c r="N351"/>
      <c r="O351"/>
      <c r="P351"/>
      <c r="Q351"/>
    </row>
    <row r="352" spans="1:17" s="1" customFormat="1" x14ac:dyDescent="0.25">
      <c r="A352" t="s">
        <v>100</v>
      </c>
      <c r="B352" t="s">
        <v>51</v>
      </c>
      <c r="C352" s="1" t="str">
        <f t="shared" si="2"/>
        <v>tur</v>
      </c>
      <c r="D352" t="s">
        <v>28</v>
      </c>
      <c r="E352">
        <v>22</v>
      </c>
      <c r="F352" t="s">
        <v>43</v>
      </c>
      <c r="G352">
        <v>2014</v>
      </c>
      <c r="H352">
        <v>4</v>
      </c>
      <c r="I352" t="s">
        <v>101</v>
      </c>
      <c r="J352">
        <v>0</v>
      </c>
      <c r="K352">
        <v>2811</v>
      </c>
      <c r="L352">
        <v>842</v>
      </c>
      <c r="M352"/>
      <c r="N352"/>
      <c r="O352"/>
      <c r="P352"/>
      <c r="Q352"/>
    </row>
    <row r="353" spans="1:17" s="1" customFormat="1" x14ac:dyDescent="0.25">
      <c r="A353" t="s">
        <v>100</v>
      </c>
      <c r="B353" t="s">
        <v>102</v>
      </c>
      <c r="C353" s="1" t="str">
        <f t="shared" si="2"/>
        <v>bll</v>
      </c>
      <c r="D353" t="s">
        <v>103</v>
      </c>
      <c r="E353">
        <v>22</v>
      </c>
      <c r="F353" t="s">
        <v>43</v>
      </c>
      <c r="G353">
        <v>2014</v>
      </c>
      <c r="H353">
        <v>4</v>
      </c>
      <c r="I353" t="s">
        <v>101</v>
      </c>
      <c r="J353">
        <v>0</v>
      </c>
      <c r="K353">
        <v>2811</v>
      </c>
      <c r="L353">
        <v>675</v>
      </c>
      <c r="M353"/>
      <c r="N353"/>
      <c r="O353"/>
      <c r="P353"/>
      <c r="Q353"/>
    </row>
    <row r="354" spans="1:17" s="1" customFormat="1" x14ac:dyDescent="0.25">
      <c r="A354" t="s">
        <v>100</v>
      </c>
      <c r="B354" t="s">
        <v>32</v>
      </c>
      <c r="C354" s="1" t="str">
        <f t="shared" si="2"/>
        <v>fle</v>
      </c>
      <c r="D354" t="s">
        <v>46</v>
      </c>
      <c r="E354">
        <v>22</v>
      </c>
      <c r="F354" t="s">
        <v>43</v>
      </c>
      <c r="G354">
        <v>2014</v>
      </c>
      <c r="H354">
        <v>4</v>
      </c>
      <c r="I354" t="s">
        <v>104</v>
      </c>
      <c r="J354">
        <v>26463</v>
      </c>
      <c r="K354">
        <v>2811</v>
      </c>
      <c r="L354">
        <v>961</v>
      </c>
      <c r="M354"/>
      <c r="N354"/>
      <c r="O354"/>
      <c r="P354"/>
      <c r="Q354"/>
    </row>
    <row r="355" spans="1:17" s="1" customFormat="1" x14ac:dyDescent="0.25">
      <c r="A355" t="s">
        <v>100</v>
      </c>
      <c r="B355" t="s">
        <v>51</v>
      </c>
      <c r="C355" s="1" t="str">
        <f t="shared" si="2"/>
        <v>tur</v>
      </c>
      <c r="D355" t="s">
        <v>28</v>
      </c>
      <c r="E355">
        <v>22</v>
      </c>
      <c r="F355" t="s">
        <v>43</v>
      </c>
      <c r="G355">
        <v>2014</v>
      </c>
      <c r="H355">
        <v>4</v>
      </c>
      <c r="I355" t="s">
        <v>104</v>
      </c>
      <c r="J355">
        <v>6178</v>
      </c>
      <c r="K355">
        <v>2811</v>
      </c>
      <c r="L355">
        <v>842</v>
      </c>
      <c r="M355"/>
      <c r="N355"/>
      <c r="O355"/>
      <c r="P355"/>
      <c r="Q355"/>
    </row>
    <row r="356" spans="1:17" s="1" customFormat="1" x14ac:dyDescent="0.25">
      <c r="A356" t="s">
        <v>100</v>
      </c>
      <c r="B356" t="s">
        <v>102</v>
      </c>
      <c r="C356" s="1" t="str">
        <f t="shared" si="2"/>
        <v>bll</v>
      </c>
      <c r="D356" t="s">
        <v>103</v>
      </c>
      <c r="E356">
        <v>22</v>
      </c>
      <c r="F356" t="s">
        <v>43</v>
      </c>
      <c r="G356">
        <v>2014</v>
      </c>
      <c r="H356">
        <v>4</v>
      </c>
      <c r="I356" t="s">
        <v>104</v>
      </c>
      <c r="J356">
        <v>2730</v>
      </c>
      <c r="K356">
        <v>2811</v>
      </c>
      <c r="L356">
        <v>675</v>
      </c>
      <c r="M356"/>
      <c r="N356"/>
      <c r="O356"/>
      <c r="P356"/>
      <c r="Q356"/>
    </row>
    <row r="357" spans="1:17" s="1" customFormat="1" x14ac:dyDescent="0.25">
      <c r="A357" t="s">
        <v>100</v>
      </c>
      <c r="B357" t="s">
        <v>39</v>
      </c>
      <c r="C357" s="1" t="str">
        <f t="shared" si="2"/>
        <v>dab</v>
      </c>
      <c r="D357" t="s">
        <v>41</v>
      </c>
      <c r="E357">
        <v>22</v>
      </c>
      <c r="F357" t="s">
        <v>43</v>
      </c>
      <c r="G357">
        <v>2015</v>
      </c>
      <c r="H357">
        <v>1</v>
      </c>
      <c r="I357" t="s">
        <v>101</v>
      </c>
      <c r="J357">
        <v>0</v>
      </c>
      <c r="K357">
        <v>2716</v>
      </c>
      <c r="L357">
        <v>1049</v>
      </c>
      <c r="M357"/>
      <c r="N357"/>
      <c r="O357"/>
      <c r="P357"/>
      <c r="Q357"/>
    </row>
    <row r="358" spans="1:17" s="1" customFormat="1" x14ac:dyDescent="0.25">
      <c r="A358" t="s">
        <v>100</v>
      </c>
      <c r="B358" t="s">
        <v>32</v>
      </c>
      <c r="C358" s="1" t="str">
        <f t="shared" si="2"/>
        <v>fle</v>
      </c>
      <c r="D358" t="s">
        <v>46</v>
      </c>
      <c r="E358">
        <v>22</v>
      </c>
      <c r="F358" t="s">
        <v>43</v>
      </c>
      <c r="G358">
        <v>2015</v>
      </c>
      <c r="H358">
        <v>1</v>
      </c>
      <c r="I358" t="s">
        <v>101</v>
      </c>
      <c r="J358">
        <v>0</v>
      </c>
      <c r="K358">
        <v>2716</v>
      </c>
      <c r="L358">
        <v>861</v>
      </c>
      <c r="M358"/>
      <c r="N358"/>
      <c r="O358"/>
      <c r="P358"/>
      <c r="Q358"/>
    </row>
    <row r="359" spans="1:17" s="1" customFormat="1" x14ac:dyDescent="0.25">
      <c r="A359" t="s">
        <v>100</v>
      </c>
      <c r="B359" t="s">
        <v>51</v>
      </c>
      <c r="C359" s="1" t="str">
        <f t="shared" si="2"/>
        <v>tur</v>
      </c>
      <c r="D359" t="s">
        <v>28</v>
      </c>
      <c r="E359">
        <v>22</v>
      </c>
      <c r="F359" t="s">
        <v>43</v>
      </c>
      <c r="G359">
        <v>2015</v>
      </c>
      <c r="H359">
        <v>1</v>
      </c>
      <c r="I359" t="s">
        <v>101</v>
      </c>
      <c r="J359">
        <v>0</v>
      </c>
      <c r="K359">
        <v>2716</v>
      </c>
      <c r="L359">
        <v>718</v>
      </c>
      <c r="M359"/>
      <c r="N359"/>
      <c r="O359"/>
      <c r="P359"/>
      <c r="Q359"/>
    </row>
    <row r="360" spans="1:17" s="1" customFormat="1" x14ac:dyDescent="0.25">
      <c r="A360" t="s">
        <v>100</v>
      </c>
      <c r="B360" t="s">
        <v>102</v>
      </c>
      <c r="C360" s="1" t="str">
        <f t="shared" si="2"/>
        <v>bll</v>
      </c>
      <c r="D360" t="s">
        <v>103</v>
      </c>
      <c r="E360">
        <v>22</v>
      </c>
      <c r="F360" t="s">
        <v>43</v>
      </c>
      <c r="G360">
        <v>2015</v>
      </c>
      <c r="H360">
        <v>1</v>
      </c>
      <c r="I360" t="s">
        <v>101</v>
      </c>
      <c r="J360">
        <v>0</v>
      </c>
      <c r="K360">
        <v>2716</v>
      </c>
      <c r="L360">
        <v>341</v>
      </c>
      <c r="M360"/>
      <c r="N360"/>
      <c r="O360"/>
      <c r="P360"/>
      <c r="Q360"/>
    </row>
    <row r="361" spans="1:17" s="1" customFormat="1" x14ac:dyDescent="0.25">
      <c r="A361" t="s">
        <v>100</v>
      </c>
      <c r="B361" t="s">
        <v>32</v>
      </c>
      <c r="C361" s="1" t="str">
        <f t="shared" si="2"/>
        <v>fle</v>
      </c>
      <c r="D361" t="s">
        <v>46</v>
      </c>
      <c r="E361">
        <v>22</v>
      </c>
      <c r="F361" t="s">
        <v>43</v>
      </c>
      <c r="G361">
        <v>2015</v>
      </c>
      <c r="H361">
        <v>1</v>
      </c>
      <c r="I361" t="s">
        <v>104</v>
      </c>
      <c r="J361">
        <v>33842</v>
      </c>
      <c r="K361">
        <v>2716</v>
      </c>
      <c r="L361">
        <v>861</v>
      </c>
      <c r="M361"/>
      <c r="N361"/>
      <c r="O361"/>
      <c r="P361"/>
      <c r="Q361"/>
    </row>
    <row r="362" spans="1:17" s="1" customFormat="1" x14ac:dyDescent="0.25">
      <c r="A362" t="s">
        <v>100</v>
      </c>
      <c r="B362" t="s">
        <v>51</v>
      </c>
      <c r="C362" s="1" t="str">
        <f t="shared" si="2"/>
        <v>tur</v>
      </c>
      <c r="D362" t="s">
        <v>28</v>
      </c>
      <c r="E362">
        <v>22</v>
      </c>
      <c r="F362" t="s">
        <v>43</v>
      </c>
      <c r="G362">
        <v>2015</v>
      </c>
      <c r="H362">
        <v>1</v>
      </c>
      <c r="I362" t="s">
        <v>104</v>
      </c>
      <c r="J362">
        <v>4270</v>
      </c>
      <c r="K362">
        <v>2716</v>
      </c>
      <c r="L362">
        <v>718</v>
      </c>
      <c r="M362"/>
      <c r="N362"/>
      <c r="O362"/>
      <c r="P362"/>
      <c r="Q362"/>
    </row>
    <row r="363" spans="1:17" s="1" customFormat="1" x14ac:dyDescent="0.25">
      <c r="A363" t="s">
        <v>100</v>
      </c>
      <c r="B363" t="s">
        <v>102</v>
      </c>
      <c r="C363" s="1" t="str">
        <f t="shared" si="2"/>
        <v>bll</v>
      </c>
      <c r="D363" t="s">
        <v>103</v>
      </c>
      <c r="E363">
        <v>22</v>
      </c>
      <c r="F363" t="s">
        <v>43</v>
      </c>
      <c r="G363">
        <v>2015</v>
      </c>
      <c r="H363">
        <v>1</v>
      </c>
      <c r="I363" t="s">
        <v>104</v>
      </c>
      <c r="J363">
        <v>844</v>
      </c>
      <c r="K363">
        <v>2716</v>
      </c>
      <c r="L363">
        <v>341</v>
      </c>
      <c r="M363"/>
      <c r="N363"/>
      <c r="O363"/>
      <c r="P363"/>
      <c r="Q363"/>
    </row>
    <row r="364" spans="1:17" s="1" customFormat="1" x14ac:dyDescent="0.25">
      <c r="A364" t="s">
        <v>100</v>
      </c>
      <c r="B364" t="s">
        <v>39</v>
      </c>
      <c r="C364" s="1" t="str">
        <f t="shared" si="2"/>
        <v>dab</v>
      </c>
      <c r="D364" t="s">
        <v>41</v>
      </c>
      <c r="E364">
        <v>22</v>
      </c>
      <c r="F364" t="s">
        <v>43</v>
      </c>
      <c r="G364">
        <v>2015</v>
      </c>
      <c r="H364">
        <v>2</v>
      </c>
      <c r="I364" t="s">
        <v>101</v>
      </c>
      <c r="J364">
        <v>0</v>
      </c>
      <c r="K364">
        <v>2886</v>
      </c>
      <c r="L364">
        <v>1076</v>
      </c>
      <c r="M364"/>
      <c r="N364"/>
      <c r="O364"/>
      <c r="P364"/>
      <c r="Q364"/>
    </row>
    <row r="365" spans="1:17" s="1" customFormat="1" x14ac:dyDescent="0.25">
      <c r="A365" t="s">
        <v>100</v>
      </c>
      <c r="B365" t="s">
        <v>32</v>
      </c>
      <c r="C365" s="1" t="str">
        <f t="shared" si="2"/>
        <v>fle</v>
      </c>
      <c r="D365" t="s">
        <v>46</v>
      </c>
      <c r="E365">
        <v>22</v>
      </c>
      <c r="F365" t="s">
        <v>43</v>
      </c>
      <c r="G365">
        <v>2015</v>
      </c>
      <c r="H365">
        <v>2</v>
      </c>
      <c r="I365" t="s">
        <v>101</v>
      </c>
      <c r="J365">
        <v>0</v>
      </c>
      <c r="K365">
        <v>2886</v>
      </c>
      <c r="L365">
        <v>971</v>
      </c>
      <c r="M365"/>
      <c r="N365"/>
      <c r="O365"/>
      <c r="P365"/>
      <c r="Q365"/>
    </row>
    <row r="366" spans="1:17" s="1" customFormat="1" x14ac:dyDescent="0.25">
      <c r="A366" t="s">
        <v>100</v>
      </c>
      <c r="B366" t="s">
        <v>51</v>
      </c>
      <c r="C366" s="1" t="str">
        <f t="shared" si="2"/>
        <v>tur</v>
      </c>
      <c r="D366" t="s">
        <v>28</v>
      </c>
      <c r="E366">
        <v>22</v>
      </c>
      <c r="F366" t="s">
        <v>43</v>
      </c>
      <c r="G366">
        <v>2015</v>
      </c>
      <c r="H366">
        <v>2</v>
      </c>
      <c r="I366" t="s">
        <v>101</v>
      </c>
      <c r="J366">
        <v>0</v>
      </c>
      <c r="K366">
        <v>2886</v>
      </c>
      <c r="L366">
        <v>1303</v>
      </c>
      <c r="M366"/>
      <c r="N366"/>
      <c r="O366"/>
      <c r="P366"/>
      <c r="Q366"/>
    </row>
    <row r="367" spans="1:17" s="1" customFormat="1" x14ac:dyDescent="0.25">
      <c r="A367" t="s">
        <v>100</v>
      </c>
      <c r="B367" t="s">
        <v>102</v>
      </c>
      <c r="C367" s="1" t="str">
        <f t="shared" si="2"/>
        <v>bll</v>
      </c>
      <c r="D367" t="s">
        <v>103</v>
      </c>
      <c r="E367">
        <v>22</v>
      </c>
      <c r="F367" t="s">
        <v>43</v>
      </c>
      <c r="G367">
        <v>2015</v>
      </c>
      <c r="H367">
        <v>2</v>
      </c>
      <c r="I367" t="s">
        <v>101</v>
      </c>
      <c r="J367">
        <v>0</v>
      </c>
      <c r="K367">
        <v>2886</v>
      </c>
      <c r="L367">
        <v>981</v>
      </c>
      <c r="M367"/>
      <c r="N367"/>
      <c r="O367"/>
      <c r="P367"/>
      <c r="Q367"/>
    </row>
    <row r="368" spans="1:17" s="1" customFormat="1" x14ac:dyDescent="0.25">
      <c r="A368" t="s">
        <v>100</v>
      </c>
      <c r="B368" t="s">
        <v>32</v>
      </c>
      <c r="C368" s="1" t="str">
        <f t="shared" si="2"/>
        <v>fle</v>
      </c>
      <c r="D368" t="s">
        <v>46</v>
      </c>
      <c r="E368">
        <v>22</v>
      </c>
      <c r="F368" t="s">
        <v>43</v>
      </c>
      <c r="G368">
        <v>2015</v>
      </c>
      <c r="H368">
        <v>2</v>
      </c>
      <c r="I368" t="s">
        <v>104</v>
      </c>
      <c r="J368">
        <v>46659</v>
      </c>
      <c r="K368">
        <v>2886</v>
      </c>
      <c r="L368">
        <v>971</v>
      </c>
      <c r="M368"/>
      <c r="N368"/>
      <c r="O368"/>
      <c r="P368"/>
      <c r="Q368"/>
    </row>
    <row r="369" spans="1:17" s="1" customFormat="1" x14ac:dyDescent="0.25">
      <c r="A369" t="s">
        <v>100</v>
      </c>
      <c r="B369" t="s">
        <v>51</v>
      </c>
      <c r="C369" s="1" t="str">
        <f t="shared" si="2"/>
        <v>tur</v>
      </c>
      <c r="D369" t="s">
        <v>28</v>
      </c>
      <c r="E369">
        <v>22</v>
      </c>
      <c r="F369" t="s">
        <v>43</v>
      </c>
      <c r="G369">
        <v>2015</v>
      </c>
      <c r="H369">
        <v>2</v>
      </c>
      <c r="I369" t="s">
        <v>104</v>
      </c>
      <c r="J369">
        <v>40901</v>
      </c>
      <c r="K369">
        <v>2886</v>
      </c>
      <c r="L369">
        <v>1303</v>
      </c>
      <c r="M369"/>
      <c r="N369"/>
      <c r="O369"/>
      <c r="P369"/>
      <c r="Q369"/>
    </row>
    <row r="370" spans="1:17" s="1" customFormat="1" x14ac:dyDescent="0.25">
      <c r="A370" t="s">
        <v>100</v>
      </c>
      <c r="B370" t="s">
        <v>102</v>
      </c>
      <c r="C370" s="1" t="str">
        <f t="shared" si="2"/>
        <v>bll</v>
      </c>
      <c r="D370" t="s">
        <v>103</v>
      </c>
      <c r="E370">
        <v>22</v>
      </c>
      <c r="F370" t="s">
        <v>43</v>
      </c>
      <c r="G370">
        <v>2015</v>
      </c>
      <c r="H370">
        <v>2</v>
      </c>
      <c r="I370" t="s">
        <v>104</v>
      </c>
      <c r="J370">
        <v>16235</v>
      </c>
      <c r="K370">
        <v>2886</v>
      </c>
      <c r="L370">
        <v>981</v>
      </c>
      <c r="M370"/>
      <c r="N370"/>
      <c r="O370"/>
      <c r="P370"/>
      <c r="Q370"/>
    </row>
    <row r="371" spans="1:17" s="1" customFormat="1" x14ac:dyDescent="0.25">
      <c r="A371" t="s">
        <v>100</v>
      </c>
      <c r="B371" t="s">
        <v>39</v>
      </c>
      <c r="C371" s="1" t="str">
        <f t="shared" si="2"/>
        <v>dab</v>
      </c>
      <c r="D371" t="s">
        <v>41</v>
      </c>
      <c r="E371">
        <v>22</v>
      </c>
      <c r="F371" t="s">
        <v>43</v>
      </c>
      <c r="G371">
        <v>2015</v>
      </c>
      <c r="H371">
        <v>3</v>
      </c>
      <c r="I371" t="s">
        <v>101</v>
      </c>
      <c r="J371">
        <v>0</v>
      </c>
      <c r="K371">
        <v>2581</v>
      </c>
      <c r="L371">
        <v>520</v>
      </c>
      <c r="M371"/>
      <c r="N371"/>
      <c r="O371"/>
      <c r="P371"/>
      <c r="Q371"/>
    </row>
    <row r="372" spans="1:17" s="1" customFormat="1" x14ac:dyDescent="0.25">
      <c r="A372" t="s">
        <v>100</v>
      </c>
      <c r="B372" t="s">
        <v>32</v>
      </c>
      <c r="C372" s="1" t="str">
        <f t="shared" si="2"/>
        <v>fle</v>
      </c>
      <c r="D372" t="s">
        <v>46</v>
      </c>
      <c r="E372">
        <v>22</v>
      </c>
      <c r="F372" t="s">
        <v>43</v>
      </c>
      <c r="G372">
        <v>2015</v>
      </c>
      <c r="H372">
        <v>3</v>
      </c>
      <c r="I372" t="s">
        <v>101</v>
      </c>
      <c r="J372">
        <v>0</v>
      </c>
      <c r="K372">
        <v>2581</v>
      </c>
      <c r="L372">
        <v>799</v>
      </c>
      <c r="M372"/>
      <c r="N372"/>
      <c r="O372"/>
      <c r="P372"/>
      <c r="Q372"/>
    </row>
    <row r="373" spans="1:17" s="1" customFormat="1" x14ac:dyDescent="0.25">
      <c r="A373" t="s">
        <v>100</v>
      </c>
      <c r="B373" t="s">
        <v>51</v>
      </c>
      <c r="C373" s="1" t="str">
        <f t="shared" si="2"/>
        <v>tur</v>
      </c>
      <c r="D373" t="s">
        <v>28</v>
      </c>
      <c r="E373">
        <v>22</v>
      </c>
      <c r="F373" t="s">
        <v>43</v>
      </c>
      <c r="G373">
        <v>2015</v>
      </c>
      <c r="H373">
        <v>3</v>
      </c>
      <c r="I373" t="s">
        <v>101</v>
      </c>
      <c r="J373">
        <v>0</v>
      </c>
      <c r="K373">
        <v>2581</v>
      </c>
      <c r="L373">
        <v>810</v>
      </c>
      <c r="M373"/>
      <c r="N373"/>
      <c r="O373"/>
      <c r="P373"/>
      <c r="Q373"/>
    </row>
    <row r="374" spans="1:17" s="1" customFormat="1" x14ac:dyDescent="0.25">
      <c r="A374" t="s">
        <v>100</v>
      </c>
      <c r="B374" t="s">
        <v>102</v>
      </c>
      <c r="C374" s="1" t="str">
        <f t="shared" si="2"/>
        <v>bll</v>
      </c>
      <c r="D374" t="s">
        <v>103</v>
      </c>
      <c r="E374">
        <v>22</v>
      </c>
      <c r="F374" t="s">
        <v>43</v>
      </c>
      <c r="G374">
        <v>2015</v>
      </c>
      <c r="H374">
        <v>3</v>
      </c>
      <c r="I374" t="s">
        <v>101</v>
      </c>
      <c r="J374">
        <v>0</v>
      </c>
      <c r="K374">
        <v>2581</v>
      </c>
      <c r="L374">
        <v>523</v>
      </c>
      <c r="M374"/>
      <c r="N374"/>
      <c r="O374"/>
      <c r="P374"/>
      <c r="Q374"/>
    </row>
    <row r="375" spans="1:17" s="1" customFormat="1" x14ac:dyDescent="0.25">
      <c r="A375" t="s">
        <v>100</v>
      </c>
      <c r="B375" t="s">
        <v>32</v>
      </c>
      <c r="C375" s="1" t="str">
        <f t="shared" si="2"/>
        <v>fle</v>
      </c>
      <c r="D375" t="s">
        <v>46</v>
      </c>
      <c r="E375">
        <v>22</v>
      </c>
      <c r="F375" t="s">
        <v>43</v>
      </c>
      <c r="G375">
        <v>2015</v>
      </c>
      <c r="H375">
        <v>3</v>
      </c>
      <c r="I375" t="s">
        <v>104</v>
      </c>
      <c r="J375">
        <v>27062</v>
      </c>
      <c r="K375">
        <v>2581</v>
      </c>
      <c r="L375">
        <v>799</v>
      </c>
      <c r="M375"/>
      <c r="N375"/>
      <c r="O375"/>
      <c r="P375"/>
      <c r="Q375"/>
    </row>
    <row r="376" spans="1:17" s="1" customFormat="1" x14ac:dyDescent="0.25">
      <c r="A376" t="s">
        <v>100</v>
      </c>
      <c r="B376" t="s">
        <v>51</v>
      </c>
      <c r="C376" s="1" t="str">
        <f t="shared" si="2"/>
        <v>tur</v>
      </c>
      <c r="D376" t="s">
        <v>28</v>
      </c>
      <c r="E376">
        <v>22</v>
      </c>
      <c r="F376" t="s">
        <v>43</v>
      </c>
      <c r="G376">
        <v>2015</v>
      </c>
      <c r="H376">
        <v>3</v>
      </c>
      <c r="I376" t="s">
        <v>104</v>
      </c>
      <c r="J376">
        <v>16894</v>
      </c>
      <c r="K376">
        <v>2581</v>
      </c>
      <c r="L376">
        <v>810</v>
      </c>
      <c r="M376"/>
      <c r="N376"/>
      <c r="O376"/>
      <c r="P376"/>
      <c r="Q376"/>
    </row>
    <row r="377" spans="1:17" s="1" customFormat="1" x14ac:dyDescent="0.25">
      <c r="A377" t="s">
        <v>100</v>
      </c>
      <c r="B377" t="s">
        <v>102</v>
      </c>
      <c r="C377" s="1" t="str">
        <f t="shared" si="2"/>
        <v>bll</v>
      </c>
      <c r="D377" t="s">
        <v>103</v>
      </c>
      <c r="E377">
        <v>22</v>
      </c>
      <c r="F377" t="s">
        <v>43</v>
      </c>
      <c r="G377">
        <v>2015</v>
      </c>
      <c r="H377">
        <v>3</v>
      </c>
      <c r="I377" t="s">
        <v>104</v>
      </c>
      <c r="J377">
        <v>2234</v>
      </c>
      <c r="K377">
        <v>2581</v>
      </c>
      <c r="L377">
        <v>523</v>
      </c>
      <c r="M377"/>
      <c r="N377"/>
      <c r="O377"/>
      <c r="P377"/>
      <c r="Q377"/>
    </row>
    <row r="378" spans="1:17" s="1" customFormat="1" x14ac:dyDescent="0.25">
      <c r="A378" t="s">
        <v>100</v>
      </c>
      <c r="B378" t="s">
        <v>39</v>
      </c>
      <c r="C378" s="1" t="str">
        <f t="shared" si="2"/>
        <v>dab</v>
      </c>
      <c r="D378" t="s">
        <v>41</v>
      </c>
      <c r="E378">
        <v>22</v>
      </c>
      <c r="F378" t="s">
        <v>43</v>
      </c>
      <c r="G378">
        <v>2015</v>
      </c>
      <c r="H378">
        <v>4</v>
      </c>
      <c r="I378" t="s">
        <v>101</v>
      </c>
      <c r="J378">
        <v>0</v>
      </c>
      <c r="K378">
        <v>2524</v>
      </c>
      <c r="L378">
        <v>672</v>
      </c>
      <c r="M378"/>
      <c r="N378"/>
      <c r="O378"/>
      <c r="P378"/>
      <c r="Q378"/>
    </row>
    <row r="379" spans="1:17" s="1" customFormat="1" x14ac:dyDescent="0.25">
      <c r="A379" t="s">
        <v>100</v>
      </c>
      <c r="B379" t="s">
        <v>32</v>
      </c>
      <c r="C379" s="1" t="str">
        <f t="shared" si="2"/>
        <v>fle</v>
      </c>
      <c r="D379" t="s">
        <v>46</v>
      </c>
      <c r="E379">
        <v>22</v>
      </c>
      <c r="F379" t="s">
        <v>43</v>
      </c>
      <c r="G379">
        <v>2015</v>
      </c>
      <c r="H379">
        <v>4</v>
      </c>
      <c r="I379" t="s">
        <v>101</v>
      </c>
      <c r="J379">
        <v>0</v>
      </c>
      <c r="K379">
        <v>2524</v>
      </c>
      <c r="L379">
        <v>979</v>
      </c>
      <c r="M379"/>
      <c r="N379"/>
      <c r="O379"/>
      <c r="P379"/>
      <c r="Q379"/>
    </row>
    <row r="380" spans="1:17" s="1" customFormat="1" x14ac:dyDescent="0.25">
      <c r="A380" t="s">
        <v>100</v>
      </c>
      <c r="B380" t="s">
        <v>51</v>
      </c>
      <c r="C380" s="1" t="str">
        <f t="shared" si="2"/>
        <v>tur</v>
      </c>
      <c r="D380" t="s">
        <v>28</v>
      </c>
      <c r="E380">
        <v>22</v>
      </c>
      <c r="F380" t="s">
        <v>43</v>
      </c>
      <c r="G380">
        <v>2015</v>
      </c>
      <c r="H380">
        <v>4</v>
      </c>
      <c r="I380" t="s">
        <v>101</v>
      </c>
      <c r="J380">
        <v>0</v>
      </c>
      <c r="K380">
        <v>2524</v>
      </c>
      <c r="L380">
        <v>836</v>
      </c>
      <c r="M380"/>
      <c r="N380"/>
      <c r="O380"/>
      <c r="P380"/>
      <c r="Q380"/>
    </row>
    <row r="381" spans="1:17" s="1" customFormat="1" x14ac:dyDescent="0.25">
      <c r="A381" t="s">
        <v>100</v>
      </c>
      <c r="B381" t="s">
        <v>102</v>
      </c>
      <c r="C381" s="1" t="str">
        <f t="shared" si="2"/>
        <v>bll</v>
      </c>
      <c r="D381" t="s">
        <v>103</v>
      </c>
      <c r="E381">
        <v>22</v>
      </c>
      <c r="F381" t="s">
        <v>43</v>
      </c>
      <c r="G381">
        <v>2015</v>
      </c>
      <c r="H381">
        <v>4</v>
      </c>
      <c r="I381" t="s">
        <v>101</v>
      </c>
      <c r="J381">
        <v>0</v>
      </c>
      <c r="K381">
        <v>2524</v>
      </c>
      <c r="L381">
        <v>837</v>
      </c>
      <c r="M381"/>
      <c r="N381"/>
      <c r="O381"/>
      <c r="P381"/>
      <c r="Q381"/>
    </row>
    <row r="382" spans="1:17" s="1" customFormat="1" x14ac:dyDescent="0.25">
      <c r="A382" t="s">
        <v>100</v>
      </c>
      <c r="B382" t="s">
        <v>32</v>
      </c>
      <c r="C382" s="1" t="str">
        <f t="shared" si="2"/>
        <v>fle</v>
      </c>
      <c r="D382" t="s">
        <v>46</v>
      </c>
      <c r="E382">
        <v>22</v>
      </c>
      <c r="F382" t="s">
        <v>43</v>
      </c>
      <c r="G382">
        <v>2015</v>
      </c>
      <c r="H382">
        <v>4</v>
      </c>
      <c r="I382" t="s">
        <v>104</v>
      </c>
      <c r="J382">
        <v>32403</v>
      </c>
      <c r="K382">
        <v>2524</v>
      </c>
      <c r="L382">
        <v>979</v>
      </c>
      <c r="M382"/>
      <c r="N382"/>
      <c r="O382"/>
      <c r="P382"/>
      <c r="Q382"/>
    </row>
    <row r="383" spans="1:17" s="1" customFormat="1" x14ac:dyDescent="0.25">
      <c r="A383" t="s">
        <v>100</v>
      </c>
      <c r="B383" t="s">
        <v>51</v>
      </c>
      <c r="C383" s="1" t="str">
        <f t="shared" si="2"/>
        <v>tur</v>
      </c>
      <c r="D383" t="s">
        <v>28</v>
      </c>
      <c r="E383">
        <v>22</v>
      </c>
      <c r="F383" t="s">
        <v>43</v>
      </c>
      <c r="G383">
        <v>2015</v>
      </c>
      <c r="H383">
        <v>4</v>
      </c>
      <c r="I383" t="s">
        <v>104</v>
      </c>
      <c r="J383">
        <v>7552</v>
      </c>
      <c r="K383">
        <v>2524</v>
      </c>
      <c r="L383">
        <v>836</v>
      </c>
      <c r="M383"/>
      <c r="N383"/>
      <c r="O383"/>
      <c r="P383"/>
      <c r="Q383"/>
    </row>
    <row r="384" spans="1:17" s="1" customFormat="1" x14ac:dyDescent="0.25">
      <c r="A384" t="s">
        <v>100</v>
      </c>
      <c r="B384" t="s">
        <v>102</v>
      </c>
      <c r="C384" s="1" t="str">
        <f t="shared" si="2"/>
        <v>bll</v>
      </c>
      <c r="D384" t="s">
        <v>103</v>
      </c>
      <c r="E384">
        <v>22</v>
      </c>
      <c r="F384" t="s">
        <v>43</v>
      </c>
      <c r="G384">
        <v>2015</v>
      </c>
      <c r="H384">
        <v>4</v>
      </c>
      <c r="I384" t="s">
        <v>104</v>
      </c>
      <c r="J384">
        <v>4806</v>
      </c>
      <c r="K384">
        <v>2524</v>
      </c>
      <c r="L384">
        <v>837</v>
      </c>
      <c r="M384"/>
      <c r="N384"/>
      <c r="O384"/>
      <c r="P384"/>
      <c r="Q384"/>
    </row>
    <row r="385" spans="1:17" s="1" customFormat="1" x14ac:dyDescent="0.25">
      <c r="A385" t="s">
        <v>100</v>
      </c>
      <c r="B385" t="s">
        <v>39</v>
      </c>
      <c r="C385" s="1" t="str">
        <f t="shared" si="2"/>
        <v>dab</v>
      </c>
      <c r="D385" t="s">
        <v>41</v>
      </c>
      <c r="E385">
        <v>22</v>
      </c>
      <c r="F385" t="s">
        <v>43</v>
      </c>
      <c r="G385">
        <v>2016</v>
      </c>
      <c r="H385">
        <v>1</v>
      </c>
      <c r="I385" t="s">
        <v>101</v>
      </c>
      <c r="J385">
        <v>0</v>
      </c>
      <c r="K385">
        <v>1851</v>
      </c>
      <c r="L385">
        <v>700</v>
      </c>
      <c r="M385"/>
      <c r="N385"/>
      <c r="O385"/>
      <c r="P385"/>
      <c r="Q385"/>
    </row>
    <row r="386" spans="1:17" s="1" customFormat="1" x14ac:dyDescent="0.25">
      <c r="A386" t="s">
        <v>100</v>
      </c>
      <c r="B386" t="s">
        <v>32</v>
      </c>
      <c r="C386" s="1" t="str">
        <f t="shared" si="2"/>
        <v>fle</v>
      </c>
      <c r="D386" t="s">
        <v>46</v>
      </c>
      <c r="E386">
        <v>22</v>
      </c>
      <c r="F386" t="s">
        <v>43</v>
      </c>
      <c r="G386">
        <v>2016</v>
      </c>
      <c r="H386">
        <v>1</v>
      </c>
      <c r="I386" t="s">
        <v>101</v>
      </c>
      <c r="J386">
        <v>0</v>
      </c>
      <c r="K386">
        <v>1851</v>
      </c>
      <c r="L386">
        <v>810</v>
      </c>
      <c r="M386"/>
      <c r="N386"/>
      <c r="O386"/>
      <c r="P386"/>
      <c r="Q386"/>
    </row>
    <row r="387" spans="1:17" s="1" customFormat="1" x14ac:dyDescent="0.25">
      <c r="A387" t="s">
        <v>100</v>
      </c>
      <c r="B387" t="s">
        <v>51</v>
      </c>
      <c r="C387" s="1" t="str">
        <f t="shared" si="2"/>
        <v>tur</v>
      </c>
      <c r="D387" t="s">
        <v>28</v>
      </c>
      <c r="E387">
        <v>22</v>
      </c>
      <c r="F387" t="s">
        <v>43</v>
      </c>
      <c r="G387">
        <v>2016</v>
      </c>
      <c r="H387">
        <v>1</v>
      </c>
      <c r="I387" t="s">
        <v>101</v>
      </c>
      <c r="J387">
        <v>0</v>
      </c>
      <c r="K387">
        <v>1851</v>
      </c>
      <c r="L387">
        <v>526</v>
      </c>
      <c r="M387"/>
      <c r="N387"/>
      <c r="O387"/>
      <c r="P387"/>
      <c r="Q387"/>
    </row>
    <row r="388" spans="1:17" s="1" customFormat="1" x14ac:dyDescent="0.25">
      <c r="A388" t="s">
        <v>100</v>
      </c>
      <c r="B388" t="s">
        <v>102</v>
      </c>
      <c r="C388" s="1" t="str">
        <f t="shared" si="2"/>
        <v>bll</v>
      </c>
      <c r="D388" t="s">
        <v>103</v>
      </c>
      <c r="E388">
        <v>22</v>
      </c>
      <c r="F388" t="s">
        <v>43</v>
      </c>
      <c r="G388">
        <v>2016</v>
      </c>
      <c r="H388">
        <v>1</v>
      </c>
      <c r="I388" t="s">
        <v>101</v>
      </c>
      <c r="J388">
        <v>0</v>
      </c>
      <c r="K388">
        <v>1851</v>
      </c>
      <c r="L388">
        <v>356</v>
      </c>
      <c r="M388"/>
      <c r="N388"/>
      <c r="O388"/>
      <c r="P388"/>
      <c r="Q388"/>
    </row>
    <row r="389" spans="1:17" s="1" customFormat="1" x14ac:dyDescent="0.25">
      <c r="A389" t="s">
        <v>100</v>
      </c>
      <c r="B389" t="s">
        <v>32</v>
      </c>
      <c r="C389" s="1" t="str">
        <f t="shared" si="2"/>
        <v>fle</v>
      </c>
      <c r="D389" t="s">
        <v>46</v>
      </c>
      <c r="E389">
        <v>22</v>
      </c>
      <c r="F389" t="s">
        <v>43</v>
      </c>
      <c r="G389">
        <v>2016</v>
      </c>
      <c r="H389">
        <v>1</v>
      </c>
      <c r="I389" t="s">
        <v>104</v>
      </c>
      <c r="J389">
        <v>43511</v>
      </c>
      <c r="K389">
        <v>1851</v>
      </c>
      <c r="L389">
        <v>810</v>
      </c>
      <c r="M389"/>
      <c r="N389"/>
      <c r="O389"/>
      <c r="P389"/>
      <c r="Q389"/>
    </row>
    <row r="390" spans="1:17" s="1" customFormat="1" x14ac:dyDescent="0.25">
      <c r="A390" t="s">
        <v>100</v>
      </c>
      <c r="B390" t="s">
        <v>51</v>
      </c>
      <c r="C390" s="1" t="str">
        <f t="shared" si="2"/>
        <v>tur</v>
      </c>
      <c r="D390" t="s">
        <v>28</v>
      </c>
      <c r="E390">
        <v>22</v>
      </c>
      <c r="F390" t="s">
        <v>43</v>
      </c>
      <c r="G390">
        <v>2016</v>
      </c>
      <c r="H390">
        <v>1</v>
      </c>
      <c r="I390" t="s">
        <v>104</v>
      </c>
      <c r="J390">
        <v>3490</v>
      </c>
      <c r="K390">
        <v>1851</v>
      </c>
      <c r="L390">
        <v>526</v>
      </c>
      <c r="M390"/>
      <c r="N390"/>
      <c r="O390"/>
      <c r="P390"/>
      <c r="Q390"/>
    </row>
    <row r="391" spans="1:17" s="1" customFormat="1" x14ac:dyDescent="0.25">
      <c r="A391" t="s">
        <v>100</v>
      </c>
      <c r="B391" t="s">
        <v>102</v>
      </c>
      <c r="C391" s="1" t="str">
        <f t="shared" si="2"/>
        <v>bll</v>
      </c>
      <c r="D391" t="s">
        <v>103</v>
      </c>
      <c r="E391">
        <v>22</v>
      </c>
      <c r="F391" t="s">
        <v>43</v>
      </c>
      <c r="G391">
        <v>2016</v>
      </c>
      <c r="H391">
        <v>1</v>
      </c>
      <c r="I391" t="s">
        <v>104</v>
      </c>
      <c r="J391">
        <v>1135</v>
      </c>
      <c r="K391">
        <v>1851</v>
      </c>
      <c r="L391">
        <v>356</v>
      </c>
      <c r="M391"/>
      <c r="N391"/>
      <c r="O391"/>
      <c r="P391"/>
      <c r="Q391"/>
    </row>
    <row r="392" spans="1:17" s="1" customFormat="1" x14ac:dyDescent="0.25">
      <c r="A392" t="s">
        <v>100</v>
      </c>
      <c r="B392" t="s">
        <v>39</v>
      </c>
      <c r="C392" s="1" t="str">
        <f t="shared" si="2"/>
        <v>dab</v>
      </c>
      <c r="D392" t="s">
        <v>41</v>
      </c>
      <c r="E392">
        <v>22</v>
      </c>
      <c r="F392" t="s">
        <v>43</v>
      </c>
      <c r="G392">
        <v>2016</v>
      </c>
      <c r="H392">
        <v>2</v>
      </c>
      <c r="I392" t="s">
        <v>101</v>
      </c>
      <c r="J392">
        <v>0</v>
      </c>
      <c r="K392">
        <v>3107</v>
      </c>
      <c r="L392">
        <v>1338</v>
      </c>
      <c r="M392"/>
      <c r="N392"/>
      <c r="O392"/>
      <c r="P392"/>
      <c r="Q392"/>
    </row>
    <row r="393" spans="1:17" s="1" customFormat="1" x14ac:dyDescent="0.25">
      <c r="A393" t="s">
        <v>100</v>
      </c>
      <c r="B393" t="s">
        <v>32</v>
      </c>
      <c r="C393" s="1" t="str">
        <f t="shared" si="2"/>
        <v>fle</v>
      </c>
      <c r="D393" t="s">
        <v>46</v>
      </c>
      <c r="E393">
        <v>22</v>
      </c>
      <c r="F393" t="s">
        <v>43</v>
      </c>
      <c r="G393">
        <v>2016</v>
      </c>
      <c r="H393">
        <v>2</v>
      </c>
      <c r="I393" t="s">
        <v>101</v>
      </c>
      <c r="J393">
        <v>0</v>
      </c>
      <c r="K393">
        <v>3107</v>
      </c>
      <c r="L393">
        <v>971</v>
      </c>
      <c r="M393"/>
      <c r="N393"/>
      <c r="O393"/>
      <c r="P393"/>
      <c r="Q393"/>
    </row>
    <row r="394" spans="1:17" s="1" customFormat="1" x14ac:dyDescent="0.25">
      <c r="A394" t="s">
        <v>100</v>
      </c>
      <c r="B394" t="s">
        <v>51</v>
      </c>
      <c r="C394" s="1" t="str">
        <f t="shared" si="2"/>
        <v>tur</v>
      </c>
      <c r="D394" t="s">
        <v>28</v>
      </c>
      <c r="E394">
        <v>22</v>
      </c>
      <c r="F394" t="s">
        <v>43</v>
      </c>
      <c r="G394">
        <v>2016</v>
      </c>
      <c r="H394">
        <v>2</v>
      </c>
      <c r="I394" t="s">
        <v>101</v>
      </c>
      <c r="J394">
        <v>0</v>
      </c>
      <c r="K394">
        <v>3107</v>
      </c>
      <c r="L394">
        <v>1534</v>
      </c>
      <c r="M394"/>
      <c r="N394"/>
      <c r="O394"/>
      <c r="P394"/>
      <c r="Q394"/>
    </row>
    <row r="395" spans="1:17" s="1" customFormat="1" x14ac:dyDescent="0.25">
      <c r="A395" t="s">
        <v>100</v>
      </c>
      <c r="B395" t="s">
        <v>102</v>
      </c>
      <c r="C395" s="1" t="str">
        <f t="shared" si="2"/>
        <v>bll</v>
      </c>
      <c r="D395" t="s">
        <v>103</v>
      </c>
      <c r="E395">
        <v>22</v>
      </c>
      <c r="F395" t="s">
        <v>43</v>
      </c>
      <c r="G395">
        <v>2016</v>
      </c>
      <c r="H395">
        <v>2</v>
      </c>
      <c r="I395" t="s">
        <v>101</v>
      </c>
      <c r="J395">
        <v>0</v>
      </c>
      <c r="K395">
        <v>3107</v>
      </c>
      <c r="L395">
        <v>1174</v>
      </c>
      <c r="M395"/>
      <c r="N395"/>
      <c r="O395"/>
      <c r="P395"/>
      <c r="Q395"/>
    </row>
    <row r="396" spans="1:17" s="1" customFormat="1" x14ac:dyDescent="0.25">
      <c r="A396" t="s">
        <v>100</v>
      </c>
      <c r="B396" t="s">
        <v>32</v>
      </c>
      <c r="C396" s="1" t="str">
        <f t="shared" si="2"/>
        <v>fle</v>
      </c>
      <c r="D396" t="s">
        <v>46</v>
      </c>
      <c r="E396">
        <v>22</v>
      </c>
      <c r="F396" t="s">
        <v>43</v>
      </c>
      <c r="G396">
        <v>2016</v>
      </c>
      <c r="H396">
        <v>2</v>
      </c>
      <c r="I396" t="s">
        <v>104</v>
      </c>
      <c r="J396">
        <v>28592</v>
      </c>
      <c r="K396">
        <v>3107</v>
      </c>
      <c r="L396">
        <v>971</v>
      </c>
      <c r="M396"/>
      <c r="N396"/>
      <c r="O396"/>
      <c r="P396"/>
      <c r="Q396"/>
    </row>
    <row r="397" spans="1:17" s="1" customFormat="1" x14ac:dyDescent="0.25">
      <c r="A397" t="s">
        <v>100</v>
      </c>
      <c r="B397" t="s">
        <v>51</v>
      </c>
      <c r="C397" s="1" t="str">
        <f t="shared" si="2"/>
        <v>tur</v>
      </c>
      <c r="D397" t="s">
        <v>28</v>
      </c>
      <c r="E397">
        <v>22</v>
      </c>
      <c r="F397" t="s">
        <v>43</v>
      </c>
      <c r="G397">
        <v>2016</v>
      </c>
      <c r="H397">
        <v>2</v>
      </c>
      <c r="I397" t="s">
        <v>104</v>
      </c>
      <c r="J397">
        <v>31147</v>
      </c>
      <c r="K397">
        <v>3107</v>
      </c>
      <c r="L397">
        <v>1534</v>
      </c>
      <c r="M397"/>
      <c r="N397"/>
      <c r="O397"/>
      <c r="P397"/>
      <c r="Q397"/>
    </row>
    <row r="398" spans="1:17" s="1" customFormat="1" x14ac:dyDescent="0.25">
      <c r="A398" t="s">
        <v>100</v>
      </c>
      <c r="B398" t="s">
        <v>102</v>
      </c>
      <c r="C398" s="1" t="str">
        <f t="shared" si="2"/>
        <v>bll</v>
      </c>
      <c r="D398" t="s">
        <v>103</v>
      </c>
      <c r="E398">
        <v>22</v>
      </c>
      <c r="F398" t="s">
        <v>43</v>
      </c>
      <c r="G398">
        <v>2016</v>
      </c>
      <c r="H398">
        <v>2</v>
      </c>
      <c r="I398" t="s">
        <v>104</v>
      </c>
      <c r="J398">
        <v>13651</v>
      </c>
      <c r="K398">
        <v>3107</v>
      </c>
      <c r="L398">
        <v>1174</v>
      </c>
      <c r="M398"/>
      <c r="N398"/>
      <c r="O398"/>
      <c r="P398"/>
      <c r="Q398"/>
    </row>
    <row r="399" spans="1:17" s="1" customFormat="1" x14ac:dyDescent="0.25">
      <c r="A399" t="s">
        <v>100</v>
      </c>
      <c r="B399" t="s">
        <v>39</v>
      </c>
      <c r="C399" s="1" t="str">
        <f t="shared" si="2"/>
        <v>dab</v>
      </c>
      <c r="D399" t="s">
        <v>41</v>
      </c>
      <c r="E399">
        <v>22</v>
      </c>
      <c r="F399" t="s">
        <v>43</v>
      </c>
      <c r="G399">
        <v>2016</v>
      </c>
      <c r="H399">
        <v>3</v>
      </c>
      <c r="I399" t="s">
        <v>101</v>
      </c>
      <c r="J399">
        <v>0</v>
      </c>
      <c r="K399">
        <v>2051</v>
      </c>
      <c r="L399">
        <v>444</v>
      </c>
      <c r="M399"/>
      <c r="N399"/>
      <c r="O399"/>
      <c r="P399"/>
      <c r="Q399"/>
    </row>
    <row r="400" spans="1:17" s="1" customFormat="1" x14ac:dyDescent="0.25">
      <c r="A400" t="s">
        <v>100</v>
      </c>
      <c r="B400" t="s">
        <v>32</v>
      </c>
      <c r="C400" s="1" t="str">
        <f t="shared" si="2"/>
        <v>fle</v>
      </c>
      <c r="D400" t="s">
        <v>46</v>
      </c>
      <c r="E400">
        <v>22</v>
      </c>
      <c r="F400" t="s">
        <v>43</v>
      </c>
      <c r="G400">
        <v>2016</v>
      </c>
      <c r="H400">
        <v>3</v>
      </c>
      <c r="I400" t="s">
        <v>101</v>
      </c>
      <c r="J400">
        <v>0</v>
      </c>
      <c r="K400">
        <v>2051</v>
      </c>
      <c r="L400">
        <v>619</v>
      </c>
      <c r="M400"/>
      <c r="N400"/>
      <c r="O400"/>
      <c r="P400"/>
      <c r="Q400"/>
    </row>
    <row r="401" spans="1:17" s="1" customFormat="1" x14ac:dyDescent="0.25">
      <c r="A401" t="s">
        <v>100</v>
      </c>
      <c r="B401" t="s">
        <v>51</v>
      </c>
      <c r="C401" s="1" t="str">
        <f t="shared" si="2"/>
        <v>tur</v>
      </c>
      <c r="D401" t="s">
        <v>28</v>
      </c>
      <c r="E401">
        <v>22</v>
      </c>
      <c r="F401" t="s">
        <v>43</v>
      </c>
      <c r="G401">
        <v>2016</v>
      </c>
      <c r="H401">
        <v>3</v>
      </c>
      <c r="I401" t="s">
        <v>101</v>
      </c>
      <c r="J401">
        <v>0</v>
      </c>
      <c r="K401">
        <v>2051</v>
      </c>
      <c r="L401">
        <v>648</v>
      </c>
      <c r="M401"/>
      <c r="N401"/>
      <c r="O401"/>
      <c r="P401"/>
      <c r="Q401"/>
    </row>
    <row r="402" spans="1:17" s="1" customFormat="1" x14ac:dyDescent="0.25">
      <c r="A402" t="s">
        <v>100</v>
      </c>
      <c r="B402" t="s">
        <v>102</v>
      </c>
      <c r="C402" s="1" t="str">
        <f t="shared" si="2"/>
        <v>bll</v>
      </c>
      <c r="D402" t="s">
        <v>103</v>
      </c>
      <c r="E402">
        <v>22</v>
      </c>
      <c r="F402" t="s">
        <v>43</v>
      </c>
      <c r="G402">
        <v>2016</v>
      </c>
      <c r="H402">
        <v>3</v>
      </c>
      <c r="I402" t="s">
        <v>101</v>
      </c>
      <c r="J402">
        <v>0</v>
      </c>
      <c r="K402">
        <v>2051</v>
      </c>
      <c r="L402">
        <v>448</v>
      </c>
      <c r="M402"/>
      <c r="N402"/>
      <c r="O402"/>
      <c r="P402"/>
      <c r="Q402"/>
    </row>
    <row r="403" spans="1:17" s="1" customFormat="1" x14ac:dyDescent="0.25">
      <c r="A403" t="s">
        <v>100</v>
      </c>
      <c r="B403" t="s">
        <v>32</v>
      </c>
      <c r="C403" s="1" t="str">
        <f t="shared" si="2"/>
        <v>fle</v>
      </c>
      <c r="D403" t="s">
        <v>46</v>
      </c>
      <c r="E403">
        <v>22</v>
      </c>
      <c r="F403" t="s">
        <v>43</v>
      </c>
      <c r="G403">
        <v>2016</v>
      </c>
      <c r="H403">
        <v>3</v>
      </c>
      <c r="I403" t="s">
        <v>104</v>
      </c>
      <c r="J403">
        <v>19595</v>
      </c>
      <c r="K403">
        <v>2051</v>
      </c>
      <c r="L403">
        <v>619</v>
      </c>
      <c r="M403"/>
      <c r="N403"/>
      <c r="O403"/>
      <c r="P403"/>
      <c r="Q403"/>
    </row>
    <row r="404" spans="1:17" s="1" customFormat="1" x14ac:dyDescent="0.25">
      <c r="A404" t="s">
        <v>100</v>
      </c>
      <c r="B404" t="s">
        <v>51</v>
      </c>
      <c r="C404" s="1" t="str">
        <f t="shared" si="2"/>
        <v>tur</v>
      </c>
      <c r="D404" t="s">
        <v>28</v>
      </c>
      <c r="E404">
        <v>22</v>
      </c>
      <c r="F404" t="s">
        <v>43</v>
      </c>
      <c r="G404">
        <v>2016</v>
      </c>
      <c r="H404">
        <v>3</v>
      </c>
      <c r="I404" t="s">
        <v>104</v>
      </c>
      <c r="J404">
        <v>9953</v>
      </c>
      <c r="K404">
        <v>2051</v>
      </c>
      <c r="L404">
        <v>648</v>
      </c>
      <c r="M404"/>
      <c r="N404"/>
      <c r="O404"/>
      <c r="P404"/>
      <c r="Q404"/>
    </row>
    <row r="405" spans="1:17" s="1" customFormat="1" x14ac:dyDescent="0.25">
      <c r="A405" t="s">
        <v>100</v>
      </c>
      <c r="B405" t="s">
        <v>102</v>
      </c>
      <c r="C405" s="1" t="str">
        <f t="shared" si="2"/>
        <v>bll</v>
      </c>
      <c r="D405" t="s">
        <v>103</v>
      </c>
      <c r="E405">
        <v>22</v>
      </c>
      <c r="F405" t="s">
        <v>43</v>
      </c>
      <c r="G405">
        <v>2016</v>
      </c>
      <c r="H405">
        <v>3</v>
      </c>
      <c r="I405" t="s">
        <v>104</v>
      </c>
      <c r="J405">
        <v>1550</v>
      </c>
      <c r="K405">
        <v>2051</v>
      </c>
      <c r="L405">
        <v>448</v>
      </c>
      <c r="M405"/>
      <c r="N405"/>
      <c r="O405"/>
      <c r="P405"/>
      <c r="Q405"/>
    </row>
    <row r="406" spans="1:17" s="1" customFormat="1" x14ac:dyDescent="0.25">
      <c r="A406" t="s">
        <v>100</v>
      </c>
      <c r="B406" t="s">
        <v>39</v>
      </c>
      <c r="C406" s="1" t="str">
        <f t="shared" si="2"/>
        <v>dab</v>
      </c>
      <c r="D406" t="s">
        <v>41</v>
      </c>
      <c r="E406">
        <v>22</v>
      </c>
      <c r="F406" t="s">
        <v>43</v>
      </c>
      <c r="G406">
        <v>2016</v>
      </c>
      <c r="H406">
        <v>4</v>
      </c>
      <c r="I406" t="s">
        <v>101</v>
      </c>
      <c r="J406">
        <v>0</v>
      </c>
      <c r="K406">
        <v>2182</v>
      </c>
      <c r="L406">
        <v>599</v>
      </c>
      <c r="M406"/>
      <c r="N406"/>
      <c r="O406"/>
      <c r="P406"/>
      <c r="Q406"/>
    </row>
    <row r="407" spans="1:17" s="1" customFormat="1" x14ac:dyDescent="0.25">
      <c r="A407" t="s">
        <v>100</v>
      </c>
      <c r="B407" t="s">
        <v>32</v>
      </c>
      <c r="C407" s="1" t="str">
        <f t="shared" si="2"/>
        <v>fle</v>
      </c>
      <c r="D407" t="s">
        <v>46</v>
      </c>
      <c r="E407">
        <v>22</v>
      </c>
      <c r="F407" t="s">
        <v>43</v>
      </c>
      <c r="G407">
        <v>2016</v>
      </c>
      <c r="H407">
        <v>4</v>
      </c>
      <c r="I407" t="s">
        <v>101</v>
      </c>
      <c r="J407">
        <v>0</v>
      </c>
      <c r="K407">
        <v>2182</v>
      </c>
      <c r="L407">
        <v>847</v>
      </c>
      <c r="M407"/>
      <c r="N407"/>
      <c r="O407"/>
      <c r="P407"/>
      <c r="Q407"/>
    </row>
    <row r="408" spans="1:17" s="1" customFormat="1" x14ac:dyDescent="0.25">
      <c r="A408" t="s">
        <v>100</v>
      </c>
      <c r="B408" t="s">
        <v>51</v>
      </c>
      <c r="C408" s="1" t="str">
        <f t="shared" si="2"/>
        <v>tur</v>
      </c>
      <c r="D408" t="s">
        <v>28</v>
      </c>
      <c r="E408">
        <v>22</v>
      </c>
      <c r="F408" t="s">
        <v>43</v>
      </c>
      <c r="G408">
        <v>2016</v>
      </c>
      <c r="H408">
        <v>4</v>
      </c>
      <c r="I408" t="s">
        <v>101</v>
      </c>
      <c r="J408">
        <v>0</v>
      </c>
      <c r="K408">
        <v>2182</v>
      </c>
      <c r="L408">
        <v>729</v>
      </c>
      <c r="M408"/>
      <c r="N408"/>
      <c r="O408"/>
      <c r="P408"/>
      <c r="Q408"/>
    </row>
    <row r="409" spans="1:17" s="1" customFormat="1" x14ac:dyDescent="0.25">
      <c r="A409" t="s">
        <v>100</v>
      </c>
      <c r="B409" t="s">
        <v>102</v>
      </c>
      <c r="C409" s="1" t="str">
        <f t="shared" si="2"/>
        <v>bll</v>
      </c>
      <c r="D409" t="s">
        <v>103</v>
      </c>
      <c r="E409">
        <v>22</v>
      </c>
      <c r="F409" t="s">
        <v>43</v>
      </c>
      <c r="G409">
        <v>2016</v>
      </c>
      <c r="H409">
        <v>4</v>
      </c>
      <c r="I409" t="s">
        <v>101</v>
      </c>
      <c r="J409">
        <v>0</v>
      </c>
      <c r="K409">
        <v>2182</v>
      </c>
      <c r="L409">
        <v>690</v>
      </c>
      <c r="M409"/>
      <c r="N409"/>
      <c r="O409"/>
      <c r="P409"/>
      <c r="Q409"/>
    </row>
    <row r="410" spans="1:17" s="1" customFormat="1" x14ac:dyDescent="0.25">
      <c r="A410" t="s">
        <v>100</v>
      </c>
      <c r="B410" t="s">
        <v>32</v>
      </c>
      <c r="C410" s="1" t="str">
        <f t="shared" si="2"/>
        <v>fle</v>
      </c>
      <c r="D410" t="s">
        <v>46</v>
      </c>
      <c r="E410">
        <v>22</v>
      </c>
      <c r="F410" t="s">
        <v>43</v>
      </c>
      <c r="G410">
        <v>2016</v>
      </c>
      <c r="H410">
        <v>4</v>
      </c>
      <c r="I410" t="s">
        <v>104</v>
      </c>
      <c r="J410">
        <v>24737</v>
      </c>
      <c r="K410">
        <v>2182</v>
      </c>
      <c r="L410">
        <v>847</v>
      </c>
      <c r="M410"/>
      <c r="N410"/>
      <c r="O410"/>
      <c r="P410"/>
      <c r="Q410"/>
    </row>
    <row r="411" spans="1:17" s="1" customFormat="1" x14ac:dyDescent="0.25">
      <c r="A411" t="s">
        <v>100</v>
      </c>
      <c r="B411" t="s">
        <v>51</v>
      </c>
      <c r="C411" s="1" t="str">
        <f t="shared" si="2"/>
        <v>tur</v>
      </c>
      <c r="D411" t="s">
        <v>28</v>
      </c>
      <c r="E411">
        <v>22</v>
      </c>
      <c r="F411" t="s">
        <v>43</v>
      </c>
      <c r="G411">
        <v>2016</v>
      </c>
      <c r="H411">
        <v>4</v>
      </c>
      <c r="I411" t="s">
        <v>104</v>
      </c>
      <c r="J411">
        <v>7336</v>
      </c>
      <c r="K411">
        <v>2182</v>
      </c>
      <c r="L411">
        <v>729</v>
      </c>
      <c r="M411"/>
      <c r="N411"/>
      <c r="O411"/>
      <c r="P411"/>
      <c r="Q411"/>
    </row>
    <row r="412" spans="1:17" s="1" customFormat="1" x14ac:dyDescent="0.25">
      <c r="A412" t="s">
        <v>100</v>
      </c>
      <c r="B412" t="s">
        <v>102</v>
      </c>
      <c r="C412" s="1" t="str">
        <f t="shared" si="2"/>
        <v>bll</v>
      </c>
      <c r="D412" t="s">
        <v>103</v>
      </c>
      <c r="E412">
        <v>22</v>
      </c>
      <c r="F412" t="s">
        <v>43</v>
      </c>
      <c r="G412">
        <v>2016</v>
      </c>
      <c r="H412">
        <v>4</v>
      </c>
      <c r="I412" t="s">
        <v>104</v>
      </c>
      <c r="J412">
        <v>5235</v>
      </c>
      <c r="K412">
        <v>2182</v>
      </c>
      <c r="L412">
        <v>690</v>
      </c>
      <c r="M412"/>
      <c r="N412"/>
      <c r="O412"/>
      <c r="P412"/>
      <c r="Q412"/>
    </row>
    <row r="413" spans="1:17" s="1" customFormat="1" x14ac:dyDescent="0.25">
      <c r="A413" t="s">
        <v>100</v>
      </c>
      <c r="B413" t="s">
        <v>39</v>
      </c>
      <c r="C413" s="1" t="str">
        <f t="shared" si="2"/>
        <v>dab</v>
      </c>
      <c r="D413" t="s">
        <v>41</v>
      </c>
      <c r="E413">
        <v>23</v>
      </c>
      <c r="F413" t="s">
        <v>47</v>
      </c>
      <c r="G413">
        <v>2014</v>
      </c>
      <c r="H413">
        <v>1</v>
      </c>
      <c r="I413" t="s">
        <v>101</v>
      </c>
      <c r="J413">
        <v>0</v>
      </c>
      <c r="K413">
        <v>35</v>
      </c>
      <c r="L413">
        <v>2</v>
      </c>
      <c r="M413"/>
      <c r="N413"/>
      <c r="O413"/>
      <c r="P413"/>
      <c r="Q413"/>
    </row>
    <row r="414" spans="1:17" s="1" customFormat="1" x14ac:dyDescent="0.25">
      <c r="A414" t="s">
        <v>100</v>
      </c>
      <c r="B414" t="s">
        <v>32</v>
      </c>
      <c r="C414" s="1" t="str">
        <f t="shared" ref="C414:C477" si="3">LEFT(D414,3)</f>
        <v>fle</v>
      </c>
      <c r="D414" t="s">
        <v>46</v>
      </c>
      <c r="E414">
        <v>23</v>
      </c>
      <c r="F414" t="s">
        <v>47</v>
      </c>
      <c r="G414">
        <v>2014</v>
      </c>
      <c r="H414">
        <v>1</v>
      </c>
      <c r="I414" t="s">
        <v>101</v>
      </c>
      <c r="J414">
        <v>0</v>
      </c>
      <c r="K414">
        <v>35</v>
      </c>
      <c r="L414">
        <v>1</v>
      </c>
      <c r="M414"/>
      <c r="N414"/>
      <c r="O414"/>
      <c r="P414"/>
      <c r="Q414"/>
    </row>
    <row r="415" spans="1:17" s="1" customFormat="1" x14ac:dyDescent="0.25">
      <c r="A415" t="s">
        <v>100</v>
      </c>
      <c r="B415" t="s">
        <v>32</v>
      </c>
      <c r="C415" s="1" t="str">
        <f t="shared" si="3"/>
        <v>fle</v>
      </c>
      <c r="D415" t="s">
        <v>46</v>
      </c>
      <c r="E415">
        <v>23</v>
      </c>
      <c r="F415" t="s">
        <v>47</v>
      </c>
      <c r="G415">
        <v>2014</v>
      </c>
      <c r="H415">
        <v>1</v>
      </c>
      <c r="I415" t="s">
        <v>104</v>
      </c>
      <c r="J415">
        <v>210</v>
      </c>
      <c r="K415">
        <v>35</v>
      </c>
      <c r="L415">
        <v>1</v>
      </c>
      <c r="M415"/>
      <c r="N415"/>
      <c r="O415"/>
      <c r="P415"/>
      <c r="Q415"/>
    </row>
    <row r="416" spans="1:17" s="1" customFormat="1" x14ac:dyDescent="0.25">
      <c r="A416" t="s">
        <v>100</v>
      </c>
      <c r="B416" t="s">
        <v>51</v>
      </c>
      <c r="C416" s="1" t="str">
        <f t="shared" si="3"/>
        <v>tur</v>
      </c>
      <c r="D416" t="s">
        <v>28</v>
      </c>
      <c r="E416">
        <v>23</v>
      </c>
      <c r="F416" t="s">
        <v>47</v>
      </c>
      <c r="G416">
        <v>2014</v>
      </c>
      <c r="H416">
        <v>2</v>
      </c>
      <c r="I416" t="s">
        <v>101</v>
      </c>
      <c r="J416">
        <v>0</v>
      </c>
      <c r="K416">
        <v>27</v>
      </c>
      <c r="L416">
        <v>3</v>
      </c>
      <c r="M416"/>
      <c r="N416"/>
      <c r="O416"/>
      <c r="P416"/>
      <c r="Q416"/>
    </row>
    <row r="417" spans="1:17" s="1" customFormat="1" x14ac:dyDescent="0.25">
      <c r="A417" t="s">
        <v>100</v>
      </c>
      <c r="B417" t="s">
        <v>51</v>
      </c>
      <c r="C417" s="1" t="str">
        <f t="shared" si="3"/>
        <v>tur</v>
      </c>
      <c r="D417" t="s">
        <v>28</v>
      </c>
      <c r="E417">
        <v>23</v>
      </c>
      <c r="F417" t="s">
        <v>47</v>
      </c>
      <c r="G417">
        <v>2014</v>
      </c>
      <c r="H417">
        <v>2</v>
      </c>
      <c r="I417" t="s">
        <v>104</v>
      </c>
      <c r="J417">
        <v>4</v>
      </c>
      <c r="K417">
        <v>27</v>
      </c>
      <c r="L417">
        <v>3</v>
      </c>
      <c r="M417"/>
      <c r="N417"/>
      <c r="O417"/>
      <c r="P417"/>
      <c r="Q417"/>
    </row>
    <row r="418" spans="1:17" s="1" customFormat="1" x14ac:dyDescent="0.25">
      <c r="A418" t="s">
        <v>100</v>
      </c>
      <c r="B418" t="s">
        <v>39</v>
      </c>
      <c r="C418" s="1" t="str">
        <f t="shared" si="3"/>
        <v>dab</v>
      </c>
      <c r="D418" t="s">
        <v>41</v>
      </c>
      <c r="E418">
        <v>23</v>
      </c>
      <c r="F418" t="s">
        <v>47</v>
      </c>
      <c r="G418">
        <v>2014</v>
      </c>
      <c r="H418">
        <v>4</v>
      </c>
      <c r="I418" t="s">
        <v>101</v>
      </c>
      <c r="J418">
        <v>105</v>
      </c>
      <c r="K418">
        <v>46</v>
      </c>
      <c r="L418">
        <v>3</v>
      </c>
      <c r="M418">
        <v>1</v>
      </c>
      <c r="N418">
        <v>1</v>
      </c>
      <c r="O418">
        <v>1</v>
      </c>
      <c r="P418">
        <v>88</v>
      </c>
      <c r="Q418">
        <v>6</v>
      </c>
    </row>
    <row r="419" spans="1:17" s="1" customFormat="1" x14ac:dyDescent="0.25">
      <c r="A419" t="s">
        <v>100</v>
      </c>
      <c r="B419" t="s">
        <v>32</v>
      </c>
      <c r="C419" s="1" t="str">
        <f t="shared" si="3"/>
        <v>fle</v>
      </c>
      <c r="D419" t="s">
        <v>46</v>
      </c>
      <c r="E419">
        <v>23</v>
      </c>
      <c r="F419" t="s">
        <v>47</v>
      </c>
      <c r="G419">
        <v>2014</v>
      </c>
      <c r="H419">
        <v>4</v>
      </c>
      <c r="I419" t="s">
        <v>101</v>
      </c>
      <c r="J419">
        <v>3</v>
      </c>
      <c r="K419">
        <v>46</v>
      </c>
      <c r="L419">
        <v>4</v>
      </c>
      <c r="M419">
        <v>1</v>
      </c>
      <c r="N419">
        <v>1</v>
      </c>
      <c r="O419">
        <v>1</v>
      </c>
      <c r="P419">
        <v>8</v>
      </c>
      <c r="Q419">
        <v>2</v>
      </c>
    </row>
    <row r="420" spans="1:17" s="1" customFormat="1" x14ac:dyDescent="0.25">
      <c r="A420" t="s">
        <v>100</v>
      </c>
      <c r="B420" t="s">
        <v>51</v>
      </c>
      <c r="C420" s="1" t="str">
        <f t="shared" si="3"/>
        <v>tur</v>
      </c>
      <c r="D420" t="s">
        <v>28</v>
      </c>
      <c r="E420">
        <v>23</v>
      </c>
      <c r="F420" t="s">
        <v>47</v>
      </c>
      <c r="G420">
        <v>2014</v>
      </c>
      <c r="H420">
        <v>4</v>
      </c>
      <c r="I420" t="s">
        <v>101</v>
      </c>
      <c r="J420">
        <v>0</v>
      </c>
      <c r="K420">
        <v>46</v>
      </c>
      <c r="L420">
        <v>2</v>
      </c>
      <c r="M420">
        <v>1</v>
      </c>
      <c r="N420"/>
      <c r="O420"/>
      <c r="P420"/>
      <c r="Q420"/>
    </row>
    <row r="421" spans="1:17" s="1" customFormat="1" x14ac:dyDescent="0.25">
      <c r="A421" t="s">
        <v>100</v>
      </c>
      <c r="B421" t="s">
        <v>102</v>
      </c>
      <c r="C421" s="1" t="str">
        <f t="shared" si="3"/>
        <v>bll</v>
      </c>
      <c r="D421" t="s">
        <v>103</v>
      </c>
      <c r="E421">
        <v>23</v>
      </c>
      <c r="F421" t="s">
        <v>47</v>
      </c>
      <c r="G421">
        <v>2014</v>
      </c>
      <c r="H421">
        <v>4</v>
      </c>
      <c r="I421" t="s">
        <v>101</v>
      </c>
      <c r="J421">
        <v>3</v>
      </c>
      <c r="K421">
        <v>46</v>
      </c>
      <c r="L421">
        <v>2</v>
      </c>
      <c r="M421">
        <v>1</v>
      </c>
      <c r="N421">
        <v>1</v>
      </c>
      <c r="O421">
        <v>1</v>
      </c>
      <c r="P421">
        <v>7</v>
      </c>
      <c r="Q421">
        <v>1</v>
      </c>
    </row>
    <row r="422" spans="1:17" s="1" customFormat="1" x14ac:dyDescent="0.25">
      <c r="A422" t="s">
        <v>100</v>
      </c>
      <c r="B422" t="s">
        <v>32</v>
      </c>
      <c r="C422" s="1" t="str">
        <f t="shared" si="3"/>
        <v>fle</v>
      </c>
      <c r="D422" t="s">
        <v>46</v>
      </c>
      <c r="E422">
        <v>23</v>
      </c>
      <c r="F422" t="s">
        <v>47</v>
      </c>
      <c r="G422">
        <v>2014</v>
      </c>
      <c r="H422">
        <v>4</v>
      </c>
      <c r="I422" t="s">
        <v>104</v>
      </c>
      <c r="J422">
        <v>115</v>
      </c>
      <c r="K422">
        <v>46</v>
      </c>
      <c r="L422">
        <v>4</v>
      </c>
      <c r="M422">
        <v>1</v>
      </c>
      <c r="N422">
        <v>1</v>
      </c>
      <c r="O422">
        <v>1</v>
      </c>
      <c r="P422">
        <v>23</v>
      </c>
      <c r="Q422">
        <v>7</v>
      </c>
    </row>
    <row r="423" spans="1:17" s="1" customFormat="1" x14ac:dyDescent="0.25">
      <c r="A423" t="s">
        <v>100</v>
      </c>
      <c r="B423" t="s">
        <v>51</v>
      </c>
      <c r="C423" s="1" t="str">
        <f t="shared" si="3"/>
        <v>tur</v>
      </c>
      <c r="D423" t="s">
        <v>28</v>
      </c>
      <c r="E423">
        <v>23</v>
      </c>
      <c r="F423" t="s">
        <v>47</v>
      </c>
      <c r="G423">
        <v>2014</v>
      </c>
      <c r="H423">
        <v>4</v>
      </c>
      <c r="I423" t="s">
        <v>104</v>
      </c>
      <c r="J423">
        <v>2</v>
      </c>
      <c r="K423">
        <v>46</v>
      </c>
      <c r="L423">
        <v>2</v>
      </c>
      <c r="M423">
        <v>1</v>
      </c>
      <c r="N423"/>
      <c r="O423"/>
      <c r="P423"/>
      <c r="Q423"/>
    </row>
    <row r="424" spans="1:17" s="1" customFormat="1" x14ac:dyDescent="0.25">
      <c r="A424" t="s">
        <v>100</v>
      </c>
      <c r="B424" t="s">
        <v>102</v>
      </c>
      <c r="C424" s="1" t="str">
        <f t="shared" si="3"/>
        <v>bll</v>
      </c>
      <c r="D424" t="s">
        <v>103</v>
      </c>
      <c r="E424">
        <v>23</v>
      </c>
      <c r="F424" t="s">
        <v>47</v>
      </c>
      <c r="G424">
        <v>2014</v>
      </c>
      <c r="H424">
        <v>4</v>
      </c>
      <c r="I424" t="s">
        <v>104</v>
      </c>
      <c r="J424">
        <v>3</v>
      </c>
      <c r="K424">
        <v>46</v>
      </c>
      <c r="L424">
        <v>2</v>
      </c>
      <c r="M424">
        <v>1</v>
      </c>
      <c r="N424">
        <v>1</v>
      </c>
      <c r="O424">
        <v>1</v>
      </c>
      <c r="P424">
        <v>9</v>
      </c>
      <c r="Q424">
        <v>4</v>
      </c>
    </row>
    <row r="425" spans="1:17" s="1" customFormat="1" x14ac:dyDescent="0.25">
      <c r="A425" t="s">
        <v>100</v>
      </c>
      <c r="B425" t="s">
        <v>39</v>
      </c>
      <c r="C425" s="1" t="str">
        <f t="shared" si="3"/>
        <v>dab</v>
      </c>
      <c r="D425" t="s">
        <v>41</v>
      </c>
      <c r="E425">
        <v>23</v>
      </c>
      <c r="F425" t="s">
        <v>47</v>
      </c>
      <c r="G425">
        <v>2015</v>
      </c>
      <c r="H425">
        <v>1</v>
      </c>
      <c r="I425" t="s">
        <v>101</v>
      </c>
      <c r="J425">
        <v>4651</v>
      </c>
      <c r="K425">
        <v>132</v>
      </c>
      <c r="L425">
        <v>53</v>
      </c>
      <c r="M425">
        <v>3</v>
      </c>
      <c r="N425">
        <v>3</v>
      </c>
      <c r="O425">
        <v>3</v>
      </c>
      <c r="P425">
        <v>247</v>
      </c>
      <c r="Q425">
        <v>27</v>
      </c>
    </row>
    <row r="426" spans="1:17" s="1" customFormat="1" x14ac:dyDescent="0.25">
      <c r="A426" t="s">
        <v>100</v>
      </c>
      <c r="B426" t="s">
        <v>32</v>
      </c>
      <c r="C426" s="1" t="str">
        <f t="shared" si="3"/>
        <v>fle</v>
      </c>
      <c r="D426" t="s">
        <v>46</v>
      </c>
      <c r="E426">
        <v>23</v>
      </c>
      <c r="F426" t="s">
        <v>47</v>
      </c>
      <c r="G426">
        <v>2015</v>
      </c>
      <c r="H426">
        <v>1</v>
      </c>
      <c r="I426" t="s">
        <v>101</v>
      </c>
      <c r="J426">
        <v>181</v>
      </c>
      <c r="K426">
        <v>132</v>
      </c>
      <c r="L426">
        <v>69</v>
      </c>
      <c r="M426">
        <v>3</v>
      </c>
      <c r="N426">
        <v>3</v>
      </c>
      <c r="O426">
        <v>3</v>
      </c>
      <c r="P426">
        <v>77</v>
      </c>
      <c r="Q426">
        <v>22</v>
      </c>
    </row>
    <row r="427" spans="1:17" s="1" customFormat="1" x14ac:dyDescent="0.25">
      <c r="A427" t="s">
        <v>100</v>
      </c>
      <c r="B427" t="s">
        <v>51</v>
      </c>
      <c r="C427" s="1" t="str">
        <f t="shared" si="3"/>
        <v>tur</v>
      </c>
      <c r="D427" t="s">
        <v>28</v>
      </c>
      <c r="E427">
        <v>23</v>
      </c>
      <c r="F427" t="s">
        <v>47</v>
      </c>
      <c r="G427">
        <v>2015</v>
      </c>
      <c r="H427">
        <v>1</v>
      </c>
      <c r="I427" t="s">
        <v>101</v>
      </c>
      <c r="J427">
        <v>39</v>
      </c>
      <c r="K427">
        <v>132</v>
      </c>
      <c r="L427">
        <v>20</v>
      </c>
      <c r="M427">
        <v>3</v>
      </c>
      <c r="N427">
        <v>2</v>
      </c>
      <c r="O427">
        <v>2</v>
      </c>
      <c r="P427">
        <v>2</v>
      </c>
      <c r="Q427">
        <v>1</v>
      </c>
    </row>
    <row r="428" spans="1:17" s="1" customFormat="1" x14ac:dyDescent="0.25">
      <c r="A428" t="s">
        <v>100</v>
      </c>
      <c r="B428" t="s">
        <v>102</v>
      </c>
      <c r="C428" s="1" t="str">
        <f t="shared" si="3"/>
        <v>bll</v>
      </c>
      <c r="D428" t="s">
        <v>103</v>
      </c>
      <c r="E428">
        <v>23</v>
      </c>
      <c r="F428" t="s">
        <v>47</v>
      </c>
      <c r="G428">
        <v>2015</v>
      </c>
      <c r="H428">
        <v>1</v>
      </c>
      <c r="I428" t="s">
        <v>101</v>
      </c>
      <c r="J428">
        <v>20</v>
      </c>
      <c r="K428">
        <v>132</v>
      </c>
      <c r="L428">
        <v>44</v>
      </c>
      <c r="M428">
        <v>3</v>
      </c>
      <c r="N428">
        <v>1</v>
      </c>
      <c r="O428">
        <v>1</v>
      </c>
      <c r="P428">
        <v>1</v>
      </c>
      <c r="Q428">
        <v>0</v>
      </c>
    </row>
    <row r="429" spans="1:17" s="1" customFormat="1" x14ac:dyDescent="0.25">
      <c r="A429" t="s">
        <v>100</v>
      </c>
      <c r="B429" t="s">
        <v>32</v>
      </c>
      <c r="C429" s="1" t="str">
        <f t="shared" si="3"/>
        <v>fle</v>
      </c>
      <c r="D429" t="s">
        <v>46</v>
      </c>
      <c r="E429">
        <v>23</v>
      </c>
      <c r="F429" t="s">
        <v>47</v>
      </c>
      <c r="G429">
        <v>2015</v>
      </c>
      <c r="H429">
        <v>1</v>
      </c>
      <c r="I429" t="s">
        <v>104</v>
      </c>
      <c r="J429">
        <v>8824</v>
      </c>
      <c r="K429">
        <v>132</v>
      </c>
      <c r="L429">
        <v>69</v>
      </c>
      <c r="M429">
        <v>3</v>
      </c>
      <c r="N429">
        <v>2</v>
      </c>
      <c r="O429">
        <v>2</v>
      </c>
      <c r="P429">
        <v>158</v>
      </c>
      <c r="Q429">
        <v>57</v>
      </c>
    </row>
    <row r="430" spans="1:17" s="1" customFormat="1" x14ac:dyDescent="0.25">
      <c r="A430" t="s">
        <v>100</v>
      </c>
      <c r="B430" t="s">
        <v>51</v>
      </c>
      <c r="C430" s="1" t="str">
        <f t="shared" si="3"/>
        <v>tur</v>
      </c>
      <c r="D430" t="s">
        <v>28</v>
      </c>
      <c r="E430">
        <v>23</v>
      </c>
      <c r="F430" t="s">
        <v>47</v>
      </c>
      <c r="G430">
        <v>2015</v>
      </c>
      <c r="H430">
        <v>1</v>
      </c>
      <c r="I430" t="s">
        <v>104</v>
      </c>
      <c r="J430">
        <v>32</v>
      </c>
      <c r="K430">
        <v>132</v>
      </c>
      <c r="L430">
        <v>20</v>
      </c>
      <c r="M430">
        <v>3</v>
      </c>
      <c r="N430">
        <v>1</v>
      </c>
      <c r="O430">
        <v>1</v>
      </c>
      <c r="P430">
        <v>1</v>
      </c>
      <c r="Q430">
        <v>1</v>
      </c>
    </row>
    <row r="431" spans="1:17" s="1" customFormat="1" x14ac:dyDescent="0.25">
      <c r="A431" t="s">
        <v>100</v>
      </c>
      <c r="B431" t="s">
        <v>102</v>
      </c>
      <c r="C431" s="1" t="str">
        <f t="shared" si="3"/>
        <v>bll</v>
      </c>
      <c r="D431" t="s">
        <v>103</v>
      </c>
      <c r="E431">
        <v>23</v>
      </c>
      <c r="F431" t="s">
        <v>47</v>
      </c>
      <c r="G431">
        <v>2015</v>
      </c>
      <c r="H431">
        <v>1</v>
      </c>
      <c r="I431" t="s">
        <v>104</v>
      </c>
      <c r="J431">
        <v>83</v>
      </c>
      <c r="K431">
        <v>132</v>
      </c>
      <c r="L431">
        <v>44</v>
      </c>
      <c r="M431">
        <v>3</v>
      </c>
      <c r="N431">
        <v>2</v>
      </c>
      <c r="O431">
        <v>2</v>
      </c>
      <c r="P431">
        <v>4</v>
      </c>
      <c r="Q431">
        <v>5</v>
      </c>
    </row>
    <row r="432" spans="1:17" s="1" customFormat="1" x14ac:dyDescent="0.25">
      <c r="A432" t="s">
        <v>100</v>
      </c>
      <c r="B432" t="s">
        <v>39</v>
      </c>
      <c r="C432" s="1" t="str">
        <f t="shared" si="3"/>
        <v>dab</v>
      </c>
      <c r="D432" t="s">
        <v>41</v>
      </c>
      <c r="E432">
        <v>23</v>
      </c>
      <c r="F432" t="s">
        <v>47</v>
      </c>
      <c r="G432">
        <v>2015</v>
      </c>
      <c r="H432">
        <v>2</v>
      </c>
      <c r="I432" t="s">
        <v>101</v>
      </c>
      <c r="J432">
        <v>0</v>
      </c>
      <c r="K432">
        <v>22</v>
      </c>
      <c r="L432">
        <v>7</v>
      </c>
      <c r="M432"/>
      <c r="N432"/>
      <c r="O432"/>
      <c r="P432"/>
      <c r="Q432"/>
    </row>
    <row r="433" spans="1:17" s="1" customFormat="1" x14ac:dyDescent="0.25">
      <c r="A433" t="s">
        <v>100</v>
      </c>
      <c r="B433" t="s">
        <v>32</v>
      </c>
      <c r="C433" s="1" t="str">
        <f t="shared" si="3"/>
        <v>fle</v>
      </c>
      <c r="D433" t="s">
        <v>46</v>
      </c>
      <c r="E433">
        <v>23</v>
      </c>
      <c r="F433" t="s">
        <v>47</v>
      </c>
      <c r="G433">
        <v>2015</v>
      </c>
      <c r="H433">
        <v>2</v>
      </c>
      <c r="I433" t="s">
        <v>101</v>
      </c>
      <c r="J433">
        <v>0</v>
      </c>
      <c r="K433">
        <v>22</v>
      </c>
      <c r="L433">
        <v>5</v>
      </c>
      <c r="M433"/>
      <c r="N433"/>
      <c r="O433"/>
      <c r="P433"/>
      <c r="Q433"/>
    </row>
    <row r="434" spans="1:17" s="1" customFormat="1" x14ac:dyDescent="0.25">
      <c r="A434" t="s">
        <v>100</v>
      </c>
      <c r="B434" t="s">
        <v>51</v>
      </c>
      <c r="C434" s="1" t="str">
        <f t="shared" si="3"/>
        <v>tur</v>
      </c>
      <c r="D434" t="s">
        <v>28</v>
      </c>
      <c r="E434">
        <v>23</v>
      </c>
      <c r="F434" t="s">
        <v>47</v>
      </c>
      <c r="G434">
        <v>2015</v>
      </c>
      <c r="H434">
        <v>2</v>
      </c>
      <c r="I434" t="s">
        <v>101</v>
      </c>
      <c r="J434">
        <v>0</v>
      </c>
      <c r="K434">
        <v>22</v>
      </c>
      <c r="L434">
        <v>5</v>
      </c>
      <c r="M434"/>
      <c r="N434"/>
      <c r="O434"/>
      <c r="P434"/>
      <c r="Q434"/>
    </row>
    <row r="435" spans="1:17" s="1" customFormat="1" x14ac:dyDescent="0.25">
      <c r="A435" t="s">
        <v>100</v>
      </c>
      <c r="B435" t="s">
        <v>102</v>
      </c>
      <c r="C435" s="1" t="str">
        <f t="shared" si="3"/>
        <v>bll</v>
      </c>
      <c r="D435" t="s">
        <v>103</v>
      </c>
      <c r="E435">
        <v>23</v>
      </c>
      <c r="F435" t="s">
        <v>47</v>
      </c>
      <c r="G435">
        <v>2015</v>
      </c>
      <c r="H435">
        <v>2</v>
      </c>
      <c r="I435" t="s">
        <v>101</v>
      </c>
      <c r="J435">
        <v>0</v>
      </c>
      <c r="K435">
        <v>22</v>
      </c>
      <c r="L435">
        <v>7</v>
      </c>
      <c r="M435"/>
      <c r="N435"/>
      <c r="O435"/>
      <c r="P435"/>
      <c r="Q435"/>
    </row>
    <row r="436" spans="1:17" s="1" customFormat="1" x14ac:dyDescent="0.25">
      <c r="A436" t="s">
        <v>100</v>
      </c>
      <c r="B436" t="s">
        <v>32</v>
      </c>
      <c r="C436" s="1" t="str">
        <f t="shared" si="3"/>
        <v>fle</v>
      </c>
      <c r="D436" t="s">
        <v>46</v>
      </c>
      <c r="E436">
        <v>23</v>
      </c>
      <c r="F436" t="s">
        <v>47</v>
      </c>
      <c r="G436">
        <v>2015</v>
      </c>
      <c r="H436">
        <v>2</v>
      </c>
      <c r="I436" t="s">
        <v>104</v>
      </c>
      <c r="J436">
        <v>187</v>
      </c>
      <c r="K436">
        <v>22</v>
      </c>
      <c r="L436">
        <v>5</v>
      </c>
      <c r="M436"/>
      <c r="N436"/>
      <c r="O436"/>
      <c r="P436"/>
      <c r="Q436"/>
    </row>
    <row r="437" spans="1:17" s="1" customFormat="1" x14ac:dyDescent="0.25">
      <c r="A437" t="s">
        <v>100</v>
      </c>
      <c r="B437" t="s">
        <v>51</v>
      </c>
      <c r="C437" s="1" t="str">
        <f t="shared" si="3"/>
        <v>tur</v>
      </c>
      <c r="D437" t="s">
        <v>28</v>
      </c>
      <c r="E437">
        <v>23</v>
      </c>
      <c r="F437" t="s">
        <v>47</v>
      </c>
      <c r="G437">
        <v>2015</v>
      </c>
      <c r="H437">
        <v>2</v>
      </c>
      <c r="I437" t="s">
        <v>104</v>
      </c>
      <c r="J437">
        <v>8</v>
      </c>
      <c r="K437">
        <v>22</v>
      </c>
      <c r="L437">
        <v>5</v>
      </c>
      <c r="M437"/>
      <c r="N437"/>
      <c r="O437"/>
      <c r="P437"/>
      <c r="Q437"/>
    </row>
    <row r="438" spans="1:17" s="1" customFormat="1" x14ac:dyDescent="0.25">
      <c r="A438" t="s">
        <v>100</v>
      </c>
      <c r="B438" t="s">
        <v>102</v>
      </c>
      <c r="C438" s="1" t="str">
        <f t="shared" si="3"/>
        <v>bll</v>
      </c>
      <c r="D438" t="s">
        <v>103</v>
      </c>
      <c r="E438">
        <v>23</v>
      </c>
      <c r="F438" t="s">
        <v>47</v>
      </c>
      <c r="G438">
        <v>2015</v>
      </c>
      <c r="H438">
        <v>2</v>
      </c>
      <c r="I438" t="s">
        <v>104</v>
      </c>
      <c r="J438">
        <v>11</v>
      </c>
      <c r="K438">
        <v>22</v>
      </c>
      <c r="L438">
        <v>7</v>
      </c>
      <c r="M438"/>
      <c r="N438"/>
      <c r="O438"/>
      <c r="P438"/>
      <c r="Q438"/>
    </row>
    <row r="439" spans="1:17" s="1" customFormat="1" x14ac:dyDescent="0.25">
      <c r="A439" t="s">
        <v>100</v>
      </c>
      <c r="B439" t="s">
        <v>32</v>
      </c>
      <c r="C439" s="1" t="str">
        <f t="shared" si="3"/>
        <v>fle</v>
      </c>
      <c r="D439" t="s">
        <v>46</v>
      </c>
      <c r="E439">
        <v>23</v>
      </c>
      <c r="F439" t="s">
        <v>47</v>
      </c>
      <c r="G439">
        <v>2015</v>
      </c>
      <c r="H439">
        <v>3</v>
      </c>
      <c r="I439" t="s">
        <v>101</v>
      </c>
      <c r="J439">
        <v>0</v>
      </c>
      <c r="K439">
        <v>16</v>
      </c>
      <c r="L439">
        <v>1</v>
      </c>
      <c r="M439"/>
      <c r="N439"/>
      <c r="O439"/>
      <c r="P439"/>
      <c r="Q439"/>
    </row>
    <row r="440" spans="1:17" s="1" customFormat="1" x14ac:dyDescent="0.25">
      <c r="A440" t="s">
        <v>100</v>
      </c>
      <c r="B440" t="s">
        <v>51</v>
      </c>
      <c r="C440" s="1" t="str">
        <f t="shared" si="3"/>
        <v>tur</v>
      </c>
      <c r="D440" t="s">
        <v>28</v>
      </c>
      <c r="E440">
        <v>23</v>
      </c>
      <c r="F440" t="s">
        <v>47</v>
      </c>
      <c r="G440">
        <v>2015</v>
      </c>
      <c r="H440">
        <v>3</v>
      </c>
      <c r="I440" t="s">
        <v>101</v>
      </c>
      <c r="J440">
        <v>0</v>
      </c>
      <c r="K440">
        <v>16</v>
      </c>
      <c r="L440">
        <v>1</v>
      </c>
      <c r="M440"/>
      <c r="N440"/>
      <c r="O440"/>
      <c r="P440"/>
      <c r="Q440"/>
    </row>
    <row r="441" spans="1:17" s="1" customFormat="1" x14ac:dyDescent="0.25">
      <c r="A441" t="s">
        <v>100</v>
      </c>
      <c r="B441" t="s">
        <v>102</v>
      </c>
      <c r="C441" s="1" t="str">
        <f t="shared" si="3"/>
        <v>bll</v>
      </c>
      <c r="D441" t="s">
        <v>103</v>
      </c>
      <c r="E441">
        <v>23</v>
      </c>
      <c r="F441" t="s">
        <v>47</v>
      </c>
      <c r="G441">
        <v>2015</v>
      </c>
      <c r="H441">
        <v>3</v>
      </c>
      <c r="I441" t="s">
        <v>101</v>
      </c>
      <c r="J441">
        <v>0</v>
      </c>
      <c r="K441">
        <v>16</v>
      </c>
      <c r="L441">
        <v>1</v>
      </c>
      <c r="M441"/>
      <c r="N441"/>
      <c r="O441"/>
      <c r="P441"/>
      <c r="Q441"/>
    </row>
    <row r="442" spans="1:17" s="1" customFormat="1" x14ac:dyDescent="0.25">
      <c r="A442" t="s">
        <v>100</v>
      </c>
      <c r="B442" t="s">
        <v>32</v>
      </c>
      <c r="C442" s="1" t="str">
        <f t="shared" si="3"/>
        <v>fle</v>
      </c>
      <c r="D442" t="s">
        <v>46</v>
      </c>
      <c r="E442">
        <v>23</v>
      </c>
      <c r="F442" t="s">
        <v>47</v>
      </c>
      <c r="G442">
        <v>2015</v>
      </c>
      <c r="H442">
        <v>3</v>
      </c>
      <c r="I442" t="s">
        <v>104</v>
      </c>
      <c r="J442">
        <v>20</v>
      </c>
      <c r="K442">
        <v>16</v>
      </c>
      <c r="L442">
        <v>1</v>
      </c>
      <c r="M442"/>
      <c r="N442"/>
      <c r="O442"/>
      <c r="P442"/>
      <c r="Q442"/>
    </row>
    <row r="443" spans="1:17" s="1" customFormat="1" x14ac:dyDescent="0.25">
      <c r="A443" t="s">
        <v>100</v>
      </c>
      <c r="B443" t="s">
        <v>51</v>
      </c>
      <c r="C443" s="1" t="str">
        <f t="shared" si="3"/>
        <v>tur</v>
      </c>
      <c r="D443" t="s">
        <v>28</v>
      </c>
      <c r="E443">
        <v>23</v>
      </c>
      <c r="F443" t="s">
        <v>47</v>
      </c>
      <c r="G443">
        <v>2015</v>
      </c>
      <c r="H443">
        <v>3</v>
      </c>
      <c r="I443" t="s">
        <v>104</v>
      </c>
      <c r="J443">
        <v>6</v>
      </c>
      <c r="K443">
        <v>16</v>
      </c>
      <c r="L443">
        <v>1</v>
      </c>
      <c r="M443"/>
      <c r="N443"/>
      <c r="O443"/>
      <c r="P443"/>
      <c r="Q443"/>
    </row>
    <row r="444" spans="1:17" s="1" customFormat="1" x14ac:dyDescent="0.25">
      <c r="A444" t="s">
        <v>100</v>
      </c>
      <c r="B444" t="s">
        <v>102</v>
      </c>
      <c r="C444" s="1" t="str">
        <f t="shared" si="3"/>
        <v>bll</v>
      </c>
      <c r="D444" t="s">
        <v>103</v>
      </c>
      <c r="E444">
        <v>23</v>
      </c>
      <c r="F444" t="s">
        <v>47</v>
      </c>
      <c r="G444">
        <v>2015</v>
      </c>
      <c r="H444">
        <v>3</v>
      </c>
      <c r="I444" t="s">
        <v>104</v>
      </c>
      <c r="J444">
        <v>2</v>
      </c>
      <c r="K444">
        <v>16</v>
      </c>
      <c r="L444">
        <v>1</v>
      </c>
      <c r="M444"/>
      <c r="N444"/>
      <c r="O444"/>
      <c r="P444"/>
      <c r="Q444"/>
    </row>
    <row r="445" spans="1:17" s="1" customFormat="1" x14ac:dyDescent="0.25">
      <c r="A445" t="s">
        <v>100</v>
      </c>
      <c r="B445" t="s">
        <v>39</v>
      </c>
      <c r="C445" s="1" t="str">
        <f t="shared" si="3"/>
        <v>dab</v>
      </c>
      <c r="D445" t="s">
        <v>41</v>
      </c>
      <c r="E445">
        <v>23</v>
      </c>
      <c r="F445" t="s">
        <v>47</v>
      </c>
      <c r="G445">
        <v>2015</v>
      </c>
      <c r="H445">
        <v>4</v>
      </c>
      <c r="I445" t="s">
        <v>101</v>
      </c>
      <c r="J445">
        <v>0</v>
      </c>
      <c r="K445">
        <v>46</v>
      </c>
      <c r="L445">
        <v>2</v>
      </c>
      <c r="M445"/>
      <c r="N445"/>
      <c r="O445"/>
      <c r="P445"/>
      <c r="Q445"/>
    </row>
    <row r="446" spans="1:17" s="1" customFormat="1" x14ac:dyDescent="0.25">
      <c r="A446" t="s">
        <v>100</v>
      </c>
      <c r="B446" t="s">
        <v>32</v>
      </c>
      <c r="C446" s="1" t="str">
        <f t="shared" si="3"/>
        <v>fle</v>
      </c>
      <c r="D446" t="s">
        <v>46</v>
      </c>
      <c r="E446">
        <v>23</v>
      </c>
      <c r="F446" t="s">
        <v>47</v>
      </c>
      <c r="G446">
        <v>2015</v>
      </c>
      <c r="H446">
        <v>4</v>
      </c>
      <c r="I446" t="s">
        <v>101</v>
      </c>
      <c r="J446">
        <v>0</v>
      </c>
      <c r="K446">
        <v>46</v>
      </c>
      <c r="L446">
        <v>2</v>
      </c>
      <c r="M446"/>
      <c r="N446"/>
      <c r="O446"/>
      <c r="P446"/>
      <c r="Q446"/>
    </row>
    <row r="447" spans="1:17" s="1" customFormat="1" x14ac:dyDescent="0.25">
      <c r="A447" t="s">
        <v>100</v>
      </c>
      <c r="B447" t="s">
        <v>51</v>
      </c>
      <c r="C447" s="1" t="str">
        <f t="shared" si="3"/>
        <v>tur</v>
      </c>
      <c r="D447" t="s">
        <v>28</v>
      </c>
      <c r="E447">
        <v>23</v>
      </c>
      <c r="F447" t="s">
        <v>47</v>
      </c>
      <c r="G447">
        <v>2015</v>
      </c>
      <c r="H447">
        <v>4</v>
      </c>
      <c r="I447" t="s">
        <v>101</v>
      </c>
      <c r="J447">
        <v>0</v>
      </c>
      <c r="K447">
        <v>46</v>
      </c>
      <c r="L447">
        <v>23</v>
      </c>
      <c r="M447"/>
      <c r="N447"/>
      <c r="O447"/>
      <c r="P447"/>
      <c r="Q447"/>
    </row>
    <row r="448" spans="1:17" s="1" customFormat="1" x14ac:dyDescent="0.25">
      <c r="A448" t="s">
        <v>100</v>
      </c>
      <c r="B448" t="s">
        <v>102</v>
      </c>
      <c r="C448" s="1" t="str">
        <f t="shared" si="3"/>
        <v>bll</v>
      </c>
      <c r="D448" t="s">
        <v>103</v>
      </c>
      <c r="E448">
        <v>23</v>
      </c>
      <c r="F448" t="s">
        <v>47</v>
      </c>
      <c r="G448">
        <v>2015</v>
      </c>
      <c r="H448">
        <v>4</v>
      </c>
      <c r="I448" t="s">
        <v>101</v>
      </c>
      <c r="J448">
        <v>0</v>
      </c>
      <c r="K448">
        <v>46</v>
      </c>
      <c r="L448">
        <v>34</v>
      </c>
      <c r="M448"/>
      <c r="N448"/>
      <c r="O448"/>
      <c r="P448"/>
      <c r="Q448"/>
    </row>
    <row r="449" spans="1:17" s="1" customFormat="1" x14ac:dyDescent="0.25">
      <c r="A449" t="s">
        <v>100</v>
      </c>
      <c r="B449" t="s">
        <v>32</v>
      </c>
      <c r="C449" s="1" t="str">
        <f t="shared" si="3"/>
        <v>fle</v>
      </c>
      <c r="D449" t="s">
        <v>46</v>
      </c>
      <c r="E449">
        <v>23</v>
      </c>
      <c r="F449" t="s">
        <v>47</v>
      </c>
      <c r="G449">
        <v>2015</v>
      </c>
      <c r="H449">
        <v>4</v>
      </c>
      <c r="I449" t="s">
        <v>104</v>
      </c>
      <c r="J449">
        <v>16</v>
      </c>
      <c r="K449">
        <v>46</v>
      </c>
      <c r="L449">
        <v>2</v>
      </c>
      <c r="M449"/>
      <c r="N449"/>
      <c r="O449"/>
      <c r="P449"/>
      <c r="Q449"/>
    </row>
    <row r="450" spans="1:17" s="1" customFormat="1" x14ac:dyDescent="0.25">
      <c r="A450" t="s">
        <v>100</v>
      </c>
      <c r="B450" t="s">
        <v>51</v>
      </c>
      <c r="C450" s="1" t="str">
        <f t="shared" si="3"/>
        <v>tur</v>
      </c>
      <c r="D450" t="s">
        <v>28</v>
      </c>
      <c r="E450">
        <v>23</v>
      </c>
      <c r="F450" t="s">
        <v>47</v>
      </c>
      <c r="G450">
        <v>2015</v>
      </c>
      <c r="H450">
        <v>4</v>
      </c>
      <c r="I450" t="s">
        <v>104</v>
      </c>
      <c r="J450">
        <v>156</v>
      </c>
      <c r="K450">
        <v>46</v>
      </c>
      <c r="L450">
        <v>23</v>
      </c>
      <c r="M450"/>
      <c r="N450"/>
      <c r="O450"/>
      <c r="P450"/>
      <c r="Q450"/>
    </row>
    <row r="451" spans="1:17" s="1" customFormat="1" x14ac:dyDescent="0.25">
      <c r="A451" t="s">
        <v>100</v>
      </c>
      <c r="B451" t="s">
        <v>102</v>
      </c>
      <c r="C451" s="1" t="str">
        <f t="shared" si="3"/>
        <v>bll</v>
      </c>
      <c r="D451" t="s">
        <v>103</v>
      </c>
      <c r="E451">
        <v>23</v>
      </c>
      <c r="F451" t="s">
        <v>47</v>
      </c>
      <c r="G451">
        <v>2015</v>
      </c>
      <c r="H451">
        <v>4</v>
      </c>
      <c r="I451" t="s">
        <v>104</v>
      </c>
      <c r="J451">
        <v>645</v>
      </c>
      <c r="K451">
        <v>46</v>
      </c>
      <c r="L451">
        <v>34</v>
      </c>
      <c r="M451"/>
      <c r="N451"/>
      <c r="O451"/>
      <c r="P451"/>
      <c r="Q451"/>
    </row>
    <row r="452" spans="1:17" s="1" customFormat="1" x14ac:dyDescent="0.25">
      <c r="A452" t="s">
        <v>100</v>
      </c>
      <c r="B452" t="s">
        <v>39</v>
      </c>
      <c r="C452" s="1" t="str">
        <f t="shared" si="3"/>
        <v>dab</v>
      </c>
      <c r="D452" t="s">
        <v>41</v>
      </c>
      <c r="E452">
        <v>23</v>
      </c>
      <c r="F452" t="s">
        <v>47</v>
      </c>
      <c r="G452">
        <v>2016</v>
      </c>
      <c r="H452">
        <v>1</v>
      </c>
      <c r="I452" t="s">
        <v>101</v>
      </c>
      <c r="J452">
        <v>0</v>
      </c>
      <c r="K452">
        <v>62</v>
      </c>
      <c r="L452">
        <v>14</v>
      </c>
      <c r="M452"/>
      <c r="N452"/>
      <c r="O452"/>
      <c r="P452"/>
      <c r="Q452"/>
    </row>
    <row r="453" spans="1:17" s="1" customFormat="1" x14ac:dyDescent="0.25">
      <c r="A453" t="s">
        <v>100</v>
      </c>
      <c r="B453" t="s">
        <v>32</v>
      </c>
      <c r="C453" s="1" t="str">
        <f t="shared" si="3"/>
        <v>fle</v>
      </c>
      <c r="D453" t="s">
        <v>46</v>
      </c>
      <c r="E453">
        <v>23</v>
      </c>
      <c r="F453" t="s">
        <v>47</v>
      </c>
      <c r="G453">
        <v>2016</v>
      </c>
      <c r="H453">
        <v>1</v>
      </c>
      <c r="I453" t="s">
        <v>101</v>
      </c>
      <c r="J453">
        <v>0</v>
      </c>
      <c r="K453">
        <v>62</v>
      </c>
      <c r="L453">
        <v>16</v>
      </c>
      <c r="M453"/>
      <c r="N453"/>
      <c r="O453"/>
      <c r="P453"/>
      <c r="Q453"/>
    </row>
    <row r="454" spans="1:17" s="1" customFormat="1" x14ac:dyDescent="0.25">
      <c r="A454" t="s">
        <v>100</v>
      </c>
      <c r="B454" t="s">
        <v>51</v>
      </c>
      <c r="C454" s="1" t="str">
        <f t="shared" si="3"/>
        <v>tur</v>
      </c>
      <c r="D454" t="s">
        <v>28</v>
      </c>
      <c r="E454">
        <v>23</v>
      </c>
      <c r="F454" t="s">
        <v>47</v>
      </c>
      <c r="G454">
        <v>2016</v>
      </c>
      <c r="H454">
        <v>1</v>
      </c>
      <c r="I454" t="s">
        <v>101</v>
      </c>
      <c r="J454">
        <v>0</v>
      </c>
      <c r="K454">
        <v>62</v>
      </c>
      <c r="L454">
        <v>11</v>
      </c>
      <c r="M454"/>
      <c r="N454"/>
      <c r="O454"/>
      <c r="P454"/>
      <c r="Q454"/>
    </row>
    <row r="455" spans="1:17" s="1" customFormat="1" x14ac:dyDescent="0.25">
      <c r="A455" t="s">
        <v>100</v>
      </c>
      <c r="B455" t="s">
        <v>102</v>
      </c>
      <c r="C455" s="1" t="str">
        <f t="shared" si="3"/>
        <v>bll</v>
      </c>
      <c r="D455" t="s">
        <v>103</v>
      </c>
      <c r="E455">
        <v>23</v>
      </c>
      <c r="F455" t="s">
        <v>47</v>
      </c>
      <c r="G455">
        <v>2016</v>
      </c>
      <c r="H455">
        <v>1</v>
      </c>
      <c r="I455" t="s">
        <v>101</v>
      </c>
      <c r="J455">
        <v>0</v>
      </c>
      <c r="K455">
        <v>62</v>
      </c>
      <c r="L455">
        <v>14</v>
      </c>
      <c r="M455"/>
      <c r="N455"/>
      <c r="O455"/>
      <c r="P455"/>
      <c r="Q455"/>
    </row>
    <row r="456" spans="1:17" s="1" customFormat="1" x14ac:dyDescent="0.25">
      <c r="A456" t="s">
        <v>100</v>
      </c>
      <c r="B456" t="s">
        <v>32</v>
      </c>
      <c r="C456" s="1" t="str">
        <f t="shared" si="3"/>
        <v>fle</v>
      </c>
      <c r="D456" t="s">
        <v>46</v>
      </c>
      <c r="E456">
        <v>23</v>
      </c>
      <c r="F456" t="s">
        <v>47</v>
      </c>
      <c r="G456">
        <v>2016</v>
      </c>
      <c r="H456">
        <v>1</v>
      </c>
      <c r="I456" t="s">
        <v>104</v>
      </c>
      <c r="J456">
        <v>2212</v>
      </c>
      <c r="K456">
        <v>62</v>
      </c>
      <c r="L456">
        <v>16</v>
      </c>
      <c r="M456"/>
      <c r="N456"/>
      <c r="O456"/>
      <c r="P456"/>
      <c r="Q456"/>
    </row>
    <row r="457" spans="1:17" s="1" customFormat="1" x14ac:dyDescent="0.25">
      <c r="A457" t="s">
        <v>100</v>
      </c>
      <c r="B457" t="s">
        <v>51</v>
      </c>
      <c r="C457" s="1" t="str">
        <f t="shared" si="3"/>
        <v>tur</v>
      </c>
      <c r="D457" t="s">
        <v>28</v>
      </c>
      <c r="E457">
        <v>23</v>
      </c>
      <c r="F457" t="s">
        <v>47</v>
      </c>
      <c r="G457">
        <v>2016</v>
      </c>
      <c r="H457">
        <v>1</v>
      </c>
      <c r="I457" t="s">
        <v>104</v>
      </c>
      <c r="J457">
        <v>44</v>
      </c>
      <c r="K457">
        <v>62</v>
      </c>
      <c r="L457">
        <v>11</v>
      </c>
      <c r="M457"/>
      <c r="N457"/>
      <c r="O457"/>
      <c r="P457"/>
      <c r="Q457"/>
    </row>
    <row r="458" spans="1:17" s="1" customFormat="1" x14ac:dyDescent="0.25">
      <c r="A458" t="s">
        <v>100</v>
      </c>
      <c r="B458" t="s">
        <v>102</v>
      </c>
      <c r="C458" s="1" t="str">
        <f t="shared" si="3"/>
        <v>bll</v>
      </c>
      <c r="D458" t="s">
        <v>103</v>
      </c>
      <c r="E458">
        <v>23</v>
      </c>
      <c r="F458" t="s">
        <v>47</v>
      </c>
      <c r="G458">
        <v>2016</v>
      </c>
      <c r="H458">
        <v>1</v>
      </c>
      <c r="I458" t="s">
        <v>104</v>
      </c>
      <c r="J458">
        <v>146</v>
      </c>
      <c r="K458">
        <v>62</v>
      </c>
      <c r="L458">
        <v>14</v>
      </c>
      <c r="M458"/>
      <c r="N458"/>
      <c r="O458"/>
      <c r="P458"/>
      <c r="Q458"/>
    </row>
    <row r="459" spans="1:17" s="1" customFormat="1" x14ac:dyDescent="0.25">
      <c r="A459" t="s">
        <v>100</v>
      </c>
      <c r="B459" t="s">
        <v>39</v>
      </c>
      <c r="C459" s="1" t="str">
        <f t="shared" si="3"/>
        <v>dab</v>
      </c>
      <c r="D459" t="s">
        <v>41</v>
      </c>
      <c r="E459">
        <v>23</v>
      </c>
      <c r="F459" t="s">
        <v>47</v>
      </c>
      <c r="G459">
        <v>2016</v>
      </c>
      <c r="H459">
        <v>2</v>
      </c>
      <c r="I459" t="s">
        <v>101</v>
      </c>
      <c r="J459">
        <v>0</v>
      </c>
      <c r="K459">
        <v>43</v>
      </c>
      <c r="L459">
        <v>22</v>
      </c>
      <c r="M459"/>
      <c r="N459"/>
      <c r="O459"/>
      <c r="P459"/>
      <c r="Q459"/>
    </row>
    <row r="460" spans="1:17" s="1" customFormat="1" x14ac:dyDescent="0.25">
      <c r="A460" t="s">
        <v>100</v>
      </c>
      <c r="B460" t="s">
        <v>32</v>
      </c>
      <c r="C460" s="1" t="str">
        <f t="shared" si="3"/>
        <v>fle</v>
      </c>
      <c r="D460" t="s">
        <v>46</v>
      </c>
      <c r="E460">
        <v>23</v>
      </c>
      <c r="F460" t="s">
        <v>47</v>
      </c>
      <c r="G460">
        <v>2016</v>
      </c>
      <c r="H460">
        <v>2</v>
      </c>
      <c r="I460" t="s">
        <v>101</v>
      </c>
      <c r="J460">
        <v>0</v>
      </c>
      <c r="K460">
        <v>43</v>
      </c>
      <c r="L460">
        <v>14</v>
      </c>
      <c r="M460"/>
      <c r="N460"/>
      <c r="O460"/>
      <c r="P460"/>
      <c r="Q460"/>
    </row>
    <row r="461" spans="1:17" s="1" customFormat="1" x14ac:dyDescent="0.25">
      <c r="A461" t="s">
        <v>100</v>
      </c>
      <c r="B461" t="s">
        <v>51</v>
      </c>
      <c r="C461" s="1" t="str">
        <f t="shared" si="3"/>
        <v>tur</v>
      </c>
      <c r="D461" t="s">
        <v>28</v>
      </c>
      <c r="E461">
        <v>23</v>
      </c>
      <c r="F461" t="s">
        <v>47</v>
      </c>
      <c r="G461">
        <v>2016</v>
      </c>
      <c r="H461">
        <v>2</v>
      </c>
      <c r="I461" t="s">
        <v>101</v>
      </c>
      <c r="J461">
        <v>0</v>
      </c>
      <c r="K461">
        <v>43</v>
      </c>
      <c r="L461">
        <v>15</v>
      </c>
      <c r="M461"/>
      <c r="N461"/>
      <c r="O461"/>
      <c r="P461"/>
      <c r="Q461"/>
    </row>
    <row r="462" spans="1:17" s="1" customFormat="1" x14ac:dyDescent="0.25">
      <c r="A462" t="s">
        <v>100</v>
      </c>
      <c r="B462" t="s">
        <v>102</v>
      </c>
      <c r="C462" s="1" t="str">
        <f t="shared" si="3"/>
        <v>bll</v>
      </c>
      <c r="D462" t="s">
        <v>103</v>
      </c>
      <c r="E462">
        <v>23</v>
      </c>
      <c r="F462" t="s">
        <v>47</v>
      </c>
      <c r="G462">
        <v>2016</v>
      </c>
      <c r="H462">
        <v>2</v>
      </c>
      <c r="I462" t="s">
        <v>101</v>
      </c>
      <c r="J462">
        <v>0</v>
      </c>
      <c r="K462">
        <v>43</v>
      </c>
      <c r="L462">
        <v>21</v>
      </c>
      <c r="M462"/>
      <c r="N462"/>
      <c r="O462"/>
      <c r="P462"/>
      <c r="Q462"/>
    </row>
    <row r="463" spans="1:17" s="1" customFormat="1" x14ac:dyDescent="0.25">
      <c r="A463" t="s">
        <v>100</v>
      </c>
      <c r="B463" t="s">
        <v>32</v>
      </c>
      <c r="C463" s="1" t="str">
        <f t="shared" si="3"/>
        <v>fle</v>
      </c>
      <c r="D463" t="s">
        <v>46</v>
      </c>
      <c r="E463">
        <v>23</v>
      </c>
      <c r="F463" t="s">
        <v>47</v>
      </c>
      <c r="G463">
        <v>2016</v>
      </c>
      <c r="H463">
        <v>2</v>
      </c>
      <c r="I463" t="s">
        <v>104</v>
      </c>
      <c r="J463">
        <v>555</v>
      </c>
      <c r="K463">
        <v>43</v>
      </c>
      <c r="L463">
        <v>14</v>
      </c>
      <c r="M463"/>
      <c r="N463"/>
      <c r="O463"/>
      <c r="P463"/>
      <c r="Q463"/>
    </row>
    <row r="464" spans="1:17" s="1" customFormat="1" x14ac:dyDescent="0.25">
      <c r="A464" t="s">
        <v>100</v>
      </c>
      <c r="B464" t="s">
        <v>51</v>
      </c>
      <c r="C464" s="1" t="str">
        <f t="shared" si="3"/>
        <v>tur</v>
      </c>
      <c r="D464" t="s">
        <v>28</v>
      </c>
      <c r="E464">
        <v>23</v>
      </c>
      <c r="F464" t="s">
        <v>47</v>
      </c>
      <c r="G464">
        <v>2016</v>
      </c>
      <c r="H464">
        <v>2</v>
      </c>
      <c r="I464" t="s">
        <v>104</v>
      </c>
      <c r="J464">
        <v>59</v>
      </c>
      <c r="K464">
        <v>43</v>
      </c>
      <c r="L464">
        <v>15</v>
      </c>
      <c r="M464"/>
      <c r="N464"/>
      <c r="O464"/>
      <c r="P464"/>
      <c r="Q464"/>
    </row>
    <row r="465" spans="1:17" s="1" customFormat="1" x14ac:dyDescent="0.25">
      <c r="A465" t="s">
        <v>100</v>
      </c>
      <c r="B465" t="s">
        <v>102</v>
      </c>
      <c r="C465" s="1" t="str">
        <f t="shared" si="3"/>
        <v>bll</v>
      </c>
      <c r="D465" t="s">
        <v>103</v>
      </c>
      <c r="E465">
        <v>23</v>
      </c>
      <c r="F465" t="s">
        <v>47</v>
      </c>
      <c r="G465">
        <v>2016</v>
      </c>
      <c r="H465">
        <v>2</v>
      </c>
      <c r="I465" t="s">
        <v>104</v>
      </c>
      <c r="J465">
        <v>79</v>
      </c>
      <c r="K465">
        <v>43</v>
      </c>
      <c r="L465">
        <v>21</v>
      </c>
      <c r="M465"/>
      <c r="N465"/>
      <c r="O465"/>
      <c r="P465"/>
      <c r="Q465"/>
    </row>
    <row r="466" spans="1:17" s="1" customFormat="1" x14ac:dyDescent="0.25">
      <c r="A466" t="s">
        <v>100</v>
      </c>
      <c r="B466" t="s">
        <v>39</v>
      </c>
      <c r="C466" s="1" t="str">
        <f t="shared" si="3"/>
        <v>dab</v>
      </c>
      <c r="D466" t="s">
        <v>41</v>
      </c>
      <c r="E466">
        <v>23</v>
      </c>
      <c r="F466" t="s">
        <v>47</v>
      </c>
      <c r="G466">
        <v>2016</v>
      </c>
      <c r="H466">
        <v>3</v>
      </c>
      <c r="I466" t="s">
        <v>101</v>
      </c>
      <c r="J466">
        <v>0</v>
      </c>
      <c r="K466">
        <v>37</v>
      </c>
      <c r="L466">
        <v>3</v>
      </c>
      <c r="M466"/>
      <c r="N466"/>
      <c r="O466"/>
      <c r="P466"/>
      <c r="Q466"/>
    </row>
    <row r="467" spans="1:17" s="1" customFormat="1" x14ac:dyDescent="0.25">
      <c r="A467" t="s">
        <v>100</v>
      </c>
      <c r="B467" t="s">
        <v>32</v>
      </c>
      <c r="C467" s="1" t="str">
        <f t="shared" si="3"/>
        <v>fle</v>
      </c>
      <c r="D467" t="s">
        <v>46</v>
      </c>
      <c r="E467">
        <v>23</v>
      </c>
      <c r="F467" t="s">
        <v>47</v>
      </c>
      <c r="G467">
        <v>2016</v>
      </c>
      <c r="H467">
        <v>3</v>
      </c>
      <c r="I467" t="s">
        <v>101</v>
      </c>
      <c r="J467">
        <v>0</v>
      </c>
      <c r="K467">
        <v>37</v>
      </c>
      <c r="L467">
        <v>3</v>
      </c>
      <c r="M467"/>
      <c r="N467"/>
      <c r="O467"/>
      <c r="P467"/>
      <c r="Q467"/>
    </row>
    <row r="468" spans="1:17" s="1" customFormat="1" x14ac:dyDescent="0.25">
      <c r="A468" t="s">
        <v>100</v>
      </c>
      <c r="B468" t="s">
        <v>51</v>
      </c>
      <c r="C468" s="1" t="str">
        <f t="shared" si="3"/>
        <v>tur</v>
      </c>
      <c r="D468" t="s">
        <v>28</v>
      </c>
      <c r="E468">
        <v>23</v>
      </c>
      <c r="F468" t="s">
        <v>47</v>
      </c>
      <c r="G468">
        <v>2016</v>
      </c>
      <c r="H468">
        <v>3</v>
      </c>
      <c r="I468" t="s">
        <v>101</v>
      </c>
      <c r="J468">
        <v>0</v>
      </c>
      <c r="K468">
        <v>37</v>
      </c>
      <c r="L468">
        <v>4</v>
      </c>
      <c r="M468"/>
      <c r="N468"/>
      <c r="O468"/>
      <c r="P468"/>
      <c r="Q468"/>
    </row>
    <row r="469" spans="1:17" s="1" customFormat="1" x14ac:dyDescent="0.25">
      <c r="A469" t="s">
        <v>100</v>
      </c>
      <c r="B469" t="s">
        <v>102</v>
      </c>
      <c r="C469" s="1" t="str">
        <f t="shared" si="3"/>
        <v>bll</v>
      </c>
      <c r="D469" t="s">
        <v>103</v>
      </c>
      <c r="E469">
        <v>23</v>
      </c>
      <c r="F469" t="s">
        <v>47</v>
      </c>
      <c r="G469">
        <v>2016</v>
      </c>
      <c r="H469">
        <v>3</v>
      </c>
      <c r="I469" t="s">
        <v>101</v>
      </c>
      <c r="J469">
        <v>0</v>
      </c>
      <c r="K469">
        <v>37</v>
      </c>
      <c r="L469">
        <v>9</v>
      </c>
      <c r="M469"/>
      <c r="N469"/>
      <c r="O469"/>
      <c r="P469"/>
      <c r="Q469"/>
    </row>
    <row r="470" spans="1:17" s="1" customFormat="1" x14ac:dyDescent="0.25">
      <c r="A470" t="s">
        <v>100</v>
      </c>
      <c r="B470" t="s">
        <v>32</v>
      </c>
      <c r="C470" s="1" t="str">
        <f t="shared" si="3"/>
        <v>fle</v>
      </c>
      <c r="D470" t="s">
        <v>46</v>
      </c>
      <c r="E470">
        <v>23</v>
      </c>
      <c r="F470" t="s">
        <v>47</v>
      </c>
      <c r="G470">
        <v>2016</v>
      </c>
      <c r="H470">
        <v>3</v>
      </c>
      <c r="I470" t="s">
        <v>104</v>
      </c>
      <c r="J470">
        <v>18</v>
      </c>
      <c r="K470">
        <v>37</v>
      </c>
      <c r="L470">
        <v>3</v>
      </c>
      <c r="M470"/>
      <c r="N470"/>
      <c r="O470"/>
      <c r="P470"/>
      <c r="Q470"/>
    </row>
    <row r="471" spans="1:17" s="1" customFormat="1" x14ac:dyDescent="0.25">
      <c r="A471" t="s">
        <v>100</v>
      </c>
      <c r="B471" t="s">
        <v>51</v>
      </c>
      <c r="C471" s="1" t="str">
        <f t="shared" si="3"/>
        <v>tur</v>
      </c>
      <c r="D471" t="s">
        <v>28</v>
      </c>
      <c r="E471">
        <v>23</v>
      </c>
      <c r="F471" t="s">
        <v>47</v>
      </c>
      <c r="G471">
        <v>2016</v>
      </c>
      <c r="H471">
        <v>3</v>
      </c>
      <c r="I471" t="s">
        <v>104</v>
      </c>
      <c r="J471">
        <v>3</v>
      </c>
      <c r="K471">
        <v>37</v>
      </c>
      <c r="L471">
        <v>4</v>
      </c>
      <c r="M471"/>
      <c r="N471"/>
      <c r="O471"/>
      <c r="P471"/>
      <c r="Q471"/>
    </row>
    <row r="472" spans="1:17" s="1" customFormat="1" x14ac:dyDescent="0.25">
      <c r="A472" t="s">
        <v>100</v>
      </c>
      <c r="B472" t="s">
        <v>102</v>
      </c>
      <c r="C472" s="1" t="str">
        <f t="shared" si="3"/>
        <v>bll</v>
      </c>
      <c r="D472" t="s">
        <v>103</v>
      </c>
      <c r="E472">
        <v>23</v>
      </c>
      <c r="F472" t="s">
        <v>47</v>
      </c>
      <c r="G472">
        <v>2016</v>
      </c>
      <c r="H472">
        <v>3</v>
      </c>
      <c r="I472" t="s">
        <v>104</v>
      </c>
      <c r="J472">
        <v>46</v>
      </c>
      <c r="K472">
        <v>37</v>
      </c>
      <c r="L472">
        <v>9</v>
      </c>
      <c r="M472"/>
      <c r="N472"/>
      <c r="O472"/>
      <c r="P472"/>
      <c r="Q472"/>
    </row>
    <row r="473" spans="1:17" s="1" customFormat="1" x14ac:dyDescent="0.25">
      <c r="A473" t="s">
        <v>100</v>
      </c>
      <c r="B473" t="s">
        <v>39</v>
      </c>
      <c r="C473" s="1" t="str">
        <f t="shared" si="3"/>
        <v>dab</v>
      </c>
      <c r="D473" t="s">
        <v>41</v>
      </c>
      <c r="E473">
        <v>23</v>
      </c>
      <c r="F473" t="s">
        <v>47</v>
      </c>
      <c r="G473">
        <v>2016</v>
      </c>
      <c r="H473">
        <v>4</v>
      </c>
      <c r="I473" t="s">
        <v>101</v>
      </c>
      <c r="J473">
        <v>0</v>
      </c>
      <c r="K473">
        <v>86</v>
      </c>
      <c r="L473">
        <v>19</v>
      </c>
      <c r="M473"/>
      <c r="N473"/>
      <c r="O473"/>
      <c r="P473"/>
      <c r="Q473"/>
    </row>
    <row r="474" spans="1:17" s="1" customFormat="1" x14ac:dyDescent="0.25">
      <c r="A474" t="s">
        <v>100</v>
      </c>
      <c r="B474" t="s">
        <v>32</v>
      </c>
      <c r="C474" s="1" t="str">
        <f t="shared" si="3"/>
        <v>fle</v>
      </c>
      <c r="D474" t="s">
        <v>46</v>
      </c>
      <c r="E474">
        <v>23</v>
      </c>
      <c r="F474" t="s">
        <v>47</v>
      </c>
      <c r="G474">
        <v>2016</v>
      </c>
      <c r="H474">
        <v>4</v>
      </c>
      <c r="I474" t="s">
        <v>101</v>
      </c>
      <c r="J474">
        <v>0</v>
      </c>
      <c r="K474">
        <v>86</v>
      </c>
      <c r="L474">
        <v>10</v>
      </c>
      <c r="M474"/>
      <c r="N474"/>
      <c r="O474"/>
      <c r="P474"/>
      <c r="Q474"/>
    </row>
    <row r="475" spans="1:17" s="1" customFormat="1" x14ac:dyDescent="0.25">
      <c r="A475" t="s">
        <v>100</v>
      </c>
      <c r="B475" t="s">
        <v>51</v>
      </c>
      <c r="C475" s="1" t="str">
        <f t="shared" si="3"/>
        <v>tur</v>
      </c>
      <c r="D475" t="s">
        <v>28</v>
      </c>
      <c r="E475">
        <v>23</v>
      </c>
      <c r="F475" t="s">
        <v>47</v>
      </c>
      <c r="G475">
        <v>2016</v>
      </c>
      <c r="H475">
        <v>4</v>
      </c>
      <c r="I475" t="s">
        <v>101</v>
      </c>
      <c r="J475">
        <v>0</v>
      </c>
      <c r="K475">
        <v>86</v>
      </c>
      <c r="L475">
        <v>44</v>
      </c>
      <c r="M475"/>
      <c r="N475"/>
      <c r="O475"/>
      <c r="P475"/>
      <c r="Q475"/>
    </row>
    <row r="476" spans="1:17" s="1" customFormat="1" x14ac:dyDescent="0.25">
      <c r="A476" t="s">
        <v>100</v>
      </c>
      <c r="B476" t="s">
        <v>102</v>
      </c>
      <c r="C476" s="1" t="str">
        <f t="shared" si="3"/>
        <v>bll</v>
      </c>
      <c r="D476" t="s">
        <v>103</v>
      </c>
      <c r="E476">
        <v>23</v>
      </c>
      <c r="F476" t="s">
        <v>47</v>
      </c>
      <c r="G476">
        <v>2016</v>
      </c>
      <c r="H476">
        <v>4</v>
      </c>
      <c r="I476" t="s">
        <v>101</v>
      </c>
      <c r="J476">
        <v>0</v>
      </c>
      <c r="K476">
        <v>86</v>
      </c>
      <c r="L476">
        <v>54</v>
      </c>
      <c r="M476"/>
      <c r="N476"/>
      <c r="O476"/>
      <c r="P476"/>
      <c r="Q476"/>
    </row>
    <row r="477" spans="1:17" s="1" customFormat="1" x14ac:dyDescent="0.25">
      <c r="A477" t="s">
        <v>100</v>
      </c>
      <c r="B477" t="s">
        <v>32</v>
      </c>
      <c r="C477" s="1" t="str">
        <f t="shared" si="3"/>
        <v>fle</v>
      </c>
      <c r="D477" t="s">
        <v>46</v>
      </c>
      <c r="E477">
        <v>23</v>
      </c>
      <c r="F477" t="s">
        <v>47</v>
      </c>
      <c r="G477">
        <v>2016</v>
      </c>
      <c r="H477">
        <v>4</v>
      </c>
      <c r="I477" t="s">
        <v>104</v>
      </c>
      <c r="J477">
        <v>390</v>
      </c>
      <c r="K477">
        <v>86</v>
      </c>
      <c r="L477">
        <v>10</v>
      </c>
      <c r="M477"/>
      <c r="N477"/>
      <c r="O477"/>
      <c r="P477"/>
      <c r="Q477"/>
    </row>
    <row r="478" spans="1:17" s="1" customFormat="1" x14ac:dyDescent="0.25">
      <c r="A478" t="s">
        <v>100</v>
      </c>
      <c r="B478" t="s">
        <v>51</v>
      </c>
      <c r="C478" s="1" t="str">
        <f t="shared" ref="C478:C541" si="4">LEFT(D478,3)</f>
        <v>tur</v>
      </c>
      <c r="D478" t="s">
        <v>28</v>
      </c>
      <c r="E478">
        <v>23</v>
      </c>
      <c r="F478" t="s">
        <v>47</v>
      </c>
      <c r="G478">
        <v>2016</v>
      </c>
      <c r="H478">
        <v>4</v>
      </c>
      <c r="I478" t="s">
        <v>104</v>
      </c>
      <c r="J478">
        <v>194</v>
      </c>
      <c r="K478">
        <v>86</v>
      </c>
      <c r="L478">
        <v>44</v>
      </c>
      <c r="M478"/>
      <c r="N478"/>
      <c r="O478"/>
      <c r="P478"/>
      <c r="Q478"/>
    </row>
    <row r="479" spans="1:17" s="1" customFormat="1" x14ac:dyDescent="0.25">
      <c r="A479" t="s">
        <v>100</v>
      </c>
      <c r="B479" t="s">
        <v>102</v>
      </c>
      <c r="C479" s="1" t="str">
        <f t="shared" si="4"/>
        <v>bll</v>
      </c>
      <c r="D479" t="s">
        <v>103</v>
      </c>
      <c r="E479">
        <v>23</v>
      </c>
      <c r="F479" t="s">
        <v>47</v>
      </c>
      <c r="G479">
        <v>2016</v>
      </c>
      <c r="H479">
        <v>4</v>
      </c>
      <c r="I479" t="s">
        <v>104</v>
      </c>
      <c r="J479">
        <v>752</v>
      </c>
      <c r="K479">
        <v>86</v>
      </c>
      <c r="L479">
        <v>54</v>
      </c>
      <c r="M479"/>
      <c r="N479"/>
      <c r="O479"/>
      <c r="P479"/>
      <c r="Q479"/>
    </row>
    <row r="480" spans="1:17" s="1" customFormat="1" x14ac:dyDescent="0.25">
      <c r="A480" t="s">
        <v>100</v>
      </c>
      <c r="B480" t="s">
        <v>39</v>
      </c>
      <c r="C480" s="1" t="str">
        <f t="shared" si="4"/>
        <v>dab</v>
      </c>
      <c r="D480" t="s">
        <v>41</v>
      </c>
      <c r="E480">
        <v>23</v>
      </c>
      <c r="F480" t="s">
        <v>47</v>
      </c>
      <c r="G480">
        <v>2014</v>
      </c>
      <c r="H480">
        <v>1</v>
      </c>
      <c r="I480" t="s">
        <v>104</v>
      </c>
      <c r="J480">
        <v>4</v>
      </c>
      <c r="K480">
        <v>35</v>
      </c>
      <c r="L480">
        <v>2</v>
      </c>
      <c r="M480">
        <v>1</v>
      </c>
      <c r="N480"/>
      <c r="O480"/>
      <c r="P480"/>
      <c r="Q480"/>
    </row>
    <row r="481" spans="1:17" s="1" customFormat="1" x14ac:dyDescent="0.25">
      <c r="A481" t="s">
        <v>100</v>
      </c>
      <c r="B481" t="s">
        <v>39</v>
      </c>
      <c r="C481" s="1" t="str">
        <f t="shared" si="4"/>
        <v>dab</v>
      </c>
      <c r="D481" t="s">
        <v>41</v>
      </c>
      <c r="E481">
        <v>23</v>
      </c>
      <c r="F481" t="s">
        <v>43</v>
      </c>
      <c r="G481">
        <v>2014</v>
      </c>
      <c r="H481">
        <v>1</v>
      </c>
      <c r="I481" t="s">
        <v>104</v>
      </c>
      <c r="J481">
        <v>3543</v>
      </c>
      <c r="K481">
        <v>769</v>
      </c>
      <c r="L481">
        <v>242</v>
      </c>
      <c r="M481">
        <v>1</v>
      </c>
      <c r="N481"/>
      <c r="O481"/>
      <c r="P481"/>
      <c r="Q481"/>
    </row>
    <row r="482" spans="1:17" s="1" customFormat="1" x14ac:dyDescent="0.25">
      <c r="A482" t="s">
        <v>100</v>
      </c>
      <c r="B482" t="s">
        <v>39</v>
      </c>
      <c r="C482" s="1" t="str">
        <f t="shared" si="4"/>
        <v>dab</v>
      </c>
      <c r="D482" t="s">
        <v>41</v>
      </c>
      <c r="E482">
        <v>23</v>
      </c>
      <c r="F482" t="s">
        <v>43</v>
      </c>
      <c r="G482">
        <v>2014</v>
      </c>
      <c r="H482">
        <v>2</v>
      </c>
      <c r="I482" t="s">
        <v>104</v>
      </c>
      <c r="J482">
        <v>5013</v>
      </c>
      <c r="K482">
        <v>898</v>
      </c>
      <c r="L482">
        <v>292</v>
      </c>
      <c r="M482"/>
      <c r="N482"/>
      <c r="O482"/>
      <c r="P482"/>
      <c r="Q482"/>
    </row>
    <row r="483" spans="1:17" s="1" customFormat="1" x14ac:dyDescent="0.25">
      <c r="A483" t="s">
        <v>100</v>
      </c>
      <c r="B483" t="s">
        <v>39</v>
      </c>
      <c r="C483" s="1" t="str">
        <f t="shared" si="4"/>
        <v>dab</v>
      </c>
      <c r="D483" t="s">
        <v>41</v>
      </c>
      <c r="E483">
        <v>23</v>
      </c>
      <c r="F483" t="s">
        <v>43</v>
      </c>
      <c r="G483">
        <v>2014</v>
      </c>
      <c r="H483">
        <v>3</v>
      </c>
      <c r="I483" t="s">
        <v>104</v>
      </c>
      <c r="J483">
        <v>1468</v>
      </c>
      <c r="K483">
        <v>1357</v>
      </c>
      <c r="L483">
        <v>136</v>
      </c>
      <c r="M483">
        <v>5</v>
      </c>
      <c r="N483"/>
      <c r="O483"/>
      <c r="P483"/>
      <c r="Q483"/>
    </row>
    <row r="484" spans="1:17" s="1" customFormat="1" x14ac:dyDescent="0.25">
      <c r="A484" t="s">
        <v>100</v>
      </c>
      <c r="B484" t="s">
        <v>39</v>
      </c>
      <c r="C484" s="1" t="str">
        <f t="shared" si="4"/>
        <v>dab</v>
      </c>
      <c r="D484" t="s">
        <v>41</v>
      </c>
      <c r="E484">
        <v>23</v>
      </c>
      <c r="F484" t="s">
        <v>43</v>
      </c>
      <c r="G484">
        <v>2014</v>
      </c>
      <c r="H484">
        <v>4</v>
      </c>
      <c r="I484" t="s">
        <v>104</v>
      </c>
      <c r="J484">
        <v>898</v>
      </c>
      <c r="K484">
        <v>1723</v>
      </c>
      <c r="L484">
        <v>117</v>
      </c>
      <c r="M484">
        <v>2</v>
      </c>
      <c r="N484"/>
      <c r="O484"/>
      <c r="P484"/>
      <c r="Q484"/>
    </row>
    <row r="485" spans="1:17" s="1" customFormat="1" x14ac:dyDescent="0.25">
      <c r="A485" t="s">
        <v>100</v>
      </c>
      <c r="B485" t="s">
        <v>39</v>
      </c>
      <c r="C485" s="1" t="str">
        <f t="shared" si="4"/>
        <v>dab</v>
      </c>
      <c r="D485" t="s">
        <v>41</v>
      </c>
      <c r="E485">
        <v>23</v>
      </c>
      <c r="F485" t="s">
        <v>47</v>
      </c>
      <c r="G485">
        <v>2014</v>
      </c>
      <c r="H485">
        <v>4</v>
      </c>
      <c r="I485" t="s">
        <v>104</v>
      </c>
      <c r="J485">
        <v>40</v>
      </c>
      <c r="K485">
        <v>46</v>
      </c>
      <c r="L485">
        <v>3</v>
      </c>
      <c r="M485">
        <v>2</v>
      </c>
      <c r="N485"/>
      <c r="O485"/>
      <c r="P485"/>
      <c r="Q485"/>
    </row>
    <row r="486" spans="1:17" s="1" customFormat="1" x14ac:dyDescent="0.25">
      <c r="A486" t="s">
        <v>100</v>
      </c>
      <c r="B486" t="s">
        <v>39</v>
      </c>
      <c r="C486" s="1" t="str">
        <f t="shared" si="4"/>
        <v>dab</v>
      </c>
      <c r="D486" t="s">
        <v>41</v>
      </c>
      <c r="E486">
        <v>23</v>
      </c>
      <c r="F486" t="s">
        <v>47</v>
      </c>
      <c r="G486">
        <v>2015</v>
      </c>
      <c r="H486">
        <v>1</v>
      </c>
      <c r="I486" t="s">
        <v>104</v>
      </c>
      <c r="J486">
        <v>381</v>
      </c>
      <c r="K486">
        <v>132</v>
      </c>
      <c r="L486">
        <v>53</v>
      </c>
      <c r="M486">
        <v>2</v>
      </c>
      <c r="N486"/>
      <c r="O486"/>
      <c r="P486"/>
      <c r="Q486"/>
    </row>
    <row r="487" spans="1:17" s="1" customFormat="1" x14ac:dyDescent="0.25">
      <c r="A487" t="s">
        <v>100</v>
      </c>
      <c r="B487" t="s">
        <v>39</v>
      </c>
      <c r="C487" s="1" t="str">
        <f t="shared" si="4"/>
        <v>dab</v>
      </c>
      <c r="D487" t="s">
        <v>41</v>
      </c>
      <c r="E487">
        <v>23</v>
      </c>
      <c r="F487" t="s">
        <v>43</v>
      </c>
      <c r="G487">
        <v>2015</v>
      </c>
      <c r="H487">
        <v>1</v>
      </c>
      <c r="I487" t="s">
        <v>104</v>
      </c>
      <c r="J487">
        <v>2058</v>
      </c>
      <c r="K487">
        <v>947</v>
      </c>
      <c r="L487">
        <v>231</v>
      </c>
      <c r="M487">
        <v>2</v>
      </c>
      <c r="N487"/>
      <c r="O487"/>
      <c r="P487"/>
      <c r="Q487"/>
    </row>
    <row r="488" spans="1:17" s="1" customFormat="1" x14ac:dyDescent="0.25">
      <c r="A488" t="s">
        <v>100</v>
      </c>
      <c r="B488" t="s">
        <v>39</v>
      </c>
      <c r="C488" s="1" t="str">
        <f t="shared" si="4"/>
        <v>dab</v>
      </c>
      <c r="D488" t="s">
        <v>41</v>
      </c>
      <c r="E488">
        <v>23</v>
      </c>
      <c r="F488" t="s">
        <v>47</v>
      </c>
      <c r="G488">
        <v>2015</v>
      </c>
      <c r="H488">
        <v>2</v>
      </c>
      <c r="I488" t="s">
        <v>104</v>
      </c>
      <c r="J488">
        <v>59</v>
      </c>
      <c r="K488">
        <v>22</v>
      </c>
      <c r="L488">
        <v>7</v>
      </c>
      <c r="M488"/>
      <c r="N488"/>
      <c r="O488"/>
      <c r="P488"/>
      <c r="Q488"/>
    </row>
    <row r="489" spans="1:17" s="1" customFormat="1" x14ac:dyDescent="0.25">
      <c r="A489" t="s">
        <v>100</v>
      </c>
      <c r="B489" t="s">
        <v>39</v>
      </c>
      <c r="C489" s="1" t="str">
        <f t="shared" si="4"/>
        <v>dab</v>
      </c>
      <c r="D489" t="s">
        <v>41</v>
      </c>
      <c r="E489">
        <v>23</v>
      </c>
      <c r="F489" t="s">
        <v>43</v>
      </c>
      <c r="G489">
        <v>2015</v>
      </c>
      <c r="H489">
        <v>2</v>
      </c>
      <c r="I489" t="s">
        <v>104</v>
      </c>
      <c r="J489">
        <v>3274</v>
      </c>
      <c r="K489">
        <v>809</v>
      </c>
      <c r="L489">
        <v>222</v>
      </c>
      <c r="M489"/>
      <c r="N489"/>
      <c r="O489"/>
      <c r="P489"/>
      <c r="Q489"/>
    </row>
    <row r="490" spans="1:17" s="1" customFormat="1" x14ac:dyDescent="0.25">
      <c r="A490" t="s">
        <v>100</v>
      </c>
      <c r="B490" t="s">
        <v>39</v>
      </c>
      <c r="C490" s="1" t="str">
        <f t="shared" si="4"/>
        <v>dab</v>
      </c>
      <c r="D490" t="s">
        <v>41</v>
      </c>
      <c r="E490">
        <v>23</v>
      </c>
      <c r="F490" t="s">
        <v>43</v>
      </c>
      <c r="G490">
        <v>2015</v>
      </c>
      <c r="H490">
        <v>3</v>
      </c>
      <c r="I490" t="s">
        <v>104</v>
      </c>
      <c r="J490">
        <v>672</v>
      </c>
      <c r="K490">
        <v>1134</v>
      </c>
      <c r="L490">
        <v>85</v>
      </c>
      <c r="M490">
        <v>1</v>
      </c>
      <c r="N490"/>
      <c r="O490"/>
      <c r="P490"/>
      <c r="Q490"/>
    </row>
    <row r="491" spans="1:17" s="1" customFormat="1" x14ac:dyDescent="0.25">
      <c r="A491" t="s">
        <v>100</v>
      </c>
      <c r="B491" t="s">
        <v>39</v>
      </c>
      <c r="C491" s="1" t="str">
        <f t="shared" si="4"/>
        <v>dab</v>
      </c>
      <c r="D491" t="s">
        <v>41</v>
      </c>
      <c r="E491">
        <v>23</v>
      </c>
      <c r="F491" t="s">
        <v>43</v>
      </c>
      <c r="G491">
        <v>2015</v>
      </c>
      <c r="H491">
        <v>4</v>
      </c>
      <c r="I491" t="s">
        <v>104</v>
      </c>
      <c r="J491">
        <v>2360</v>
      </c>
      <c r="K491">
        <v>1474</v>
      </c>
      <c r="L491">
        <v>219</v>
      </c>
      <c r="M491">
        <v>1</v>
      </c>
      <c r="N491"/>
      <c r="O491"/>
      <c r="P491"/>
      <c r="Q491"/>
    </row>
    <row r="492" spans="1:17" s="1" customFormat="1" x14ac:dyDescent="0.25">
      <c r="A492" t="s">
        <v>100</v>
      </c>
      <c r="B492" t="s">
        <v>39</v>
      </c>
      <c r="C492" s="1" t="str">
        <f t="shared" si="4"/>
        <v>dab</v>
      </c>
      <c r="D492" t="s">
        <v>41</v>
      </c>
      <c r="E492">
        <v>23</v>
      </c>
      <c r="F492" t="s">
        <v>47</v>
      </c>
      <c r="G492">
        <v>2015</v>
      </c>
      <c r="H492">
        <v>4</v>
      </c>
      <c r="I492" t="s">
        <v>104</v>
      </c>
      <c r="J492">
        <v>7</v>
      </c>
      <c r="K492">
        <v>46</v>
      </c>
      <c r="L492">
        <v>2</v>
      </c>
      <c r="M492">
        <v>1</v>
      </c>
      <c r="N492"/>
      <c r="O492"/>
      <c r="P492"/>
      <c r="Q492"/>
    </row>
    <row r="493" spans="1:17" s="1" customFormat="1" x14ac:dyDescent="0.25">
      <c r="A493" t="s">
        <v>100</v>
      </c>
      <c r="B493" t="s">
        <v>39</v>
      </c>
      <c r="C493" s="1" t="str">
        <f t="shared" si="4"/>
        <v>dab</v>
      </c>
      <c r="D493" t="s">
        <v>41</v>
      </c>
      <c r="E493">
        <v>23</v>
      </c>
      <c r="F493" t="s">
        <v>47</v>
      </c>
      <c r="G493">
        <v>2016</v>
      </c>
      <c r="H493">
        <v>1</v>
      </c>
      <c r="I493" t="s">
        <v>104</v>
      </c>
      <c r="J493">
        <v>151</v>
      </c>
      <c r="K493">
        <v>62</v>
      </c>
      <c r="L493">
        <v>14</v>
      </c>
      <c r="M493"/>
      <c r="N493"/>
      <c r="O493"/>
      <c r="P493"/>
      <c r="Q493"/>
    </row>
    <row r="494" spans="1:17" s="1" customFormat="1" x14ac:dyDescent="0.25">
      <c r="A494" t="s">
        <v>100</v>
      </c>
      <c r="B494" t="s">
        <v>39</v>
      </c>
      <c r="C494" s="1" t="str">
        <f t="shared" si="4"/>
        <v>dab</v>
      </c>
      <c r="D494" t="s">
        <v>41</v>
      </c>
      <c r="E494">
        <v>23</v>
      </c>
      <c r="F494" t="s">
        <v>43</v>
      </c>
      <c r="G494">
        <v>2016</v>
      </c>
      <c r="H494">
        <v>1</v>
      </c>
      <c r="I494" t="s">
        <v>104</v>
      </c>
      <c r="J494">
        <v>1447</v>
      </c>
      <c r="K494">
        <v>591</v>
      </c>
      <c r="L494">
        <v>117</v>
      </c>
      <c r="M494"/>
      <c r="N494"/>
      <c r="O494"/>
      <c r="P494"/>
      <c r="Q494"/>
    </row>
    <row r="495" spans="1:17" s="1" customFormat="1" x14ac:dyDescent="0.25">
      <c r="A495" t="s">
        <v>100</v>
      </c>
      <c r="B495" t="s">
        <v>39</v>
      </c>
      <c r="C495" s="1" t="str">
        <f t="shared" si="4"/>
        <v>dab</v>
      </c>
      <c r="D495" t="s">
        <v>41</v>
      </c>
      <c r="E495">
        <v>23</v>
      </c>
      <c r="F495" t="s">
        <v>43</v>
      </c>
      <c r="G495">
        <v>2016</v>
      </c>
      <c r="H495">
        <v>2</v>
      </c>
      <c r="I495" t="s">
        <v>104</v>
      </c>
      <c r="J495">
        <v>7034</v>
      </c>
      <c r="K495">
        <v>891</v>
      </c>
      <c r="L495">
        <v>345</v>
      </c>
      <c r="M495">
        <v>1</v>
      </c>
      <c r="N495"/>
      <c r="O495"/>
      <c r="P495"/>
      <c r="Q495"/>
    </row>
    <row r="496" spans="1:17" s="1" customFormat="1" x14ac:dyDescent="0.25">
      <c r="A496" t="s">
        <v>100</v>
      </c>
      <c r="B496" t="s">
        <v>39</v>
      </c>
      <c r="C496" s="1" t="str">
        <f t="shared" si="4"/>
        <v>dab</v>
      </c>
      <c r="D496" t="s">
        <v>41</v>
      </c>
      <c r="E496">
        <v>23</v>
      </c>
      <c r="F496" t="s">
        <v>47</v>
      </c>
      <c r="G496">
        <v>2016</v>
      </c>
      <c r="H496">
        <v>2</v>
      </c>
      <c r="I496" t="s">
        <v>104</v>
      </c>
      <c r="J496">
        <v>649</v>
      </c>
      <c r="K496">
        <v>43</v>
      </c>
      <c r="L496">
        <v>22</v>
      </c>
      <c r="M496">
        <v>1</v>
      </c>
      <c r="N496"/>
      <c r="O496"/>
      <c r="P496"/>
      <c r="Q496"/>
    </row>
    <row r="497" spans="1:17" s="1" customFormat="1" x14ac:dyDescent="0.25">
      <c r="A497" t="s">
        <v>100</v>
      </c>
      <c r="B497" t="s">
        <v>39</v>
      </c>
      <c r="C497" s="1" t="str">
        <f t="shared" si="4"/>
        <v>dab</v>
      </c>
      <c r="D497" t="s">
        <v>41</v>
      </c>
      <c r="E497">
        <v>23</v>
      </c>
      <c r="F497" t="s">
        <v>47</v>
      </c>
      <c r="G497">
        <v>2016</v>
      </c>
      <c r="H497">
        <v>3</v>
      </c>
      <c r="I497" t="s">
        <v>104</v>
      </c>
      <c r="J497">
        <v>9</v>
      </c>
      <c r="K497">
        <v>37</v>
      </c>
      <c r="L497">
        <v>3</v>
      </c>
      <c r="M497">
        <v>9</v>
      </c>
      <c r="N497"/>
      <c r="O497"/>
      <c r="P497"/>
      <c r="Q497"/>
    </row>
    <row r="498" spans="1:17" s="1" customFormat="1" x14ac:dyDescent="0.25">
      <c r="A498" t="s">
        <v>100</v>
      </c>
      <c r="B498" t="s">
        <v>39</v>
      </c>
      <c r="C498" s="1" t="str">
        <f t="shared" si="4"/>
        <v>dab</v>
      </c>
      <c r="D498" t="s">
        <v>41</v>
      </c>
      <c r="E498">
        <v>23</v>
      </c>
      <c r="F498" t="s">
        <v>43</v>
      </c>
      <c r="G498">
        <v>2016</v>
      </c>
      <c r="H498">
        <v>3</v>
      </c>
      <c r="I498" t="s">
        <v>104</v>
      </c>
      <c r="J498">
        <v>2049</v>
      </c>
      <c r="K498">
        <v>1146</v>
      </c>
      <c r="L498">
        <v>198</v>
      </c>
      <c r="M498">
        <v>9</v>
      </c>
      <c r="N498"/>
      <c r="O498"/>
      <c r="P498"/>
      <c r="Q498"/>
    </row>
    <row r="499" spans="1:17" s="1" customFormat="1" x14ac:dyDescent="0.25">
      <c r="A499" t="s">
        <v>100</v>
      </c>
      <c r="B499" t="s">
        <v>39</v>
      </c>
      <c r="C499" s="1" t="str">
        <f t="shared" si="4"/>
        <v>dab</v>
      </c>
      <c r="D499" t="s">
        <v>41</v>
      </c>
      <c r="E499">
        <v>23</v>
      </c>
      <c r="F499" t="s">
        <v>43</v>
      </c>
      <c r="G499">
        <v>2016</v>
      </c>
      <c r="H499">
        <v>4</v>
      </c>
      <c r="I499" t="s">
        <v>104</v>
      </c>
      <c r="J499">
        <v>2922</v>
      </c>
      <c r="K499">
        <v>1459</v>
      </c>
      <c r="L499">
        <v>263</v>
      </c>
      <c r="M499">
        <v>4</v>
      </c>
      <c r="N499"/>
      <c r="O499"/>
      <c r="P499"/>
      <c r="Q499"/>
    </row>
    <row r="500" spans="1:17" s="1" customFormat="1" x14ac:dyDescent="0.25">
      <c r="A500" t="s">
        <v>100</v>
      </c>
      <c r="B500" t="s">
        <v>39</v>
      </c>
      <c r="C500" s="1" t="str">
        <f t="shared" si="4"/>
        <v>dab</v>
      </c>
      <c r="D500" t="s">
        <v>41</v>
      </c>
      <c r="E500">
        <v>23</v>
      </c>
      <c r="F500" t="s">
        <v>47</v>
      </c>
      <c r="G500">
        <v>2016</v>
      </c>
      <c r="H500">
        <v>4</v>
      </c>
      <c r="I500" t="s">
        <v>104</v>
      </c>
      <c r="J500">
        <v>18</v>
      </c>
      <c r="K500">
        <v>86</v>
      </c>
      <c r="L500">
        <v>19</v>
      </c>
      <c r="M500">
        <v>4</v>
      </c>
      <c r="N500"/>
      <c r="O500"/>
      <c r="P500"/>
      <c r="Q500"/>
    </row>
    <row r="501" spans="1:17" s="1" customFormat="1" x14ac:dyDescent="0.25">
      <c r="A501" t="s">
        <v>100</v>
      </c>
      <c r="B501" t="s">
        <v>39</v>
      </c>
      <c r="C501" s="1" t="str">
        <f t="shared" si="4"/>
        <v>dab</v>
      </c>
      <c r="D501" t="s">
        <v>41</v>
      </c>
      <c r="E501">
        <v>23</v>
      </c>
      <c r="F501" t="s">
        <v>43</v>
      </c>
      <c r="G501">
        <v>2014</v>
      </c>
      <c r="H501">
        <v>1</v>
      </c>
      <c r="I501" t="s">
        <v>101</v>
      </c>
      <c r="J501">
        <v>0</v>
      </c>
      <c r="K501">
        <v>769</v>
      </c>
      <c r="L501">
        <v>242</v>
      </c>
      <c r="M501"/>
      <c r="N501"/>
      <c r="O501"/>
      <c r="P501"/>
      <c r="Q501"/>
    </row>
    <row r="502" spans="1:17" s="1" customFormat="1" x14ac:dyDescent="0.25">
      <c r="A502" t="s">
        <v>100</v>
      </c>
      <c r="B502" t="s">
        <v>32</v>
      </c>
      <c r="C502" s="1" t="str">
        <f t="shared" si="4"/>
        <v>fle</v>
      </c>
      <c r="D502" t="s">
        <v>46</v>
      </c>
      <c r="E502">
        <v>23</v>
      </c>
      <c r="F502" t="s">
        <v>43</v>
      </c>
      <c r="G502">
        <v>2014</v>
      </c>
      <c r="H502">
        <v>1</v>
      </c>
      <c r="I502" t="s">
        <v>101</v>
      </c>
      <c r="J502">
        <v>0</v>
      </c>
      <c r="K502">
        <v>769</v>
      </c>
      <c r="L502">
        <v>351</v>
      </c>
      <c r="M502"/>
      <c r="N502"/>
      <c r="O502"/>
      <c r="P502"/>
      <c r="Q502"/>
    </row>
    <row r="503" spans="1:17" s="1" customFormat="1" x14ac:dyDescent="0.25">
      <c r="A503" t="s">
        <v>100</v>
      </c>
      <c r="B503" t="s">
        <v>51</v>
      </c>
      <c r="C503" s="1" t="str">
        <f t="shared" si="4"/>
        <v>tur</v>
      </c>
      <c r="D503" t="s">
        <v>28</v>
      </c>
      <c r="E503">
        <v>23</v>
      </c>
      <c r="F503" t="s">
        <v>43</v>
      </c>
      <c r="G503">
        <v>2014</v>
      </c>
      <c r="H503">
        <v>1</v>
      </c>
      <c r="I503" t="s">
        <v>101</v>
      </c>
      <c r="J503">
        <v>0</v>
      </c>
      <c r="K503">
        <v>769</v>
      </c>
      <c r="L503">
        <v>68</v>
      </c>
      <c r="M503"/>
      <c r="N503"/>
      <c r="O503"/>
      <c r="P503"/>
      <c r="Q503"/>
    </row>
    <row r="504" spans="1:17" s="1" customFormat="1" x14ac:dyDescent="0.25">
      <c r="A504" t="s">
        <v>100</v>
      </c>
      <c r="B504" t="s">
        <v>102</v>
      </c>
      <c r="C504" s="1" t="str">
        <f t="shared" si="4"/>
        <v>bll</v>
      </c>
      <c r="D504" t="s">
        <v>103</v>
      </c>
      <c r="E504">
        <v>23</v>
      </c>
      <c r="F504" t="s">
        <v>43</v>
      </c>
      <c r="G504">
        <v>2014</v>
      </c>
      <c r="H504">
        <v>1</v>
      </c>
      <c r="I504" t="s">
        <v>101</v>
      </c>
      <c r="J504">
        <v>0</v>
      </c>
      <c r="K504">
        <v>769</v>
      </c>
      <c r="L504">
        <v>80</v>
      </c>
      <c r="M504"/>
      <c r="N504"/>
      <c r="O504"/>
      <c r="P504"/>
      <c r="Q504"/>
    </row>
    <row r="505" spans="1:17" s="1" customFormat="1" x14ac:dyDescent="0.25">
      <c r="A505" t="s">
        <v>100</v>
      </c>
      <c r="B505" t="s">
        <v>32</v>
      </c>
      <c r="C505" s="1" t="str">
        <f t="shared" si="4"/>
        <v>fle</v>
      </c>
      <c r="D505" t="s">
        <v>46</v>
      </c>
      <c r="E505">
        <v>23</v>
      </c>
      <c r="F505" t="s">
        <v>43</v>
      </c>
      <c r="G505">
        <v>2014</v>
      </c>
      <c r="H505">
        <v>1</v>
      </c>
      <c r="I505" t="s">
        <v>104</v>
      </c>
      <c r="J505">
        <v>17147</v>
      </c>
      <c r="K505">
        <v>769</v>
      </c>
      <c r="L505">
        <v>351</v>
      </c>
      <c r="M505"/>
      <c r="N505"/>
      <c r="O505"/>
      <c r="P505"/>
      <c r="Q505"/>
    </row>
    <row r="506" spans="1:17" s="1" customFormat="1" x14ac:dyDescent="0.25">
      <c r="A506" t="s">
        <v>100</v>
      </c>
      <c r="B506" t="s">
        <v>51</v>
      </c>
      <c r="C506" s="1" t="str">
        <f t="shared" si="4"/>
        <v>tur</v>
      </c>
      <c r="D506" t="s">
        <v>28</v>
      </c>
      <c r="E506">
        <v>23</v>
      </c>
      <c r="F506" t="s">
        <v>43</v>
      </c>
      <c r="G506">
        <v>2014</v>
      </c>
      <c r="H506">
        <v>1</v>
      </c>
      <c r="I506" t="s">
        <v>104</v>
      </c>
      <c r="J506">
        <v>399</v>
      </c>
      <c r="K506">
        <v>769</v>
      </c>
      <c r="L506">
        <v>68</v>
      </c>
      <c r="M506"/>
      <c r="N506"/>
      <c r="O506"/>
      <c r="P506"/>
      <c r="Q506"/>
    </row>
    <row r="507" spans="1:17" s="1" customFormat="1" x14ac:dyDescent="0.25">
      <c r="A507" t="s">
        <v>100</v>
      </c>
      <c r="B507" t="s">
        <v>102</v>
      </c>
      <c r="C507" s="1" t="str">
        <f t="shared" si="4"/>
        <v>bll</v>
      </c>
      <c r="D507" t="s">
        <v>103</v>
      </c>
      <c r="E507">
        <v>23</v>
      </c>
      <c r="F507" t="s">
        <v>43</v>
      </c>
      <c r="G507">
        <v>2014</v>
      </c>
      <c r="H507">
        <v>1</v>
      </c>
      <c r="I507" t="s">
        <v>104</v>
      </c>
      <c r="J507">
        <v>285</v>
      </c>
      <c r="K507">
        <v>769</v>
      </c>
      <c r="L507">
        <v>80</v>
      </c>
      <c r="M507"/>
      <c r="N507"/>
      <c r="O507"/>
      <c r="P507"/>
      <c r="Q507"/>
    </row>
    <row r="508" spans="1:17" s="1" customFormat="1" x14ac:dyDescent="0.25">
      <c r="A508" t="s">
        <v>100</v>
      </c>
      <c r="B508" t="s">
        <v>39</v>
      </c>
      <c r="C508" s="1" t="str">
        <f t="shared" si="4"/>
        <v>dab</v>
      </c>
      <c r="D508" t="s">
        <v>41</v>
      </c>
      <c r="E508">
        <v>23</v>
      </c>
      <c r="F508" t="s">
        <v>43</v>
      </c>
      <c r="G508">
        <v>2014</v>
      </c>
      <c r="H508">
        <v>2</v>
      </c>
      <c r="I508" t="s">
        <v>101</v>
      </c>
      <c r="J508">
        <v>0</v>
      </c>
      <c r="K508">
        <v>898</v>
      </c>
      <c r="L508">
        <v>292</v>
      </c>
      <c r="M508"/>
      <c r="N508"/>
      <c r="O508"/>
      <c r="P508"/>
      <c r="Q508"/>
    </row>
    <row r="509" spans="1:17" s="1" customFormat="1" x14ac:dyDescent="0.25">
      <c r="A509" t="s">
        <v>100</v>
      </c>
      <c r="B509" t="s">
        <v>32</v>
      </c>
      <c r="C509" s="1" t="str">
        <f t="shared" si="4"/>
        <v>fle</v>
      </c>
      <c r="D509" t="s">
        <v>46</v>
      </c>
      <c r="E509">
        <v>23</v>
      </c>
      <c r="F509" t="s">
        <v>43</v>
      </c>
      <c r="G509">
        <v>2014</v>
      </c>
      <c r="H509">
        <v>2</v>
      </c>
      <c r="I509" t="s">
        <v>101</v>
      </c>
      <c r="J509">
        <v>0</v>
      </c>
      <c r="K509">
        <v>898</v>
      </c>
      <c r="L509">
        <v>385</v>
      </c>
      <c r="M509"/>
      <c r="N509"/>
      <c r="O509"/>
      <c r="P509"/>
      <c r="Q509"/>
    </row>
    <row r="510" spans="1:17" s="1" customFormat="1" x14ac:dyDescent="0.25">
      <c r="A510" t="s">
        <v>100</v>
      </c>
      <c r="B510" t="s">
        <v>51</v>
      </c>
      <c r="C510" s="1" t="str">
        <f t="shared" si="4"/>
        <v>tur</v>
      </c>
      <c r="D510" t="s">
        <v>28</v>
      </c>
      <c r="E510">
        <v>23</v>
      </c>
      <c r="F510" t="s">
        <v>43</v>
      </c>
      <c r="G510">
        <v>2014</v>
      </c>
      <c r="H510">
        <v>2</v>
      </c>
      <c r="I510" t="s">
        <v>101</v>
      </c>
      <c r="J510">
        <v>0</v>
      </c>
      <c r="K510">
        <v>898</v>
      </c>
      <c r="L510">
        <v>155</v>
      </c>
      <c r="M510"/>
      <c r="N510"/>
      <c r="O510"/>
      <c r="P510"/>
      <c r="Q510"/>
    </row>
    <row r="511" spans="1:17" s="1" customFormat="1" x14ac:dyDescent="0.25">
      <c r="A511" t="s">
        <v>100</v>
      </c>
      <c r="B511" t="s">
        <v>102</v>
      </c>
      <c r="C511" s="1" t="str">
        <f t="shared" si="4"/>
        <v>bll</v>
      </c>
      <c r="D511" t="s">
        <v>103</v>
      </c>
      <c r="E511">
        <v>23</v>
      </c>
      <c r="F511" t="s">
        <v>43</v>
      </c>
      <c r="G511">
        <v>2014</v>
      </c>
      <c r="H511">
        <v>2</v>
      </c>
      <c r="I511" t="s">
        <v>101</v>
      </c>
      <c r="J511">
        <v>0</v>
      </c>
      <c r="K511">
        <v>898</v>
      </c>
      <c r="L511">
        <v>280</v>
      </c>
      <c r="M511"/>
      <c r="N511"/>
      <c r="O511"/>
      <c r="P511"/>
      <c r="Q511"/>
    </row>
    <row r="512" spans="1:17" s="1" customFormat="1" x14ac:dyDescent="0.25">
      <c r="A512" t="s">
        <v>100</v>
      </c>
      <c r="B512" t="s">
        <v>32</v>
      </c>
      <c r="C512" s="1" t="str">
        <f t="shared" si="4"/>
        <v>fle</v>
      </c>
      <c r="D512" t="s">
        <v>46</v>
      </c>
      <c r="E512">
        <v>23</v>
      </c>
      <c r="F512" t="s">
        <v>43</v>
      </c>
      <c r="G512">
        <v>2014</v>
      </c>
      <c r="H512">
        <v>2</v>
      </c>
      <c r="I512" t="s">
        <v>104</v>
      </c>
      <c r="J512">
        <v>12008</v>
      </c>
      <c r="K512">
        <v>898</v>
      </c>
      <c r="L512">
        <v>385</v>
      </c>
      <c r="M512"/>
      <c r="N512"/>
      <c r="O512"/>
      <c r="P512"/>
      <c r="Q512"/>
    </row>
    <row r="513" spans="1:17" s="1" customFormat="1" x14ac:dyDescent="0.25">
      <c r="A513" t="s">
        <v>100</v>
      </c>
      <c r="B513" t="s">
        <v>51</v>
      </c>
      <c r="C513" s="1" t="str">
        <f t="shared" si="4"/>
        <v>tur</v>
      </c>
      <c r="D513" t="s">
        <v>28</v>
      </c>
      <c r="E513">
        <v>23</v>
      </c>
      <c r="F513" t="s">
        <v>43</v>
      </c>
      <c r="G513">
        <v>2014</v>
      </c>
      <c r="H513">
        <v>2</v>
      </c>
      <c r="I513" t="s">
        <v>104</v>
      </c>
      <c r="J513">
        <v>3001</v>
      </c>
      <c r="K513">
        <v>898</v>
      </c>
      <c r="L513">
        <v>155</v>
      </c>
      <c r="M513"/>
      <c r="N513"/>
      <c r="O513"/>
      <c r="P513"/>
      <c r="Q513"/>
    </row>
    <row r="514" spans="1:17" s="1" customFormat="1" x14ac:dyDescent="0.25">
      <c r="A514" t="s">
        <v>100</v>
      </c>
      <c r="B514" t="s">
        <v>102</v>
      </c>
      <c r="C514" s="1" t="str">
        <f t="shared" si="4"/>
        <v>bll</v>
      </c>
      <c r="D514" t="s">
        <v>103</v>
      </c>
      <c r="E514">
        <v>23</v>
      </c>
      <c r="F514" t="s">
        <v>43</v>
      </c>
      <c r="G514">
        <v>2014</v>
      </c>
      <c r="H514">
        <v>2</v>
      </c>
      <c r="I514" t="s">
        <v>104</v>
      </c>
      <c r="J514">
        <v>4192</v>
      </c>
      <c r="K514">
        <v>898</v>
      </c>
      <c r="L514">
        <v>280</v>
      </c>
      <c r="M514"/>
      <c r="N514"/>
      <c r="O514"/>
      <c r="P514"/>
      <c r="Q514"/>
    </row>
    <row r="515" spans="1:17" s="1" customFormat="1" x14ac:dyDescent="0.25">
      <c r="A515" t="s">
        <v>100</v>
      </c>
      <c r="B515" t="s">
        <v>39</v>
      </c>
      <c r="C515" s="1" t="str">
        <f t="shared" si="4"/>
        <v>dab</v>
      </c>
      <c r="D515" t="s">
        <v>41</v>
      </c>
      <c r="E515">
        <v>23</v>
      </c>
      <c r="F515" t="s">
        <v>43</v>
      </c>
      <c r="G515">
        <v>2014</v>
      </c>
      <c r="H515">
        <v>3</v>
      </c>
      <c r="I515" t="s">
        <v>101</v>
      </c>
      <c r="J515">
        <v>0</v>
      </c>
      <c r="K515">
        <v>1357</v>
      </c>
      <c r="L515">
        <v>136</v>
      </c>
      <c r="M515"/>
      <c r="N515"/>
      <c r="O515"/>
      <c r="P515"/>
      <c r="Q515"/>
    </row>
    <row r="516" spans="1:17" s="1" customFormat="1" x14ac:dyDescent="0.25">
      <c r="A516" t="s">
        <v>100</v>
      </c>
      <c r="B516" t="s">
        <v>32</v>
      </c>
      <c r="C516" s="1" t="str">
        <f t="shared" si="4"/>
        <v>fle</v>
      </c>
      <c r="D516" t="s">
        <v>46</v>
      </c>
      <c r="E516">
        <v>23</v>
      </c>
      <c r="F516" t="s">
        <v>43</v>
      </c>
      <c r="G516">
        <v>2014</v>
      </c>
      <c r="H516">
        <v>3</v>
      </c>
      <c r="I516" t="s">
        <v>101</v>
      </c>
      <c r="J516">
        <v>0</v>
      </c>
      <c r="K516">
        <v>1357</v>
      </c>
      <c r="L516">
        <v>485</v>
      </c>
      <c r="M516"/>
      <c r="N516"/>
      <c r="O516"/>
      <c r="P516"/>
      <c r="Q516"/>
    </row>
    <row r="517" spans="1:17" s="1" customFormat="1" x14ac:dyDescent="0.25">
      <c r="A517" t="s">
        <v>100</v>
      </c>
      <c r="B517" t="s">
        <v>51</v>
      </c>
      <c r="C517" s="1" t="str">
        <f t="shared" si="4"/>
        <v>tur</v>
      </c>
      <c r="D517" t="s">
        <v>28</v>
      </c>
      <c r="E517">
        <v>23</v>
      </c>
      <c r="F517" t="s">
        <v>43</v>
      </c>
      <c r="G517">
        <v>2014</v>
      </c>
      <c r="H517">
        <v>3</v>
      </c>
      <c r="I517" t="s">
        <v>101</v>
      </c>
      <c r="J517">
        <v>0</v>
      </c>
      <c r="K517">
        <v>1357</v>
      </c>
      <c r="L517">
        <v>113</v>
      </c>
      <c r="M517"/>
      <c r="N517"/>
      <c r="O517"/>
      <c r="P517"/>
      <c r="Q517"/>
    </row>
    <row r="518" spans="1:17" s="1" customFormat="1" x14ac:dyDescent="0.25">
      <c r="A518" t="s">
        <v>100</v>
      </c>
      <c r="B518" t="s">
        <v>102</v>
      </c>
      <c r="C518" s="1" t="str">
        <f t="shared" si="4"/>
        <v>bll</v>
      </c>
      <c r="D518" t="s">
        <v>103</v>
      </c>
      <c r="E518">
        <v>23</v>
      </c>
      <c r="F518" t="s">
        <v>43</v>
      </c>
      <c r="G518">
        <v>2014</v>
      </c>
      <c r="H518">
        <v>3</v>
      </c>
      <c r="I518" t="s">
        <v>101</v>
      </c>
      <c r="J518">
        <v>0</v>
      </c>
      <c r="K518">
        <v>1357</v>
      </c>
      <c r="L518">
        <v>115</v>
      </c>
      <c r="M518"/>
      <c r="N518"/>
      <c r="O518"/>
      <c r="P518"/>
      <c r="Q518"/>
    </row>
    <row r="519" spans="1:17" s="1" customFormat="1" x14ac:dyDescent="0.25">
      <c r="A519" t="s">
        <v>100</v>
      </c>
      <c r="B519" t="s">
        <v>32</v>
      </c>
      <c r="C519" s="1" t="str">
        <f t="shared" si="4"/>
        <v>fle</v>
      </c>
      <c r="D519" t="s">
        <v>46</v>
      </c>
      <c r="E519">
        <v>23</v>
      </c>
      <c r="F519" t="s">
        <v>43</v>
      </c>
      <c r="G519">
        <v>2014</v>
      </c>
      <c r="H519">
        <v>3</v>
      </c>
      <c r="I519" t="s">
        <v>104</v>
      </c>
      <c r="J519">
        <v>16610</v>
      </c>
      <c r="K519">
        <v>1357</v>
      </c>
      <c r="L519">
        <v>485</v>
      </c>
      <c r="M519"/>
      <c r="N519"/>
      <c r="O519"/>
      <c r="P519"/>
      <c r="Q519"/>
    </row>
    <row r="520" spans="1:17" s="1" customFormat="1" x14ac:dyDescent="0.25">
      <c r="A520" t="s">
        <v>100</v>
      </c>
      <c r="B520" t="s">
        <v>51</v>
      </c>
      <c r="C520" s="1" t="str">
        <f t="shared" si="4"/>
        <v>tur</v>
      </c>
      <c r="D520" t="s">
        <v>28</v>
      </c>
      <c r="E520">
        <v>23</v>
      </c>
      <c r="F520" t="s">
        <v>43</v>
      </c>
      <c r="G520">
        <v>2014</v>
      </c>
      <c r="H520">
        <v>3</v>
      </c>
      <c r="I520" t="s">
        <v>104</v>
      </c>
      <c r="J520">
        <v>765</v>
      </c>
      <c r="K520">
        <v>1357</v>
      </c>
      <c r="L520">
        <v>113</v>
      </c>
      <c r="M520"/>
      <c r="N520"/>
      <c r="O520"/>
      <c r="P520"/>
      <c r="Q520"/>
    </row>
    <row r="521" spans="1:17" s="1" customFormat="1" x14ac:dyDescent="0.25">
      <c r="A521" t="s">
        <v>100</v>
      </c>
      <c r="B521" t="s">
        <v>102</v>
      </c>
      <c r="C521" s="1" t="str">
        <f t="shared" si="4"/>
        <v>bll</v>
      </c>
      <c r="D521" t="s">
        <v>103</v>
      </c>
      <c r="E521">
        <v>23</v>
      </c>
      <c r="F521" t="s">
        <v>43</v>
      </c>
      <c r="G521">
        <v>2014</v>
      </c>
      <c r="H521">
        <v>3</v>
      </c>
      <c r="I521" t="s">
        <v>104</v>
      </c>
      <c r="J521">
        <v>426</v>
      </c>
      <c r="K521">
        <v>1357</v>
      </c>
      <c r="L521">
        <v>115</v>
      </c>
      <c r="M521"/>
      <c r="N521"/>
      <c r="O521"/>
      <c r="P521"/>
      <c r="Q521"/>
    </row>
    <row r="522" spans="1:17" s="1" customFormat="1" x14ac:dyDescent="0.25">
      <c r="A522" t="s">
        <v>100</v>
      </c>
      <c r="B522" t="s">
        <v>39</v>
      </c>
      <c r="C522" s="1" t="str">
        <f t="shared" si="4"/>
        <v>dab</v>
      </c>
      <c r="D522" t="s">
        <v>41</v>
      </c>
      <c r="E522">
        <v>23</v>
      </c>
      <c r="F522" t="s">
        <v>43</v>
      </c>
      <c r="G522">
        <v>2014</v>
      </c>
      <c r="H522">
        <v>4</v>
      </c>
      <c r="I522" t="s">
        <v>101</v>
      </c>
      <c r="J522">
        <v>0</v>
      </c>
      <c r="K522">
        <v>1723</v>
      </c>
      <c r="L522">
        <v>117</v>
      </c>
      <c r="M522"/>
      <c r="N522"/>
      <c r="O522"/>
      <c r="P522"/>
      <c r="Q522"/>
    </row>
    <row r="523" spans="1:17" s="1" customFormat="1" x14ac:dyDescent="0.25">
      <c r="A523" t="s">
        <v>100</v>
      </c>
      <c r="B523" t="s">
        <v>32</v>
      </c>
      <c r="C523" s="1" t="str">
        <f t="shared" si="4"/>
        <v>fle</v>
      </c>
      <c r="D523" t="s">
        <v>46</v>
      </c>
      <c r="E523">
        <v>23</v>
      </c>
      <c r="F523" t="s">
        <v>43</v>
      </c>
      <c r="G523">
        <v>2014</v>
      </c>
      <c r="H523">
        <v>4</v>
      </c>
      <c r="I523" t="s">
        <v>101</v>
      </c>
      <c r="J523">
        <v>0</v>
      </c>
      <c r="K523">
        <v>1723</v>
      </c>
      <c r="L523">
        <v>684</v>
      </c>
      <c r="M523"/>
      <c r="N523"/>
      <c r="O523"/>
      <c r="P523"/>
      <c r="Q523"/>
    </row>
    <row r="524" spans="1:17" s="1" customFormat="1" x14ac:dyDescent="0.25">
      <c r="A524" t="s">
        <v>100</v>
      </c>
      <c r="B524" t="s">
        <v>51</v>
      </c>
      <c r="C524" s="1" t="str">
        <f t="shared" si="4"/>
        <v>tur</v>
      </c>
      <c r="D524" t="s">
        <v>28</v>
      </c>
      <c r="E524">
        <v>23</v>
      </c>
      <c r="F524" t="s">
        <v>43</v>
      </c>
      <c r="G524">
        <v>2014</v>
      </c>
      <c r="H524">
        <v>4</v>
      </c>
      <c r="I524" t="s">
        <v>101</v>
      </c>
      <c r="J524">
        <v>0</v>
      </c>
      <c r="K524">
        <v>1723</v>
      </c>
      <c r="L524">
        <v>121</v>
      </c>
      <c r="M524"/>
      <c r="N524"/>
      <c r="O524"/>
      <c r="P524"/>
      <c r="Q524"/>
    </row>
    <row r="525" spans="1:17" s="1" customFormat="1" x14ac:dyDescent="0.25">
      <c r="A525" t="s">
        <v>100</v>
      </c>
      <c r="B525" t="s">
        <v>102</v>
      </c>
      <c r="C525" s="1" t="str">
        <f t="shared" si="4"/>
        <v>bll</v>
      </c>
      <c r="D525" t="s">
        <v>103</v>
      </c>
      <c r="E525">
        <v>23</v>
      </c>
      <c r="F525" t="s">
        <v>43</v>
      </c>
      <c r="G525">
        <v>2014</v>
      </c>
      <c r="H525">
        <v>4</v>
      </c>
      <c r="I525" t="s">
        <v>101</v>
      </c>
      <c r="J525">
        <v>0</v>
      </c>
      <c r="K525">
        <v>1723</v>
      </c>
      <c r="L525">
        <v>174</v>
      </c>
      <c r="M525"/>
      <c r="N525"/>
      <c r="O525"/>
      <c r="P525"/>
      <c r="Q525"/>
    </row>
    <row r="526" spans="1:17" s="1" customFormat="1" x14ac:dyDescent="0.25">
      <c r="A526" t="s">
        <v>100</v>
      </c>
      <c r="B526" t="s">
        <v>32</v>
      </c>
      <c r="C526" s="1" t="str">
        <f t="shared" si="4"/>
        <v>fle</v>
      </c>
      <c r="D526" t="s">
        <v>46</v>
      </c>
      <c r="E526">
        <v>23</v>
      </c>
      <c r="F526" t="s">
        <v>43</v>
      </c>
      <c r="G526">
        <v>2014</v>
      </c>
      <c r="H526">
        <v>4</v>
      </c>
      <c r="I526" t="s">
        <v>104</v>
      </c>
      <c r="J526">
        <v>21897</v>
      </c>
      <c r="K526">
        <v>1723</v>
      </c>
      <c r="L526">
        <v>684</v>
      </c>
      <c r="M526"/>
      <c r="N526"/>
      <c r="O526"/>
      <c r="P526"/>
      <c r="Q526"/>
    </row>
    <row r="527" spans="1:17" s="1" customFormat="1" x14ac:dyDescent="0.25">
      <c r="A527" t="s">
        <v>100</v>
      </c>
      <c r="B527" t="s">
        <v>51</v>
      </c>
      <c r="C527" s="1" t="str">
        <f t="shared" si="4"/>
        <v>tur</v>
      </c>
      <c r="D527" t="s">
        <v>28</v>
      </c>
      <c r="E527">
        <v>23</v>
      </c>
      <c r="F527" t="s">
        <v>43</v>
      </c>
      <c r="G527">
        <v>2014</v>
      </c>
      <c r="H527">
        <v>4</v>
      </c>
      <c r="I527" t="s">
        <v>104</v>
      </c>
      <c r="J527">
        <v>450</v>
      </c>
      <c r="K527">
        <v>1723</v>
      </c>
      <c r="L527">
        <v>121</v>
      </c>
      <c r="M527"/>
      <c r="N527"/>
      <c r="O527"/>
      <c r="P527"/>
      <c r="Q527"/>
    </row>
    <row r="528" spans="1:17" s="1" customFormat="1" x14ac:dyDescent="0.25">
      <c r="A528" t="s">
        <v>100</v>
      </c>
      <c r="B528" t="s">
        <v>102</v>
      </c>
      <c r="C528" s="1" t="str">
        <f t="shared" si="4"/>
        <v>bll</v>
      </c>
      <c r="D528" t="s">
        <v>103</v>
      </c>
      <c r="E528">
        <v>23</v>
      </c>
      <c r="F528" t="s">
        <v>43</v>
      </c>
      <c r="G528">
        <v>2014</v>
      </c>
      <c r="H528">
        <v>4</v>
      </c>
      <c r="I528" t="s">
        <v>104</v>
      </c>
      <c r="J528">
        <v>542</v>
      </c>
      <c r="K528">
        <v>1723</v>
      </c>
      <c r="L528">
        <v>174</v>
      </c>
      <c r="M528"/>
      <c r="N528"/>
      <c r="O528"/>
      <c r="P528"/>
      <c r="Q528"/>
    </row>
    <row r="529" spans="1:17" s="1" customFormat="1" x14ac:dyDescent="0.25">
      <c r="A529" t="s">
        <v>100</v>
      </c>
      <c r="B529" t="s">
        <v>39</v>
      </c>
      <c r="C529" s="1" t="str">
        <f t="shared" si="4"/>
        <v>dab</v>
      </c>
      <c r="D529" t="s">
        <v>41</v>
      </c>
      <c r="E529">
        <v>23</v>
      </c>
      <c r="F529" t="s">
        <v>43</v>
      </c>
      <c r="G529">
        <v>2015</v>
      </c>
      <c r="H529">
        <v>1</v>
      </c>
      <c r="I529" t="s">
        <v>101</v>
      </c>
      <c r="J529">
        <v>0</v>
      </c>
      <c r="K529">
        <v>947</v>
      </c>
      <c r="L529">
        <v>231</v>
      </c>
      <c r="M529"/>
      <c r="N529"/>
      <c r="O529"/>
      <c r="P529"/>
      <c r="Q529"/>
    </row>
    <row r="530" spans="1:17" s="1" customFormat="1" x14ac:dyDescent="0.25">
      <c r="A530" t="s">
        <v>100</v>
      </c>
      <c r="B530" t="s">
        <v>32</v>
      </c>
      <c r="C530" s="1" t="str">
        <f t="shared" si="4"/>
        <v>fle</v>
      </c>
      <c r="D530" t="s">
        <v>46</v>
      </c>
      <c r="E530">
        <v>23</v>
      </c>
      <c r="F530" t="s">
        <v>43</v>
      </c>
      <c r="G530">
        <v>2015</v>
      </c>
      <c r="H530">
        <v>1</v>
      </c>
      <c r="I530" t="s">
        <v>101</v>
      </c>
      <c r="J530">
        <v>0</v>
      </c>
      <c r="K530">
        <v>947</v>
      </c>
      <c r="L530">
        <v>390</v>
      </c>
      <c r="M530"/>
      <c r="N530"/>
      <c r="O530"/>
      <c r="P530"/>
      <c r="Q530"/>
    </row>
    <row r="531" spans="1:17" s="1" customFormat="1" x14ac:dyDescent="0.25">
      <c r="A531" t="s">
        <v>100</v>
      </c>
      <c r="B531" t="s">
        <v>51</v>
      </c>
      <c r="C531" s="1" t="str">
        <f t="shared" si="4"/>
        <v>tur</v>
      </c>
      <c r="D531" t="s">
        <v>28</v>
      </c>
      <c r="E531">
        <v>23</v>
      </c>
      <c r="F531" t="s">
        <v>43</v>
      </c>
      <c r="G531">
        <v>2015</v>
      </c>
      <c r="H531">
        <v>1</v>
      </c>
      <c r="I531" t="s">
        <v>101</v>
      </c>
      <c r="J531">
        <v>0</v>
      </c>
      <c r="K531">
        <v>947</v>
      </c>
      <c r="L531">
        <v>69</v>
      </c>
      <c r="M531"/>
      <c r="N531"/>
      <c r="O531"/>
      <c r="P531"/>
      <c r="Q531"/>
    </row>
    <row r="532" spans="1:17" s="1" customFormat="1" x14ac:dyDescent="0.25">
      <c r="A532" t="s">
        <v>100</v>
      </c>
      <c r="B532" t="s">
        <v>102</v>
      </c>
      <c r="C532" s="1" t="str">
        <f t="shared" si="4"/>
        <v>bll</v>
      </c>
      <c r="D532" t="s">
        <v>103</v>
      </c>
      <c r="E532">
        <v>23</v>
      </c>
      <c r="F532" t="s">
        <v>43</v>
      </c>
      <c r="G532">
        <v>2015</v>
      </c>
      <c r="H532">
        <v>1</v>
      </c>
      <c r="I532" t="s">
        <v>101</v>
      </c>
      <c r="J532">
        <v>0</v>
      </c>
      <c r="K532">
        <v>947</v>
      </c>
      <c r="L532">
        <v>80</v>
      </c>
      <c r="M532"/>
      <c r="N532"/>
      <c r="O532"/>
      <c r="P532"/>
      <c r="Q532"/>
    </row>
    <row r="533" spans="1:17" s="1" customFormat="1" x14ac:dyDescent="0.25">
      <c r="A533" t="s">
        <v>100</v>
      </c>
      <c r="B533" t="s">
        <v>32</v>
      </c>
      <c r="C533" s="1" t="str">
        <f t="shared" si="4"/>
        <v>fle</v>
      </c>
      <c r="D533" t="s">
        <v>46</v>
      </c>
      <c r="E533">
        <v>23</v>
      </c>
      <c r="F533" t="s">
        <v>43</v>
      </c>
      <c r="G533">
        <v>2015</v>
      </c>
      <c r="H533">
        <v>1</v>
      </c>
      <c r="I533" t="s">
        <v>104</v>
      </c>
      <c r="J533">
        <v>16379</v>
      </c>
      <c r="K533">
        <v>947</v>
      </c>
      <c r="L533">
        <v>390</v>
      </c>
      <c r="M533"/>
      <c r="N533"/>
      <c r="O533"/>
      <c r="P533"/>
      <c r="Q533"/>
    </row>
    <row r="534" spans="1:17" s="1" customFormat="1" x14ac:dyDescent="0.25">
      <c r="A534" t="s">
        <v>100</v>
      </c>
      <c r="B534" t="s">
        <v>51</v>
      </c>
      <c r="C534" s="1" t="str">
        <f t="shared" si="4"/>
        <v>tur</v>
      </c>
      <c r="D534" t="s">
        <v>28</v>
      </c>
      <c r="E534">
        <v>23</v>
      </c>
      <c r="F534" t="s">
        <v>43</v>
      </c>
      <c r="G534">
        <v>2015</v>
      </c>
      <c r="H534">
        <v>1</v>
      </c>
      <c r="I534" t="s">
        <v>104</v>
      </c>
      <c r="J534">
        <v>443</v>
      </c>
      <c r="K534">
        <v>947</v>
      </c>
      <c r="L534">
        <v>69</v>
      </c>
      <c r="M534"/>
      <c r="N534"/>
      <c r="O534"/>
      <c r="P534"/>
      <c r="Q534"/>
    </row>
    <row r="535" spans="1:17" s="1" customFormat="1" x14ac:dyDescent="0.25">
      <c r="A535" t="s">
        <v>100</v>
      </c>
      <c r="B535" t="s">
        <v>102</v>
      </c>
      <c r="C535" s="1" t="str">
        <f t="shared" si="4"/>
        <v>bll</v>
      </c>
      <c r="D535" t="s">
        <v>103</v>
      </c>
      <c r="E535">
        <v>23</v>
      </c>
      <c r="F535" t="s">
        <v>43</v>
      </c>
      <c r="G535">
        <v>2015</v>
      </c>
      <c r="H535">
        <v>1</v>
      </c>
      <c r="I535" t="s">
        <v>104</v>
      </c>
      <c r="J535">
        <v>258</v>
      </c>
      <c r="K535">
        <v>947</v>
      </c>
      <c r="L535">
        <v>80</v>
      </c>
      <c r="M535"/>
      <c r="N535"/>
      <c r="O535"/>
      <c r="P535"/>
      <c r="Q535"/>
    </row>
    <row r="536" spans="1:17" s="1" customFormat="1" x14ac:dyDescent="0.25">
      <c r="A536" t="s">
        <v>100</v>
      </c>
      <c r="B536" t="s">
        <v>39</v>
      </c>
      <c r="C536" s="1" t="str">
        <f t="shared" si="4"/>
        <v>dab</v>
      </c>
      <c r="D536" t="s">
        <v>41</v>
      </c>
      <c r="E536">
        <v>23</v>
      </c>
      <c r="F536" t="s">
        <v>43</v>
      </c>
      <c r="G536">
        <v>2015</v>
      </c>
      <c r="H536">
        <v>2</v>
      </c>
      <c r="I536" t="s">
        <v>101</v>
      </c>
      <c r="J536">
        <v>0</v>
      </c>
      <c r="K536">
        <v>809</v>
      </c>
      <c r="L536">
        <v>222</v>
      </c>
      <c r="M536"/>
      <c r="N536"/>
      <c r="O536"/>
      <c r="P536"/>
      <c r="Q536"/>
    </row>
    <row r="537" spans="1:17" s="1" customFormat="1" x14ac:dyDescent="0.25">
      <c r="A537" t="s">
        <v>100</v>
      </c>
      <c r="B537" t="s">
        <v>32</v>
      </c>
      <c r="C537" s="1" t="str">
        <f t="shared" si="4"/>
        <v>fle</v>
      </c>
      <c r="D537" t="s">
        <v>46</v>
      </c>
      <c r="E537">
        <v>23</v>
      </c>
      <c r="F537" t="s">
        <v>43</v>
      </c>
      <c r="G537">
        <v>2015</v>
      </c>
      <c r="H537">
        <v>2</v>
      </c>
      <c r="I537" t="s">
        <v>101</v>
      </c>
      <c r="J537">
        <v>0</v>
      </c>
      <c r="K537">
        <v>809</v>
      </c>
      <c r="L537">
        <v>270</v>
      </c>
      <c r="M537"/>
      <c r="N537"/>
      <c r="O537"/>
      <c r="P537"/>
      <c r="Q537"/>
    </row>
    <row r="538" spans="1:17" s="1" customFormat="1" x14ac:dyDescent="0.25">
      <c r="A538" t="s">
        <v>100</v>
      </c>
      <c r="B538" t="s">
        <v>51</v>
      </c>
      <c r="C538" s="1" t="str">
        <f t="shared" si="4"/>
        <v>tur</v>
      </c>
      <c r="D538" t="s">
        <v>28</v>
      </c>
      <c r="E538">
        <v>23</v>
      </c>
      <c r="F538" t="s">
        <v>43</v>
      </c>
      <c r="G538">
        <v>2015</v>
      </c>
      <c r="H538">
        <v>2</v>
      </c>
      <c r="I538" t="s">
        <v>101</v>
      </c>
      <c r="J538">
        <v>0</v>
      </c>
      <c r="K538">
        <v>809</v>
      </c>
      <c r="L538">
        <v>105</v>
      </c>
      <c r="M538"/>
      <c r="N538"/>
      <c r="O538"/>
      <c r="P538"/>
      <c r="Q538"/>
    </row>
    <row r="539" spans="1:17" s="1" customFormat="1" x14ac:dyDescent="0.25">
      <c r="A539" t="s">
        <v>100</v>
      </c>
      <c r="B539" t="s">
        <v>102</v>
      </c>
      <c r="C539" s="1" t="str">
        <f t="shared" si="4"/>
        <v>bll</v>
      </c>
      <c r="D539" t="s">
        <v>103</v>
      </c>
      <c r="E539">
        <v>23</v>
      </c>
      <c r="F539" t="s">
        <v>43</v>
      </c>
      <c r="G539">
        <v>2015</v>
      </c>
      <c r="H539">
        <v>2</v>
      </c>
      <c r="I539" t="s">
        <v>101</v>
      </c>
      <c r="J539">
        <v>0</v>
      </c>
      <c r="K539">
        <v>809</v>
      </c>
      <c r="L539">
        <v>247</v>
      </c>
      <c r="M539"/>
      <c r="N539"/>
      <c r="O539"/>
      <c r="P539"/>
      <c r="Q539"/>
    </row>
    <row r="540" spans="1:17" s="1" customFormat="1" x14ac:dyDescent="0.25">
      <c r="A540" t="s">
        <v>100</v>
      </c>
      <c r="B540" t="s">
        <v>32</v>
      </c>
      <c r="C540" s="1" t="str">
        <f t="shared" si="4"/>
        <v>fle</v>
      </c>
      <c r="D540" t="s">
        <v>46</v>
      </c>
      <c r="E540">
        <v>23</v>
      </c>
      <c r="F540" t="s">
        <v>43</v>
      </c>
      <c r="G540">
        <v>2015</v>
      </c>
      <c r="H540">
        <v>2</v>
      </c>
      <c r="I540" t="s">
        <v>104</v>
      </c>
      <c r="J540">
        <v>7919</v>
      </c>
      <c r="K540">
        <v>809</v>
      </c>
      <c r="L540">
        <v>270</v>
      </c>
      <c r="M540"/>
      <c r="N540"/>
      <c r="O540"/>
      <c r="P540"/>
      <c r="Q540"/>
    </row>
    <row r="541" spans="1:17" s="1" customFormat="1" x14ac:dyDescent="0.25">
      <c r="A541" t="s">
        <v>100</v>
      </c>
      <c r="B541" t="s">
        <v>51</v>
      </c>
      <c r="C541" s="1" t="str">
        <f t="shared" si="4"/>
        <v>tur</v>
      </c>
      <c r="D541" t="s">
        <v>28</v>
      </c>
      <c r="E541">
        <v>23</v>
      </c>
      <c r="F541" t="s">
        <v>43</v>
      </c>
      <c r="G541">
        <v>2015</v>
      </c>
      <c r="H541">
        <v>2</v>
      </c>
      <c r="I541" t="s">
        <v>104</v>
      </c>
      <c r="J541">
        <v>2502</v>
      </c>
      <c r="K541">
        <v>809</v>
      </c>
      <c r="L541">
        <v>105</v>
      </c>
      <c r="M541"/>
      <c r="N541"/>
      <c r="O541"/>
      <c r="P541"/>
      <c r="Q541"/>
    </row>
    <row r="542" spans="1:17" s="1" customFormat="1" x14ac:dyDescent="0.25">
      <c r="A542" t="s">
        <v>100</v>
      </c>
      <c r="B542" t="s">
        <v>102</v>
      </c>
      <c r="C542" s="1" t="str">
        <f t="shared" ref="C542:C605" si="5">LEFT(D542,3)</f>
        <v>bll</v>
      </c>
      <c r="D542" t="s">
        <v>103</v>
      </c>
      <c r="E542">
        <v>23</v>
      </c>
      <c r="F542" t="s">
        <v>43</v>
      </c>
      <c r="G542">
        <v>2015</v>
      </c>
      <c r="H542">
        <v>2</v>
      </c>
      <c r="I542" t="s">
        <v>104</v>
      </c>
      <c r="J542">
        <v>3988</v>
      </c>
      <c r="K542">
        <v>809</v>
      </c>
      <c r="L542">
        <v>247</v>
      </c>
      <c r="M542"/>
      <c r="N542"/>
      <c r="O542"/>
      <c r="P542"/>
      <c r="Q542"/>
    </row>
    <row r="543" spans="1:17" s="1" customFormat="1" x14ac:dyDescent="0.25">
      <c r="A543" t="s">
        <v>100</v>
      </c>
      <c r="B543" t="s">
        <v>39</v>
      </c>
      <c r="C543" s="1" t="str">
        <f t="shared" si="5"/>
        <v>dab</v>
      </c>
      <c r="D543" t="s">
        <v>41</v>
      </c>
      <c r="E543">
        <v>23</v>
      </c>
      <c r="F543" t="s">
        <v>43</v>
      </c>
      <c r="G543">
        <v>2015</v>
      </c>
      <c r="H543">
        <v>3</v>
      </c>
      <c r="I543" t="s">
        <v>101</v>
      </c>
      <c r="J543">
        <v>0</v>
      </c>
      <c r="K543">
        <v>1134</v>
      </c>
      <c r="L543">
        <v>85</v>
      </c>
      <c r="M543"/>
      <c r="N543"/>
      <c r="O543"/>
      <c r="P543"/>
      <c r="Q543"/>
    </row>
    <row r="544" spans="1:17" s="1" customFormat="1" x14ac:dyDescent="0.25">
      <c r="A544" t="s">
        <v>100</v>
      </c>
      <c r="B544" t="s">
        <v>32</v>
      </c>
      <c r="C544" s="1" t="str">
        <f t="shared" si="5"/>
        <v>fle</v>
      </c>
      <c r="D544" t="s">
        <v>46</v>
      </c>
      <c r="E544">
        <v>23</v>
      </c>
      <c r="F544" t="s">
        <v>43</v>
      </c>
      <c r="G544">
        <v>2015</v>
      </c>
      <c r="H544">
        <v>3</v>
      </c>
      <c r="I544" t="s">
        <v>101</v>
      </c>
      <c r="J544">
        <v>0</v>
      </c>
      <c r="K544">
        <v>1134</v>
      </c>
      <c r="L544">
        <v>378</v>
      </c>
      <c r="M544"/>
      <c r="N544"/>
      <c r="O544"/>
      <c r="P544"/>
      <c r="Q544"/>
    </row>
    <row r="545" spans="1:17" s="1" customFormat="1" x14ac:dyDescent="0.25">
      <c r="A545" t="s">
        <v>100</v>
      </c>
      <c r="B545" t="s">
        <v>51</v>
      </c>
      <c r="C545" s="1" t="str">
        <f t="shared" si="5"/>
        <v>tur</v>
      </c>
      <c r="D545" t="s">
        <v>28</v>
      </c>
      <c r="E545">
        <v>23</v>
      </c>
      <c r="F545" t="s">
        <v>43</v>
      </c>
      <c r="G545">
        <v>2015</v>
      </c>
      <c r="H545">
        <v>3</v>
      </c>
      <c r="I545" t="s">
        <v>101</v>
      </c>
      <c r="J545">
        <v>0</v>
      </c>
      <c r="K545">
        <v>1134</v>
      </c>
      <c r="L545">
        <v>115</v>
      </c>
      <c r="M545"/>
      <c r="N545"/>
      <c r="O545"/>
      <c r="P545"/>
      <c r="Q545"/>
    </row>
    <row r="546" spans="1:17" s="1" customFormat="1" x14ac:dyDescent="0.25">
      <c r="A546" t="s">
        <v>100</v>
      </c>
      <c r="B546" t="s">
        <v>102</v>
      </c>
      <c r="C546" s="1" t="str">
        <f t="shared" si="5"/>
        <v>bll</v>
      </c>
      <c r="D546" t="s">
        <v>103</v>
      </c>
      <c r="E546">
        <v>23</v>
      </c>
      <c r="F546" t="s">
        <v>43</v>
      </c>
      <c r="G546">
        <v>2015</v>
      </c>
      <c r="H546">
        <v>3</v>
      </c>
      <c r="I546" t="s">
        <v>101</v>
      </c>
      <c r="J546">
        <v>0</v>
      </c>
      <c r="K546">
        <v>1134</v>
      </c>
      <c r="L546">
        <v>167</v>
      </c>
      <c r="M546"/>
      <c r="N546"/>
      <c r="O546"/>
      <c r="P546"/>
      <c r="Q546"/>
    </row>
    <row r="547" spans="1:17" s="1" customFormat="1" x14ac:dyDescent="0.25">
      <c r="A547" t="s">
        <v>100</v>
      </c>
      <c r="B547" t="s">
        <v>32</v>
      </c>
      <c r="C547" s="1" t="str">
        <f t="shared" si="5"/>
        <v>fle</v>
      </c>
      <c r="D547" t="s">
        <v>46</v>
      </c>
      <c r="E547">
        <v>23</v>
      </c>
      <c r="F547" t="s">
        <v>43</v>
      </c>
      <c r="G547">
        <v>2015</v>
      </c>
      <c r="H547">
        <v>3</v>
      </c>
      <c r="I547" t="s">
        <v>104</v>
      </c>
      <c r="J547">
        <v>13840</v>
      </c>
      <c r="K547">
        <v>1134</v>
      </c>
      <c r="L547">
        <v>378</v>
      </c>
      <c r="M547"/>
      <c r="N547"/>
      <c r="O547"/>
      <c r="P547"/>
      <c r="Q547"/>
    </row>
    <row r="548" spans="1:17" s="1" customFormat="1" x14ac:dyDescent="0.25">
      <c r="A548" t="s">
        <v>100</v>
      </c>
      <c r="B548" t="s">
        <v>51</v>
      </c>
      <c r="C548" s="1" t="str">
        <f t="shared" si="5"/>
        <v>tur</v>
      </c>
      <c r="D548" t="s">
        <v>28</v>
      </c>
      <c r="E548">
        <v>23</v>
      </c>
      <c r="F548" t="s">
        <v>43</v>
      </c>
      <c r="G548">
        <v>2015</v>
      </c>
      <c r="H548">
        <v>3</v>
      </c>
      <c r="I548" t="s">
        <v>104</v>
      </c>
      <c r="J548">
        <v>1145</v>
      </c>
      <c r="K548">
        <v>1134</v>
      </c>
      <c r="L548">
        <v>115</v>
      </c>
      <c r="M548"/>
      <c r="N548"/>
      <c r="O548"/>
      <c r="P548"/>
      <c r="Q548"/>
    </row>
    <row r="549" spans="1:17" s="1" customFormat="1" x14ac:dyDescent="0.25">
      <c r="A549" t="s">
        <v>100</v>
      </c>
      <c r="B549" t="s">
        <v>102</v>
      </c>
      <c r="C549" s="1" t="str">
        <f t="shared" si="5"/>
        <v>bll</v>
      </c>
      <c r="D549" t="s">
        <v>103</v>
      </c>
      <c r="E549">
        <v>23</v>
      </c>
      <c r="F549" t="s">
        <v>43</v>
      </c>
      <c r="G549">
        <v>2015</v>
      </c>
      <c r="H549">
        <v>3</v>
      </c>
      <c r="I549" t="s">
        <v>104</v>
      </c>
      <c r="J549">
        <v>1023</v>
      </c>
      <c r="K549">
        <v>1134</v>
      </c>
      <c r="L549">
        <v>167</v>
      </c>
      <c r="M549"/>
      <c r="N549"/>
      <c r="O549"/>
      <c r="P549"/>
      <c r="Q549"/>
    </row>
    <row r="550" spans="1:17" s="1" customFormat="1" x14ac:dyDescent="0.25">
      <c r="A550" t="s">
        <v>100</v>
      </c>
      <c r="B550" t="s">
        <v>39</v>
      </c>
      <c r="C550" s="1" t="str">
        <f t="shared" si="5"/>
        <v>dab</v>
      </c>
      <c r="D550" t="s">
        <v>41</v>
      </c>
      <c r="E550">
        <v>23</v>
      </c>
      <c r="F550" t="s">
        <v>43</v>
      </c>
      <c r="G550">
        <v>2015</v>
      </c>
      <c r="H550">
        <v>4</v>
      </c>
      <c r="I550" t="s">
        <v>101</v>
      </c>
      <c r="J550">
        <v>0</v>
      </c>
      <c r="K550">
        <v>1474</v>
      </c>
      <c r="L550">
        <v>219</v>
      </c>
      <c r="M550"/>
      <c r="N550"/>
      <c r="O550"/>
      <c r="P550"/>
      <c r="Q550"/>
    </row>
    <row r="551" spans="1:17" s="1" customFormat="1" x14ac:dyDescent="0.25">
      <c r="A551" t="s">
        <v>100</v>
      </c>
      <c r="B551" t="s">
        <v>32</v>
      </c>
      <c r="C551" s="1" t="str">
        <f t="shared" si="5"/>
        <v>fle</v>
      </c>
      <c r="D551" t="s">
        <v>46</v>
      </c>
      <c r="E551">
        <v>23</v>
      </c>
      <c r="F551" t="s">
        <v>43</v>
      </c>
      <c r="G551">
        <v>2015</v>
      </c>
      <c r="H551">
        <v>4</v>
      </c>
      <c r="I551" t="s">
        <v>101</v>
      </c>
      <c r="J551">
        <v>0</v>
      </c>
      <c r="K551">
        <v>1474</v>
      </c>
      <c r="L551">
        <v>623</v>
      </c>
      <c r="M551"/>
      <c r="N551"/>
      <c r="O551"/>
      <c r="P551"/>
      <c r="Q551"/>
    </row>
    <row r="552" spans="1:17" s="1" customFormat="1" x14ac:dyDescent="0.25">
      <c r="A552" t="s">
        <v>100</v>
      </c>
      <c r="B552" t="s">
        <v>51</v>
      </c>
      <c r="C552" s="1" t="str">
        <f t="shared" si="5"/>
        <v>tur</v>
      </c>
      <c r="D552" t="s">
        <v>28</v>
      </c>
      <c r="E552">
        <v>23</v>
      </c>
      <c r="F552" t="s">
        <v>43</v>
      </c>
      <c r="G552">
        <v>2015</v>
      </c>
      <c r="H552">
        <v>4</v>
      </c>
      <c r="I552" t="s">
        <v>101</v>
      </c>
      <c r="J552">
        <v>0</v>
      </c>
      <c r="K552">
        <v>1474</v>
      </c>
      <c r="L552">
        <v>171</v>
      </c>
      <c r="M552"/>
      <c r="N552"/>
      <c r="O552"/>
      <c r="P552"/>
      <c r="Q552"/>
    </row>
    <row r="553" spans="1:17" s="1" customFormat="1" x14ac:dyDescent="0.25">
      <c r="A553" t="s">
        <v>100</v>
      </c>
      <c r="B553" t="s">
        <v>102</v>
      </c>
      <c r="C553" s="1" t="str">
        <f t="shared" si="5"/>
        <v>bll</v>
      </c>
      <c r="D553" t="s">
        <v>103</v>
      </c>
      <c r="E553">
        <v>23</v>
      </c>
      <c r="F553" t="s">
        <v>43</v>
      </c>
      <c r="G553">
        <v>2015</v>
      </c>
      <c r="H553">
        <v>4</v>
      </c>
      <c r="I553" t="s">
        <v>101</v>
      </c>
      <c r="J553">
        <v>0</v>
      </c>
      <c r="K553">
        <v>1474</v>
      </c>
      <c r="L553">
        <v>251</v>
      </c>
      <c r="M553"/>
      <c r="N553"/>
      <c r="O553"/>
      <c r="P553"/>
      <c r="Q553"/>
    </row>
    <row r="554" spans="1:17" s="1" customFormat="1" x14ac:dyDescent="0.25">
      <c r="A554" t="s">
        <v>100</v>
      </c>
      <c r="B554" t="s">
        <v>32</v>
      </c>
      <c r="C554" s="1" t="str">
        <f t="shared" si="5"/>
        <v>fle</v>
      </c>
      <c r="D554" t="s">
        <v>46</v>
      </c>
      <c r="E554">
        <v>23</v>
      </c>
      <c r="F554" t="s">
        <v>43</v>
      </c>
      <c r="G554">
        <v>2015</v>
      </c>
      <c r="H554">
        <v>4</v>
      </c>
      <c r="I554" t="s">
        <v>104</v>
      </c>
      <c r="J554">
        <v>26224</v>
      </c>
      <c r="K554">
        <v>1474</v>
      </c>
      <c r="L554">
        <v>623</v>
      </c>
      <c r="M554"/>
      <c r="N554"/>
      <c r="O554"/>
      <c r="P554"/>
      <c r="Q554"/>
    </row>
    <row r="555" spans="1:17" s="1" customFormat="1" x14ac:dyDescent="0.25">
      <c r="A555" t="s">
        <v>100</v>
      </c>
      <c r="B555" t="s">
        <v>51</v>
      </c>
      <c r="C555" s="1" t="str">
        <f t="shared" si="5"/>
        <v>tur</v>
      </c>
      <c r="D555" t="s">
        <v>28</v>
      </c>
      <c r="E555">
        <v>23</v>
      </c>
      <c r="F555" t="s">
        <v>43</v>
      </c>
      <c r="G555">
        <v>2015</v>
      </c>
      <c r="H555">
        <v>4</v>
      </c>
      <c r="I555" t="s">
        <v>104</v>
      </c>
      <c r="J555">
        <v>669</v>
      </c>
      <c r="K555">
        <v>1474</v>
      </c>
      <c r="L555">
        <v>171</v>
      </c>
      <c r="M555"/>
      <c r="N555"/>
      <c r="O555"/>
      <c r="P555"/>
      <c r="Q555"/>
    </row>
    <row r="556" spans="1:17" s="1" customFormat="1" x14ac:dyDescent="0.25">
      <c r="A556" t="s">
        <v>100</v>
      </c>
      <c r="B556" t="s">
        <v>102</v>
      </c>
      <c r="C556" s="1" t="str">
        <f t="shared" si="5"/>
        <v>bll</v>
      </c>
      <c r="D556" t="s">
        <v>103</v>
      </c>
      <c r="E556">
        <v>23</v>
      </c>
      <c r="F556" t="s">
        <v>43</v>
      </c>
      <c r="G556">
        <v>2015</v>
      </c>
      <c r="H556">
        <v>4</v>
      </c>
      <c r="I556" t="s">
        <v>104</v>
      </c>
      <c r="J556">
        <v>1166</v>
      </c>
      <c r="K556">
        <v>1474</v>
      </c>
      <c r="L556">
        <v>251</v>
      </c>
      <c r="M556"/>
      <c r="N556"/>
      <c r="O556"/>
      <c r="P556"/>
      <c r="Q556"/>
    </row>
    <row r="557" spans="1:17" s="1" customFormat="1" x14ac:dyDescent="0.25">
      <c r="A557" t="s">
        <v>100</v>
      </c>
      <c r="B557" t="s">
        <v>39</v>
      </c>
      <c r="C557" s="1" t="str">
        <f t="shared" si="5"/>
        <v>dab</v>
      </c>
      <c r="D557" t="s">
        <v>41</v>
      </c>
      <c r="E557">
        <v>23</v>
      </c>
      <c r="F557" t="s">
        <v>43</v>
      </c>
      <c r="G557">
        <v>2016</v>
      </c>
      <c r="H557">
        <v>1</v>
      </c>
      <c r="I557" t="s">
        <v>101</v>
      </c>
      <c r="J557">
        <v>0</v>
      </c>
      <c r="K557">
        <v>591</v>
      </c>
      <c r="L557">
        <v>117</v>
      </c>
      <c r="M557"/>
      <c r="N557"/>
      <c r="O557"/>
      <c r="P557"/>
      <c r="Q557"/>
    </row>
    <row r="558" spans="1:17" s="1" customFormat="1" x14ac:dyDescent="0.25">
      <c r="A558" t="s">
        <v>100</v>
      </c>
      <c r="B558" t="s">
        <v>32</v>
      </c>
      <c r="C558" s="1" t="str">
        <f t="shared" si="5"/>
        <v>fle</v>
      </c>
      <c r="D558" t="s">
        <v>46</v>
      </c>
      <c r="E558">
        <v>23</v>
      </c>
      <c r="F558" t="s">
        <v>43</v>
      </c>
      <c r="G558">
        <v>2016</v>
      </c>
      <c r="H558">
        <v>1</v>
      </c>
      <c r="I558" t="s">
        <v>101</v>
      </c>
      <c r="J558">
        <v>0</v>
      </c>
      <c r="K558">
        <v>591</v>
      </c>
      <c r="L558">
        <v>262</v>
      </c>
      <c r="M558"/>
      <c r="N558"/>
      <c r="O558"/>
      <c r="P558"/>
      <c r="Q558"/>
    </row>
    <row r="559" spans="1:17" s="1" customFormat="1" x14ac:dyDescent="0.25">
      <c r="A559" t="s">
        <v>100</v>
      </c>
      <c r="B559" t="s">
        <v>51</v>
      </c>
      <c r="C559" s="1" t="str">
        <f t="shared" si="5"/>
        <v>tur</v>
      </c>
      <c r="D559" t="s">
        <v>28</v>
      </c>
      <c r="E559">
        <v>23</v>
      </c>
      <c r="F559" t="s">
        <v>43</v>
      </c>
      <c r="G559">
        <v>2016</v>
      </c>
      <c r="H559">
        <v>1</v>
      </c>
      <c r="I559" t="s">
        <v>101</v>
      </c>
      <c r="J559">
        <v>0</v>
      </c>
      <c r="K559">
        <v>591</v>
      </c>
      <c r="L559">
        <v>65</v>
      </c>
      <c r="M559"/>
      <c r="N559"/>
      <c r="O559"/>
      <c r="P559"/>
      <c r="Q559"/>
    </row>
    <row r="560" spans="1:17" s="1" customFormat="1" x14ac:dyDescent="0.25">
      <c r="A560" t="s">
        <v>100</v>
      </c>
      <c r="B560" t="s">
        <v>102</v>
      </c>
      <c r="C560" s="1" t="str">
        <f t="shared" si="5"/>
        <v>bll</v>
      </c>
      <c r="D560" t="s">
        <v>103</v>
      </c>
      <c r="E560">
        <v>23</v>
      </c>
      <c r="F560" t="s">
        <v>43</v>
      </c>
      <c r="G560">
        <v>2016</v>
      </c>
      <c r="H560">
        <v>1</v>
      </c>
      <c r="I560" t="s">
        <v>101</v>
      </c>
      <c r="J560">
        <v>0</v>
      </c>
      <c r="K560">
        <v>591</v>
      </c>
      <c r="L560">
        <v>95</v>
      </c>
      <c r="M560"/>
      <c r="N560"/>
      <c r="O560"/>
      <c r="P560"/>
      <c r="Q560"/>
    </row>
    <row r="561" spans="1:17" s="1" customFormat="1" x14ac:dyDescent="0.25">
      <c r="A561" t="s">
        <v>100</v>
      </c>
      <c r="B561" t="s">
        <v>32</v>
      </c>
      <c r="C561" s="1" t="str">
        <f t="shared" si="5"/>
        <v>fle</v>
      </c>
      <c r="D561" t="s">
        <v>46</v>
      </c>
      <c r="E561">
        <v>23</v>
      </c>
      <c r="F561" t="s">
        <v>43</v>
      </c>
      <c r="G561">
        <v>2016</v>
      </c>
      <c r="H561">
        <v>1</v>
      </c>
      <c r="I561" t="s">
        <v>104</v>
      </c>
      <c r="J561">
        <v>10192</v>
      </c>
      <c r="K561">
        <v>591</v>
      </c>
      <c r="L561">
        <v>262</v>
      </c>
      <c r="M561"/>
      <c r="N561"/>
      <c r="O561"/>
      <c r="P561"/>
      <c r="Q561"/>
    </row>
    <row r="562" spans="1:17" s="1" customFormat="1" x14ac:dyDescent="0.25">
      <c r="A562" t="s">
        <v>100</v>
      </c>
      <c r="B562" t="s">
        <v>51</v>
      </c>
      <c r="C562" s="1" t="str">
        <f t="shared" si="5"/>
        <v>tur</v>
      </c>
      <c r="D562" t="s">
        <v>28</v>
      </c>
      <c r="E562">
        <v>23</v>
      </c>
      <c r="F562" t="s">
        <v>43</v>
      </c>
      <c r="G562">
        <v>2016</v>
      </c>
      <c r="H562">
        <v>1</v>
      </c>
      <c r="I562" t="s">
        <v>104</v>
      </c>
      <c r="J562">
        <v>218</v>
      </c>
      <c r="K562">
        <v>591</v>
      </c>
      <c r="L562">
        <v>65</v>
      </c>
      <c r="M562"/>
      <c r="N562"/>
      <c r="O562"/>
      <c r="P562"/>
      <c r="Q562"/>
    </row>
    <row r="563" spans="1:17" s="1" customFormat="1" x14ac:dyDescent="0.25">
      <c r="A563" t="s">
        <v>100</v>
      </c>
      <c r="B563" t="s">
        <v>102</v>
      </c>
      <c r="C563" s="1" t="str">
        <f t="shared" si="5"/>
        <v>bll</v>
      </c>
      <c r="D563" t="s">
        <v>103</v>
      </c>
      <c r="E563">
        <v>23</v>
      </c>
      <c r="F563" t="s">
        <v>43</v>
      </c>
      <c r="G563">
        <v>2016</v>
      </c>
      <c r="H563">
        <v>1</v>
      </c>
      <c r="I563" t="s">
        <v>104</v>
      </c>
      <c r="J563">
        <v>427</v>
      </c>
      <c r="K563">
        <v>591</v>
      </c>
      <c r="L563">
        <v>95</v>
      </c>
      <c r="M563"/>
      <c r="N563"/>
      <c r="O563"/>
      <c r="P563"/>
      <c r="Q563"/>
    </row>
    <row r="564" spans="1:17" s="1" customFormat="1" x14ac:dyDescent="0.25">
      <c r="A564" t="s">
        <v>100</v>
      </c>
      <c r="B564" t="s">
        <v>39</v>
      </c>
      <c r="C564" s="1" t="str">
        <f t="shared" si="5"/>
        <v>dab</v>
      </c>
      <c r="D564" t="s">
        <v>41</v>
      </c>
      <c r="E564">
        <v>23</v>
      </c>
      <c r="F564" t="s">
        <v>43</v>
      </c>
      <c r="G564">
        <v>2016</v>
      </c>
      <c r="H564">
        <v>2</v>
      </c>
      <c r="I564" t="s">
        <v>101</v>
      </c>
      <c r="J564">
        <v>0</v>
      </c>
      <c r="K564">
        <v>891</v>
      </c>
      <c r="L564">
        <v>345</v>
      </c>
      <c r="M564"/>
      <c r="N564"/>
      <c r="O564"/>
      <c r="P564"/>
      <c r="Q564"/>
    </row>
    <row r="565" spans="1:17" s="1" customFormat="1" x14ac:dyDescent="0.25">
      <c r="A565" t="s">
        <v>100</v>
      </c>
      <c r="B565" t="s">
        <v>32</v>
      </c>
      <c r="C565" s="1" t="str">
        <f t="shared" si="5"/>
        <v>fle</v>
      </c>
      <c r="D565" t="s">
        <v>46</v>
      </c>
      <c r="E565">
        <v>23</v>
      </c>
      <c r="F565" t="s">
        <v>43</v>
      </c>
      <c r="G565">
        <v>2016</v>
      </c>
      <c r="H565">
        <v>2</v>
      </c>
      <c r="I565" t="s">
        <v>101</v>
      </c>
      <c r="J565">
        <v>0</v>
      </c>
      <c r="K565">
        <v>891</v>
      </c>
      <c r="L565">
        <v>357</v>
      </c>
      <c r="M565"/>
      <c r="N565"/>
      <c r="O565"/>
      <c r="P565"/>
      <c r="Q565"/>
    </row>
    <row r="566" spans="1:17" s="1" customFormat="1" x14ac:dyDescent="0.25">
      <c r="A566" t="s">
        <v>100</v>
      </c>
      <c r="B566" t="s">
        <v>51</v>
      </c>
      <c r="C566" s="1" t="str">
        <f t="shared" si="5"/>
        <v>tur</v>
      </c>
      <c r="D566" t="s">
        <v>28</v>
      </c>
      <c r="E566">
        <v>23</v>
      </c>
      <c r="F566" t="s">
        <v>43</v>
      </c>
      <c r="G566">
        <v>2016</v>
      </c>
      <c r="H566">
        <v>2</v>
      </c>
      <c r="I566" t="s">
        <v>101</v>
      </c>
      <c r="J566">
        <v>0</v>
      </c>
      <c r="K566">
        <v>891</v>
      </c>
      <c r="L566">
        <v>125</v>
      </c>
      <c r="M566"/>
      <c r="N566"/>
      <c r="O566"/>
      <c r="P566"/>
      <c r="Q566"/>
    </row>
    <row r="567" spans="1:17" s="1" customFormat="1" x14ac:dyDescent="0.25">
      <c r="A567" t="s">
        <v>100</v>
      </c>
      <c r="B567" t="s">
        <v>102</v>
      </c>
      <c r="C567" s="1" t="str">
        <f t="shared" si="5"/>
        <v>bll</v>
      </c>
      <c r="D567" t="s">
        <v>103</v>
      </c>
      <c r="E567">
        <v>23</v>
      </c>
      <c r="F567" t="s">
        <v>43</v>
      </c>
      <c r="G567">
        <v>2016</v>
      </c>
      <c r="H567">
        <v>2</v>
      </c>
      <c r="I567" t="s">
        <v>101</v>
      </c>
      <c r="J567">
        <v>0</v>
      </c>
      <c r="K567">
        <v>891</v>
      </c>
      <c r="L567">
        <v>297</v>
      </c>
      <c r="M567"/>
      <c r="N567"/>
      <c r="O567"/>
      <c r="P567"/>
      <c r="Q567"/>
    </row>
    <row r="568" spans="1:17" s="1" customFormat="1" x14ac:dyDescent="0.25">
      <c r="A568" t="s">
        <v>100</v>
      </c>
      <c r="B568" t="s">
        <v>32</v>
      </c>
      <c r="C568" s="1" t="str">
        <f t="shared" si="5"/>
        <v>fle</v>
      </c>
      <c r="D568" t="s">
        <v>46</v>
      </c>
      <c r="E568">
        <v>23</v>
      </c>
      <c r="F568" t="s">
        <v>43</v>
      </c>
      <c r="G568">
        <v>2016</v>
      </c>
      <c r="H568">
        <v>2</v>
      </c>
      <c r="I568" t="s">
        <v>104</v>
      </c>
      <c r="J568">
        <v>10598</v>
      </c>
      <c r="K568">
        <v>891</v>
      </c>
      <c r="L568">
        <v>357</v>
      </c>
      <c r="M568"/>
      <c r="N568"/>
      <c r="O568"/>
      <c r="P568"/>
      <c r="Q568"/>
    </row>
    <row r="569" spans="1:17" s="1" customFormat="1" x14ac:dyDescent="0.25">
      <c r="A569" t="s">
        <v>100</v>
      </c>
      <c r="B569" t="s">
        <v>51</v>
      </c>
      <c r="C569" s="1" t="str">
        <f t="shared" si="5"/>
        <v>tur</v>
      </c>
      <c r="D569" t="s">
        <v>28</v>
      </c>
      <c r="E569">
        <v>23</v>
      </c>
      <c r="F569" t="s">
        <v>43</v>
      </c>
      <c r="G569">
        <v>2016</v>
      </c>
      <c r="H569">
        <v>2</v>
      </c>
      <c r="I569" t="s">
        <v>104</v>
      </c>
      <c r="J569">
        <v>1738</v>
      </c>
      <c r="K569">
        <v>891</v>
      </c>
      <c r="L569">
        <v>125</v>
      </c>
      <c r="M569"/>
      <c r="N569"/>
      <c r="O569"/>
      <c r="P569"/>
      <c r="Q569"/>
    </row>
    <row r="570" spans="1:17" s="1" customFormat="1" x14ac:dyDescent="0.25">
      <c r="A570" t="s">
        <v>100</v>
      </c>
      <c r="B570" t="s">
        <v>102</v>
      </c>
      <c r="C570" s="1" t="str">
        <f t="shared" si="5"/>
        <v>bll</v>
      </c>
      <c r="D570" t="s">
        <v>103</v>
      </c>
      <c r="E570">
        <v>23</v>
      </c>
      <c r="F570" t="s">
        <v>43</v>
      </c>
      <c r="G570">
        <v>2016</v>
      </c>
      <c r="H570">
        <v>2</v>
      </c>
      <c r="I570" t="s">
        <v>104</v>
      </c>
      <c r="J570">
        <v>3973</v>
      </c>
      <c r="K570">
        <v>891</v>
      </c>
      <c r="L570">
        <v>297</v>
      </c>
      <c r="M570"/>
      <c r="N570"/>
      <c r="O570"/>
      <c r="P570"/>
      <c r="Q570"/>
    </row>
    <row r="571" spans="1:17" s="1" customFormat="1" x14ac:dyDescent="0.25">
      <c r="A571" t="s">
        <v>100</v>
      </c>
      <c r="B571" t="s">
        <v>39</v>
      </c>
      <c r="C571" s="1" t="str">
        <f t="shared" si="5"/>
        <v>dab</v>
      </c>
      <c r="D571" t="s">
        <v>41</v>
      </c>
      <c r="E571">
        <v>23</v>
      </c>
      <c r="F571" t="s">
        <v>43</v>
      </c>
      <c r="G571">
        <v>2016</v>
      </c>
      <c r="H571">
        <v>3</v>
      </c>
      <c r="I571" t="s">
        <v>101</v>
      </c>
      <c r="J571">
        <v>0</v>
      </c>
      <c r="K571">
        <v>1146</v>
      </c>
      <c r="L571">
        <v>198</v>
      </c>
      <c r="M571"/>
      <c r="N571"/>
      <c r="O571"/>
      <c r="P571"/>
      <c r="Q571"/>
    </row>
    <row r="572" spans="1:17" s="1" customFormat="1" x14ac:dyDescent="0.25">
      <c r="A572" t="s">
        <v>100</v>
      </c>
      <c r="B572" t="s">
        <v>32</v>
      </c>
      <c r="C572" s="1" t="str">
        <f t="shared" si="5"/>
        <v>fle</v>
      </c>
      <c r="D572" t="s">
        <v>46</v>
      </c>
      <c r="E572">
        <v>23</v>
      </c>
      <c r="F572" t="s">
        <v>43</v>
      </c>
      <c r="G572">
        <v>2016</v>
      </c>
      <c r="H572">
        <v>3</v>
      </c>
      <c r="I572" t="s">
        <v>101</v>
      </c>
      <c r="J572">
        <v>0</v>
      </c>
      <c r="K572">
        <v>1146</v>
      </c>
      <c r="L572">
        <v>428</v>
      </c>
      <c r="M572"/>
      <c r="N572"/>
      <c r="O572"/>
      <c r="P572"/>
      <c r="Q572"/>
    </row>
    <row r="573" spans="1:17" s="1" customFormat="1" x14ac:dyDescent="0.25">
      <c r="A573" t="s">
        <v>100</v>
      </c>
      <c r="B573" t="s">
        <v>51</v>
      </c>
      <c r="C573" s="1" t="str">
        <f t="shared" si="5"/>
        <v>tur</v>
      </c>
      <c r="D573" t="s">
        <v>28</v>
      </c>
      <c r="E573">
        <v>23</v>
      </c>
      <c r="F573" t="s">
        <v>43</v>
      </c>
      <c r="G573">
        <v>2016</v>
      </c>
      <c r="H573">
        <v>3</v>
      </c>
      <c r="I573" t="s">
        <v>101</v>
      </c>
      <c r="J573">
        <v>0</v>
      </c>
      <c r="K573">
        <v>1146</v>
      </c>
      <c r="L573">
        <v>189</v>
      </c>
      <c r="M573"/>
      <c r="N573"/>
      <c r="O573"/>
      <c r="P573"/>
      <c r="Q573"/>
    </row>
    <row r="574" spans="1:17" s="1" customFormat="1" x14ac:dyDescent="0.25">
      <c r="A574" t="s">
        <v>100</v>
      </c>
      <c r="B574" t="s">
        <v>102</v>
      </c>
      <c r="C574" s="1" t="str">
        <f t="shared" si="5"/>
        <v>bll</v>
      </c>
      <c r="D574" t="s">
        <v>103</v>
      </c>
      <c r="E574">
        <v>23</v>
      </c>
      <c r="F574" t="s">
        <v>43</v>
      </c>
      <c r="G574">
        <v>2016</v>
      </c>
      <c r="H574">
        <v>3</v>
      </c>
      <c r="I574" t="s">
        <v>101</v>
      </c>
      <c r="J574">
        <v>0</v>
      </c>
      <c r="K574">
        <v>1146</v>
      </c>
      <c r="L574">
        <v>271</v>
      </c>
      <c r="M574"/>
      <c r="N574"/>
      <c r="O574"/>
      <c r="P574"/>
      <c r="Q574"/>
    </row>
    <row r="575" spans="1:17" s="1" customFormat="1" x14ac:dyDescent="0.25">
      <c r="A575" t="s">
        <v>100</v>
      </c>
      <c r="B575" t="s">
        <v>32</v>
      </c>
      <c r="C575" s="1" t="str">
        <f t="shared" si="5"/>
        <v>fle</v>
      </c>
      <c r="D575" t="s">
        <v>46</v>
      </c>
      <c r="E575">
        <v>23</v>
      </c>
      <c r="F575" t="s">
        <v>43</v>
      </c>
      <c r="G575">
        <v>2016</v>
      </c>
      <c r="H575">
        <v>3</v>
      </c>
      <c r="I575" t="s">
        <v>104</v>
      </c>
      <c r="J575">
        <v>14156</v>
      </c>
      <c r="K575">
        <v>1146</v>
      </c>
      <c r="L575">
        <v>428</v>
      </c>
      <c r="M575"/>
      <c r="N575"/>
      <c r="O575"/>
      <c r="P575"/>
      <c r="Q575"/>
    </row>
    <row r="576" spans="1:17" s="1" customFormat="1" x14ac:dyDescent="0.25">
      <c r="A576" t="s">
        <v>100</v>
      </c>
      <c r="B576" t="s">
        <v>51</v>
      </c>
      <c r="C576" s="1" t="str">
        <f t="shared" si="5"/>
        <v>tur</v>
      </c>
      <c r="D576" t="s">
        <v>28</v>
      </c>
      <c r="E576">
        <v>23</v>
      </c>
      <c r="F576" t="s">
        <v>43</v>
      </c>
      <c r="G576">
        <v>2016</v>
      </c>
      <c r="H576">
        <v>3</v>
      </c>
      <c r="I576" t="s">
        <v>104</v>
      </c>
      <c r="J576">
        <v>953</v>
      </c>
      <c r="K576">
        <v>1146</v>
      </c>
      <c r="L576">
        <v>189</v>
      </c>
      <c r="M576"/>
      <c r="N576"/>
      <c r="O576"/>
      <c r="P576"/>
      <c r="Q576"/>
    </row>
    <row r="577" spans="1:17" s="1" customFormat="1" x14ac:dyDescent="0.25">
      <c r="A577" t="s">
        <v>100</v>
      </c>
      <c r="B577" t="s">
        <v>102</v>
      </c>
      <c r="C577" s="1" t="str">
        <f t="shared" si="5"/>
        <v>bll</v>
      </c>
      <c r="D577" t="s">
        <v>103</v>
      </c>
      <c r="E577">
        <v>23</v>
      </c>
      <c r="F577" t="s">
        <v>43</v>
      </c>
      <c r="G577">
        <v>2016</v>
      </c>
      <c r="H577">
        <v>3</v>
      </c>
      <c r="I577" t="s">
        <v>104</v>
      </c>
      <c r="J577">
        <v>1546</v>
      </c>
      <c r="K577">
        <v>1146</v>
      </c>
      <c r="L577">
        <v>271</v>
      </c>
      <c r="M577"/>
      <c r="N577"/>
      <c r="O577"/>
      <c r="P577"/>
      <c r="Q577"/>
    </row>
    <row r="578" spans="1:17" s="1" customFormat="1" x14ac:dyDescent="0.25">
      <c r="A578" t="s">
        <v>100</v>
      </c>
      <c r="B578" t="s">
        <v>39</v>
      </c>
      <c r="C578" s="1" t="str">
        <f t="shared" si="5"/>
        <v>dab</v>
      </c>
      <c r="D578" t="s">
        <v>41</v>
      </c>
      <c r="E578">
        <v>23</v>
      </c>
      <c r="F578" t="s">
        <v>43</v>
      </c>
      <c r="G578">
        <v>2016</v>
      </c>
      <c r="H578">
        <v>4</v>
      </c>
      <c r="I578" t="s">
        <v>101</v>
      </c>
      <c r="J578">
        <v>0</v>
      </c>
      <c r="K578">
        <v>1459</v>
      </c>
      <c r="L578">
        <v>263</v>
      </c>
      <c r="M578"/>
      <c r="N578"/>
      <c r="O578"/>
      <c r="P578"/>
      <c r="Q578"/>
    </row>
    <row r="579" spans="1:17" s="1" customFormat="1" x14ac:dyDescent="0.25">
      <c r="A579" t="s">
        <v>100</v>
      </c>
      <c r="B579" t="s">
        <v>32</v>
      </c>
      <c r="C579" s="1" t="str">
        <f t="shared" si="5"/>
        <v>fle</v>
      </c>
      <c r="D579" t="s">
        <v>46</v>
      </c>
      <c r="E579">
        <v>23</v>
      </c>
      <c r="F579" t="s">
        <v>43</v>
      </c>
      <c r="G579">
        <v>2016</v>
      </c>
      <c r="H579">
        <v>4</v>
      </c>
      <c r="I579" t="s">
        <v>101</v>
      </c>
      <c r="J579">
        <v>0</v>
      </c>
      <c r="K579">
        <v>1459</v>
      </c>
      <c r="L579">
        <v>517</v>
      </c>
      <c r="M579"/>
      <c r="N579"/>
      <c r="O579"/>
      <c r="P579"/>
      <c r="Q579"/>
    </row>
    <row r="580" spans="1:17" s="1" customFormat="1" x14ac:dyDescent="0.25">
      <c r="A580" t="s">
        <v>100</v>
      </c>
      <c r="B580" t="s">
        <v>51</v>
      </c>
      <c r="C580" s="1" t="str">
        <f t="shared" si="5"/>
        <v>tur</v>
      </c>
      <c r="D580" t="s">
        <v>28</v>
      </c>
      <c r="E580">
        <v>23</v>
      </c>
      <c r="F580" t="s">
        <v>43</v>
      </c>
      <c r="G580">
        <v>2016</v>
      </c>
      <c r="H580">
        <v>4</v>
      </c>
      <c r="I580" t="s">
        <v>101</v>
      </c>
      <c r="J580">
        <v>0</v>
      </c>
      <c r="K580">
        <v>1459</v>
      </c>
      <c r="L580">
        <v>171</v>
      </c>
      <c r="M580"/>
      <c r="N580"/>
      <c r="O580"/>
      <c r="P580"/>
      <c r="Q580"/>
    </row>
    <row r="581" spans="1:17" s="1" customFormat="1" x14ac:dyDescent="0.25">
      <c r="A581" t="s">
        <v>100</v>
      </c>
      <c r="B581" t="s">
        <v>102</v>
      </c>
      <c r="C581" s="1" t="str">
        <f t="shared" si="5"/>
        <v>bll</v>
      </c>
      <c r="D581" t="s">
        <v>103</v>
      </c>
      <c r="E581">
        <v>23</v>
      </c>
      <c r="F581" t="s">
        <v>43</v>
      </c>
      <c r="G581">
        <v>2016</v>
      </c>
      <c r="H581">
        <v>4</v>
      </c>
      <c r="I581" t="s">
        <v>101</v>
      </c>
      <c r="J581">
        <v>0</v>
      </c>
      <c r="K581">
        <v>1459</v>
      </c>
      <c r="L581">
        <v>184</v>
      </c>
      <c r="M581"/>
      <c r="N581"/>
      <c r="O581"/>
      <c r="P581"/>
      <c r="Q581"/>
    </row>
    <row r="582" spans="1:17" s="1" customFormat="1" x14ac:dyDescent="0.25">
      <c r="A582" t="s">
        <v>100</v>
      </c>
      <c r="B582" t="s">
        <v>32</v>
      </c>
      <c r="C582" s="1" t="str">
        <f t="shared" si="5"/>
        <v>fle</v>
      </c>
      <c r="D582" t="s">
        <v>46</v>
      </c>
      <c r="E582">
        <v>23</v>
      </c>
      <c r="F582" t="s">
        <v>43</v>
      </c>
      <c r="G582">
        <v>2016</v>
      </c>
      <c r="H582">
        <v>4</v>
      </c>
      <c r="I582" t="s">
        <v>104</v>
      </c>
      <c r="J582">
        <v>24395</v>
      </c>
      <c r="K582">
        <v>1459</v>
      </c>
      <c r="L582">
        <v>517</v>
      </c>
      <c r="M582"/>
      <c r="N582"/>
      <c r="O582"/>
      <c r="P582"/>
      <c r="Q582"/>
    </row>
    <row r="583" spans="1:17" s="1" customFormat="1" x14ac:dyDescent="0.25">
      <c r="A583" t="s">
        <v>100</v>
      </c>
      <c r="B583" t="s">
        <v>51</v>
      </c>
      <c r="C583" s="1" t="str">
        <f t="shared" si="5"/>
        <v>tur</v>
      </c>
      <c r="D583" t="s">
        <v>28</v>
      </c>
      <c r="E583">
        <v>23</v>
      </c>
      <c r="F583" t="s">
        <v>43</v>
      </c>
      <c r="G583">
        <v>2016</v>
      </c>
      <c r="H583">
        <v>4</v>
      </c>
      <c r="I583" t="s">
        <v>104</v>
      </c>
      <c r="J583">
        <v>835</v>
      </c>
      <c r="K583">
        <v>1459</v>
      </c>
      <c r="L583">
        <v>171</v>
      </c>
      <c r="M583"/>
      <c r="N583"/>
      <c r="O583"/>
      <c r="P583"/>
      <c r="Q583"/>
    </row>
    <row r="584" spans="1:17" s="1" customFormat="1" x14ac:dyDescent="0.25">
      <c r="A584" t="s">
        <v>100</v>
      </c>
      <c r="B584" t="s">
        <v>102</v>
      </c>
      <c r="C584" s="1" t="str">
        <f t="shared" si="5"/>
        <v>bll</v>
      </c>
      <c r="D584" t="s">
        <v>103</v>
      </c>
      <c r="E584">
        <v>23</v>
      </c>
      <c r="F584" t="s">
        <v>43</v>
      </c>
      <c r="G584">
        <v>2016</v>
      </c>
      <c r="H584">
        <v>4</v>
      </c>
      <c r="I584" t="s">
        <v>104</v>
      </c>
      <c r="J584">
        <v>949</v>
      </c>
      <c r="K584">
        <v>1459</v>
      </c>
      <c r="L584">
        <v>184</v>
      </c>
      <c r="M584"/>
      <c r="N584"/>
      <c r="O584"/>
      <c r="P584"/>
      <c r="Q584"/>
    </row>
    <row r="585" spans="1:17" s="1" customFormat="1" x14ac:dyDescent="0.25">
      <c r="A585" t="s">
        <v>100</v>
      </c>
      <c r="B585" t="s">
        <v>39</v>
      </c>
      <c r="C585" s="1" t="str">
        <f t="shared" si="5"/>
        <v>dab</v>
      </c>
      <c r="D585" t="s">
        <v>41</v>
      </c>
      <c r="E585">
        <v>24</v>
      </c>
      <c r="F585" t="s">
        <v>47</v>
      </c>
      <c r="G585">
        <v>2014</v>
      </c>
      <c r="H585">
        <v>1</v>
      </c>
      <c r="I585" t="s">
        <v>101</v>
      </c>
      <c r="J585">
        <v>76293</v>
      </c>
      <c r="K585">
        <v>1232</v>
      </c>
      <c r="L585">
        <v>196</v>
      </c>
      <c r="M585">
        <v>4</v>
      </c>
      <c r="N585">
        <v>2</v>
      </c>
      <c r="O585">
        <v>2</v>
      </c>
      <c r="P585">
        <v>211</v>
      </c>
      <c r="Q585">
        <v>31</v>
      </c>
    </row>
    <row r="586" spans="1:17" s="1" customFormat="1" x14ac:dyDescent="0.25">
      <c r="A586" t="s">
        <v>100</v>
      </c>
      <c r="B586" t="s">
        <v>32</v>
      </c>
      <c r="C586" s="1" t="str">
        <f t="shared" si="5"/>
        <v>fle</v>
      </c>
      <c r="D586" t="s">
        <v>34</v>
      </c>
      <c r="E586">
        <v>24</v>
      </c>
      <c r="F586" t="s">
        <v>47</v>
      </c>
      <c r="G586">
        <v>2014</v>
      </c>
      <c r="H586">
        <v>1</v>
      </c>
      <c r="I586" t="s">
        <v>101</v>
      </c>
      <c r="J586">
        <v>1242317</v>
      </c>
      <c r="K586">
        <v>1232</v>
      </c>
      <c r="L586">
        <v>324</v>
      </c>
      <c r="M586">
        <v>4</v>
      </c>
      <c r="N586">
        <v>4</v>
      </c>
      <c r="O586">
        <v>4</v>
      </c>
      <c r="P586">
        <v>415</v>
      </c>
      <c r="Q586">
        <v>87</v>
      </c>
    </row>
    <row r="587" spans="1:17" s="1" customFormat="1" x14ac:dyDescent="0.25">
      <c r="A587" t="s">
        <v>100</v>
      </c>
      <c r="B587" t="s">
        <v>48</v>
      </c>
      <c r="C587" s="1" t="str">
        <f t="shared" si="5"/>
        <v>ple</v>
      </c>
      <c r="D587" t="s">
        <v>50</v>
      </c>
      <c r="E587">
        <v>24</v>
      </c>
      <c r="F587" t="s">
        <v>47</v>
      </c>
      <c r="G587">
        <v>2014</v>
      </c>
      <c r="H587">
        <v>1</v>
      </c>
      <c r="I587" t="s">
        <v>101</v>
      </c>
      <c r="J587">
        <v>23846</v>
      </c>
      <c r="K587">
        <v>1232</v>
      </c>
      <c r="L587">
        <v>369</v>
      </c>
      <c r="M587">
        <v>4</v>
      </c>
      <c r="N587">
        <v>4</v>
      </c>
      <c r="O587">
        <v>4</v>
      </c>
      <c r="P587">
        <v>351</v>
      </c>
      <c r="Q587">
        <v>85</v>
      </c>
    </row>
    <row r="588" spans="1:17" s="1" customFormat="1" x14ac:dyDescent="0.25">
      <c r="A588" t="s">
        <v>100</v>
      </c>
      <c r="B588" t="s">
        <v>51</v>
      </c>
      <c r="C588" s="1" t="str">
        <f t="shared" si="5"/>
        <v>tur</v>
      </c>
      <c r="D588" t="s">
        <v>28</v>
      </c>
      <c r="E588">
        <v>24</v>
      </c>
      <c r="F588" t="s">
        <v>47</v>
      </c>
      <c r="G588">
        <v>2014</v>
      </c>
      <c r="H588">
        <v>1</v>
      </c>
      <c r="I588" t="s">
        <v>101</v>
      </c>
      <c r="J588">
        <v>11135</v>
      </c>
      <c r="K588">
        <v>1232</v>
      </c>
      <c r="L588">
        <v>396</v>
      </c>
      <c r="M588">
        <v>4</v>
      </c>
      <c r="N588">
        <v>2</v>
      </c>
      <c r="O588">
        <v>2</v>
      </c>
      <c r="P588">
        <v>42</v>
      </c>
      <c r="Q588">
        <v>14</v>
      </c>
    </row>
    <row r="589" spans="1:17" s="1" customFormat="1" x14ac:dyDescent="0.25">
      <c r="A589" t="s">
        <v>100</v>
      </c>
      <c r="B589" t="s">
        <v>102</v>
      </c>
      <c r="C589" s="1" t="str">
        <f t="shared" si="5"/>
        <v>bll</v>
      </c>
      <c r="D589" t="s">
        <v>103</v>
      </c>
      <c r="E589">
        <v>24</v>
      </c>
      <c r="F589" t="s">
        <v>47</v>
      </c>
      <c r="G589">
        <v>2014</v>
      </c>
      <c r="H589">
        <v>1</v>
      </c>
      <c r="I589" t="s">
        <v>101</v>
      </c>
      <c r="J589">
        <v>0</v>
      </c>
      <c r="K589">
        <v>1232</v>
      </c>
      <c r="L589">
        <v>16</v>
      </c>
      <c r="M589">
        <v>4</v>
      </c>
      <c r="N589"/>
      <c r="O589"/>
      <c r="P589"/>
      <c r="Q589"/>
    </row>
    <row r="590" spans="1:17" s="1" customFormat="1" x14ac:dyDescent="0.25">
      <c r="A590" t="s">
        <v>100</v>
      </c>
      <c r="B590" t="s">
        <v>32</v>
      </c>
      <c r="C590" s="1" t="str">
        <f t="shared" si="5"/>
        <v>fle</v>
      </c>
      <c r="D590" t="s">
        <v>34</v>
      </c>
      <c r="E590">
        <v>24</v>
      </c>
      <c r="F590" t="s">
        <v>47</v>
      </c>
      <c r="G590">
        <v>2014</v>
      </c>
      <c r="H590">
        <v>1</v>
      </c>
      <c r="I590" t="s">
        <v>104</v>
      </c>
      <c r="J590">
        <v>208263</v>
      </c>
      <c r="K590">
        <v>1232</v>
      </c>
      <c r="L590">
        <v>324</v>
      </c>
      <c r="M590">
        <v>4</v>
      </c>
      <c r="N590">
        <v>1</v>
      </c>
      <c r="O590"/>
      <c r="P590"/>
      <c r="Q590"/>
    </row>
    <row r="591" spans="1:17" s="1" customFormat="1" x14ac:dyDescent="0.25">
      <c r="A591" t="s">
        <v>100</v>
      </c>
      <c r="B591" t="s">
        <v>51</v>
      </c>
      <c r="C591" s="1" t="str">
        <f t="shared" si="5"/>
        <v>tur</v>
      </c>
      <c r="D591" t="s">
        <v>28</v>
      </c>
      <c r="E591">
        <v>24</v>
      </c>
      <c r="F591" t="s">
        <v>47</v>
      </c>
      <c r="G591">
        <v>2014</v>
      </c>
      <c r="H591">
        <v>1</v>
      </c>
      <c r="I591" t="s">
        <v>104</v>
      </c>
      <c r="J591">
        <v>5186</v>
      </c>
      <c r="K591">
        <v>1232</v>
      </c>
      <c r="L591">
        <v>396</v>
      </c>
      <c r="M591">
        <v>4</v>
      </c>
      <c r="N591">
        <v>2</v>
      </c>
      <c r="O591">
        <v>1</v>
      </c>
      <c r="P591">
        <v>3</v>
      </c>
      <c r="Q591">
        <v>2</v>
      </c>
    </row>
    <row r="592" spans="1:17" s="1" customFormat="1" x14ac:dyDescent="0.25">
      <c r="A592" t="s">
        <v>100</v>
      </c>
      <c r="B592" t="s">
        <v>102</v>
      </c>
      <c r="C592" s="1" t="str">
        <f t="shared" si="5"/>
        <v>bll</v>
      </c>
      <c r="D592" t="s">
        <v>103</v>
      </c>
      <c r="E592">
        <v>24</v>
      </c>
      <c r="F592" t="s">
        <v>47</v>
      </c>
      <c r="G592">
        <v>2014</v>
      </c>
      <c r="H592">
        <v>1</v>
      </c>
      <c r="I592" t="s">
        <v>104</v>
      </c>
      <c r="J592">
        <v>26</v>
      </c>
      <c r="K592">
        <v>1232</v>
      </c>
      <c r="L592">
        <v>16</v>
      </c>
      <c r="M592">
        <v>4</v>
      </c>
      <c r="N592"/>
      <c r="O592"/>
      <c r="P592"/>
      <c r="Q592"/>
    </row>
    <row r="593" spans="1:17" s="1" customFormat="1" x14ac:dyDescent="0.25">
      <c r="A593" t="s">
        <v>100</v>
      </c>
      <c r="B593" t="s">
        <v>39</v>
      </c>
      <c r="C593" s="1" t="str">
        <f t="shared" si="5"/>
        <v>dab</v>
      </c>
      <c r="D593" t="s">
        <v>41</v>
      </c>
      <c r="E593">
        <v>24</v>
      </c>
      <c r="F593" t="s">
        <v>47</v>
      </c>
      <c r="G593">
        <v>2014</v>
      </c>
      <c r="H593">
        <v>2</v>
      </c>
      <c r="I593" t="s">
        <v>101</v>
      </c>
      <c r="J593">
        <v>0</v>
      </c>
      <c r="K593">
        <v>529</v>
      </c>
      <c r="L593">
        <v>29</v>
      </c>
      <c r="M593"/>
      <c r="N593"/>
      <c r="O593"/>
      <c r="P593"/>
      <c r="Q593"/>
    </row>
    <row r="594" spans="1:17" s="1" customFormat="1" x14ac:dyDescent="0.25">
      <c r="A594" t="s">
        <v>100</v>
      </c>
      <c r="B594" t="s">
        <v>32</v>
      </c>
      <c r="C594" s="1" t="str">
        <f t="shared" si="5"/>
        <v>fle</v>
      </c>
      <c r="D594" t="s">
        <v>34</v>
      </c>
      <c r="E594">
        <v>24</v>
      </c>
      <c r="F594" t="s">
        <v>47</v>
      </c>
      <c r="G594">
        <v>2014</v>
      </c>
      <c r="H594">
        <v>2</v>
      </c>
      <c r="I594" t="s">
        <v>101</v>
      </c>
      <c r="J594">
        <v>0</v>
      </c>
      <c r="K594">
        <v>529</v>
      </c>
      <c r="L594">
        <v>37</v>
      </c>
      <c r="M594"/>
      <c r="N594"/>
      <c r="O594"/>
      <c r="P594"/>
      <c r="Q594"/>
    </row>
    <row r="595" spans="1:17" s="1" customFormat="1" x14ac:dyDescent="0.25">
      <c r="A595" t="s">
        <v>100</v>
      </c>
      <c r="B595" t="s">
        <v>48</v>
      </c>
      <c r="C595" s="1" t="str">
        <f t="shared" si="5"/>
        <v>ple</v>
      </c>
      <c r="D595" t="s">
        <v>50</v>
      </c>
      <c r="E595">
        <v>24</v>
      </c>
      <c r="F595" t="s">
        <v>47</v>
      </c>
      <c r="G595">
        <v>2014</v>
      </c>
      <c r="H595">
        <v>2</v>
      </c>
      <c r="I595" t="s">
        <v>101</v>
      </c>
      <c r="J595">
        <v>0</v>
      </c>
      <c r="K595">
        <v>529</v>
      </c>
      <c r="L595">
        <v>132</v>
      </c>
      <c r="M595"/>
      <c r="N595"/>
      <c r="O595"/>
      <c r="P595"/>
      <c r="Q595"/>
    </row>
    <row r="596" spans="1:17" s="1" customFormat="1" x14ac:dyDescent="0.25">
      <c r="A596" t="s">
        <v>100</v>
      </c>
      <c r="B596" t="s">
        <v>51</v>
      </c>
      <c r="C596" s="1" t="str">
        <f t="shared" si="5"/>
        <v>tur</v>
      </c>
      <c r="D596" t="s">
        <v>28</v>
      </c>
      <c r="E596">
        <v>24</v>
      </c>
      <c r="F596" t="s">
        <v>47</v>
      </c>
      <c r="G596">
        <v>2014</v>
      </c>
      <c r="H596">
        <v>2</v>
      </c>
      <c r="I596" t="s">
        <v>101</v>
      </c>
      <c r="J596">
        <v>0</v>
      </c>
      <c r="K596">
        <v>529</v>
      </c>
      <c r="L596">
        <v>56</v>
      </c>
      <c r="M596"/>
      <c r="N596"/>
      <c r="O596"/>
      <c r="P596"/>
      <c r="Q596"/>
    </row>
    <row r="597" spans="1:17" s="1" customFormat="1" x14ac:dyDescent="0.25">
      <c r="A597" t="s">
        <v>100</v>
      </c>
      <c r="B597" t="s">
        <v>102</v>
      </c>
      <c r="C597" s="1" t="str">
        <f t="shared" si="5"/>
        <v>bll</v>
      </c>
      <c r="D597" t="s">
        <v>103</v>
      </c>
      <c r="E597">
        <v>24</v>
      </c>
      <c r="F597" t="s">
        <v>47</v>
      </c>
      <c r="G597">
        <v>2014</v>
      </c>
      <c r="H597">
        <v>2</v>
      </c>
      <c r="I597" t="s">
        <v>101</v>
      </c>
      <c r="J597">
        <v>0</v>
      </c>
      <c r="K597">
        <v>529</v>
      </c>
      <c r="L597">
        <v>2</v>
      </c>
      <c r="M597"/>
      <c r="N597"/>
      <c r="O597"/>
      <c r="P597"/>
      <c r="Q597"/>
    </row>
    <row r="598" spans="1:17" s="1" customFormat="1" x14ac:dyDescent="0.25">
      <c r="A598" t="s">
        <v>100</v>
      </c>
      <c r="B598" t="s">
        <v>32</v>
      </c>
      <c r="C598" s="1" t="str">
        <f t="shared" si="5"/>
        <v>fle</v>
      </c>
      <c r="D598" t="s">
        <v>34</v>
      </c>
      <c r="E598">
        <v>24</v>
      </c>
      <c r="F598" t="s">
        <v>47</v>
      </c>
      <c r="G598">
        <v>2014</v>
      </c>
      <c r="H598">
        <v>2</v>
      </c>
      <c r="I598" t="s">
        <v>104</v>
      </c>
      <c r="J598">
        <v>6192</v>
      </c>
      <c r="K598">
        <v>529</v>
      </c>
      <c r="L598">
        <v>37</v>
      </c>
      <c r="M598"/>
      <c r="N598"/>
      <c r="O598"/>
      <c r="P598"/>
      <c r="Q598"/>
    </row>
    <row r="599" spans="1:17" s="1" customFormat="1" x14ac:dyDescent="0.25">
      <c r="A599" t="s">
        <v>100</v>
      </c>
      <c r="B599" t="s">
        <v>51</v>
      </c>
      <c r="C599" s="1" t="str">
        <f t="shared" si="5"/>
        <v>tur</v>
      </c>
      <c r="D599" t="s">
        <v>28</v>
      </c>
      <c r="E599">
        <v>24</v>
      </c>
      <c r="F599" t="s">
        <v>47</v>
      </c>
      <c r="G599">
        <v>2014</v>
      </c>
      <c r="H599">
        <v>2</v>
      </c>
      <c r="I599" t="s">
        <v>104</v>
      </c>
      <c r="J599">
        <v>2514</v>
      </c>
      <c r="K599">
        <v>529</v>
      </c>
      <c r="L599">
        <v>56</v>
      </c>
      <c r="M599"/>
      <c r="N599"/>
      <c r="O599"/>
      <c r="P599"/>
      <c r="Q599"/>
    </row>
    <row r="600" spans="1:17" s="1" customFormat="1" x14ac:dyDescent="0.25">
      <c r="A600" t="s">
        <v>100</v>
      </c>
      <c r="B600" t="s">
        <v>102</v>
      </c>
      <c r="C600" s="1" t="str">
        <f t="shared" si="5"/>
        <v>bll</v>
      </c>
      <c r="D600" t="s">
        <v>103</v>
      </c>
      <c r="E600">
        <v>24</v>
      </c>
      <c r="F600" t="s">
        <v>47</v>
      </c>
      <c r="G600">
        <v>2014</v>
      </c>
      <c r="H600">
        <v>2</v>
      </c>
      <c r="I600" t="s">
        <v>104</v>
      </c>
      <c r="J600">
        <v>7</v>
      </c>
      <c r="K600">
        <v>529</v>
      </c>
      <c r="L600">
        <v>2</v>
      </c>
      <c r="M600"/>
      <c r="N600"/>
      <c r="O600"/>
      <c r="P600"/>
      <c r="Q600"/>
    </row>
    <row r="601" spans="1:17" s="1" customFormat="1" x14ac:dyDescent="0.25">
      <c r="A601" t="s">
        <v>100</v>
      </c>
      <c r="B601" t="s">
        <v>39</v>
      </c>
      <c r="C601" s="1" t="str">
        <f t="shared" si="5"/>
        <v>dab</v>
      </c>
      <c r="D601" t="s">
        <v>41</v>
      </c>
      <c r="E601">
        <v>24</v>
      </c>
      <c r="F601" t="s">
        <v>47</v>
      </c>
      <c r="G601">
        <v>2014</v>
      </c>
      <c r="H601">
        <v>3</v>
      </c>
      <c r="I601" t="s">
        <v>101</v>
      </c>
      <c r="J601">
        <v>1473</v>
      </c>
      <c r="K601">
        <v>459</v>
      </c>
      <c r="L601">
        <v>17</v>
      </c>
      <c r="M601">
        <v>5</v>
      </c>
      <c r="N601">
        <v>4</v>
      </c>
      <c r="O601">
        <v>4</v>
      </c>
      <c r="P601">
        <v>91</v>
      </c>
      <c r="Q601">
        <v>14</v>
      </c>
    </row>
    <row r="602" spans="1:17" s="1" customFormat="1" x14ac:dyDescent="0.25">
      <c r="A602" t="s">
        <v>100</v>
      </c>
      <c r="B602" t="s">
        <v>32</v>
      </c>
      <c r="C602" s="1" t="str">
        <f t="shared" si="5"/>
        <v>fle</v>
      </c>
      <c r="D602" t="s">
        <v>34</v>
      </c>
      <c r="E602">
        <v>24</v>
      </c>
      <c r="F602" t="s">
        <v>47</v>
      </c>
      <c r="G602">
        <v>2014</v>
      </c>
      <c r="H602">
        <v>3</v>
      </c>
      <c r="I602" t="s">
        <v>101</v>
      </c>
      <c r="J602">
        <v>64674</v>
      </c>
      <c r="K602">
        <v>459</v>
      </c>
      <c r="L602">
        <v>71</v>
      </c>
      <c r="M602">
        <v>5</v>
      </c>
      <c r="N602">
        <v>5</v>
      </c>
      <c r="O602">
        <v>5</v>
      </c>
      <c r="P602">
        <v>492</v>
      </c>
      <c r="Q602">
        <v>90</v>
      </c>
    </row>
    <row r="603" spans="1:17" s="1" customFormat="1" x14ac:dyDescent="0.25">
      <c r="A603" t="s">
        <v>100</v>
      </c>
      <c r="B603" t="s">
        <v>48</v>
      </c>
      <c r="C603" s="1" t="str">
        <f t="shared" si="5"/>
        <v>ple</v>
      </c>
      <c r="D603" t="s">
        <v>50</v>
      </c>
      <c r="E603">
        <v>24</v>
      </c>
      <c r="F603" t="s">
        <v>47</v>
      </c>
      <c r="G603">
        <v>2014</v>
      </c>
      <c r="H603">
        <v>3</v>
      </c>
      <c r="I603" t="s">
        <v>101</v>
      </c>
      <c r="J603">
        <v>6567</v>
      </c>
      <c r="K603">
        <v>459</v>
      </c>
      <c r="L603">
        <v>115</v>
      </c>
      <c r="M603">
        <v>5</v>
      </c>
      <c r="N603">
        <v>4</v>
      </c>
      <c r="O603">
        <v>4</v>
      </c>
      <c r="P603">
        <v>186</v>
      </c>
      <c r="Q603">
        <v>26</v>
      </c>
    </row>
    <row r="604" spans="1:17" s="1" customFormat="1" x14ac:dyDescent="0.25">
      <c r="A604" t="s">
        <v>100</v>
      </c>
      <c r="B604" t="s">
        <v>51</v>
      </c>
      <c r="C604" s="1" t="str">
        <f t="shared" si="5"/>
        <v>tur</v>
      </c>
      <c r="D604" t="s">
        <v>28</v>
      </c>
      <c r="E604">
        <v>24</v>
      </c>
      <c r="F604" t="s">
        <v>47</v>
      </c>
      <c r="G604">
        <v>2014</v>
      </c>
      <c r="H604">
        <v>3</v>
      </c>
      <c r="I604" t="s">
        <v>101</v>
      </c>
      <c r="J604">
        <v>105</v>
      </c>
      <c r="K604">
        <v>459</v>
      </c>
      <c r="L604">
        <v>75</v>
      </c>
      <c r="M604">
        <v>5</v>
      </c>
      <c r="N604">
        <v>1</v>
      </c>
      <c r="O604">
        <v>1</v>
      </c>
      <c r="P604">
        <v>3</v>
      </c>
      <c r="Q604">
        <v>1</v>
      </c>
    </row>
    <row r="605" spans="1:17" s="1" customFormat="1" x14ac:dyDescent="0.25">
      <c r="A605" t="s">
        <v>100</v>
      </c>
      <c r="B605" t="s">
        <v>102</v>
      </c>
      <c r="C605" s="1" t="str">
        <f t="shared" si="5"/>
        <v>bll</v>
      </c>
      <c r="D605" t="s">
        <v>103</v>
      </c>
      <c r="E605">
        <v>24</v>
      </c>
      <c r="F605" t="s">
        <v>47</v>
      </c>
      <c r="G605">
        <v>2014</v>
      </c>
      <c r="H605">
        <v>3</v>
      </c>
      <c r="I605" t="s">
        <v>101</v>
      </c>
      <c r="J605">
        <v>0</v>
      </c>
      <c r="K605">
        <v>459</v>
      </c>
      <c r="L605">
        <v>3</v>
      </c>
      <c r="M605">
        <v>5</v>
      </c>
      <c r="N605"/>
      <c r="O605"/>
      <c r="P605"/>
      <c r="Q605"/>
    </row>
    <row r="606" spans="1:17" s="1" customFormat="1" x14ac:dyDescent="0.25">
      <c r="A606" t="s">
        <v>100</v>
      </c>
      <c r="B606" t="s">
        <v>32</v>
      </c>
      <c r="C606" s="1" t="str">
        <f t="shared" ref="C606:C669" si="6">LEFT(D606,3)</f>
        <v>fle</v>
      </c>
      <c r="D606" t="s">
        <v>34</v>
      </c>
      <c r="E606">
        <v>24</v>
      </c>
      <c r="F606" t="s">
        <v>47</v>
      </c>
      <c r="G606">
        <v>2014</v>
      </c>
      <c r="H606">
        <v>3</v>
      </c>
      <c r="I606" t="s">
        <v>104</v>
      </c>
      <c r="J606">
        <v>6351</v>
      </c>
      <c r="K606">
        <v>459</v>
      </c>
      <c r="L606">
        <v>71</v>
      </c>
      <c r="M606">
        <v>5</v>
      </c>
      <c r="N606">
        <v>4</v>
      </c>
      <c r="O606">
        <v>4</v>
      </c>
      <c r="P606">
        <v>147</v>
      </c>
      <c r="Q606">
        <v>57</v>
      </c>
    </row>
    <row r="607" spans="1:17" s="1" customFormat="1" x14ac:dyDescent="0.25">
      <c r="A607" t="s">
        <v>100</v>
      </c>
      <c r="B607" t="s">
        <v>51</v>
      </c>
      <c r="C607" s="1" t="str">
        <f t="shared" si="6"/>
        <v>tur</v>
      </c>
      <c r="D607" t="s">
        <v>28</v>
      </c>
      <c r="E607">
        <v>24</v>
      </c>
      <c r="F607" t="s">
        <v>47</v>
      </c>
      <c r="G607">
        <v>2014</v>
      </c>
      <c r="H607">
        <v>3</v>
      </c>
      <c r="I607" t="s">
        <v>104</v>
      </c>
      <c r="J607">
        <v>892</v>
      </c>
      <c r="K607">
        <v>459</v>
      </c>
      <c r="L607">
        <v>75</v>
      </c>
      <c r="M607">
        <v>5</v>
      </c>
      <c r="N607">
        <v>2</v>
      </c>
      <c r="O607">
        <v>2</v>
      </c>
      <c r="P607">
        <v>3</v>
      </c>
      <c r="Q607">
        <v>4</v>
      </c>
    </row>
    <row r="608" spans="1:17" s="1" customFormat="1" x14ac:dyDescent="0.25">
      <c r="A608" t="s">
        <v>100</v>
      </c>
      <c r="B608" t="s">
        <v>102</v>
      </c>
      <c r="C608" s="1" t="str">
        <f t="shared" si="6"/>
        <v>bll</v>
      </c>
      <c r="D608" t="s">
        <v>103</v>
      </c>
      <c r="E608">
        <v>24</v>
      </c>
      <c r="F608" t="s">
        <v>47</v>
      </c>
      <c r="G608">
        <v>2014</v>
      </c>
      <c r="H608">
        <v>3</v>
      </c>
      <c r="I608" t="s">
        <v>104</v>
      </c>
      <c r="J608">
        <v>7</v>
      </c>
      <c r="K608">
        <v>459</v>
      </c>
      <c r="L608">
        <v>3</v>
      </c>
      <c r="M608">
        <v>5</v>
      </c>
      <c r="N608"/>
      <c r="O608"/>
      <c r="P608"/>
      <c r="Q608"/>
    </row>
    <row r="609" spans="1:17" s="1" customFormat="1" x14ac:dyDescent="0.25">
      <c r="A609" t="s">
        <v>100</v>
      </c>
      <c r="B609" t="s">
        <v>39</v>
      </c>
      <c r="C609" s="1" t="str">
        <f t="shared" si="6"/>
        <v>dab</v>
      </c>
      <c r="D609" t="s">
        <v>41</v>
      </c>
      <c r="E609">
        <v>24</v>
      </c>
      <c r="F609" t="s">
        <v>47</v>
      </c>
      <c r="G609">
        <v>2014</v>
      </c>
      <c r="H609">
        <v>4</v>
      </c>
      <c r="I609" t="s">
        <v>101</v>
      </c>
      <c r="J609">
        <v>7334</v>
      </c>
      <c r="K609">
        <v>582</v>
      </c>
      <c r="L609">
        <v>103</v>
      </c>
      <c r="M609">
        <v>5</v>
      </c>
      <c r="N609">
        <v>4</v>
      </c>
      <c r="O609">
        <v>4</v>
      </c>
      <c r="P609">
        <v>192</v>
      </c>
      <c r="Q609">
        <v>29</v>
      </c>
    </row>
    <row r="610" spans="1:17" s="1" customFormat="1" x14ac:dyDescent="0.25">
      <c r="A610" t="s">
        <v>100</v>
      </c>
      <c r="B610" t="s">
        <v>32</v>
      </c>
      <c r="C610" s="1" t="str">
        <f t="shared" si="6"/>
        <v>fle</v>
      </c>
      <c r="D610" t="s">
        <v>34</v>
      </c>
      <c r="E610">
        <v>24</v>
      </c>
      <c r="F610" t="s">
        <v>47</v>
      </c>
      <c r="G610">
        <v>2014</v>
      </c>
      <c r="H610">
        <v>4</v>
      </c>
      <c r="I610" t="s">
        <v>101</v>
      </c>
      <c r="J610">
        <v>99309</v>
      </c>
      <c r="K610">
        <v>582</v>
      </c>
      <c r="L610">
        <v>268</v>
      </c>
      <c r="M610">
        <v>5</v>
      </c>
      <c r="N610">
        <v>5</v>
      </c>
      <c r="O610">
        <v>5</v>
      </c>
      <c r="P610">
        <v>763</v>
      </c>
      <c r="Q610">
        <v>164</v>
      </c>
    </row>
    <row r="611" spans="1:17" s="1" customFormat="1" x14ac:dyDescent="0.25">
      <c r="A611" t="s">
        <v>100</v>
      </c>
      <c r="B611" t="s">
        <v>48</v>
      </c>
      <c r="C611" s="1" t="str">
        <f t="shared" si="6"/>
        <v>ple</v>
      </c>
      <c r="D611" t="s">
        <v>50</v>
      </c>
      <c r="E611">
        <v>24</v>
      </c>
      <c r="F611" t="s">
        <v>47</v>
      </c>
      <c r="G611">
        <v>2014</v>
      </c>
      <c r="H611">
        <v>4</v>
      </c>
      <c r="I611" t="s">
        <v>101</v>
      </c>
      <c r="J611">
        <v>37960</v>
      </c>
      <c r="K611">
        <v>582</v>
      </c>
      <c r="L611">
        <v>304</v>
      </c>
      <c r="M611">
        <v>5</v>
      </c>
      <c r="N611">
        <v>5</v>
      </c>
      <c r="O611">
        <v>5</v>
      </c>
      <c r="P611">
        <v>603</v>
      </c>
      <c r="Q611">
        <v>96</v>
      </c>
    </row>
    <row r="612" spans="1:17" s="1" customFormat="1" x14ac:dyDescent="0.25">
      <c r="A612" t="s">
        <v>100</v>
      </c>
      <c r="B612" t="s">
        <v>51</v>
      </c>
      <c r="C612" s="1" t="str">
        <f t="shared" si="6"/>
        <v>tur</v>
      </c>
      <c r="D612" t="s">
        <v>28</v>
      </c>
      <c r="E612">
        <v>24</v>
      </c>
      <c r="F612" t="s">
        <v>47</v>
      </c>
      <c r="G612">
        <v>2014</v>
      </c>
      <c r="H612">
        <v>4</v>
      </c>
      <c r="I612" t="s">
        <v>101</v>
      </c>
      <c r="J612">
        <v>5888</v>
      </c>
      <c r="K612">
        <v>582</v>
      </c>
      <c r="L612">
        <v>242</v>
      </c>
      <c r="M612">
        <v>5</v>
      </c>
      <c r="N612">
        <v>4</v>
      </c>
      <c r="O612">
        <v>4</v>
      </c>
      <c r="P612">
        <v>46</v>
      </c>
      <c r="Q612">
        <v>16</v>
      </c>
    </row>
    <row r="613" spans="1:17" s="1" customFormat="1" x14ac:dyDescent="0.25">
      <c r="A613" t="s">
        <v>100</v>
      </c>
      <c r="B613" t="s">
        <v>102</v>
      </c>
      <c r="C613" s="1" t="str">
        <f t="shared" si="6"/>
        <v>bll</v>
      </c>
      <c r="D613" t="s">
        <v>103</v>
      </c>
      <c r="E613">
        <v>24</v>
      </c>
      <c r="F613" t="s">
        <v>47</v>
      </c>
      <c r="G613">
        <v>2014</v>
      </c>
      <c r="H613">
        <v>4</v>
      </c>
      <c r="I613" t="s">
        <v>101</v>
      </c>
      <c r="J613">
        <v>0</v>
      </c>
      <c r="K613">
        <v>582</v>
      </c>
      <c r="L613">
        <v>46</v>
      </c>
      <c r="M613">
        <v>5</v>
      </c>
      <c r="N613"/>
      <c r="O613"/>
      <c r="P613"/>
      <c r="Q613"/>
    </row>
    <row r="614" spans="1:17" s="1" customFormat="1" x14ac:dyDescent="0.25">
      <c r="A614" t="s">
        <v>100</v>
      </c>
      <c r="B614" t="s">
        <v>32</v>
      </c>
      <c r="C614" s="1" t="str">
        <f t="shared" si="6"/>
        <v>fle</v>
      </c>
      <c r="D614" t="s">
        <v>34</v>
      </c>
      <c r="E614">
        <v>24</v>
      </c>
      <c r="F614" t="s">
        <v>47</v>
      </c>
      <c r="G614">
        <v>2014</v>
      </c>
      <c r="H614">
        <v>4</v>
      </c>
      <c r="I614" t="s">
        <v>104</v>
      </c>
      <c r="J614">
        <v>68733</v>
      </c>
      <c r="K614">
        <v>582</v>
      </c>
      <c r="L614">
        <v>268</v>
      </c>
      <c r="M614">
        <v>5</v>
      </c>
      <c r="N614">
        <v>4</v>
      </c>
      <c r="O614">
        <v>4</v>
      </c>
      <c r="P614">
        <v>311</v>
      </c>
      <c r="Q614">
        <v>108</v>
      </c>
    </row>
    <row r="615" spans="1:17" s="1" customFormat="1" x14ac:dyDescent="0.25">
      <c r="A615" t="s">
        <v>100</v>
      </c>
      <c r="B615" t="s">
        <v>51</v>
      </c>
      <c r="C615" s="1" t="str">
        <f t="shared" si="6"/>
        <v>tur</v>
      </c>
      <c r="D615" t="s">
        <v>28</v>
      </c>
      <c r="E615">
        <v>24</v>
      </c>
      <c r="F615" t="s">
        <v>47</v>
      </c>
      <c r="G615">
        <v>2014</v>
      </c>
      <c r="H615">
        <v>4</v>
      </c>
      <c r="I615" t="s">
        <v>104</v>
      </c>
      <c r="J615">
        <v>4589</v>
      </c>
      <c r="K615">
        <v>582</v>
      </c>
      <c r="L615">
        <v>242</v>
      </c>
      <c r="M615">
        <v>5</v>
      </c>
      <c r="N615">
        <v>5</v>
      </c>
      <c r="O615">
        <v>5</v>
      </c>
      <c r="P615">
        <v>31</v>
      </c>
      <c r="Q615">
        <v>26</v>
      </c>
    </row>
    <row r="616" spans="1:17" s="1" customFormat="1" x14ac:dyDescent="0.25">
      <c r="A616" t="s">
        <v>100</v>
      </c>
      <c r="B616" t="s">
        <v>102</v>
      </c>
      <c r="C616" s="1" t="str">
        <f t="shared" si="6"/>
        <v>bll</v>
      </c>
      <c r="D616" t="s">
        <v>103</v>
      </c>
      <c r="E616">
        <v>24</v>
      </c>
      <c r="F616" t="s">
        <v>47</v>
      </c>
      <c r="G616">
        <v>2014</v>
      </c>
      <c r="H616">
        <v>4</v>
      </c>
      <c r="I616" t="s">
        <v>104</v>
      </c>
      <c r="J616">
        <v>292</v>
      </c>
      <c r="K616">
        <v>582</v>
      </c>
      <c r="L616">
        <v>46</v>
      </c>
      <c r="M616">
        <v>5</v>
      </c>
      <c r="N616">
        <v>2</v>
      </c>
      <c r="O616">
        <v>2</v>
      </c>
      <c r="P616">
        <v>2</v>
      </c>
      <c r="Q616">
        <v>1</v>
      </c>
    </row>
    <row r="617" spans="1:17" s="1" customFormat="1" x14ac:dyDescent="0.25">
      <c r="A617" t="s">
        <v>100</v>
      </c>
      <c r="B617" t="s">
        <v>39</v>
      </c>
      <c r="C617" s="1" t="str">
        <f t="shared" si="6"/>
        <v>dab</v>
      </c>
      <c r="D617" t="s">
        <v>41</v>
      </c>
      <c r="E617">
        <v>24</v>
      </c>
      <c r="F617" t="s">
        <v>47</v>
      </c>
      <c r="G617">
        <v>2015</v>
      </c>
      <c r="H617">
        <v>1</v>
      </c>
      <c r="I617" t="s">
        <v>101</v>
      </c>
      <c r="J617">
        <v>27402</v>
      </c>
      <c r="K617">
        <v>928</v>
      </c>
      <c r="L617">
        <v>145</v>
      </c>
      <c r="M617">
        <v>4</v>
      </c>
      <c r="N617">
        <v>4</v>
      </c>
      <c r="O617">
        <v>4</v>
      </c>
      <c r="P617">
        <v>152</v>
      </c>
      <c r="Q617">
        <v>24</v>
      </c>
    </row>
    <row r="618" spans="1:17" s="1" customFormat="1" x14ac:dyDescent="0.25">
      <c r="A618" t="s">
        <v>100</v>
      </c>
      <c r="B618" t="s">
        <v>32</v>
      </c>
      <c r="C618" s="1" t="str">
        <f t="shared" si="6"/>
        <v>fle</v>
      </c>
      <c r="D618" t="s">
        <v>34</v>
      </c>
      <c r="E618">
        <v>24</v>
      </c>
      <c r="F618" t="s">
        <v>47</v>
      </c>
      <c r="G618">
        <v>2015</v>
      </c>
      <c r="H618">
        <v>1</v>
      </c>
      <c r="I618" t="s">
        <v>101</v>
      </c>
      <c r="J618">
        <v>122356</v>
      </c>
      <c r="K618">
        <v>928</v>
      </c>
      <c r="L618">
        <v>259</v>
      </c>
      <c r="M618">
        <v>4</v>
      </c>
      <c r="N618">
        <v>4</v>
      </c>
      <c r="O618">
        <v>4</v>
      </c>
      <c r="P618">
        <v>359</v>
      </c>
      <c r="Q618">
        <v>63</v>
      </c>
    </row>
    <row r="619" spans="1:17" s="1" customFormat="1" x14ac:dyDescent="0.25">
      <c r="A619" t="s">
        <v>100</v>
      </c>
      <c r="B619" t="s">
        <v>48</v>
      </c>
      <c r="C619" s="1" t="str">
        <f t="shared" si="6"/>
        <v>ple</v>
      </c>
      <c r="D619" t="s">
        <v>50</v>
      </c>
      <c r="E619">
        <v>24</v>
      </c>
      <c r="F619" t="s">
        <v>47</v>
      </c>
      <c r="G619">
        <v>2015</v>
      </c>
      <c r="H619">
        <v>1</v>
      </c>
      <c r="I619" t="s">
        <v>101</v>
      </c>
      <c r="J619">
        <v>9661</v>
      </c>
      <c r="K619">
        <v>928</v>
      </c>
      <c r="L619">
        <v>324</v>
      </c>
      <c r="M619">
        <v>4</v>
      </c>
      <c r="N619">
        <v>4</v>
      </c>
      <c r="O619">
        <v>4</v>
      </c>
      <c r="P619">
        <v>123</v>
      </c>
      <c r="Q619">
        <v>21</v>
      </c>
    </row>
    <row r="620" spans="1:17" s="1" customFormat="1" x14ac:dyDescent="0.25">
      <c r="A620" t="s">
        <v>100</v>
      </c>
      <c r="B620" t="s">
        <v>51</v>
      </c>
      <c r="C620" s="1" t="str">
        <f t="shared" si="6"/>
        <v>tur</v>
      </c>
      <c r="D620" t="s">
        <v>28</v>
      </c>
      <c r="E620">
        <v>24</v>
      </c>
      <c r="F620" t="s">
        <v>47</v>
      </c>
      <c r="G620">
        <v>2015</v>
      </c>
      <c r="H620">
        <v>1</v>
      </c>
      <c r="I620" t="s">
        <v>101</v>
      </c>
      <c r="J620">
        <v>4084</v>
      </c>
      <c r="K620">
        <v>928</v>
      </c>
      <c r="L620">
        <v>333</v>
      </c>
      <c r="M620">
        <v>4</v>
      </c>
      <c r="N620">
        <v>3</v>
      </c>
      <c r="O620">
        <v>3</v>
      </c>
      <c r="P620">
        <v>11</v>
      </c>
      <c r="Q620">
        <v>5</v>
      </c>
    </row>
    <row r="621" spans="1:17" s="1" customFormat="1" x14ac:dyDescent="0.25">
      <c r="A621" t="s">
        <v>100</v>
      </c>
      <c r="B621" t="s">
        <v>102</v>
      </c>
      <c r="C621" s="1" t="str">
        <f t="shared" si="6"/>
        <v>bll</v>
      </c>
      <c r="D621" t="s">
        <v>103</v>
      </c>
      <c r="E621">
        <v>24</v>
      </c>
      <c r="F621" t="s">
        <v>47</v>
      </c>
      <c r="G621">
        <v>2015</v>
      </c>
      <c r="H621">
        <v>1</v>
      </c>
      <c r="I621" t="s">
        <v>101</v>
      </c>
      <c r="J621">
        <v>0</v>
      </c>
      <c r="K621">
        <v>928</v>
      </c>
      <c r="L621">
        <v>25</v>
      </c>
      <c r="M621">
        <v>4</v>
      </c>
      <c r="N621"/>
      <c r="O621"/>
      <c r="P621"/>
      <c r="Q621"/>
    </row>
    <row r="622" spans="1:17" s="1" customFormat="1" x14ac:dyDescent="0.25">
      <c r="A622" t="s">
        <v>100</v>
      </c>
      <c r="B622" t="s">
        <v>32</v>
      </c>
      <c r="C622" s="1" t="str">
        <f t="shared" si="6"/>
        <v>fle</v>
      </c>
      <c r="D622" t="s">
        <v>34</v>
      </c>
      <c r="E622">
        <v>24</v>
      </c>
      <c r="F622" t="s">
        <v>47</v>
      </c>
      <c r="G622">
        <v>2015</v>
      </c>
      <c r="H622">
        <v>1</v>
      </c>
      <c r="I622" t="s">
        <v>104</v>
      </c>
      <c r="J622">
        <v>62959</v>
      </c>
      <c r="K622">
        <v>928</v>
      </c>
      <c r="L622">
        <v>259</v>
      </c>
      <c r="M622">
        <v>4</v>
      </c>
      <c r="N622">
        <v>4</v>
      </c>
      <c r="O622">
        <v>4</v>
      </c>
      <c r="P622">
        <v>298</v>
      </c>
      <c r="Q622">
        <v>501</v>
      </c>
    </row>
    <row r="623" spans="1:17" s="1" customFormat="1" x14ac:dyDescent="0.25">
      <c r="A623" t="s">
        <v>100</v>
      </c>
      <c r="B623" t="s">
        <v>51</v>
      </c>
      <c r="C623" s="1" t="str">
        <f t="shared" si="6"/>
        <v>tur</v>
      </c>
      <c r="D623" t="s">
        <v>28</v>
      </c>
      <c r="E623">
        <v>24</v>
      </c>
      <c r="F623" t="s">
        <v>47</v>
      </c>
      <c r="G623">
        <v>2015</v>
      </c>
      <c r="H623">
        <v>1</v>
      </c>
      <c r="I623" t="s">
        <v>104</v>
      </c>
      <c r="J623">
        <v>5499</v>
      </c>
      <c r="K623">
        <v>928</v>
      </c>
      <c r="L623">
        <v>333</v>
      </c>
      <c r="M623">
        <v>4</v>
      </c>
      <c r="N623">
        <v>4</v>
      </c>
      <c r="O623">
        <v>4</v>
      </c>
      <c r="P623">
        <v>29</v>
      </c>
      <c r="Q623">
        <v>31</v>
      </c>
    </row>
    <row r="624" spans="1:17" s="1" customFormat="1" x14ac:dyDescent="0.25">
      <c r="A624" t="s">
        <v>100</v>
      </c>
      <c r="B624" t="s">
        <v>102</v>
      </c>
      <c r="C624" s="1" t="str">
        <f t="shared" si="6"/>
        <v>bll</v>
      </c>
      <c r="D624" t="s">
        <v>103</v>
      </c>
      <c r="E624">
        <v>24</v>
      </c>
      <c r="F624" t="s">
        <v>47</v>
      </c>
      <c r="G624">
        <v>2015</v>
      </c>
      <c r="H624">
        <v>1</v>
      </c>
      <c r="I624" t="s">
        <v>104</v>
      </c>
      <c r="J624">
        <v>40</v>
      </c>
      <c r="K624">
        <v>928</v>
      </c>
      <c r="L624">
        <v>25</v>
      </c>
      <c r="M624">
        <v>4</v>
      </c>
      <c r="N624"/>
      <c r="O624"/>
      <c r="P624"/>
      <c r="Q624"/>
    </row>
    <row r="625" spans="1:17" s="1" customFormat="1" x14ac:dyDescent="0.25">
      <c r="A625" t="s">
        <v>100</v>
      </c>
      <c r="B625" t="s">
        <v>39</v>
      </c>
      <c r="C625" s="1" t="str">
        <f t="shared" si="6"/>
        <v>dab</v>
      </c>
      <c r="D625" t="s">
        <v>41</v>
      </c>
      <c r="E625">
        <v>24</v>
      </c>
      <c r="F625" t="s">
        <v>47</v>
      </c>
      <c r="G625">
        <v>2015</v>
      </c>
      <c r="H625">
        <v>2</v>
      </c>
      <c r="I625" t="s">
        <v>101</v>
      </c>
      <c r="J625">
        <v>0</v>
      </c>
      <c r="K625">
        <v>268</v>
      </c>
      <c r="L625">
        <v>4</v>
      </c>
      <c r="M625"/>
      <c r="N625"/>
      <c r="O625"/>
      <c r="P625"/>
      <c r="Q625"/>
    </row>
    <row r="626" spans="1:17" s="1" customFormat="1" x14ac:dyDescent="0.25">
      <c r="A626" t="s">
        <v>100</v>
      </c>
      <c r="B626" t="s">
        <v>32</v>
      </c>
      <c r="C626" s="1" t="str">
        <f t="shared" si="6"/>
        <v>fle</v>
      </c>
      <c r="D626" t="s">
        <v>34</v>
      </c>
      <c r="E626">
        <v>24</v>
      </c>
      <c r="F626" t="s">
        <v>47</v>
      </c>
      <c r="G626">
        <v>2015</v>
      </c>
      <c r="H626">
        <v>2</v>
      </c>
      <c r="I626" t="s">
        <v>101</v>
      </c>
      <c r="J626">
        <v>0</v>
      </c>
      <c r="K626">
        <v>268</v>
      </c>
      <c r="L626">
        <v>6</v>
      </c>
      <c r="M626"/>
      <c r="N626"/>
      <c r="O626"/>
      <c r="P626"/>
      <c r="Q626"/>
    </row>
    <row r="627" spans="1:17" s="1" customFormat="1" x14ac:dyDescent="0.25">
      <c r="A627" t="s">
        <v>100</v>
      </c>
      <c r="B627" t="s">
        <v>48</v>
      </c>
      <c r="C627" s="1" t="str">
        <f t="shared" si="6"/>
        <v>ple</v>
      </c>
      <c r="D627" t="s">
        <v>50</v>
      </c>
      <c r="E627">
        <v>24</v>
      </c>
      <c r="F627" t="s">
        <v>47</v>
      </c>
      <c r="G627">
        <v>2015</v>
      </c>
      <c r="H627">
        <v>2</v>
      </c>
      <c r="I627" t="s">
        <v>101</v>
      </c>
      <c r="J627">
        <v>0</v>
      </c>
      <c r="K627">
        <v>268</v>
      </c>
      <c r="L627">
        <v>12</v>
      </c>
      <c r="M627"/>
      <c r="N627"/>
      <c r="O627"/>
      <c r="P627"/>
      <c r="Q627"/>
    </row>
    <row r="628" spans="1:17" s="1" customFormat="1" x14ac:dyDescent="0.25">
      <c r="A628" t="s">
        <v>100</v>
      </c>
      <c r="B628" t="s">
        <v>51</v>
      </c>
      <c r="C628" s="1" t="str">
        <f t="shared" si="6"/>
        <v>tur</v>
      </c>
      <c r="D628" t="s">
        <v>28</v>
      </c>
      <c r="E628">
        <v>24</v>
      </c>
      <c r="F628" t="s">
        <v>47</v>
      </c>
      <c r="G628">
        <v>2015</v>
      </c>
      <c r="H628">
        <v>2</v>
      </c>
      <c r="I628" t="s">
        <v>101</v>
      </c>
      <c r="J628">
        <v>0</v>
      </c>
      <c r="K628">
        <v>268</v>
      </c>
      <c r="L628">
        <v>33</v>
      </c>
      <c r="M628"/>
      <c r="N628"/>
      <c r="O628"/>
      <c r="P628"/>
      <c r="Q628"/>
    </row>
    <row r="629" spans="1:17" s="1" customFormat="1" x14ac:dyDescent="0.25">
      <c r="A629" t="s">
        <v>100</v>
      </c>
      <c r="B629" t="s">
        <v>102</v>
      </c>
      <c r="C629" s="1" t="str">
        <f t="shared" si="6"/>
        <v>bll</v>
      </c>
      <c r="D629" t="s">
        <v>103</v>
      </c>
      <c r="E629">
        <v>24</v>
      </c>
      <c r="F629" t="s">
        <v>47</v>
      </c>
      <c r="G629">
        <v>2015</v>
      </c>
      <c r="H629">
        <v>2</v>
      </c>
      <c r="I629" t="s">
        <v>101</v>
      </c>
      <c r="J629">
        <v>0</v>
      </c>
      <c r="K629">
        <v>268</v>
      </c>
      <c r="L629">
        <v>2</v>
      </c>
      <c r="M629"/>
      <c r="N629"/>
      <c r="O629"/>
      <c r="P629"/>
      <c r="Q629"/>
    </row>
    <row r="630" spans="1:17" s="1" customFormat="1" x14ac:dyDescent="0.25">
      <c r="A630" t="s">
        <v>100</v>
      </c>
      <c r="B630" t="s">
        <v>32</v>
      </c>
      <c r="C630" s="1" t="str">
        <f t="shared" si="6"/>
        <v>fle</v>
      </c>
      <c r="D630" t="s">
        <v>34</v>
      </c>
      <c r="E630">
        <v>24</v>
      </c>
      <c r="F630" t="s">
        <v>47</v>
      </c>
      <c r="G630">
        <v>2015</v>
      </c>
      <c r="H630">
        <v>2</v>
      </c>
      <c r="I630" t="s">
        <v>104</v>
      </c>
      <c r="J630">
        <v>654</v>
      </c>
      <c r="K630">
        <v>268</v>
      </c>
      <c r="L630">
        <v>6</v>
      </c>
      <c r="M630"/>
      <c r="N630"/>
      <c r="O630"/>
      <c r="P630"/>
      <c r="Q630"/>
    </row>
    <row r="631" spans="1:17" s="1" customFormat="1" x14ac:dyDescent="0.25">
      <c r="A631" t="s">
        <v>100</v>
      </c>
      <c r="B631" t="s">
        <v>51</v>
      </c>
      <c r="C631" s="1" t="str">
        <f t="shared" si="6"/>
        <v>tur</v>
      </c>
      <c r="D631" t="s">
        <v>28</v>
      </c>
      <c r="E631">
        <v>24</v>
      </c>
      <c r="F631" t="s">
        <v>47</v>
      </c>
      <c r="G631">
        <v>2015</v>
      </c>
      <c r="H631">
        <v>2</v>
      </c>
      <c r="I631" t="s">
        <v>104</v>
      </c>
      <c r="J631">
        <v>960</v>
      </c>
      <c r="K631">
        <v>268</v>
      </c>
      <c r="L631">
        <v>33</v>
      </c>
      <c r="M631"/>
      <c r="N631"/>
      <c r="O631"/>
      <c r="P631"/>
      <c r="Q631"/>
    </row>
    <row r="632" spans="1:17" s="1" customFormat="1" x14ac:dyDescent="0.25">
      <c r="A632" t="s">
        <v>100</v>
      </c>
      <c r="B632" t="s">
        <v>102</v>
      </c>
      <c r="C632" s="1" t="str">
        <f t="shared" si="6"/>
        <v>bll</v>
      </c>
      <c r="D632" t="s">
        <v>103</v>
      </c>
      <c r="E632">
        <v>24</v>
      </c>
      <c r="F632" t="s">
        <v>47</v>
      </c>
      <c r="G632">
        <v>2015</v>
      </c>
      <c r="H632">
        <v>2</v>
      </c>
      <c r="I632" t="s">
        <v>104</v>
      </c>
      <c r="J632">
        <v>5</v>
      </c>
      <c r="K632">
        <v>268</v>
      </c>
      <c r="L632">
        <v>2</v>
      </c>
      <c r="M632"/>
      <c r="N632"/>
      <c r="O632"/>
      <c r="P632"/>
      <c r="Q632"/>
    </row>
    <row r="633" spans="1:17" s="1" customFormat="1" x14ac:dyDescent="0.25">
      <c r="A633" t="s">
        <v>100</v>
      </c>
      <c r="B633" t="s">
        <v>39</v>
      </c>
      <c r="C633" s="1" t="str">
        <f t="shared" si="6"/>
        <v>dab</v>
      </c>
      <c r="D633" t="s">
        <v>41</v>
      </c>
      <c r="E633">
        <v>24</v>
      </c>
      <c r="F633" t="s">
        <v>47</v>
      </c>
      <c r="G633">
        <v>2015</v>
      </c>
      <c r="H633">
        <v>3</v>
      </c>
      <c r="I633" t="s">
        <v>101</v>
      </c>
      <c r="J633">
        <v>0</v>
      </c>
      <c r="K633">
        <v>292</v>
      </c>
      <c r="L633">
        <v>8</v>
      </c>
      <c r="M633"/>
      <c r="N633"/>
      <c r="O633"/>
      <c r="P633"/>
      <c r="Q633"/>
    </row>
    <row r="634" spans="1:17" s="1" customFormat="1" x14ac:dyDescent="0.25">
      <c r="A634" t="s">
        <v>100</v>
      </c>
      <c r="B634" t="s">
        <v>32</v>
      </c>
      <c r="C634" s="1" t="str">
        <f t="shared" si="6"/>
        <v>fle</v>
      </c>
      <c r="D634" t="s">
        <v>34</v>
      </c>
      <c r="E634">
        <v>24</v>
      </c>
      <c r="F634" t="s">
        <v>47</v>
      </c>
      <c r="G634">
        <v>2015</v>
      </c>
      <c r="H634">
        <v>3</v>
      </c>
      <c r="I634" t="s">
        <v>101</v>
      </c>
      <c r="J634">
        <v>0</v>
      </c>
      <c r="K634">
        <v>292</v>
      </c>
      <c r="L634">
        <v>27</v>
      </c>
      <c r="M634"/>
      <c r="N634"/>
      <c r="O634"/>
      <c r="P634"/>
      <c r="Q634"/>
    </row>
    <row r="635" spans="1:17" s="1" customFormat="1" x14ac:dyDescent="0.25">
      <c r="A635" t="s">
        <v>100</v>
      </c>
      <c r="B635" t="s">
        <v>48</v>
      </c>
      <c r="C635" s="1" t="str">
        <f t="shared" si="6"/>
        <v>ple</v>
      </c>
      <c r="D635" t="s">
        <v>50</v>
      </c>
      <c r="E635">
        <v>24</v>
      </c>
      <c r="F635" t="s">
        <v>47</v>
      </c>
      <c r="G635">
        <v>2015</v>
      </c>
      <c r="H635">
        <v>3</v>
      </c>
      <c r="I635" t="s">
        <v>101</v>
      </c>
      <c r="J635">
        <v>0</v>
      </c>
      <c r="K635">
        <v>292</v>
      </c>
      <c r="L635">
        <v>75</v>
      </c>
      <c r="M635"/>
      <c r="N635"/>
      <c r="O635"/>
      <c r="P635"/>
      <c r="Q635"/>
    </row>
    <row r="636" spans="1:17" s="1" customFormat="1" x14ac:dyDescent="0.25">
      <c r="A636" t="s">
        <v>100</v>
      </c>
      <c r="B636" t="s">
        <v>51</v>
      </c>
      <c r="C636" s="1" t="str">
        <f t="shared" si="6"/>
        <v>tur</v>
      </c>
      <c r="D636" t="s">
        <v>28</v>
      </c>
      <c r="E636">
        <v>24</v>
      </c>
      <c r="F636" t="s">
        <v>47</v>
      </c>
      <c r="G636">
        <v>2015</v>
      </c>
      <c r="H636">
        <v>3</v>
      </c>
      <c r="I636" t="s">
        <v>101</v>
      </c>
      <c r="J636">
        <v>0</v>
      </c>
      <c r="K636">
        <v>292</v>
      </c>
      <c r="L636">
        <v>27</v>
      </c>
      <c r="M636"/>
      <c r="N636"/>
      <c r="O636"/>
      <c r="P636"/>
      <c r="Q636"/>
    </row>
    <row r="637" spans="1:17" s="1" customFormat="1" x14ac:dyDescent="0.25">
      <c r="A637" t="s">
        <v>100</v>
      </c>
      <c r="B637" t="s">
        <v>102</v>
      </c>
      <c r="C637" s="1" t="str">
        <f t="shared" si="6"/>
        <v>bll</v>
      </c>
      <c r="D637" t="s">
        <v>103</v>
      </c>
      <c r="E637">
        <v>24</v>
      </c>
      <c r="F637" t="s">
        <v>47</v>
      </c>
      <c r="G637">
        <v>2015</v>
      </c>
      <c r="H637">
        <v>3</v>
      </c>
      <c r="I637" t="s">
        <v>101</v>
      </c>
      <c r="J637">
        <v>0</v>
      </c>
      <c r="K637">
        <v>292</v>
      </c>
      <c r="L637">
        <v>2</v>
      </c>
      <c r="M637"/>
      <c r="N637"/>
      <c r="O637"/>
      <c r="P637"/>
      <c r="Q637"/>
    </row>
    <row r="638" spans="1:17" s="1" customFormat="1" x14ac:dyDescent="0.25">
      <c r="A638" t="s">
        <v>100</v>
      </c>
      <c r="B638" t="s">
        <v>32</v>
      </c>
      <c r="C638" s="1" t="str">
        <f t="shared" si="6"/>
        <v>fle</v>
      </c>
      <c r="D638" t="s">
        <v>34</v>
      </c>
      <c r="E638">
        <v>24</v>
      </c>
      <c r="F638" t="s">
        <v>47</v>
      </c>
      <c r="G638">
        <v>2015</v>
      </c>
      <c r="H638">
        <v>3</v>
      </c>
      <c r="I638" t="s">
        <v>104</v>
      </c>
      <c r="J638">
        <v>7926</v>
      </c>
      <c r="K638">
        <v>292</v>
      </c>
      <c r="L638">
        <v>27</v>
      </c>
      <c r="M638"/>
      <c r="N638"/>
      <c r="O638"/>
      <c r="P638"/>
      <c r="Q638"/>
    </row>
    <row r="639" spans="1:17" s="1" customFormat="1" x14ac:dyDescent="0.25">
      <c r="A639" t="s">
        <v>100</v>
      </c>
      <c r="B639" t="s">
        <v>51</v>
      </c>
      <c r="C639" s="1" t="str">
        <f t="shared" si="6"/>
        <v>tur</v>
      </c>
      <c r="D639" t="s">
        <v>28</v>
      </c>
      <c r="E639">
        <v>24</v>
      </c>
      <c r="F639" t="s">
        <v>47</v>
      </c>
      <c r="G639">
        <v>2015</v>
      </c>
      <c r="H639">
        <v>3</v>
      </c>
      <c r="I639" t="s">
        <v>104</v>
      </c>
      <c r="J639">
        <v>311</v>
      </c>
      <c r="K639">
        <v>292</v>
      </c>
      <c r="L639">
        <v>27</v>
      </c>
      <c r="M639"/>
      <c r="N639"/>
      <c r="O639"/>
      <c r="P639"/>
      <c r="Q639"/>
    </row>
    <row r="640" spans="1:17" s="1" customFormat="1" x14ac:dyDescent="0.25">
      <c r="A640" t="s">
        <v>100</v>
      </c>
      <c r="B640" t="s">
        <v>102</v>
      </c>
      <c r="C640" s="1" t="str">
        <f t="shared" si="6"/>
        <v>bll</v>
      </c>
      <c r="D640" t="s">
        <v>103</v>
      </c>
      <c r="E640">
        <v>24</v>
      </c>
      <c r="F640" t="s">
        <v>47</v>
      </c>
      <c r="G640">
        <v>2015</v>
      </c>
      <c r="H640">
        <v>3</v>
      </c>
      <c r="I640" t="s">
        <v>104</v>
      </c>
      <c r="J640">
        <v>11</v>
      </c>
      <c r="K640">
        <v>292</v>
      </c>
      <c r="L640">
        <v>2</v>
      </c>
      <c r="M640"/>
      <c r="N640"/>
      <c r="O640"/>
      <c r="P640"/>
      <c r="Q640"/>
    </row>
    <row r="641" spans="1:17" s="1" customFormat="1" x14ac:dyDescent="0.25">
      <c r="A641" t="s">
        <v>100</v>
      </c>
      <c r="B641" t="s">
        <v>39</v>
      </c>
      <c r="C641" s="1" t="str">
        <f t="shared" si="6"/>
        <v>dab</v>
      </c>
      <c r="D641" t="s">
        <v>41</v>
      </c>
      <c r="E641">
        <v>24</v>
      </c>
      <c r="F641" t="s">
        <v>47</v>
      </c>
      <c r="G641">
        <v>2015</v>
      </c>
      <c r="H641">
        <v>4</v>
      </c>
      <c r="I641" t="s">
        <v>101</v>
      </c>
      <c r="J641">
        <v>0</v>
      </c>
      <c r="K641">
        <v>454</v>
      </c>
      <c r="L641">
        <v>63</v>
      </c>
      <c r="M641">
        <v>2</v>
      </c>
      <c r="N641"/>
      <c r="O641"/>
      <c r="P641"/>
      <c r="Q641"/>
    </row>
    <row r="642" spans="1:17" s="1" customFormat="1" x14ac:dyDescent="0.25">
      <c r="A642" t="s">
        <v>100</v>
      </c>
      <c r="B642" t="s">
        <v>32</v>
      </c>
      <c r="C642" s="1" t="str">
        <f t="shared" si="6"/>
        <v>fle</v>
      </c>
      <c r="D642" t="s">
        <v>34</v>
      </c>
      <c r="E642">
        <v>24</v>
      </c>
      <c r="F642" t="s">
        <v>47</v>
      </c>
      <c r="G642">
        <v>2015</v>
      </c>
      <c r="H642">
        <v>4</v>
      </c>
      <c r="I642" t="s">
        <v>101</v>
      </c>
      <c r="J642">
        <v>994654</v>
      </c>
      <c r="K642">
        <v>454</v>
      </c>
      <c r="L642">
        <v>103</v>
      </c>
      <c r="M642">
        <v>2</v>
      </c>
      <c r="N642">
        <v>2</v>
      </c>
      <c r="O642">
        <v>2</v>
      </c>
      <c r="P642">
        <v>207</v>
      </c>
      <c r="Q642">
        <v>48</v>
      </c>
    </row>
    <row r="643" spans="1:17" s="1" customFormat="1" x14ac:dyDescent="0.25">
      <c r="A643" t="s">
        <v>100</v>
      </c>
      <c r="B643" t="s">
        <v>48</v>
      </c>
      <c r="C643" s="1" t="str">
        <f t="shared" si="6"/>
        <v>ple</v>
      </c>
      <c r="D643" t="s">
        <v>50</v>
      </c>
      <c r="E643">
        <v>24</v>
      </c>
      <c r="F643" t="s">
        <v>47</v>
      </c>
      <c r="G643">
        <v>2015</v>
      </c>
      <c r="H643">
        <v>4</v>
      </c>
      <c r="I643" t="s">
        <v>101</v>
      </c>
      <c r="J643">
        <v>13844</v>
      </c>
      <c r="K643">
        <v>454</v>
      </c>
      <c r="L643">
        <v>230</v>
      </c>
      <c r="M643">
        <v>2</v>
      </c>
      <c r="N643">
        <v>2</v>
      </c>
      <c r="O643">
        <v>2</v>
      </c>
      <c r="P643">
        <v>223</v>
      </c>
      <c r="Q643">
        <v>28</v>
      </c>
    </row>
    <row r="644" spans="1:17" s="1" customFormat="1" x14ac:dyDescent="0.25">
      <c r="A644" t="s">
        <v>100</v>
      </c>
      <c r="B644" t="s">
        <v>51</v>
      </c>
      <c r="C644" s="1" t="str">
        <f t="shared" si="6"/>
        <v>tur</v>
      </c>
      <c r="D644" t="s">
        <v>28</v>
      </c>
      <c r="E644">
        <v>24</v>
      </c>
      <c r="F644" t="s">
        <v>47</v>
      </c>
      <c r="G644">
        <v>2015</v>
      </c>
      <c r="H644">
        <v>4</v>
      </c>
      <c r="I644" t="s">
        <v>101</v>
      </c>
      <c r="J644">
        <v>0</v>
      </c>
      <c r="K644">
        <v>454</v>
      </c>
      <c r="L644">
        <v>179</v>
      </c>
      <c r="M644">
        <v>2</v>
      </c>
      <c r="N644"/>
      <c r="O644"/>
      <c r="P644"/>
      <c r="Q644"/>
    </row>
    <row r="645" spans="1:17" s="1" customFormat="1" x14ac:dyDescent="0.25">
      <c r="A645" t="s">
        <v>100</v>
      </c>
      <c r="B645" t="s">
        <v>102</v>
      </c>
      <c r="C645" s="1" t="str">
        <f t="shared" si="6"/>
        <v>bll</v>
      </c>
      <c r="D645" t="s">
        <v>103</v>
      </c>
      <c r="E645">
        <v>24</v>
      </c>
      <c r="F645" t="s">
        <v>47</v>
      </c>
      <c r="G645">
        <v>2015</v>
      </c>
      <c r="H645">
        <v>4</v>
      </c>
      <c r="I645" t="s">
        <v>101</v>
      </c>
      <c r="J645">
        <v>0</v>
      </c>
      <c r="K645">
        <v>454</v>
      </c>
      <c r="L645">
        <v>23</v>
      </c>
      <c r="M645">
        <v>2</v>
      </c>
      <c r="N645"/>
      <c r="O645"/>
      <c r="P645"/>
      <c r="Q645"/>
    </row>
    <row r="646" spans="1:17" s="1" customFormat="1" x14ac:dyDescent="0.25">
      <c r="A646" t="s">
        <v>100</v>
      </c>
      <c r="B646" t="s">
        <v>32</v>
      </c>
      <c r="C646" s="1" t="str">
        <f t="shared" si="6"/>
        <v>fle</v>
      </c>
      <c r="D646" t="s">
        <v>34</v>
      </c>
      <c r="E646">
        <v>24</v>
      </c>
      <c r="F646" t="s">
        <v>47</v>
      </c>
      <c r="G646">
        <v>2015</v>
      </c>
      <c r="H646">
        <v>4</v>
      </c>
      <c r="I646" t="s">
        <v>104</v>
      </c>
      <c r="J646">
        <v>31364</v>
      </c>
      <c r="K646">
        <v>454</v>
      </c>
      <c r="L646">
        <v>103</v>
      </c>
      <c r="M646">
        <v>2</v>
      </c>
      <c r="N646"/>
      <c r="O646"/>
      <c r="P646"/>
      <c r="Q646"/>
    </row>
    <row r="647" spans="1:17" s="1" customFormat="1" x14ac:dyDescent="0.25">
      <c r="A647" t="s">
        <v>100</v>
      </c>
      <c r="B647" t="s">
        <v>51</v>
      </c>
      <c r="C647" s="1" t="str">
        <f t="shared" si="6"/>
        <v>tur</v>
      </c>
      <c r="D647" t="s">
        <v>28</v>
      </c>
      <c r="E647">
        <v>24</v>
      </c>
      <c r="F647" t="s">
        <v>47</v>
      </c>
      <c r="G647">
        <v>2015</v>
      </c>
      <c r="H647">
        <v>4</v>
      </c>
      <c r="I647" t="s">
        <v>104</v>
      </c>
      <c r="J647">
        <v>3851</v>
      </c>
      <c r="K647">
        <v>454</v>
      </c>
      <c r="L647">
        <v>179</v>
      </c>
      <c r="M647">
        <v>2</v>
      </c>
      <c r="N647">
        <v>1</v>
      </c>
      <c r="O647">
        <v>1</v>
      </c>
      <c r="P647">
        <v>4</v>
      </c>
      <c r="Q647">
        <v>3</v>
      </c>
    </row>
    <row r="648" spans="1:17" s="1" customFormat="1" x14ac:dyDescent="0.25">
      <c r="A648" t="s">
        <v>100</v>
      </c>
      <c r="B648" t="s">
        <v>102</v>
      </c>
      <c r="C648" s="1" t="str">
        <f t="shared" si="6"/>
        <v>bll</v>
      </c>
      <c r="D648" t="s">
        <v>103</v>
      </c>
      <c r="E648">
        <v>24</v>
      </c>
      <c r="F648" t="s">
        <v>47</v>
      </c>
      <c r="G648">
        <v>2015</v>
      </c>
      <c r="H648">
        <v>4</v>
      </c>
      <c r="I648" t="s">
        <v>104</v>
      </c>
      <c r="J648">
        <v>131</v>
      </c>
      <c r="K648">
        <v>454</v>
      </c>
      <c r="L648">
        <v>23</v>
      </c>
      <c r="M648">
        <v>2</v>
      </c>
      <c r="N648"/>
      <c r="O648"/>
      <c r="P648"/>
      <c r="Q648"/>
    </row>
    <row r="649" spans="1:17" s="1" customFormat="1" x14ac:dyDescent="0.25">
      <c r="A649" t="s">
        <v>100</v>
      </c>
      <c r="B649" t="s">
        <v>39</v>
      </c>
      <c r="C649" s="1" t="str">
        <f t="shared" si="6"/>
        <v>dab</v>
      </c>
      <c r="D649" t="s">
        <v>41</v>
      </c>
      <c r="E649">
        <v>24</v>
      </c>
      <c r="F649" t="s">
        <v>47</v>
      </c>
      <c r="G649">
        <v>2016</v>
      </c>
      <c r="H649">
        <v>1</v>
      </c>
      <c r="I649" t="s">
        <v>101</v>
      </c>
      <c r="J649">
        <v>2896</v>
      </c>
      <c r="K649">
        <v>537</v>
      </c>
      <c r="L649">
        <v>53</v>
      </c>
      <c r="M649">
        <v>1</v>
      </c>
      <c r="N649">
        <v>1</v>
      </c>
      <c r="O649">
        <v>1</v>
      </c>
      <c r="P649">
        <v>16</v>
      </c>
      <c r="Q649">
        <v>2</v>
      </c>
    </row>
    <row r="650" spans="1:17" s="1" customFormat="1" x14ac:dyDescent="0.25">
      <c r="A650" t="s">
        <v>100</v>
      </c>
      <c r="B650" t="s">
        <v>32</v>
      </c>
      <c r="C650" s="1" t="str">
        <f t="shared" si="6"/>
        <v>fle</v>
      </c>
      <c r="D650" t="s">
        <v>34</v>
      </c>
      <c r="E650">
        <v>24</v>
      </c>
      <c r="F650" t="s">
        <v>47</v>
      </c>
      <c r="G650">
        <v>2016</v>
      </c>
      <c r="H650">
        <v>1</v>
      </c>
      <c r="I650" t="s">
        <v>101</v>
      </c>
      <c r="J650">
        <v>32369</v>
      </c>
      <c r="K650">
        <v>537</v>
      </c>
      <c r="L650">
        <v>106</v>
      </c>
      <c r="M650">
        <v>1</v>
      </c>
      <c r="N650">
        <v>1</v>
      </c>
      <c r="O650">
        <v>1</v>
      </c>
      <c r="P650">
        <v>65</v>
      </c>
      <c r="Q650">
        <v>11</v>
      </c>
    </row>
    <row r="651" spans="1:17" s="1" customFormat="1" x14ac:dyDescent="0.25">
      <c r="A651" t="s">
        <v>100</v>
      </c>
      <c r="B651" t="s">
        <v>48</v>
      </c>
      <c r="C651" s="1" t="str">
        <f t="shared" si="6"/>
        <v>ple</v>
      </c>
      <c r="D651" t="s">
        <v>50</v>
      </c>
      <c r="E651">
        <v>24</v>
      </c>
      <c r="F651" t="s">
        <v>47</v>
      </c>
      <c r="G651">
        <v>2016</v>
      </c>
      <c r="H651">
        <v>1</v>
      </c>
      <c r="I651" t="s">
        <v>101</v>
      </c>
      <c r="J651">
        <v>420</v>
      </c>
      <c r="K651">
        <v>537</v>
      </c>
      <c r="L651">
        <v>178</v>
      </c>
      <c r="M651">
        <v>1</v>
      </c>
      <c r="N651">
        <v>1</v>
      </c>
      <c r="O651">
        <v>1</v>
      </c>
      <c r="P651">
        <v>12</v>
      </c>
      <c r="Q651">
        <v>2</v>
      </c>
    </row>
    <row r="652" spans="1:17" s="1" customFormat="1" x14ac:dyDescent="0.25">
      <c r="A652" t="s">
        <v>100</v>
      </c>
      <c r="B652" t="s">
        <v>51</v>
      </c>
      <c r="C652" s="1" t="str">
        <f t="shared" si="6"/>
        <v>tur</v>
      </c>
      <c r="D652" t="s">
        <v>28</v>
      </c>
      <c r="E652">
        <v>24</v>
      </c>
      <c r="F652" t="s">
        <v>47</v>
      </c>
      <c r="G652">
        <v>2016</v>
      </c>
      <c r="H652">
        <v>1</v>
      </c>
      <c r="I652" t="s">
        <v>101</v>
      </c>
      <c r="J652">
        <v>102</v>
      </c>
      <c r="K652">
        <v>537</v>
      </c>
      <c r="L652">
        <v>148</v>
      </c>
      <c r="M652">
        <v>1</v>
      </c>
      <c r="N652">
        <v>1</v>
      </c>
      <c r="O652">
        <v>1</v>
      </c>
      <c r="P652">
        <v>1</v>
      </c>
      <c r="Q652">
        <v>0</v>
      </c>
    </row>
    <row r="653" spans="1:17" s="1" customFormat="1" x14ac:dyDescent="0.25">
      <c r="A653" t="s">
        <v>100</v>
      </c>
      <c r="B653" t="s">
        <v>102</v>
      </c>
      <c r="C653" s="1" t="str">
        <f t="shared" si="6"/>
        <v>bll</v>
      </c>
      <c r="D653" t="s">
        <v>103</v>
      </c>
      <c r="E653">
        <v>24</v>
      </c>
      <c r="F653" t="s">
        <v>47</v>
      </c>
      <c r="G653">
        <v>2016</v>
      </c>
      <c r="H653">
        <v>1</v>
      </c>
      <c r="I653" t="s">
        <v>101</v>
      </c>
      <c r="J653">
        <v>0</v>
      </c>
      <c r="K653">
        <v>537</v>
      </c>
      <c r="L653">
        <v>13</v>
      </c>
      <c r="M653">
        <v>1</v>
      </c>
      <c r="N653"/>
      <c r="O653"/>
      <c r="P653"/>
      <c r="Q653"/>
    </row>
    <row r="654" spans="1:17" s="1" customFormat="1" x14ac:dyDescent="0.25">
      <c r="A654" t="s">
        <v>100</v>
      </c>
      <c r="B654" t="s">
        <v>32</v>
      </c>
      <c r="C654" s="1" t="str">
        <f t="shared" si="6"/>
        <v>fle</v>
      </c>
      <c r="D654" t="s">
        <v>34</v>
      </c>
      <c r="E654">
        <v>24</v>
      </c>
      <c r="F654" t="s">
        <v>47</v>
      </c>
      <c r="G654">
        <v>2016</v>
      </c>
      <c r="H654">
        <v>1</v>
      </c>
      <c r="I654" t="s">
        <v>104</v>
      </c>
      <c r="J654">
        <v>24958</v>
      </c>
      <c r="K654">
        <v>537</v>
      </c>
      <c r="L654">
        <v>106</v>
      </c>
      <c r="M654">
        <v>1</v>
      </c>
      <c r="N654">
        <v>1</v>
      </c>
      <c r="O654">
        <v>1</v>
      </c>
      <c r="P654">
        <v>61</v>
      </c>
      <c r="Q654">
        <v>21</v>
      </c>
    </row>
    <row r="655" spans="1:17" s="1" customFormat="1" x14ac:dyDescent="0.25">
      <c r="A655" t="s">
        <v>100</v>
      </c>
      <c r="B655" t="s">
        <v>51</v>
      </c>
      <c r="C655" s="1" t="str">
        <f t="shared" si="6"/>
        <v>tur</v>
      </c>
      <c r="D655" t="s">
        <v>28</v>
      </c>
      <c r="E655">
        <v>24</v>
      </c>
      <c r="F655" t="s">
        <v>47</v>
      </c>
      <c r="G655">
        <v>2016</v>
      </c>
      <c r="H655">
        <v>1</v>
      </c>
      <c r="I655" t="s">
        <v>104</v>
      </c>
      <c r="J655">
        <v>1929</v>
      </c>
      <c r="K655">
        <v>537</v>
      </c>
      <c r="L655">
        <v>148</v>
      </c>
      <c r="M655">
        <v>1</v>
      </c>
      <c r="N655">
        <v>1</v>
      </c>
      <c r="O655">
        <v>1</v>
      </c>
      <c r="P655">
        <v>5</v>
      </c>
      <c r="Q655">
        <v>4</v>
      </c>
    </row>
    <row r="656" spans="1:17" s="1" customFormat="1" x14ac:dyDescent="0.25">
      <c r="A656" t="s">
        <v>100</v>
      </c>
      <c r="B656" t="s">
        <v>102</v>
      </c>
      <c r="C656" s="1" t="str">
        <f t="shared" si="6"/>
        <v>bll</v>
      </c>
      <c r="D656" t="s">
        <v>103</v>
      </c>
      <c r="E656">
        <v>24</v>
      </c>
      <c r="F656" t="s">
        <v>47</v>
      </c>
      <c r="G656">
        <v>2016</v>
      </c>
      <c r="H656">
        <v>1</v>
      </c>
      <c r="I656" t="s">
        <v>104</v>
      </c>
      <c r="J656">
        <v>26</v>
      </c>
      <c r="K656">
        <v>537</v>
      </c>
      <c r="L656">
        <v>13</v>
      </c>
      <c r="M656">
        <v>1</v>
      </c>
      <c r="N656"/>
      <c r="O656"/>
      <c r="P656"/>
      <c r="Q656"/>
    </row>
    <row r="657" spans="1:17" s="1" customFormat="1" x14ac:dyDescent="0.25">
      <c r="A657" t="s">
        <v>100</v>
      </c>
      <c r="B657" t="s">
        <v>39</v>
      </c>
      <c r="C657" s="1" t="str">
        <f t="shared" si="6"/>
        <v>dab</v>
      </c>
      <c r="D657" t="s">
        <v>41</v>
      </c>
      <c r="E657">
        <v>24</v>
      </c>
      <c r="F657" t="s">
        <v>47</v>
      </c>
      <c r="G657">
        <v>2016</v>
      </c>
      <c r="H657">
        <v>2</v>
      </c>
      <c r="I657" t="s">
        <v>101</v>
      </c>
      <c r="J657">
        <v>37297</v>
      </c>
      <c r="K657">
        <v>410</v>
      </c>
      <c r="L657">
        <v>49</v>
      </c>
      <c r="M657">
        <v>3</v>
      </c>
      <c r="N657">
        <v>3</v>
      </c>
      <c r="O657">
        <v>3</v>
      </c>
      <c r="P657">
        <v>244</v>
      </c>
      <c r="Q657">
        <v>47</v>
      </c>
    </row>
    <row r="658" spans="1:17" s="1" customFormat="1" x14ac:dyDescent="0.25">
      <c r="A658" t="s">
        <v>100</v>
      </c>
      <c r="B658" t="s">
        <v>32</v>
      </c>
      <c r="C658" s="1" t="str">
        <f t="shared" si="6"/>
        <v>fle</v>
      </c>
      <c r="D658" t="s">
        <v>34</v>
      </c>
      <c r="E658">
        <v>24</v>
      </c>
      <c r="F658" t="s">
        <v>47</v>
      </c>
      <c r="G658">
        <v>2016</v>
      </c>
      <c r="H658">
        <v>2</v>
      </c>
      <c r="I658" t="s">
        <v>101</v>
      </c>
      <c r="J658">
        <v>145589</v>
      </c>
      <c r="K658">
        <v>410</v>
      </c>
      <c r="L658">
        <v>69</v>
      </c>
      <c r="M658">
        <v>3</v>
      </c>
      <c r="N658">
        <v>3</v>
      </c>
      <c r="O658">
        <v>3</v>
      </c>
      <c r="P658">
        <v>323</v>
      </c>
      <c r="Q658">
        <v>74</v>
      </c>
    </row>
    <row r="659" spans="1:17" s="1" customFormat="1" x14ac:dyDescent="0.25">
      <c r="A659" t="s">
        <v>100</v>
      </c>
      <c r="B659" t="s">
        <v>48</v>
      </c>
      <c r="C659" s="1" t="str">
        <f t="shared" si="6"/>
        <v>ple</v>
      </c>
      <c r="D659" t="s">
        <v>50</v>
      </c>
      <c r="E659">
        <v>24</v>
      </c>
      <c r="F659" t="s">
        <v>47</v>
      </c>
      <c r="G659">
        <v>2016</v>
      </c>
      <c r="H659">
        <v>2</v>
      </c>
      <c r="I659" t="s">
        <v>101</v>
      </c>
      <c r="J659">
        <v>34030</v>
      </c>
      <c r="K659">
        <v>410</v>
      </c>
      <c r="L659">
        <v>216</v>
      </c>
      <c r="M659">
        <v>3</v>
      </c>
      <c r="N659">
        <v>3</v>
      </c>
      <c r="O659">
        <v>3</v>
      </c>
      <c r="P659">
        <v>244</v>
      </c>
      <c r="Q659">
        <v>40</v>
      </c>
    </row>
    <row r="660" spans="1:17" s="1" customFormat="1" x14ac:dyDescent="0.25">
      <c r="A660" t="s">
        <v>100</v>
      </c>
      <c r="B660" t="s">
        <v>51</v>
      </c>
      <c r="C660" s="1" t="str">
        <f t="shared" si="6"/>
        <v>tur</v>
      </c>
      <c r="D660" t="s">
        <v>28</v>
      </c>
      <c r="E660">
        <v>24</v>
      </c>
      <c r="F660" t="s">
        <v>47</v>
      </c>
      <c r="G660">
        <v>2016</v>
      </c>
      <c r="H660">
        <v>2</v>
      </c>
      <c r="I660" t="s">
        <v>101</v>
      </c>
      <c r="J660">
        <v>14436</v>
      </c>
      <c r="K660">
        <v>410</v>
      </c>
      <c r="L660">
        <v>101</v>
      </c>
      <c r="M660">
        <v>3</v>
      </c>
      <c r="N660">
        <v>1</v>
      </c>
      <c r="O660">
        <v>1</v>
      </c>
      <c r="P660">
        <v>132</v>
      </c>
      <c r="Q660">
        <v>44</v>
      </c>
    </row>
    <row r="661" spans="1:17" s="1" customFormat="1" x14ac:dyDescent="0.25">
      <c r="A661" t="s">
        <v>100</v>
      </c>
      <c r="B661" t="s">
        <v>102</v>
      </c>
      <c r="C661" s="1" t="str">
        <f t="shared" si="6"/>
        <v>bll</v>
      </c>
      <c r="D661" t="s">
        <v>103</v>
      </c>
      <c r="E661">
        <v>24</v>
      </c>
      <c r="F661" t="s">
        <v>47</v>
      </c>
      <c r="G661">
        <v>2016</v>
      </c>
      <c r="H661">
        <v>2</v>
      </c>
      <c r="I661" t="s">
        <v>101</v>
      </c>
      <c r="J661">
        <v>83</v>
      </c>
      <c r="K661">
        <v>410</v>
      </c>
      <c r="L661">
        <v>6</v>
      </c>
      <c r="M661">
        <v>3</v>
      </c>
      <c r="N661">
        <v>1</v>
      </c>
      <c r="O661">
        <v>1</v>
      </c>
      <c r="P661">
        <v>1</v>
      </c>
      <c r="Q661">
        <v>0</v>
      </c>
    </row>
    <row r="662" spans="1:17" s="1" customFormat="1" x14ac:dyDescent="0.25">
      <c r="A662" t="s">
        <v>100</v>
      </c>
      <c r="B662" t="s">
        <v>32</v>
      </c>
      <c r="C662" s="1" t="str">
        <f t="shared" si="6"/>
        <v>fle</v>
      </c>
      <c r="D662" t="s">
        <v>34</v>
      </c>
      <c r="E662">
        <v>24</v>
      </c>
      <c r="F662" t="s">
        <v>47</v>
      </c>
      <c r="G662">
        <v>2016</v>
      </c>
      <c r="H662">
        <v>2</v>
      </c>
      <c r="I662" t="s">
        <v>104</v>
      </c>
      <c r="J662">
        <v>7849</v>
      </c>
      <c r="K662">
        <v>410</v>
      </c>
      <c r="L662">
        <v>69</v>
      </c>
      <c r="M662">
        <v>3</v>
      </c>
      <c r="N662">
        <v>1</v>
      </c>
      <c r="O662">
        <v>1</v>
      </c>
      <c r="P662">
        <v>46</v>
      </c>
      <c r="Q662">
        <v>15</v>
      </c>
    </row>
    <row r="663" spans="1:17" s="1" customFormat="1" x14ac:dyDescent="0.25">
      <c r="A663" t="s">
        <v>100</v>
      </c>
      <c r="B663" t="s">
        <v>51</v>
      </c>
      <c r="C663" s="1" t="str">
        <f t="shared" si="6"/>
        <v>tur</v>
      </c>
      <c r="D663" t="s">
        <v>28</v>
      </c>
      <c r="E663">
        <v>24</v>
      </c>
      <c r="F663" t="s">
        <v>47</v>
      </c>
      <c r="G663">
        <v>2016</v>
      </c>
      <c r="H663">
        <v>2</v>
      </c>
      <c r="I663" t="s">
        <v>104</v>
      </c>
      <c r="J663">
        <v>3283</v>
      </c>
      <c r="K663">
        <v>410</v>
      </c>
      <c r="L663">
        <v>101</v>
      </c>
      <c r="M663">
        <v>3</v>
      </c>
      <c r="N663">
        <v>2</v>
      </c>
      <c r="O663">
        <v>2</v>
      </c>
      <c r="P663">
        <v>120</v>
      </c>
      <c r="Q663">
        <v>131</v>
      </c>
    </row>
    <row r="664" spans="1:17" s="1" customFormat="1" x14ac:dyDescent="0.25">
      <c r="A664" t="s">
        <v>100</v>
      </c>
      <c r="B664" t="s">
        <v>102</v>
      </c>
      <c r="C664" s="1" t="str">
        <f t="shared" si="6"/>
        <v>bll</v>
      </c>
      <c r="D664" t="s">
        <v>103</v>
      </c>
      <c r="E664">
        <v>24</v>
      </c>
      <c r="F664" t="s">
        <v>47</v>
      </c>
      <c r="G664">
        <v>2016</v>
      </c>
      <c r="H664">
        <v>2</v>
      </c>
      <c r="I664" t="s">
        <v>104</v>
      </c>
      <c r="J664">
        <v>9</v>
      </c>
      <c r="K664">
        <v>410</v>
      </c>
      <c r="L664">
        <v>6</v>
      </c>
      <c r="M664">
        <v>3</v>
      </c>
      <c r="N664"/>
      <c r="O664"/>
      <c r="P664"/>
      <c r="Q664"/>
    </row>
    <row r="665" spans="1:17" s="1" customFormat="1" x14ac:dyDescent="0.25">
      <c r="A665" t="s">
        <v>100</v>
      </c>
      <c r="B665" t="s">
        <v>39</v>
      </c>
      <c r="C665" s="1" t="str">
        <f t="shared" si="6"/>
        <v>dab</v>
      </c>
      <c r="D665" t="s">
        <v>41</v>
      </c>
      <c r="E665">
        <v>24</v>
      </c>
      <c r="F665" t="s">
        <v>47</v>
      </c>
      <c r="G665">
        <v>2016</v>
      </c>
      <c r="H665">
        <v>3</v>
      </c>
      <c r="I665" t="s">
        <v>101</v>
      </c>
      <c r="J665">
        <v>0</v>
      </c>
      <c r="K665">
        <v>360</v>
      </c>
      <c r="L665">
        <v>33</v>
      </c>
      <c r="M665"/>
      <c r="N665"/>
      <c r="O665"/>
      <c r="P665"/>
      <c r="Q665"/>
    </row>
    <row r="666" spans="1:17" s="1" customFormat="1" x14ac:dyDescent="0.25">
      <c r="A666" t="s">
        <v>100</v>
      </c>
      <c r="B666" t="s">
        <v>32</v>
      </c>
      <c r="C666" s="1" t="str">
        <f t="shared" si="6"/>
        <v>fle</v>
      </c>
      <c r="D666" t="s">
        <v>34</v>
      </c>
      <c r="E666">
        <v>24</v>
      </c>
      <c r="F666" t="s">
        <v>47</v>
      </c>
      <c r="G666">
        <v>2016</v>
      </c>
      <c r="H666">
        <v>3</v>
      </c>
      <c r="I666" t="s">
        <v>101</v>
      </c>
      <c r="J666">
        <v>0</v>
      </c>
      <c r="K666">
        <v>360</v>
      </c>
      <c r="L666">
        <v>53</v>
      </c>
      <c r="M666"/>
      <c r="N666"/>
      <c r="O666"/>
      <c r="P666"/>
      <c r="Q666"/>
    </row>
    <row r="667" spans="1:17" s="1" customFormat="1" x14ac:dyDescent="0.25">
      <c r="A667" t="s">
        <v>100</v>
      </c>
      <c r="B667" t="s">
        <v>48</v>
      </c>
      <c r="C667" s="1" t="str">
        <f t="shared" si="6"/>
        <v>ple</v>
      </c>
      <c r="D667" t="s">
        <v>50</v>
      </c>
      <c r="E667">
        <v>24</v>
      </c>
      <c r="F667" t="s">
        <v>47</v>
      </c>
      <c r="G667">
        <v>2016</v>
      </c>
      <c r="H667">
        <v>3</v>
      </c>
      <c r="I667" t="s">
        <v>101</v>
      </c>
      <c r="J667">
        <v>0</v>
      </c>
      <c r="K667">
        <v>360</v>
      </c>
      <c r="L667">
        <v>164</v>
      </c>
      <c r="M667"/>
      <c r="N667"/>
      <c r="O667"/>
      <c r="P667"/>
      <c r="Q667"/>
    </row>
    <row r="668" spans="1:17" s="1" customFormat="1" x14ac:dyDescent="0.25">
      <c r="A668" t="s">
        <v>100</v>
      </c>
      <c r="B668" t="s">
        <v>51</v>
      </c>
      <c r="C668" s="1" t="str">
        <f t="shared" si="6"/>
        <v>tur</v>
      </c>
      <c r="D668" t="s">
        <v>28</v>
      </c>
      <c r="E668">
        <v>24</v>
      </c>
      <c r="F668" t="s">
        <v>47</v>
      </c>
      <c r="G668">
        <v>2016</v>
      </c>
      <c r="H668">
        <v>3</v>
      </c>
      <c r="I668" t="s">
        <v>101</v>
      </c>
      <c r="J668">
        <v>0</v>
      </c>
      <c r="K668">
        <v>360</v>
      </c>
      <c r="L668">
        <v>93</v>
      </c>
      <c r="M668"/>
      <c r="N668"/>
      <c r="O668"/>
      <c r="P668"/>
      <c r="Q668"/>
    </row>
    <row r="669" spans="1:17" s="1" customFormat="1" x14ac:dyDescent="0.25">
      <c r="A669" t="s">
        <v>100</v>
      </c>
      <c r="B669" t="s">
        <v>102</v>
      </c>
      <c r="C669" s="1" t="str">
        <f t="shared" si="6"/>
        <v>bll</v>
      </c>
      <c r="D669" t="s">
        <v>103</v>
      </c>
      <c r="E669">
        <v>24</v>
      </c>
      <c r="F669" t="s">
        <v>47</v>
      </c>
      <c r="G669">
        <v>2016</v>
      </c>
      <c r="H669">
        <v>3</v>
      </c>
      <c r="I669" t="s">
        <v>101</v>
      </c>
      <c r="J669">
        <v>0</v>
      </c>
      <c r="K669">
        <v>360</v>
      </c>
      <c r="L669">
        <v>5</v>
      </c>
      <c r="M669"/>
      <c r="N669"/>
      <c r="O669"/>
      <c r="P669"/>
      <c r="Q669"/>
    </row>
    <row r="670" spans="1:17" s="1" customFormat="1" x14ac:dyDescent="0.25">
      <c r="A670" t="s">
        <v>100</v>
      </c>
      <c r="B670" t="s">
        <v>32</v>
      </c>
      <c r="C670" s="1" t="str">
        <f t="shared" ref="C670:C733" si="7">LEFT(D670,3)</f>
        <v>fle</v>
      </c>
      <c r="D670" t="s">
        <v>34</v>
      </c>
      <c r="E670">
        <v>24</v>
      </c>
      <c r="F670" t="s">
        <v>47</v>
      </c>
      <c r="G670">
        <v>2016</v>
      </c>
      <c r="H670">
        <v>3</v>
      </c>
      <c r="I670" t="s">
        <v>104</v>
      </c>
      <c r="J670">
        <v>12692</v>
      </c>
      <c r="K670">
        <v>360</v>
      </c>
      <c r="L670">
        <v>53</v>
      </c>
      <c r="M670"/>
      <c r="N670"/>
      <c r="O670"/>
      <c r="P670"/>
      <c r="Q670"/>
    </row>
    <row r="671" spans="1:17" s="1" customFormat="1" x14ac:dyDescent="0.25">
      <c r="A671" t="s">
        <v>100</v>
      </c>
      <c r="B671" t="s">
        <v>51</v>
      </c>
      <c r="C671" s="1" t="str">
        <f t="shared" si="7"/>
        <v>tur</v>
      </c>
      <c r="D671" t="s">
        <v>28</v>
      </c>
      <c r="E671">
        <v>24</v>
      </c>
      <c r="F671" t="s">
        <v>47</v>
      </c>
      <c r="G671">
        <v>2016</v>
      </c>
      <c r="H671">
        <v>3</v>
      </c>
      <c r="I671" t="s">
        <v>104</v>
      </c>
      <c r="J671">
        <v>1752</v>
      </c>
      <c r="K671">
        <v>360</v>
      </c>
      <c r="L671">
        <v>93</v>
      </c>
      <c r="M671"/>
      <c r="N671"/>
      <c r="O671"/>
      <c r="P671"/>
      <c r="Q671"/>
    </row>
    <row r="672" spans="1:17" s="1" customFormat="1" x14ac:dyDescent="0.25">
      <c r="A672" t="s">
        <v>100</v>
      </c>
      <c r="B672" t="s">
        <v>102</v>
      </c>
      <c r="C672" s="1" t="str">
        <f t="shared" si="7"/>
        <v>bll</v>
      </c>
      <c r="D672" t="s">
        <v>103</v>
      </c>
      <c r="E672">
        <v>24</v>
      </c>
      <c r="F672" t="s">
        <v>47</v>
      </c>
      <c r="G672">
        <v>2016</v>
      </c>
      <c r="H672">
        <v>3</v>
      </c>
      <c r="I672" t="s">
        <v>104</v>
      </c>
      <c r="J672">
        <v>13</v>
      </c>
      <c r="K672">
        <v>360</v>
      </c>
      <c r="L672">
        <v>5</v>
      </c>
      <c r="M672"/>
      <c r="N672"/>
      <c r="O672"/>
      <c r="P672"/>
      <c r="Q672"/>
    </row>
    <row r="673" spans="1:17" s="1" customFormat="1" x14ac:dyDescent="0.25">
      <c r="A673" t="s">
        <v>100</v>
      </c>
      <c r="B673" t="s">
        <v>39</v>
      </c>
      <c r="C673" s="1" t="str">
        <f t="shared" si="7"/>
        <v>dab</v>
      </c>
      <c r="D673" t="s">
        <v>41</v>
      </c>
      <c r="E673">
        <v>24</v>
      </c>
      <c r="F673" t="s">
        <v>47</v>
      </c>
      <c r="G673">
        <v>2016</v>
      </c>
      <c r="H673">
        <v>4</v>
      </c>
      <c r="I673" t="s">
        <v>101</v>
      </c>
      <c r="J673">
        <v>8417</v>
      </c>
      <c r="K673">
        <v>501</v>
      </c>
      <c r="L673">
        <v>90</v>
      </c>
      <c r="M673">
        <v>4</v>
      </c>
      <c r="N673">
        <v>3</v>
      </c>
      <c r="O673">
        <v>3</v>
      </c>
      <c r="P673">
        <v>143</v>
      </c>
      <c r="Q673">
        <v>18</v>
      </c>
    </row>
    <row r="674" spans="1:17" s="1" customFormat="1" x14ac:dyDescent="0.25">
      <c r="A674" t="s">
        <v>100</v>
      </c>
      <c r="B674" t="s">
        <v>32</v>
      </c>
      <c r="C674" s="1" t="str">
        <f t="shared" si="7"/>
        <v>fle</v>
      </c>
      <c r="D674" t="s">
        <v>34</v>
      </c>
      <c r="E674">
        <v>24</v>
      </c>
      <c r="F674" t="s">
        <v>47</v>
      </c>
      <c r="G674">
        <v>2016</v>
      </c>
      <c r="H674">
        <v>4</v>
      </c>
      <c r="I674" t="s">
        <v>101</v>
      </c>
      <c r="J674">
        <v>421994</v>
      </c>
      <c r="K674">
        <v>501</v>
      </c>
      <c r="L674">
        <v>145</v>
      </c>
      <c r="M674">
        <v>4</v>
      </c>
      <c r="N674">
        <v>4</v>
      </c>
      <c r="O674">
        <v>4</v>
      </c>
      <c r="P674">
        <v>369</v>
      </c>
      <c r="Q674">
        <v>69</v>
      </c>
    </row>
    <row r="675" spans="1:17" s="1" customFormat="1" x14ac:dyDescent="0.25">
      <c r="A675" t="s">
        <v>100</v>
      </c>
      <c r="B675" t="s">
        <v>48</v>
      </c>
      <c r="C675" s="1" t="str">
        <f t="shared" si="7"/>
        <v>ple</v>
      </c>
      <c r="D675" t="s">
        <v>50</v>
      </c>
      <c r="E675">
        <v>24</v>
      </c>
      <c r="F675" t="s">
        <v>47</v>
      </c>
      <c r="G675">
        <v>2016</v>
      </c>
      <c r="H675">
        <v>4</v>
      </c>
      <c r="I675" t="s">
        <v>101</v>
      </c>
      <c r="J675">
        <v>16551</v>
      </c>
      <c r="K675">
        <v>501</v>
      </c>
      <c r="L675">
        <v>284</v>
      </c>
      <c r="M675">
        <v>4</v>
      </c>
      <c r="N675">
        <v>4</v>
      </c>
      <c r="O675">
        <v>4</v>
      </c>
      <c r="P675">
        <v>236</v>
      </c>
      <c r="Q675">
        <v>31</v>
      </c>
    </row>
    <row r="676" spans="1:17" s="1" customFormat="1" x14ac:dyDescent="0.25">
      <c r="A676" t="s">
        <v>100</v>
      </c>
      <c r="B676" t="s">
        <v>51</v>
      </c>
      <c r="C676" s="1" t="str">
        <f t="shared" si="7"/>
        <v>tur</v>
      </c>
      <c r="D676" t="s">
        <v>28</v>
      </c>
      <c r="E676">
        <v>24</v>
      </c>
      <c r="F676" t="s">
        <v>47</v>
      </c>
      <c r="G676">
        <v>2016</v>
      </c>
      <c r="H676">
        <v>4</v>
      </c>
      <c r="I676" t="s">
        <v>101</v>
      </c>
      <c r="J676">
        <v>15781</v>
      </c>
      <c r="K676">
        <v>501</v>
      </c>
      <c r="L676">
        <v>243</v>
      </c>
      <c r="M676">
        <v>4</v>
      </c>
      <c r="N676">
        <v>3</v>
      </c>
      <c r="O676">
        <v>3</v>
      </c>
      <c r="P676">
        <v>157</v>
      </c>
      <c r="Q676">
        <v>45</v>
      </c>
    </row>
    <row r="677" spans="1:17" s="1" customFormat="1" x14ac:dyDescent="0.25">
      <c r="A677" t="s">
        <v>100</v>
      </c>
      <c r="B677" t="s">
        <v>102</v>
      </c>
      <c r="C677" s="1" t="str">
        <f t="shared" si="7"/>
        <v>bll</v>
      </c>
      <c r="D677" t="s">
        <v>103</v>
      </c>
      <c r="E677">
        <v>24</v>
      </c>
      <c r="F677" t="s">
        <v>47</v>
      </c>
      <c r="G677">
        <v>2016</v>
      </c>
      <c r="H677">
        <v>4</v>
      </c>
      <c r="I677" t="s">
        <v>101</v>
      </c>
      <c r="J677">
        <v>0</v>
      </c>
      <c r="K677">
        <v>501</v>
      </c>
      <c r="L677">
        <v>19</v>
      </c>
      <c r="M677">
        <v>4</v>
      </c>
      <c r="N677"/>
      <c r="O677"/>
      <c r="P677"/>
      <c r="Q677"/>
    </row>
    <row r="678" spans="1:17" s="1" customFormat="1" x14ac:dyDescent="0.25">
      <c r="A678" t="s">
        <v>100</v>
      </c>
      <c r="B678" t="s">
        <v>32</v>
      </c>
      <c r="C678" s="1" t="str">
        <f t="shared" si="7"/>
        <v>fle</v>
      </c>
      <c r="D678" t="s">
        <v>34</v>
      </c>
      <c r="E678">
        <v>24</v>
      </c>
      <c r="F678" t="s">
        <v>47</v>
      </c>
      <c r="G678">
        <v>2016</v>
      </c>
      <c r="H678">
        <v>4</v>
      </c>
      <c r="I678" t="s">
        <v>104</v>
      </c>
      <c r="J678">
        <v>39004</v>
      </c>
      <c r="K678">
        <v>501</v>
      </c>
      <c r="L678">
        <v>145</v>
      </c>
      <c r="M678">
        <v>4</v>
      </c>
      <c r="N678">
        <v>3</v>
      </c>
      <c r="O678">
        <v>3</v>
      </c>
      <c r="P678">
        <v>167</v>
      </c>
      <c r="Q678">
        <v>43</v>
      </c>
    </row>
    <row r="679" spans="1:17" s="1" customFormat="1" x14ac:dyDescent="0.25">
      <c r="A679" t="s">
        <v>100</v>
      </c>
      <c r="B679" t="s">
        <v>51</v>
      </c>
      <c r="C679" s="1" t="str">
        <f t="shared" si="7"/>
        <v>tur</v>
      </c>
      <c r="D679" t="s">
        <v>28</v>
      </c>
      <c r="E679">
        <v>24</v>
      </c>
      <c r="F679" t="s">
        <v>47</v>
      </c>
      <c r="G679">
        <v>2016</v>
      </c>
      <c r="H679">
        <v>4</v>
      </c>
      <c r="I679" t="s">
        <v>104</v>
      </c>
      <c r="J679">
        <v>6050</v>
      </c>
      <c r="K679">
        <v>501</v>
      </c>
      <c r="L679">
        <v>243</v>
      </c>
      <c r="M679">
        <v>4</v>
      </c>
      <c r="N679">
        <v>4</v>
      </c>
      <c r="O679">
        <v>4</v>
      </c>
      <c r="P679">
        <v>127</v>
      </c>
      <c r="Q679">
        <v>113</v>
      </c>
    </row>
    <row r="680" spans="1:17" s="1" customFormat="1" x14ac:dyDescent="0.25">
      <c r="A680" t="s">
        <v>100</v>
      </c>
      <c r="B680" t="s">
        <v>102</v>
      </c>
      <c r="C680" s="1" t="str">
        <f t="shared" si="7"/>
        <v>bll</v>
      </c>
      <c r="D680" t="s">
        <v>103</v>
      </c>
      <c r="E680">
        <v>24</v>
      </c>
      <c r="F680" t="s">
        <v>47</v>
      </c>
      <c r="G680">
        <v>2016</v>
      </c>
      <c r="H680">
        <v>4</v>
      </c>
      <c r="I680" t="s">
        <v>104</v>
      </c>
      <c r="J680">
        <v>64</v>
      </c>
      <c r="K680">
        <v>501</v>
      </c>
      <c r="L680">
        <v>19</v>
      </c>
      <c r="M680">
        <v>4</v>
      </c>
      <c r="N680"/>
      <c r="O680"/>
      <c r="P680"/>
      <c r="Q680"/>
    </row>
    <row r="681" spans="1:17" s="1" customFormat="1" x14ac:dyDescent="0.25">
      <c r="A681" t="s">
        <v>100</v>
      </c>
      <c r="B681" t="s">
        <v>39</v>
      </c>
      <c r="C681" s="1" t="str">
        <f t="shared" si="7"/>
        <v>dab</v>
      </c>
      <c r="D681" t="s">
        <v>41</v>
      </c>
      <c r="E681">
        <v>24</v>
      </c>
      <c r="F681" t="s">
        <v>43</v>
      </c>
      <c r="G681">
        <v>2014</v>
      </c>
      <c r="H681">
        <v>1</v>
      </c>
      <c r="I681" t="s">
        <v>104</v>
      </c>
      <c r="J681">
        <v>1882</v>
      </c>
      <c r="K681">
        <v>569</v>
      </c>
      <c r="L681">
        <v>100</v>
      </c>
      <c r="M681">
        <v>14</v>
      </c>
      <c r="N681"/>
      <c r="O681"/>
      <c r="P681"/>
      <c r="Q681"/>
    </row>
    <row r="682" spans="1:17" s="1" customFormat="1" x14ac:dyDescent="0.25">
      <c r="A682" t="s">
        <v>100</v>
      </c>
      <c r="B682" t="s">
        <v>39</v>
      </c>
      <c r="C682" s="1" t="str">
        <f t="shared" si="7"/>
        <v>dab</v>
      </c>
      <c r="D682" t="s">
        <v>41</v>
      </c>
      <c r="E682">
        <v>24</v>
      </c>
      <c r="F682" t="s">
        <v>47</v>
      </c>
      <c r="G682">
        <v>2014</v>
      </c>
      <c r="H682">
        <v>1</v>
      </c>
      <c r="I682" t="s">
        <v>104</v>
      </c>
      <c r="J682">
        <v>45870</v>
      </c>
      <c r="K682">
        <v>1232</v>
      </c>
      <c r="L682">
        <v>196</v>
      </c>
      <c r="M682">
        <v>14</v>
      </c>
      <c r="N682"/>
      <c r="O682"/>
      <c r="P682"/>
      <c r="Q682"/>
    </row>
    <row r="683" spans="1:17" s="1" customFormat="1" x14ac:dyDescent="0.25">
      <c r="A683" t="s">
        <v>100</v>
      </c>
      <c r="B683" t="s">
        <v>48</v>
      </c>
      <c r="C683" s="1" t="str">
        <f t="shared" si="7"/>
        <v>ple</v>
      </c>
      <c r="D683" t="s">
        <v>50</v>
      </c>
      <c r="E683">
        <v>24</v>
      </c>
      <c r="F683" t="s">
        <v>43</v>
      </c>
      <c r="G683">
        <v>2014</v>
      </c>
      <c r="H683">
        <v>1</v>
      </c>
      <c r="I683" t="s">
        <v>104</v>
      </c>
      <c r="J683">
        <v>294</v>
      </c>
      <c r="K683">
        <v>569</v>
      </c>
      <c r="L683">
        <v>20</v>
      </c>
      <c r="M683">
        <v>14</v>
      </c>
      <c r="N683">
        <v>2</v>
      </c>
      <c r="O683">
        <v>2</v>
      </c>
      <c r="P683">
        <v>79</v>
      </c>
      <c r="Q683">
        <v>26</v>
      </c>
    </row>
    <row r="684" spans="1:17" s="1" customFormat="1" x14ac:dyDescent="0.25">
      <c r="A684" t="s">
        <v>100</v>
      </c>
      <c r="B684" t="s">
        <v>48</v>
      </c>
      <c r="C684" s="1" t="str">
        <f t="shared" si="7"/>
        <v>ple</v>
      </c>
      <c r="D684" t="s">
        <v>50</v>
      </c>
      <c r="E684">
        <v>24</v>
      </c>
      <c r="F684" t="s">
        <v>47</v>
      </c>
      <c r="G684">
        <v>2014</v>
      </c>
      <c r="H684">
        <v>1</v>
      </c>
      <c r="I684" t="s">
        <v>104</v>
      </c>
      <c r="J684">
        <v>76329</v>
      </c>
      <c r="K684">
        <v>1232</v>
      </c>
      <c r="L684">
        <v>369</v>
      </c>
      <c r="M684">
        <v>14</v>
      </c>
      <c r="N684">
        <v>2</v>
      </c>
      <c r="O684">
        <v>2</v>
      </c>
      <c r="P684">
        <v>79</v>
      </c>
      <c r="Q684">
        <v>26</v>
      </c>
    </row>
    <row r="685" spans="1:17" s="1" customFormat="1" x14ac:dyDescent="0.25">
      <c r="A685" t="s">
        <v>100</v>
      </c>
      <c r="B685" t="s">
        <v>39</v>
      </c>
      <c r="C685" s="1" t="str">
        <f t="shared" si="7"/>
        <v>dab</v>
      </c>
      <c r="D685" t="s">
        <v>41</v>
      </c>
      <c r="E685">
        <v>24</v>
      </c>
      <c r="F685" t="s">
        <v>47</v>
      </c>
      <c r="G685">
        <v>2014</v>
      </c>
      <c r="H685">
        <v>2</v>
      </c>
      <c r="I685" t="s">
        <v>104</v>
      </c>
      <c r="J685">
        <v>1963</v>
      </c>
      <c r="K685">
        <v>529</v>
      </c>
      <c r="L685">
        <v>29</v>
      </c>
      <c r="M685">
        <v>12</v>
      </c>
      <c r="N685"/>
      <c r="O685"/>
      <c r="P685"/>
      <c r="Q685"/>
    </row>
    <row r="686" spans="1:17" s="1" customFormat="1" x14ac:dyDescent="0.25">
      <c r="A686" t="s">
        <v>100</v>
      </c>
      <c r="B686" t="s">
        <v>39</v>
      </c>
      <c r="C686" s="1" t="str">
        <f t="shared" si="7"/>
        <v>dab</v>
      </c>
      <c r="D686" t="s">
        <v>41</v>
      </c>
      <c r="E686">
        <v>24</v>
      </c>
      <c r="F686" t="s">
        <v>43</v>
      </c>
      <c r="G686">
        <v>2014</v>
      </c>
      <c r="H686">
        <v>2</v>
      </c>
      <c r="I686" t="s">
        <v>104</v>
      </c>
      <c r="J686">
        <v>712</v>
      </c>
      <c r="K686">
        <v>1512</v>
      </c>
      <c r="L686">
        <v>68</v>
      </c>
      <c r="M686">
        <v>12</v>
      </c>
      <c r="N686"/>
      <c r="O686"/>
      <c r="P686"/>
      <c r="Q686"/>
    </row>
    <row r="687" spans="1:17" s="1" customFormat="1" x14ac:dyDescent="0.25">
      <c r="A687" t="s">
        <v>100</v>
      </c>
      <c r="B687" t="s">
        <v>48</v>
      </c>
      <c r="C687" s="1" t="str">
        <f t="shared" si="7"/>
        <v>ple</v>
      </c>
      <c r="D687" t="s">
        <v>50</v>
      </c>
      <c r="E687">
        <v>24</v>
      </c>
      <c r="F687" t="s">
        <v>47</v>
      </c>
      <c r="G687">
        <v>2014</v>
      </c>
      <c r="H687">
        <v>2</v>
      </c>
      <c r="I687" t="s">
        <v>104</v>
      </c>
      <c r="J687">
        <v>11848</v>
      </c>
      <c r="K687">
        <v>529</v>
      </c>
      <c r="L687">
        <v>132</v>
      </c>
      <c r="M687">
        <v>12</v>
      </c>
      <c r="N687">
        <v>1</v>
      </c>
      <c r="O687">
        <v>1</v>
      </c>
      <c r="P687">
        <v>82</v>
      </c>
      <c r="Q687">
        <v>28</v>
      </c>
    </row>
    <row r="688" spans="1:17" s="1" customFormat="1" x14ac:dyDescent="0.25">
      <c r="A688" t="s">
        <v>100</v>
      </c>
      <c r="B688" t="s">
        <v>48</v>
      </c>
      <c r="C688" s="1" t="str">
        <f t="shared" si="7"/>
        <v>ple</v>
      </c>
      <c r="D688" t="s">
        <v>50</v>
      </c>
      <c r="E688">
        <v>24</v>
      </c>
      <c r="F688" t="s">
        <v>43</v>
      </c>
      <c r="G688">
        <v>2014</v>
      </c>
      <c r="H688">
        <v>2</v>
      </c>
      <c r="I688" t="s">
        <v>104</v>
      </c>
      <c r="J688">
        <v>9189</v>
      </c>
      <c r="K688">
        <v>1512</v>
      </c>
      <c r="L688">
        <v>229</v>
      </c>
      <c r="M688">
        <v>12</v>
      </c>
      <c r="N688">
        <v>1</v>
      </c>
      <c r="O688">
        <v>1</v>
      </c>
      <c r="P688">
        <v>82</v>
      </c>
      <c r="Q688">
        <v>28</v>
      </c>
    </row>
    <row r="689" spans="1:17" s="1" customFormat="1" x14ac:dyDescent="0.25">
      <c r="A689" t="s">
        <v>100</v>
      </c>
      <c r="B689" t="s">
        <v>39</v>
      </c>
      <c r="C689" s="1" t="str">
        <f t="shared" si="7"/>
        <v>dab</v>
      </c>
      <c r="D689" t="s">
        <v>41</v>
      </c>
      <c r="E689">
        <v>24</v>
      </c>
      <c r="F689" t="s">
        <v>43</v>
      </c>
      <c r="G689">
        <v>2014</v>
      </c>
      <c r="H689">
        <v>3</v>
      </c>
      <c r="I689" t="s">
        <v>104</v>
      </c>
      <c r="J689">
        <v>2</v>
      </c>
      <c r="K689">
        <v>1398</v>
      </c>
      <c r="L689">
        <v>1</v>
      </c>
      <c r="M689">
        <v>7</v>
      </c>
      <c r="N689"/>
      <c r="O689"/>
      <c r="P689"/>
      <c r="Q689"/>
    </row>
    <row r="690" spans="1:17" s="1" customFormat="1" x14ac:dyDescent="0.25">
      <c r="A690" t="s">
        <v>100</v>
      </c>
      <c r="B690" t="s">
        <v>39</v>
      </c>
      <c r="C690" s="1" t="str">
        <f t="shared" si="7"/>
        <v>dab</v>
      </c>
      <c r="D690" t="s">
        <v>41</v>
      </c>
      <c r="E690">
        <v>24</v>
      </c>
      <c r="F690" t="s">
        <v>47</v>
      </c>
      <c r="G690">
        <v>2014</v>
      </c>
      <c r="H690">
        <v>3</v>
      </c>
      <c r="I690" t="s">
        <v>104</v>
      </c>
      <c r="J690">
        <v>858</v>
      </c>
      <c r="K690">
        <v>459</v>
      </c>
      <c r="L690">
        <v>17</v>
      </c>
      <c r="M690">
        <v>7</v>
      </c>
      <c r="N690"/>
      <c r="O690"/>
      <c r="P690"/>
      <c r="Q690"/>
    </row>
    <row r="691" spans="1:17" s="1" customFormat="1" x14ac:dyDescent="0.25">
      <c r="A691" t="s">
        <v>100</v>
      </c>
      <c r="B691" t="s">
        <v>48</v>
      </c>
      <c r="C691" s="1" t="str">
        <f t="shared" si="7"/>
        <v>ple</v>
      </c>
      <c r="D691" t="s">
        <v>50</v>
      </c>
      <c r="E691">
        <v>24</v>
      </c>
      <c r="F691" t="s">
        <v>47</v>
      </c>
      <c r="G691">
        <v>2014</v>
      </c>
      <c r="H691">
        <v>3</v>
      </c>
      <c r="I691" t="s">
        <v>104</v>
      </c>
      <c r="J691">
        <v>6871</v>
      </c>
      <c r="K691">
        <v>459</v>
      </c>
      <c r="L691">
        <v>115</v>
      </c>
      <c r="M691">
        <v>7</v>
      </c>
      <c r="N691"/>
      <c r="O691"/>
      <c r="P691"/>
      <c r="Q691"/>
    </row>
    <row r="692" spans="1:17" s="1" customFormat="1" x14ac:dyDescent="0.25">
      <c r="A692" t="s">
        <v>100</v>
      </c>
      <c r="B692" t="s">
        <v>48</v>
      </c>
      <c r="C692" s="1" t="str">
        <f t="shared" si="7"/>
        <v>ple</v>
      </c>
      <c r="D692" t="s">
        <v>50</v>
      </c>
      <c r="E692">
        <v>24</v>
      </c>
      <c r="F692" t="s">
        <v>43</v>
      </c>
      <c r="G692">
        <v>2014</v>
      </c>
      <c r="H692">
        <v>3</v>
      </c>
      <c r="I692" t="s">
        <v>104</v>
      </c>
      <c r="J692">
        <v>41542</v>
      </c>
      <c r="K692">
        <v>1398</v>
      </c>
      <c r="L692">
        <v>307</v>
      </c>
      <c r="M692">
        <v>7</v>
      </c>
      <c r="N692"/>
      <c r="O692"/>
      <c r="P692"/>
      <c r="Q692"/>
    </row>
    <row r="693" spans="1:17" s="1" customFormat="1" x14ac:dyDescent="0.25">
      <c r="A693" t="s">
        <v>100</v>
      </c>
      <c r="B693" t="s">
        <v>39</v>
      </c>
      <c r="C693" s="1" t="str">
        <f t="shared" si="7"/>
        <v>dab</v>
      </c>
      <c r="D693" t="s">
        <v>41</v>
      </c>
      <c r="E693">
        <v>24</v>
      </c>
      <c r="F693" t="s">
        <v>43</v>
      </c>
      <c r="G693">
        <v>2014</v>
      </c>
      <c r="H693">
        <v>4</v>
      </c>
      <c r="I693" t="s">
        <v>104</v>
      </c>
      <c r="J693">
        <v>119</v>
      </c>
      <c r="K693">
        <v>1391</v>
      </c>
      <c r="L693">
        <v>10</v>
      </c>
      <c r="M693">
        <v>14</v>
      </c>
      <c r="N693"/>
      <c r="O693"/>
      <c r="P693"/>
      <c r="Q693"/>
    </row>
    <row r="694" spans="1:17" s="1" customFormat="1" x14ac:dyDescent="0.25">
      <c r="A694" t="s">
        <v>100</v>
      </c>
      <c r="B694" t="s">
        <v>39</v>
      </c>
      <c r="C694" s="1" t="str">
        <f t="shared" si="7"/>
        <v>dab</v>
      </c>
      <c r="D694" t="s">
        <v>41</v>
      </c>
      <c r="E694">
        <v>24</v>
      </c>
      <c r="F694" t="s">
        <v>47</v>
      </c>
      <c r="G694">
        <v>2014</v>
      </c>
      <c r="H694">
        <v>4</v>
      </c>
      <c r="I694" t="s">
        <v>104</v>
      </c>
      <c r="J694">
        <v>5239</v>
      </c>
      <c r="K694">
        <v>582</v>
      </c>
      <c r="L694">
        <v>103</v>
      </c>
      <c r="M694">
        <v>14</v>
      </c>
      <c r="N694"/>
      <c r="O694"/>
      <c r="P694"/>
      <c r="Q694"/>
    </row>
    <row r="695" spans="1:17" s="1" customFormat="1" x14ac:dyDescent="0.25">
      <c r="A695" t="s">
        <v>100</v>
      </c>
      <c r="B695" t="s">
        <v>48</v>
      </c>
      <c r="C695" s="1" t="str">
        <f t="shared" si="7"/>
        <v>ple</v>
      </c>
      <c r="D695" t="s">
        <v>50</v>
      </c>
      <c r="E695">
        <v>24</v>
      </c>
      <c r="F695" t="s">
        <v>47</v>
      </c>
      <c r="G695">
        <v>2014</v>
      </c>
      <c r="H695">
        <v>4</v>
      </c>
      <c r="I695" t="s">
        <v>104</v>
      </c>
      <c r="J695">
        <v>75764</v>
      </c>
      <c r="K695">
        <v>582</v>
      </c>
      <c r="L695">
        <v>304</v>
      </c>
      <c r="M695">
        <v>14</v>
      </c>
      <c r="N695">
        <v>4</v>
      </c>
      <c r="O695">
        <v>4</v>
      </c>
      <c r="P695">
        <v>437</v>
      </c>
      <c r="Q695">
        <v>195</v>
      </c>
    </row>
    <row r="696" spans="1:17" s="1" customFormat="1" x14ac:dyDescent="0.25">
      <c r="A696" t="s">
        <v>100</v>
      </c>
      <c r="B696" t="s">
        <v>48</v>
      </c>
      <c r="C696" s="1" t="str">
        <f t="shared" si="7"/>
        <v>ple</v>
      </c>
      <c r="D696" t="s">
        <v>50</v>
      </c>
      <c r="E696">
        <v>24</v>
      </c>
      <c r="F696" t="s">
        <v>43</v>
      </c>
      <c r="G696">
        <v>2014</v>
      </c>
      <c r="H696">
        <v>4</v>
      </c>
      <c r="I696" t="s">
        <v>104</v>
      </c>
      <c r="J696">
        <v>9232</v>
      </c>
      <c r="K696">
        <v>1391</v>
      </c>
      <c r="L696">
        <v>130</v>
      </c>
      <c r="M696">
        <v>14</v>
      </c>
      <c r="N696">
        <v>4</v>
      </c>
      <c r="O696">
        <v>4</v>
      </c>
      <c r="P696">
        <v>437</v>
      </c>
      <c r="Q696">
        <v>195</v>
      </c>
    </row>
    <row r="697" spans="1:17" s="1" customFormat="1" x14ac:dyDescent="0.25">
      <c r="A697" t="s">
        <v>100</v>
      </c>
      <c r="B697" t="s">
        <v>39</v>
      </c>
      <c r="C697" s="1" t="str">
        <f t="shared" si="7"/>
        <v>dab</v>
      </c>
      <c r="D697" t="s">
        <v>41</v>
      </c>
      <c r="E697">
        <v>24</v>
      </c>
      <c r="F697" t="s">
        <v>47</v>
      </c>
      <c r="G697">
        <v>2015</v>
      </c>
      <c r="H697">
        <v>1</v>
      </c>
      <c r="I697" t="s">
        <v>104</v>
      </c>
      <c r="J697">
        <v>13234</v>
      </c>
      <c r="K697">
        <v>928</v>
      </c>
      <c r="L697">
        <v>145</v>
      </c>
      <c r="M697">
        <v>9</v>
      </c>
      <c r="N697"/>
      <c r="O697"/>
      <c r="P697"/>
      <c r="Q697"/>
    </row>
    <row r="698" spans="1:17" s="1" customFormat="1" x14ac:dyDescent="0.25">
      <c r="A698" t="s">
        <v>100</v>
      </c>
      <c r="B698" t="s">
        <v>39</v>
      </c>
      <c r="C698" s="1" t="str">
        <f t="shared" si="7"/>
        <v>dab</v>
      </c>
      <c r="D698" t="s">
        <v>41</v>
      </c>
      <c r="E698">
        <v>24</v>
      </c>
      <c r="F698" t="s">
        <v>43</v>
      </c>
      <c r="G698">
        <v>2015</v>
      </c>
      <c r="H698">
        <v>1</v>
      </c>
      <c r="I698" t="s">
        <v>104</v>
      </c>
      <c r="J698">
        <v>3247</v>
      </c>
      <c r="K698">
        <v>607</v>
      </c>
      <c r="L698">
        <v>232</v>
      </c>
      <c r="M698">
        <v>9</v>
      </c>
      <c r="N698"/>
      <c r="O698"/>
      <c r="P698"/>
      <c r="Q698"/>
    </row>
    <row r="699" spans="1:17" s="1" customFormat="1" x14ac:dyDescent="0.25">
      <c r="A699" t="s">
        <v>100</v>
      </c>
      <c r="B699" t="s">
        <v>48</v>
      </c>
      <c r="C699" s="1" t="str">
        <f t="shared" si="7"/>
        <v>ple</v>
      </c>
      <c r="D699" t="s">
        <v>50</v>
      </c>
      <c r="E699">
        <v>24</v>
      </c>
      <c r="F699" t="s">
        <v>47</v>
      </c>
      <c r="G699">
        <v>2015</v>
      </c>
      <c r="H699">
        <v>1</v>
      </c>
      <c r="I699" t="s">
        <v>104</v>
      </c>
      <c r="J699">
        <v>35348</v>
      </c>
      <c r="K699">
        <v>928</v>
      </c>
      <c r="L699">
        <v>324</v>
      </c>
      <c r="M699">
        <v>9</v>
      </c>
      <c r="N699">
        <v>2</v>
      </c>
      <c r="O699">
        <v>2</v>
      </c>
      <c r="P699">
        <v>299</v>
      </c>
      <c r="Q699">
        <v>106</v>
      </c>
    </row>
    <row r="700" spans="1:17" s="1" customFormat="1" x14ac:dyDescent="0.25">
      <c r="A700" t="s">
        <v>100</v>
      </c>
      <c r="B700" t="s">
        <v>48</v>
      </c>
      <c r="C700" s="1" t="str">
        <f t="shared" si="7"/>
        <v>ple</v>
      </c>
      <c r="D700" t="s">
        <v>50</v>
      </c>
      <c r="E700">
        <v>24</v>
      </c>
      <c r="F700" t="s">
        <v>43</v>
      </c>
      <c r="G700">
        <v>2015</v>
      </c>
      <c r="H700">
        <v>1</v>
      </c>
      <c r="I700" t="s">
        <v>104</v>
      </c>
      <c r="J700">
        <v>1255</v>
      </c>
      <c r="K700">
        <v>607</v>
      </c>
      <c r="L700">
        <v>38</v>
      </c>
      <c r="M700">
        <v>9</v>
      </c>
      <c r="N700">
        <v>2</v>
      </c>
      <c r="O700">
        <v>2</v>
      </c>
      <c r="P700">
        <v>299</v>
      </c>
      <c r="Q700">
        <v>106</v>
      </c>
    </row>
    <row r="701" spans="1:17" s="1" customFormat="1" x14ac:dyDescent="0.25">
      <c r="A701" t="s">
        <v>100</v>
      </c>
      <c r="B701" t="s">
        <v>39</v>
      </c>
      <c r="C701" s="1" t="str">
        <f t="shared" si="7"/>
        <v>dab</v>
      </c>
      <c r="D701" t="s">
        <v>41</v>
      </c>
      <c r="E701">
        <v>24</v>
      </c>
      <c r="F701" t="s">
        <v>43</v>
      </c>
      <c r="G701">
        <v>2015</v>
      </c>
      <c r="H701">
        <v>2</v>
      </c>
      <c r="I701" t="s">
        <v>104</v>
      </c>
      <c r="J701">
        <v>737</v>
      </c>
      <c r="K701">
        <v>966</v>
      </c>
      <c r="L701">
        <v>80</v>
      </c>
      <c r="M701">
        <v>11</v>
      </c>
      <c r="N701"/>
      <c r="O701"/>
      <c r="P701"/>
      <c r="Q701"/>
    </row>
    <row r="702" spans="1:17" s="1" customFormat="1" x14ac:dyDescent="0.25">
      <c r="A702" t="s">
        <v>100</v>
      </c>
      <c r="B702" t="s">
        <v>39</v>
      </c>
      <c r="C702" s="1" t="str">
        <f t="shared" si="7"/>
        <v>dab</v>
      </c>
      <c r="D702" t="s">
        <v>41</v>
      </c>
      <c r="E702">
        <v>24</v>
      </c>
      <c r="F702" t="s">
        <v>47</v>
      </c>
      <c r="G702">
        <v>2015</v>
      </c>
      <c r="H702">
        <v>2</v>
      </c>
      <c r="I702" t="s">
        <v>104</v>
      </c>
      <c r="J702">
        <v>163</v>
      </c>
      <c r="K702">
        <v>268</v>
      </c>
      <c r="L702">
        <v>4</v>
      </c>
      <c r="M702">
        <v>11</v>
      </c>
      <c r="N702"/>
      <c r="O702"/>
      <c r="P702"/>
      <c r="Q702"/>
    </row>
    <row r="703" spans="1:17" s="1" customFormat="1" x14ac:dyDescent="0.25">
      <c r="A703" t="s">
        <v>100</v>
      </c>
      <c r="B703" t="s">
        <v>48</v>
      </c>
      <c r="C703" s="1" t="str">
        <f t="shared" si="7"/>
        <v>ple</v>
      </c>
      <c r="D703" t="s">
        <v>50</v>
      </c>
      <c r="E703">
        <v>24</v>
      </c>
      <c r="F703" t="s">
        <v>47</v>
      </c>
      <c r="G703">
        <v>2015</v>
      </c>
      <c r="H703">
        <v>2</v>
      </c>
      <c r="I703" t="s">
        <v>104</v>
      </c>
      <c r="J703">
        <v>2964</v>
      </c>
      <c r="K703">
        <v>268</v>
      </c>
      <c r="L703">
        <v>12</v>
      </c>
      <c r="M703">
        <v>11</v>
      </c>
      <c r="N703">
        <v>1</v>
      </c>
      <c r="O703">
        <v>1</v>
      </c>
      <c r="P703">
        <v>119</v>
      </c>
      <c r="Q703">
        <v>54</v>
      </c>
    </row>
    <row r="704" spans="1:17" s="1" customFormat="1" x14ac:dyDescent="0.25">
      <c r="A704" t="s">
        <v>100</v>
      </c>
      <c r="B704" t="s">
        <v>48</v>
      </c>
      <c r="C704" s="1" t="str">
        <f t="shared" si="7"/>
        <v>ple</v>
      </c>
      <c r="D704" t="s">
        <v>50</v>
      </c>
      <c r="E704">
        <v>24</v>
      </c>
      <c r="F704" t="s">
        <v>43</v>
      </c>
      <c r="G704">
        <v>2015</v>
      </c>
      <c r="H704">
        <v>2</v>
      </c>
      <c r="I704" t="s">
        <v>104</v>
      </c>
      <c r="J704">
        <v>6897</v>
      </c>
      <c r="K704">
        <v>966</v>
      </c>
      <c r="L704">
        <v>218</v>
      </c>
      <c r="M704">
        <v>11</v>
      </c>
      <c r="N704">
        <v>1</v>
      </c>
      <c r="O704">
        <v>1</v>
      </c>
      <c r="P704">
        <v>119</v>
      </c>
      <c r="Q704">
        <v>54</v>
      </c>
    </row>
    <row r="705" spans="1:17" s="1" customFormat="1" x14ac:dyDescent="0.25">
      <c r="A705" t="s">
        <v>100</v>
      </c>
      <c r="B705" t="s">
        <v>39</v>
      </c>
      <c r="C705" s="1" t="str">
        <f t="shared" si="7"/>
        <v>dab</v>
      </c>
      <c r="D705" t="s">
        <v>41</v>
      </c>
      <c r="E705">
        <v>24</v>
      </c>
      <c r="F705" t="s">
        <v>47</v>
      </c>
      <c r="G705">
        <v>2015</v>
      </c>
      <c r="H705">
        <v>3</v>
      </c>
      <c r="I705" t="s">
        <v>104</v>
      </c>
      <c r="J705">
        <v>554</v>
      </c>
      <c r="K705">
        <v>292</v>
      </c>
      <c r="L705">
        <v>8</v>
      </c>
      <c r="M705">
        <v>9</v>
      </c>
      <c r="N705">
        <v>1</v>
      </c>
      <c r="O705">
        <v>1</v>
      </c>
      <c r="P705">
        <v>104</v>
      </c>
      <c r="Q705">
        <v>26</v>
      </c>
    </row>
    <row r="706" spans="1:17" s="1" customFormat="1" x14ac:dyDescent="0.25">
      <c r="A706" t="s">
        <v>100</v>
      </c>
      <c r="B706" t="s">
        <v>39</v>
      </c>
      <c r="C706" s="1" t="str">
        <f t="shared" si="7"/>
        <v>dab</v>
      </c>
      <c r="D706" t="s">
        <v>41</v>
      </c>
      <c r="E706">
        <v>24</v>
      </c>
      <c r="F706" t="s">
        <v>43</v>
      </c>
      <c r="G706">
        <v>2015</v>
      </c>
      <c r="H706">
        <v>3</v>
      </c>
      <c r="I706" t="s">
        <v>104</v>
      </c>
      <c r="J706">
        <v>83</v>
      </c>
      <c r="K706">
        <v>1444</v>
      </c>
      <c r="L706">
        <v>21</v>
      </c>
      <c r="M706">
        <v>9</v>
      </c>
      <c r="N706">
        <v>1</v>
      </c>
      <c r="O706">
        <v>1</v>
      </c>
      <c r="P706">
        <v>104</v>
      </c>
      <c r="Q706">
        <v>26</v>
      </c>
    </row>
    <row r="707" spans="1:17" s="1" customFormat="1" x14ac:dyDescent="0.25">
      <c r="A707" t="s">
        <v>100</v>
      </c>
      <c r="B707" t="s">
        <v>48</v>
      </c>
      <c r="C707" s="1" t="str">
        <f t="shared" si="7"/>
        <v>ple</v>
      </c>
      <c r="D707" t="s">
        <v>50</v>
      </c>
      <c r="E707">
        <v>24</v>
      </c>
      <c r="F707" t="s">
        <v>47</v>
      </c>
      <c r="G707">
        <v>2015</v>
      </c>
      <c r="H707">
        <v>3</v>
      </c>
      <c r="I707" t="s">
        <v>104</v>
      </c>
      <c r="J707">
        <v>11746</v>
      </c>
      <c r="K707">
        <v>292</v>
      </c>
      <c r="L707">
        <v>75</v>
      </c>
      <c r="M707">
        <v>9</v>
      </c>
      <c r="N707">
        <v>6</v>
      </c>
      <c r="O707">
        <v>6</v>
      </c>
      <c r="P707">
        <v>552</v>
      </c>
      <c r="Q707">
        <v>210</v>
      </c>
    </row>
    <row r="708" spans="1:17" s="1" customFormat="1" x14ac:dyDescent="0.25">
      <c r="A708" t="s">
        <v>100</v>
      </c>
      <c r="B708" t="s">
        <v>48</v>
      </c>
      <c r="C708" s="1" t="str">
        <f t="shared" si="7"/>
        <v>ple</v>
      </c>
      <c r="D708" t="s">
        <v>50</v>
      </c>
      <c r="E708">
        <v>24</v>
      </c>
      <c r="F708" t="s">
        <v>43</v>
      </c>
      <c r="G708">
        <v>2015</v>
      </c>
      <c r="H708">
        <v>3</v>
      </c>
      <c r="I708" t="s">
        <v>104</v>
      </c>
      <c r="J708">
        <v>26097</v>
      </c>
      <c r="K708">
        <v>1444</v>
      </c>
      <c r="L708">
        <v>399</v>
      </c>
      <c r="M708">
        <v>9</v>
      </c>
      <c r="N708">
        <v>6</v>
      </c>
      <c r="O708">
        <v>6</v>
      </c>
      <c r="P708">
        <v>552</v>
      </c>
      <c r="Q708">
        <v>210</v>
      </c>
    </row>
    <row r="709" spans="1:17" s="1" customFormat="1" x14ac:dyDescent="0.25">
      <c r="A709" t="s">
        <v>100</v>
      </c>
      <c r="B709" t="s">
        <v>39</v>
      </c>
      <c r="C709" s="1" t="str">
        <f t="shared" si="7"/>
        <v>dab</v>
      </c>
      <c r="D709" t="s">
        <v>41</v>
      </c>
      <c r="E709">
        <v>24</v>
      </c>
      <c r="F709" t="s">
        <v>43</v>
      </c>
      <c r="G709">
        <v>2015</v>
      </c>
      <c r="H709">
        <v>4</v>
      </c>
      <c r="I709" t="s">
        <v>104</v>
      </c>
      <c r="J709">
        <v>116</v>
      </c>
      <c r="K709">
        <v>972</v>
      </c>
      <c r="L709">
        <v>27</v>
      </c>
      <c r="M709">
        <v>6</v>
      </c>
      <c r="N709"/>
      <c r="O709"/>
      <c r="P709"/>
      <c r="Q709"/>
    </row>
    <row r="710" spans="1:17" s="1" customFormat="1" x14ac:dyDescent="0.25">
      <c r="A710" t="s">
        <v>100</v>
      </c>
      <c r="B710" t="s">
        <v>39</v>
      </c>
      <c r="C710" s="1" t="str">
        <f t="shared" si="7"/>
        <v>dab</v>
      </c>
      <c r="D710" t="s">
        <v>41</v>
      </c>
      <c r="E710">
        <v>24</v>
      </c>
      <c r="F710" t="s">
        <v>47</v>
      </c>
      <c r="G710">
        <v>2015</v>
      </c>
      <c r="H710">
        <v>4</v>
      </c>
      <c r="I710" t="s">
        <v>104</v>
      </c>
      <c r="J710">
        <v>2935</v>
      </c>
      <c r="K710">
        <v>454</v>
      </c>
      <c r="L710">
        <v>63</v>
      </c>
      <c r="M710">
        <v>6</v>
      </c>
      <c r="N710"/>
      <c r="O710"/>
      <c r="P710"/>
      <c r="Q710"/>
    </row>
    <row r="711" spans="1:17" s="1" customFormat="1" x14ac:dyDescent="0.25">
      <c r="A711" t="s">
        <v>100</v>
      </c>
      <c r="B711" t="s">
        <v>48</v>
      </c>
      <c r="C711" s="1" t="str">
        <f t="shared" si="7"/>
        <v>ple</v>
      </c>
      <c r="D711" t="s">
        <v>50</v>
      </c>
      <c r="E711">
        <v>24</v>
      </c>
      <c r="F711" t="s">
        <v>47</v>
      </c>
      <c r="G711">
        <v>2015</v>
      </c>
      <c r="H711">
        <v>4</v>
      </c>
      <c r="I711" t="s">
        <v>104</v>
      </c>
      <c r="J711">
        <v>56302</v>
      </c>
      <c r="K711">
        <v>454</v>
      </c>
      <c r="L711">
        <v>230</v>
      </c>
      <c r="M711">
        <v>6</v>
      </c>
      <c r="N711">
        <v>3</v>
      </c>
      <c r="O711">
        <v>3</v>
      </c>
      <c r="P711">
        <v>495</v>
      </c>
      <c r="Q711">
        <v>154</v>
      </c>
    </row>
    <row r="712" spans="1:17" s="1" customFormat="1" x14ac:dyDescent="0.25">
      <c r="A712" t="s">
        <v>100</v>
      </c>
      <c r="B712" t="s">
        <v>48</v>
      </c>
      <c r="C712" s="1" t="str">
        <f t="shared" si="7"/>
        <v>ple</v>
      </c>
      <c r="D712" t="s">
        <v>50</v>
      </c>
      <c r="E712">
        <v>24</v>
      </c>
      <c r="F712" t="s">
        <v>43</v>
      </c>
      <c r="G712">
        <v>2015</v>
      </c>
      <c r="H712">
        <v>4</v>
      </c>
      <c r="I712" t="s">
        <v>104</v>
      </c>
      <c r="J712">
        <v>4250</v>
      </c>
      <c r="K712">
        <v>972</v>
      </c>
      <c r="L712">
        <v>81</v>
      </c>
      <c r="M712">
        <v>6</v>
      </c>
      <c r="N712">
        <v>3</v>
      </c>
      <c r="O712">
        <v>3</v>
      </c>
      <c r="P712">
        <v>495</v>
      </c>
      <c r="Q712">
        <v>154</v>
      </c>
    </row>
    <row r="713" spans="1:17" s="1" customFormat="1" x14ac:dyDescent="0.25">
      <c r="A713" t="s">
        <v>100</v>
      </c>
      <c r="B713" t="s">
        <v>39</v>
      </c>
      <c r="C713" s="1" t="str">
        <f t="shared" si="7"/>
        <v>dab</v>
      </c>
      <c r="D713" t="s">
        <v>41</v>
      </c>
      <c r="E713">
        <v>24</v>
      </c>
      <c r="F713" t="s">
        <v>43</v>
      </c>
      <c r="G713">
        <v>2016</v>
      </c>
      <c r="H713">
        <v>1</v>
      </c>
      <c r="I713" t="s">
        <v>104</v>
      </c>
      <c r="J713">
        <v>2245</v>
      </c>
      <c r="K713">
        <v>445</v>
      </c>
      <c r="L713">
        <v>150</v>
      </c>
      <c r="M713">
        <v>8</v>
      </c>
      <c r="N713"/>
      <c r="O713"/>
      <c r="P713"/>
      <c r="Q713"/>
    </row>
    <row r="714" spans="1:17" s="1" customFormat="1" x14ac:dyDescent="0.25">
      <c r="A714" t="s">
        <v>100</v>
      </c>
      <c r="B714" t="s">
        <v>39</v>
      </c>
      <c r="C714" s="1" t="str">
        <f t="shared" si="7"/>
        <v>dab</v>
      </c>
      <c r="D714" t="s">
        <v>41</v>
      </c>
      <c r="E714">
        <v>24</v>
      </c>
      <c r="F714" t="s">
        <v>47</v>
      </c>
      <c r="G714">
        <v>2016</v>
      </c>
      <c r="H714">
        <v>1</v>
      </c>
      <c r="I714" t="s">
        <v>104</v>
      </c>
      <c r="J714">
        <v>5122</v>
      </c>
      <c r="K714">
        <v>537</v>
      </c>
      <c r="L714">
        <v>53</v>
      </c>
      <c r="M714">
        <v>8</v>
      </c>
      <c r="N714"/>
      <c r="O714"/>
      <c r="P714"/>
      <c r="Q714"/>
    </row>
    <row r="715" spans="1:17" s="1" customFormat="1" x14ac:dyDescent="0.25">
      <c r="A715" t="s">
        <v>100</v>
      </c>
      <c r="B715" t="s">
        <v>48</v>
      </c>
      <c r="C715" s="1" t="str">
        <f t="shared" si="7"/>
        <v>ple</v>
      </c>
      <c r="D715" t="s">
        <v>50</v>
      </c>
      <c r="E715">
        <v>24</v>
      </c>
      <c r="F715" t="s">
        <v>47</v>
      </c>
      <c r="G715">
        <v>2016</v>
      </c>
      <c r="H715">
        <v>1</v>
      </c>
      <c r="I715" t="s">
        <v>104</v>
      </c>
      <c r="J715">
        <v>18169</v>
      </c>
      <c r="K715">
        <v>537</v>
      </c>
      <c r="L715">
        <v>178</v>
      </c>
      <c r="M715">
        <v>8</v>
      </c>
      <c r="N715"/>
      <c r="O715"/>
      <c r="P715"/>
      <c r="Q715"/>
    </row>
    <row r="716" spans="1:17" s="1" customFormat="1" x14ac:dyDescent="0.25">
      <c r="A716" t="s">
        <v>100</v>
      </c>
      <c r="B716" t="s">
        <v>48</v>
      </c>
      <c r="C716" s="1" t="str">
        <f t="shared" si="7"/>
        <v>ple</v>
      </c>
      <c r="D716" t="s">
        <v>50</v>
      </c>
      <c r="E716">
        <v>24</v>
      </c>
      <c r="F716" t="s">
        <v>43</v>
      </c>
      <c r="G716">
        <v>2016</v>
      </c>
      <c r="H716">
        <v>1</v>
      </c>
      <c r="I716" t="s">
        <v>104</v>
      </c>
      <c r="J716">
        <v>318</v>
      </c>
      <c r="K716">
        <v>445</v>
      </c>
      <c r="L716">
        <v>39</v>
      </c>
      <c r="M716">
        <v>8</v>
      </c>
      <c r="N716"/>
      <c r="O716"/>
      <c r="P716"/>
      <c r="Q716"/>
    </row>
    <row r="717" spans="1:17" s="1" customFormat="1" x14ac:dyDescent="0.25">
      <c r="A717" t="s">
        <v>100</v>
      </c>
      <c r="B717" t="s">
        <v>39</v>
      </c>
      <c r="C717" s="1" t="str">
        <f t="shared" si="7"/>
        <v>dab</v>
      </c>
      <c r="D717" t="s">
        <v>41</v>
      </c>
      <c r="E717">
        <v>24</v>
      </c>
      <c r="F717" t="s">
        <v>47</v>
      </c>
      <c r="G717">
        <v>2016</v>
      </c>
      <c r="H717">
        <v>2</v>
      </c>
      <c r="I717" t="s">
        <v>104</v>
      </c>
      <c r="J717">
        <v>3345</v>
      </c>
      <c r="K717">
        <v>410</v>
      </c>
      <c r="L717">
        <v>49</v>
      </c>
      <c r="M717">
        <v>10</v>
      </c>
      <c r="N717">
        <v>2</v>
      </c>
      <c r="O717">
        <v>2</v>
      </c>
      <c r="P717">
        <v>272</v>
      </c>
      <c r="Q717">
        <v>58</v>
      </c>
    </row>
    <row r="718" spans="1:17" s="1" customFormat="1" x14ac:dyDescent="0.25">
      <c r="A718" t="s">
        <v>100</v>
      </c>
      <c r="B718" t="s">
        <v>39</v>
      </c>
      <c r="C718" s="1" t="str">
        <f t="shared" si="7"/>
        <v>dab</v>
      </c>
      <c r="D718" t="s">
        <v>41</v>
      </c>
      <c r="E718">
        <v>24</v>
      </c>
      <c r="F718" t="s">
        <v>43</v>
      </c>
      <c r="G718">
        <v>2016</v>
      </c>
      <c r="H718">
        <v>2</v>
      </c>
      <c r="I718" t="s">
        <v>104</v>
      </c>
      <c r="J718">
        <v>921</v>
      </c>
      <c r="K718">
        <v>1124</v>
      </c>
      <c r="L718">
        <v>101</v>
      </c>
      <c r="M718">
        <v>10</v>
      </c>
      <c r="N718">
        <v>2</v>
      </c>
      <c r="O718">
        <v>2</v>
      </c>
      <c r="P718">
        <v>272</v>
      </c>
      <c r="Q718">
        <v>58</v>
      </c>
    </row>
    <row r="719" spans="1:17" s="1" customFormat="1" x14ac:dyDescent="0.25">
      <c r="A719" t="s">
        <v>100</v>
      </c>
      <c r="B719" t="s">
        <v>48</v>
      </c>
      <c r="C719" s="1" t="str">
        <f t="shared" si="7"/>
        <v>ple</v>
      </c>
      <c r="D719" t="s">
        <v>50</v>
      </c>
      <c r="E719">
        <v>24</v>
      </c>
      <c r="F719" t="s">
        <v>47</v>
      </c>
      <c r="G719">
        <v>2016</v>
      </c>
      <c r="H719">
        <v>2</v>
      </c>
      <c r="I719" t="s">
        <v>104</v>
      </c>
      <c r="J719">
        <v>58031</v>
      </c>
      <c r="K719">
        <v>410</v>
      </c>
      <c r="L719">
        <v>216</v>
      </c>
      <c r="M719">
        <v>10</v>
      </c>
      <c r="N719"/>
      <c r="O719"/>
      <c r="P719"/>
      <c r="Q719"/>
    </row>
    <row r="720" spans="1:17" s="1" customFormat="1" x14ac:dyDescent="0.25">
      <c r="A720" t="s">
        <v>100</v>
      </c>
      <c r="B720" t="s">
        <v>48</v>
      </c>
      <c r="C720" s="1" t="str">
        <f t="shared" si="7"/>
        <v>ple</v>
      </c>
      <c r="D720" t="s">
        <v>50</v>
      </c>
      <c r="E720">
        <v>24</v>
      </c>
      <c r="F720" t="s">
        <v>43</v>
      </c>
      <c r="G720">
        <v>2016</v>
      </c>
      <c r="H720">
        <v>2</v>
      </c>
      <c r="I720" t="s">
        <v>104</v>
      </c>
      <c r="J720">
        <v>4687</v>
      </c>
      <c r="K720">
        <v>1124</v>
      </c>
      <c r="L720">
        <v>197</v>
      </c>
      <c r="M720">
        <v>10</v>
      </c>
      <c r="N720"/>
      <c r="O720"/>
      <c r="P720"/>
      <c r="Q720"/>
    </row>
    <row r="721" spans="1:17" s="1" customFormat="1" x14ac:dyDescent="0.25">
      <c r="A721" t="s">
        <v>100</v>
      </c>
      <c r="B721" t="s">
        <v>39</v>
      </c>
      <c r="C721" s="1" t="str">
        <f t="shared" si="7"/>
        <v>dab</v>
      </c>
      <c r="D721" t="s">
        <v>41</v>
      </c>
      <c r="E721">
        <v>24</v>
      </c>
      <c r="F721" t="s">
        <v>47</v>
      </c>
      <c r="G721">
        <v>2016</v>
      </c>
      <c r="H721">
        <v>3</v>
      </c>
      <c r="I721" t="s">
        <v>104</v>
      </c>
      <c r="J721">
        <v>1598</v>
      </c>
      <c r="K721">
        <v>360</v>
      </c>
      <c r="L721">
        <v>33</v>
      </c>
      <c r="M721">
        <v>10</v>
      </c>
      <c r="N721">
        <v>1</v>
      </c>
      <c r="O721">
        <v>1</v>
      </c>
      <c r="P721">
        <v>103</v>
      </c>
      <c r="Q721">
        <v>29</v>
      </c>
    </row>
    <row r="722" spans="1:17" s="1" customFormat="1" x14ac:dyDescent="0.25">
      <c r="A722" t="s">
        <v>100</v>
      </c>
      <c r="B722" t="s">
        <v>39</v>
      </c>
      <c r="C722" s="1" t="str">
        <f t="shared" si="7"/>
        <v>dab</v>
      </c>
      <c r="D722" t="s">
        <v>41</v>
      </c>
      <c r="E722">
        <v>24</v>
      </c>
      <c r="F722" t="s">
        <v>43</v>
      </c>
      <c r="G722">
        <v>2016</v>
      </c>
      <c r="H722">
        <v>3</v>
      </c>
      <c r="I722" t="s">
        <v>104</v>
      </c>
      <c r="J722">
        <v>58</v>
      </c>
      <c r="K722">
        <v>1168</v>
      </c>
      <c r="L722">
        <v>9</v>
      </c>
      <c r="M722">
        <v>10</v>
      </c>
      <c r="N722">
        <v>1</v>
      </c>
      <c r="O722">
        <v>1</v>
      </c>
      <c r="P722">
        <v>103</v>
      </c>
      <c r="Q722">
        <v>29</v>
      </c>
    </row>
    <row r="723" spans="1:17" s="1" customFormat="1" x14ac:dyDescent="0.25">
      <c r="A723" t="s">
        <v>100</v>
      </c>
      <c r="B723" t="s">
        <v>48</v>
      </c>
      <c r="C723" s="1" t="str">
        <f t="shared" si="7"/>
        <v>ple</v>
      </c>
      <c r="D723" t="s">
        <v>50</v>
      </c>
      <c r="E723">
        <v>24</v>
      </c>
      <c r="F723" t="s">
        <v>47</v>
      </c>
      <c r="G723">
        <v>2016</v>
      </c>
      <c r="H723">
        <v>3</v>
      </c>
      <c r="I723" t="s">
        <v>104</v>
      </c>
      <c r="J723">
        <v>33406</v>
      </c>
      <c r="K723">
        <v>360</v>
      </c>
      <c r="L723">
        <v>164</v>
      </c>
      <c r="M723">
        <v>10</v>
      </c>
      <c r="N723">
        <v>1</v>
      </c>
      <c r="O723">
        <v>1</v>
      </c>
      <c r="P723">
        <v>163</v>
      </c>
      <c r="Q723">
        <v>43</v>
      </c>
    </row>
    <row r="724" spans="1:17" s="1" customFormat="1" x14ac:dyDescent="0.25">
      <c r="A724" t="s">
        <v>100</v>
      </c>
      <c r="B724" t="s">
        <v>48</v>
      </c>
      <c r="C724" s="1" t="str">
        <f t="shared" si="7"/>
        <v>ple</v>
      </c>
      <c r="D724" t="s">
        <v>50</v>
      </c>
      <c r="E724">
        <v>24</v>
      </c>
      <c r="F724" t="s">
        <v>43</v>
      </c>
      <c r="G724">
        <v>2016</v>
      </c>
      <c r="H724">
        <v>3</v>
      </c>
      <c r="I724" t="s">
        <v>104</v>
      </c>
      <c r="J724">
        <v>12831</v>
      </c>
      <c r="K724">
        <v>1168</v>
      </c>
      <c r="L724">
        <v>236</v>
      </c>
      <c r="M724">
        <v>10</v>
      </c>
      <c r="N724">
        <v>1</v>
      </c>
      <c r="O724">
        <v>1</v>
      </c>
      <c r="P724">
        <v>163</v>
      </c>
      <c r="Q724">
        <v>43</v>
      </c>
    </row>
    <row r="725" spans="1:17" s="1" customFormat="1" x14ac:dyDescent="0.25">
      <c r="A725" t="s">
        <v>100</v>
      </c>
      <c r="B725" t="s">
        <v>39</v>
      </c>
      <c r="C725" s="1" t="str">
        <f t="shared" si="7"/>
        <v>dab</v>
      </c>
      <c r="D725" t="s">
        <v>41</v>
      </c>
      <c r="E725">
        <v>24</v>
      </c>
      <c r="F725" t="s">
        <v>47</v>
      </c>
      <c r="G725">
        <v>2016</v>
      </c>
      <c r="H725">
        <v>4</v>
      </c>
      <c r="I725" t="s">
        <v>104</v>
      </c>
      <c r="J725">
        <v>7418</v>
      </c>
      <c r="K725">
        <v>501</v>
      </c>
      <c r="L725">
        <v>90</v>
      </c>
      <c r="M725">
        <v>13</v>
      </c>
      <c r="N725"/>
      <c r="O725"/>
      <c r="P725"/>
      <c r="Q725"/>
    </row>
    <row r="726" spans="1:17" s="1" customFormat="1" x14ac:dyDescent="0.25">
      <c r="A726" t="s">
        <v>100</v>
      </c>
      <c r="B726" t="s">
        <v>39</v>
      </c>
      <c r="C726" s="1" t="str">
        <f t="shared" si="7"/>
        <v>dab</v>
      </c>
      <c r="D726" t="s">
        <v>41</v>
      </c>
      <c r="E726">
        <v>24</v>
      </c>
      <c r="F726" t="s">
        <v>43</v>
      </c>
      <c r="G726">
        <v>2016</v>
      </c>
      <c r="H726">
        <v>4</v>
      </c>
      <c r="I726" t="s">
        <v>104</v>
      </c>
      <c r="J726">
        <v>641</v>
      </c>
      <c r="K726">
        <v>921</v>
      </c>
      <c r="L726">
        <v>53</v>
      </c>
      <c r="M726">
        <v>13</v>
      </c>
      <c r="N726"/>
      <c r="O726"/>
      <c r="P726"/>
      <c r="Q726"/>
    </row>
    <row r="727" spans="1:17" s="1" customFormat="1" x14ac:dyDescent="0.25">
      <c r="A727" t="s">
        <v>100</v>
      </c>
      <c r="B727" t="s">
        <v>48</v>
      </c>
      <c r="C727" s="1" t="str">
        <f t="shared" si="7"/>
        <v>ple</v>
      </c>
      <c r="D727" t="s">
        <v>50</v>
      </c>
      <c r="E727">
        <v>24</v>
      </c>
      <c r="F727" t="s">
        <v>43</v>
      </c>
      <c r="G727">
        <v>2016</v>
      </c>
      <c r="H727">
        <v>4</v>
      </c>
      <c r="I727" t="s">
        <v>104</v>
      </c>
      <c r="J727">
        <v>1772</v>
      </c>
      <c r="K727">
        <v>921</v>
      </c>
      <c r="L727">
        <v>107</v>
      </c>
      <c r="M727">
        <v>13</v>
      </c>
      <c r="N727">
        <v>4</v>
      </c>
      <c r="O727">
        <v>4</v>
      </c>
      <c r="P727">
        <v>588</v>
      </c>
      <c r="Q727">
        <v>161</v>
      </c>
    </row>
    <row r="728" spans="1:17" s="1" customFormat="1" x14ac:dyDescent="0.25">
      <c r="A728" t="s">
        <v>100</v>
      </c>
      <c r="B728" t="s">
        <v>48</v>
      </c>
      <c r="C728" s="1" t="str">
        <f t="shared" si="7"/>
        <v>ple</v>
      </c>
      <c r="D728" t="s">
        <v>50</v>
      </c>
      <c r="E728">
        <v>24</v>
      </c>
      <c r="F728" t="s">
        <v>47</v>
      </c>
      <c r="G728">
        <v>2016</v>
      </c>
      <c r="H728">
        <v>4</v>
      </c>
      <c r="I728" t="s">
        <v>104</v>
      </c>
      <c r="J728">
        <v>57315</v>
      </c>
      <c r="K728">
        <v>501</v>
      </c>
      <c r="L728">
        <v>284</v>
      </c>
      <c r="M728">
        <v>13</v>
      </c>
      <c r="N728">
        <v>4</v>
      </c>
      <c r="O728">
        <v>4</v>
      </c>
      <c r="P728">
        <v>588</v>
      </c>
      <c r="Q728">
        <v>161</v>
      </c>
    </row>
    <row r="729" spans="1:17" s="1" customFormat="1" x14ac:dyDescent="0.25">
      <c r="A729" t="s">
        <v>100</v>
      </c>
      <c r="B729" t="s">
        <v>39</v>
      </c>
      <c r="C729" s="1" t="str">
        <f t="shared" si="7"/>
        <v>dab</v>
      </c>
      <c r="D729" t="s">
        <v>41</v>
      </c>
      <c r="E729">
        <v>24</v>
      </c>
      <c r="F729" t="s">
        <v>43</v>
      </c>
      <c r="G729">
        <v>2014</v>
      </c>
      <c r="H729">
        <v>1</v>
      </c>
      <c r="I729" t="s">
        <v>101</v>
      </c>
      <c r="J729">
        <v>0</v>
      </c>
      <c r="K729">
        <v>569</v>
      </c>
      <c r="L729">
        <v>100</v>
      </c>
      <c r="M729">
        <v>1</v>
      </c>
      <c r="N729"/>
      <c r="O729"/>
      <c r="P729"/>
      <c r="Q729"/>
    </row>
    <row r="730" spans="1:17" s="1" customFormat="1" x14ac:dyDescent="0.25">
      <c r="A730" t="s">
        <v>100</v>
      </c>
      <c r="B730" t="s">
        <v>32</v>
      </c>
      <c r="C730" s="1" t="str">
        <f t="shared" si="7"/>
        <v>fle</v>
      </c>
      <c r="D730" t="s">
        <v>34</v>
      </c>
      <c r="E730">
        <v>24</v>
      </c>
      <c r="F730" t="s">
        <v>43</v>
      </c>
      <c r="G730">
        <v>2014</v>
      </c>
      <c r="H730">
        <v>1</v>
      </c>
      <c r="I730" t="s">
        <v>101</v>
      </c>
      <c r="J730">
        <v>0</v>
      </c>
      <c r="K730">
        <v>569</v>
      </c>
      <c r="L730">
        <v>191</v>
      </c>
      <c r="M730">
        <v>1</v>
      </c>
      <c r="N730"/>
      <c r="O730"/>
      <c r="P730"/>
      <c r="Q730"/>
    </row>
    <row r="731" spans="1:17" s="1" customFormat="1" x14ac:dyDescent="0.25">
      <c r="A731" t="s">
        <v>100</v>
      </c>
      <c r="B731" t="s">
        <v>48</v>
      </c>
      <c r="C731" s="1" t="str">
        <f t="shared" si="7"/>
        <v>ple</v>
      </c>
      <c r="D731" t="s">
        <v>50</v>
      </c>
      <c r="E731">
        <v>24</v>
      </c>
      <c r="F731" t="s">
        <v>43</v>
      </c>
      <c r="G731">
        <v>2014</v>
      </c>
      <c r="H731">
        <v>1</v>
      </c>
      <c r="I731" t="s">
        <v>101</v>
      </c>
      <c r="J731">
        <v>0</v>
      </c>
      <c r="K731">
        <v>569</v>
      </c>
      <c r="L731">
        <v>20</v>
      </c>
      <c r="M731">
        <v>1</v>
      </c>
      <c r="N731"/>
      <c r="O731"/>
      <c r="P731"/>
      <c r="Q731"/>
    </row>
    <row r="732" spans="1:17" s="1" customFormat="1" x14ac:dyDescent="0.25">
      <c r="A732" t="s">
        <v>100</v>
      </c>
      <c r="B732" t="s">
        <v>51</v>
      </c>
      <c r="C732" s="1" t="str">
        <f t="shared" si="7"/>
        <v>tur</v>
      </c>
      <c r="D732" t="s">
        <v>28</v>
      </c>
      <c r="E732">
        <v>24</v>
      </c>
      <c r="F732" t="s">
        <v>43</v>
      </c>
      <c r="G732">
        <v>2014</v>
      </c>
      <c r="H732">
        <v>1</v>
      </c>
      <c r="I732" t="s">
        <v>101</v>
      </c>
      <c r="J732">
        <v>0</v>
      </c>
      <c r="K732">
        <v>569</v>
      </c>
      <c r="L732">
        <v>82</v>
      </c>
      <c r="M732">
        <v>1</v>
      </c>
      <c r="N732"/>
      <c r="O732"/>
      <c r="P732"/>
      <c r="Q732"/>
    </row>
    <row r="733" spans="1:17" s="1" customFormat="1" x14ac:dyDescent="0.25">
      <c r="A733" t="s">
        <v>100</v>
      </c>
      <c r="B733" t="s">
        <v>102</v>
      </c>
      <c r="C733" s="1" t="str">
        <f t="shared" si="7"/>
        <v>bll</v>
      </c>
      <c r="D733" t="s">
        <v>103</v>
      </c>
      <c r="E733">
        <v>24</v>
      </c>
      <c r="F733" t="s">
        <v>43</v>
      </c>
      <c r="G733">
        <v>2014</v>
      </c>
      <c r="H733">
        <v>1</v>
      </c>
      <c r="I733" t="s">
        <v>101</v>
      </c>
      <c r="J733">
        <v>0</v>
      </c>
      <c r="K733">
        <v>569</v>
      </c>
      <c r="L733">
        <v>6</v>
      </c>
      <c r="M733">
        <v>1</v>
      </c>
      <c r="N733"/>
      <c r="O733"/>
      <c r="P733"/>
      <c r="Q733"/>
    </row>
    <row r="734" spans="1:17" s="1" customFormat="1" x14ac:dyDescent="0.25">
      <c r="A734" t="s">
        <v>100</v>
      </c>
      <c r="B734" t="s">
        <v>32</v>
      </c>
      <c r="C734" s="1" t="str">
        <f t="shared" ref="C734:C797" si="8">LEFT(D734,3)</f>
        <v>fle</v>
      </c>
      <c r="D734" t="s">
        <v>34</v>
      </c>
      <c r="E734">
        <v>24</v>
      </c>
      <c r="F734" t="s">
        <v>43</v>
      </c>
      <c r="G734">
        <v>2014</v>
      </c>
      <c r="H734">
        <v>1</v>
      </c>
      <c r="I734" t="s">
        <v>104</v>
      </c>
      <c r="J734">
        <v>8791</v>
      </c>
      <c r="K734">
        <v>569</v>
      </c>
      <c r="L734">
        <v>191</v>
      </c>
      <c r="M734">
        <v>1</v>
      </c>
      <c r="N734"/>
      <c r="O734"/>
      <c r="P734"/>
      <c r="Q734"/>
    </row>
    <row r="735" spans="1:17" s="1" customFormat="1" x14ac:dyDescent="0.25">
      <c r="A735" t="s">
        <v>100</v>
      </c>
      <c r="B735" t="s">
        <v>51</v>
      </c>
      <c r="C735" s="1" t="str">
        <f t="shared" si="8"/>
        <v>tur</v>
      </c>
      <c r="D735" t="s">
        <v>28</v>
      </c>
      <c r="E735">
        <v>24</v>
      </c>
      <c r="F735" t="s">
        <v>43</v>
      </c>
      <c r="G735">
        <v>2014</v>
      </c>
      <c r="H735">
        <v>1</v>
      </c>
      <c r="I735" t="s">
        <v>104</v>
      </c>
      <c r="J735">
        <v>387</v>
      </c>
      <c r="K735">
        <v>569</v>
      </c>
      <c r="L735">
        <v>82</v>
      </c>
      <c r="M735">
        <v>1</v>
      </c>
      <c r="N735"/>
      <c r="O735"/>
      <c r="P735"/>
      <c r="Q735"/>
    </row>
    <row r="736" spans="1:17" s="1" customFormat="1" x14ac:dyDescent="0.25">
      <c r="A736" t="s">
        <v>100</v>
      </c>
      <c r="B736" t="s">
        <v>102</v>
      </c>
      <c r="C736" s="1" t="str">
        <f t="shared" si="8"/>
        <v>bll</v>
      </c>
      <c r="D736" t="s">
        <v>103</v>
      </c>
      <c r="E736">
        <v>24</v>
      </c>
      <c r="F736" t="s">
        <v>43</v>
      </c>
      <c r="G736">
        <v>2014</v>
      </c>
      <c r="H736">
        <v>1</v>
      </c>
      <c r="I736" t="s">
        <v>104</v>
      </c>
      <c r="J736">
        <v>6</v>
      </c>
      <c r="K736">
        <v>569</v>
      </c>
      <c r="L736">
        <v>6</v>
      </c>
      <c r="M736">
        <v>1</v>
      </c>
      <c r="N736"/>
      <c r="O736"/>
      <c r="P736"/>
      <c r="Q736"/>
    </row>
    <row r="737" spans="1:17" s="1" customFormat="1" x14ac:dyDescent="0.25">
      <c r="A737" t="s">
        <v>100</v>
      </c>
      <c r="B737" t="s">
        <v>39</v>
      </c>
      <c r="C737" s="1" t="str">
        <f t="shared" si="8"/>
        <v>dab</v>
      </c>
      <c r="D737" t="s">
        <v>41</v>
      </c>
      <c r="E737">
        <v>24</v>
      </c>
      <c r="F737" t="s">
        <v>43</v>
      </c>
      <c r="G737">
        <v>2014</v>
      </c>
      <c r="H737">
        <v>2</v>
      </c>
      <c r="I737" t="s">
        <v>101</v>
      </c>
      <c r="J737">
        <v>0</v>
      </c>
      <c r="K737">
        <v>1512</v>
      </c>
      <c r="L737">
        <v>68</v>
      </c>
      <c r="M737"/>
      <c r="N737"/>
      <c r="O737"/>
      <c r="P737"/>
      <c r="Q737"/>
    </row>
    <row r="738" spans="1:17" s="1" customFormat="1" x14ac:dyDescent="0.25">
      <c r="A738" t="s">
        <v>100</v>
      </c>
      <c r="B738" t="s">
        <v>32</v>
      </c>
      <c r="C738" s="1" t="str">
        <f t="shared" si="8"/>
        <v>fle</v>
      </c>
      <c r="D738" t="s">
        <v>34</v>
      </c>
      <c r="E738">
        <v>24</v>
      </c>
      <c r="F738" t="s">
        <v>43</v>
      </c>
      <c r="G738">
        <v>2014</v>
      </c>
      <c r="H738">
        <v>2</v>
      </c>
      <c r="I738" t="s">
        <v>101</v>
      </c>
      <c r="J738">
        <v>0</v>
      </c>
      <c r="K738">
        <v>1512</v>
      </c>
      <c r="L738">
        <v>486</v>
      </c>
      <c r="M738"/>
      <c r="N738"/>
      <c r="O738"/>
      <c r="P738"/>
      <c r="Q738"/>
    </row>
    <row r="739" spans="1:17" s="1" customFormat="1" x14ac:dyDescent="0.25">
      <c r="A739" t="s">
        <v>100</v>
      </c>
      <c r="B739" t="s">
        <v>48</v>
      </c>
      <c r="C739" s="1" t="str">
        <f t="shared" si="8"/>
        <v>ple</v>
      </c>
      <c r="D739" t="s">
        <v>50</v>
      </c>
      <c r="E739">
        <v>24</v>
      </c>
      <c r="F739" t="s">
        <v>43</v>
      </c>
      <c r="G739">
        <v>2014</v>
      </c>
      <c r="H739">
        <v>2</v>
      </c>
      <c r="I739" t="s">
        <v>101</v>
      </c>
      <c r="J739">
        <v>0</v>
      </c>
      <c r="K739">
        <v>1512</v>
      </c>
      <c r="L739">
        <v>229</v>
      </c>
      <c r="M739"/>
      <c r="N739"/>
      <c r="O739"/>
      <c r="P739"/>
      <c r="Q739"/>
    </row>
    <row r="740" spans="1:17" s="1" customFormat="1" x14ac:dyDescent="0.25">
      <c r="A740" t="s">
        <v>100</v>
      </c>
      <c r="B740" t="s">
        <v>51</v>
      </c>
      <c r="C740" s="1" t="str">
        <f t="shared" si="8"/>
        <v>tur</v>
      </c>
      <c r="D740" t="s">
        <v>28</v>
      </c>
      <c r="E740">
        <v>24</v>
      </c>
      <c r="F740" t="s">
        <v>43</v>
      </c>
      <c r="G740">
        <v>2014</v>
      </c>
      <c r="H740">
        <v>2</v>
      </c>
      <c r="I740" t="s">
        <v>101</v>
      </c>
      <c r="J740">
        <v>0</v>
      </c>
      <c r="K740">
        <v>1512</v>
      </c>
      <c r="L740">
        <v>379</v>
      </c>
      <c r="M740"/>
      <c r="N740"/>
      <c r="O740"/>
      <c r="P740"/>
      <c r="Q740"/>
    </row>
    <row r="741" spans="1:17" s="1" customFormat="1" x14ac:dyDescent="0.25">
      <c r="A741" t="s">
        <v>100</v>
      </c>
      <c r="B741" t="s">
        <v>102</v>
      </c>
      <c r="C741" s="1" t="str">
        <f t="shared" si="8"/>
        <v>bll</v>
      </c>
      <c r="D741" t="s">
        <v>103</v>
      </c>
      <c r="E741">
        <v>24</v>
      </c>
      <c r="F741" t="s">
        <v>43</v>
      </c>
      <c r="G741">
        <v>2014</v>
      </c>
      <c r="H741">
        <v>2</v>
      </c>
      <c r="I741" t="s">
        <v>101</v>
      </c>
      <c r="J741">
        <v>0</v>
      </c>
      <c r="K741">
        <v>1512</v>
      </c>
      <c r="L741">
        <v>16</v>
      </c>
      <c r="M741"/>
      <c r="N741"/>
      <c r="O741"/>
      <c r="P741"/>
      <c r="Q741"/>
    </row>
    <row r="742" spans="1:17" s="1" customFormat="1" x14ac:dyDescent="0.25">
      <c r="A742" t="s">
        <v>100</v>
      </c>
      <c r="B742" t="s">
        <v>32</v>
      </c>
      <c r="C742" s="1" t="str">
        <f t="shared" si="8"/>
        <v>fle</v>
      </c>
      <c r="D742" t="s">
        <v>34</v>
      </c>
      <c r="E742">
        <v>24</v>
      </c>
      <c r="F742" t="s">
        <v>43</v>
      </c>
      <c r="G742">
        <v>2014</v>
      </c>
      <c r="H742">
        <v>2</v>
      </c>
      <c r="I742" t="s">
        <v>104</v>
      </c>
      <c r="J742">
        <v>15705</v>
      </c>
      <c r="K742">
        <v>1512</v>
      </c>
      <c r="L742">
        <v>486</v>
      </c>
      <c r="M742"/>
      <c r="N742"/>
      <c r="O742"/>
      <c r="P742"/>
      <c r="Q742"/>
    </row>
    <row r="743" spans="1:17" s="1" customFormat="1" x14ac:dyDescent="0.25">
      <c r="A743" t="s">
        <v>100</v>
      </c>
      <c r="B743" t="s">
        <v>51</v>
      </c>
      <c r="C743" s="1" t="str">
        <f t="shared" si="8"/>
        <v>tur</v>
      </c>
      <c r="D743" t="s">
        <v>28</v>
      </c>
      <c r="E743">
        <v>24</v>
      </c>
      <c r="F743" t="s">
        <v>43</v>
      </c>
      <c r="G743">
        <v>2014</v>
      </c>
      <c r="H743">
        <v>2</v>
      </c>
      <c r="I743" t="s">
        <v>104</v>
      </c>
      <c r="J743">
        <v>11312</v>
      </c>
      <c r="K743">
        <v>1512</v>
      </c>
      <c r="L743">
        <v>379</v>
      </c>
      <c r="M743"/>
      <c r="N743"/>
      <c r="O743"/>
      <c r="P743"/>
      <c r="Q743"/>
    </row>
    <row r="744" spans="1:17" s="1" customFormat="1" x14ac:dyDescent="0.25">
      <c r="A744" t="s">
        <v>100</v>
      </c>
      <c r="B744" t="s">
        <v>102</v>
      </c>
      <c r="C744" s="1" t="str">
        <f t="shared" si="8"/>
        <v>bll</v>
      </c>
      <c r="D744" t="s">
        <v>103</v>
      </c>
      <c r="E744">
        <v>24</v>
      </c>
      <c r="F744" t="s">
        <v>43</v>
      </c>
      <c r="G744">
        <v>2014</v>
      </c>
      <c r="H744">
        <v>2</v>
      </c>
      <c r="I744" t="s">
        <v>104</v>
      </c>
      <c r="J744">
        <v>27</v>
      </c>
      <c r="K744">
        <v>1512</v>
      </c>
      <c r="L744">
        <v>16</v>
      </c>
      <c r="M744"/>
      <c r="N744"/>
      <c r="O744"/>
      <c r="P744"/>
      <c r="Q744"/>
    </row>
    <row r="745" spans="1:17" s="1" customFormat="1" x14ac:dyDescent="0.25">
      <c r="A745" t="s">
        <v>100</v>
      </c>
      <c r="B745" t="s">
        <v>39</v>
      </c>
      <c r="C745" s="1" t="str">
        <f t="shared" si="8"/>
        <v>dab</v>
      </c>
      <c r="D745" t="s">
        <v>41</v>
      </c>
      <c r="E745">
        <v>24</v>
      </c>
      <c r="F745" t="s">
        <v>43</v>
      </c>
      <c r="G745">
        <v>2014</v>
      </c>
      <c r="H745">
        <v>3</v>
      </c>
      <c r="I745" t="s">
        <v>101</v>
      </c>
      <c r="J745">
        <v>0</v>
      </c>
      <c r="K745">
        <v>1398</v>
      </c>
      <c r="L745">
        <v>1</v>
      </c>
      <c r="M745"/>
      <c r="N745"/>
      <c r="O745"/>
      <c r="P745"/>
      <c r="Q745"/>
    </row>
    <row r="746" spans="1:17" s="1" customFormat="1" x14ac:dyDescent="0.25">
      <c r="A746" t="s">
        <v>100</v>
      </c>
      <c r="B746" t="s">
        <v>32</v>
      </c>
      <c r="C746" s="1" t="str">
        <f t="shared" si="8"/>
        <v>fle</v>
      </c>
      <c r="D746" t="s">
        <v>34</v>
      </c>
      <c r="E746">
        <v>24</v>
      </c>
      <c r="F746" t="s">
        <v>43</v>
      </c>
      <c r="G746">
        <v>2014</v>
      </c>
      <c r="H746">
        <v>3</v>
      </c>
      <c r="I746" t="s">
        <v>101</v>
      </c>
      <c r="J746">
        <v>0</v>
      </c>
      <c r="K746">
        <v>1398</v>
      </c>
      <c r="L746">
        <v>535</v>
      </c>
      <c r="M746"/>
      <c r="N746"/>
      <c r="O746"/>
      <c r="P746"/>
      <c r="Q746"/>
    </row>
    <row r="747" spans="1:17" s="1" customFormat="1" x14ac:dyDescent="0.25">
      <c r="A747" t="s">
        <v>100</v>
      </c>
      <c r="B747" t="s">
        <v>48</v>
      </c>
      <c r="C747" s="1" t="str">
        <f t="shared" si="8"/>
        <v>ple</v>
      </c>
      <c r="D747" t="s">
        <v>50</v>
      </c>
      <c r="E747">
        <v>24</v>
      </c>
      <c r="F747" t="s">
        <v>43</v>
      </c>
      <c r="G747">
        <v>2014</v>
      </c>
      <c r="H747">
        <v>3</v>
      </c>
      <c r="I747" t="s">
        <v>101</v>
      </c>
      <c r="J747">
        <v>0</v>
      </c>
      <c r="K747">
        <v>1398</v>
      </c>
      <c r="L747">
        <v>307</v>
      </c>
      <c r="M747"/>
      <c r="N747"/>
      <c r="O747"/>
      <c r="P747"/>
      <c r="Q747"/>
    </row>
    <row r="748" spans="1:17" s="1" customFormat="1" x14ac:dyDescent="0.25">
      <c r="A748" t="s">
        <v>100</v>
      </c>
      <c r="B748" t="s">
        <v>51</v>
      </c>
      <c r="C748" s="1" t="str">
        <f t="shared" si="8"/>
        <v>tur</v>
      </c>
      <c r="D748" t="s">
        <v>28</v>
      </c>
      <c r="E748">
        <v>24</v>
      </c>
      <c r="F748" t="s">
        <v>43</v>
      </c>
      <c r="G748">
        <v>2014</v>
      </c>
      <c r="H748">
        <v>3</v>
      </c>
      <c r="I748" t="s">
        <v>101</v>
      </c>
      <c r="J748">
        <v>0</v>
      </c>
      <c r="K748">
        <v>1398</v>
      </c>
      <c r="L748">
        <v>193</v>
      </c>
      <c r="M748"/>
      <c r="N748"/>
      <c r="O748"/>
      <c r="P748"/>
      <c r="Q748"/>
    </row>
    <row r="749" spans="1:17" s="1" customFormat="1" x14ac:dyDescent="0.25">
      <c r="A749" t="s">
        <v>100</v>
      </c>
      <c r="B749" t="s">
        <v>102</v>
      </c>
      <c r="C749" s="1" t="str">
        <f t="shared" si="8"/>
        <v>bll</v>
      </c>
      <c r="D749" t="s">
        <v>103</v>
      </c>
      <c r="E749">
        <v>24</v>
      </c>
      <c r="F749" t="s">
        <v>43</v>
      </c>
      <c r="G749">
        <v>2014</v>
      </c>
      <c r="H749">
        <v>3</v>
      </c>
      <c r="I749" t="s">
        <v>101</v>
      </c>
      <c r="J749">
        <v>0</v>
      </c>
      <c r="K749">
        <v>1398</v>
      </c>
      <c r="L749">
        <v>11</v>
      </c>
      <c r="M749"/>
      <c r="N749"/>
      <c r="O749"/>
      <c r="P749"/>
      <c r="Q749"/>
    </row>
    <row r="750" spans="1:17" s="1" customFormat="1" x14ac:dyDescent="0.25">
      <c r="A750" t="s">
        <v>100</v>
      </c>
      <c r="B750" t="s">
        <v>32</v>
      </c>
      <c r="C750" s="1" t="str">
        <f t="shared" si="8"/>
        <v>fle</v>
      </c>
      <c r="D750" t="s">
        <v>34</v>
      </c>
      <c r="E750">
        <v>24</v>
      </c>
      <c r="F750" t="s">
        <v>43</v>
      </c>
      <c r="G750">
        <v>2014</v>
      </c>
      <c r="H750">
        <v>3</v>
      </c>
      <c r="I750" t="s">
        <v>104</v>
      </c>
      <c r="J750">
        <v>27519</v>
      </c>
      <c r="K750">
        <v>1398</v>
      </c>
      <c r="L750">
        <v>535</v>
      </c>
      <c r="M750"/>
      <c r="N750"/>
      <c r="O750"/>
      <c r="P750"/>
      <c r="Q750"/>
    </row>
    <row r="751" spans="1:17" s="1" customFormat="1" x14ac:dyDescent="0.25">
      <c r="A751" t="s">
        <v>100</v>
      </c>
      <c r="B751" t="s">
        <v>51</v>
      </c>
      <c r="C751" s="1" t="str">
        <f t="shared" si="8"/>
        <v>tur</v>
      </c>
      <c r="D751" t="s">
        <v>28</v>
      </c>
      <c r="E751">
        <v>24</v>
      </c>
      <c r="F751" t="s">
        <v>43</v>
      </c>
      <c r="G751">
        <v>2014</v>
      </c>
      <c r="H751">
        <v>3</v>
      </c>
      <c r="I751" t="s">
        <v>104</v>
      </c>
      <c r="J751">
        <v>2030</v>
      </c>
      <c r="K751">
        <v>1398</v>
      </c>
      <c r="L751">
        <v>193</v>
      </c>
      <c r="M751"/>
      <c r="N751"/>
      <c r="O751"/>
      <c r="P751"/>
      <c r="Q751"/>
    </row>
    <row r="752" spans="1:17" s="1" customFormat="1" x14ac:dyDescent="0.25">
      <c r="A752" t="s">
        <v>100</v>
      </c>
      <c r="B752" t="s">
        <v>102</v>
      </c>
      <c r="C752" s="1" t="str">
        <f t="shared" si="8"/>
        <v>bll</v>
      </c>
      <c r="D752" t="s">
        <v>103</v>
      </c>
      <c r="E752">
        <v>24</v>
      </c>
      <c r="F752" t="s">
        <v>43</v>
      </c>
      <c r="G752">
        <v>2014</v>
      </c>
      <c r="H752">
        <v>3</v>
      </c>
      <c r="I752" t="s">
        <v>104</v>
      </c>
      <c r="J752">
        <v>12</v>
      </c>
      <c r="K752">
        <v>1398</v>
      </c>
      <c r="L752">
        <v>11</v>
      </c>
      <c r="M752"/>
      <c r="N752"/>
      <c r="O752"/>
      <c r="P752"/>
      <c r="Q752"/>
    </row>
    <row r="753" spans="1:17" s="1" customFormat="1" x14ac:dyDescent="0.25">
      <c r="A753" t="s">
        <v>100</v>
      </c>
      <c r="B753" t="s">
        <v>39</v>
      </c>
      <c r="C753" s="1" t="str">
        <f t="shared" si="8"/>
        <v>dab</v>
      </c>
      <c r="D753" t="s">
        <v>41</v>
      </c>
      <c r="E753">
        <v>24</v>
      </c>
      <c r="F753" t="s">
        <v>43</v>
      </c>
      <c r="G753">
        <v>2014</v>
      </c>
      <c r="H753">
        <v>4</v>
      </c>
      <c r="I753" t="s">
        <v>101</v>
      </c>
      <c r="J753">
        <v>0</v>
      </c>
      <c r="K753">
        <v>1391</v>
      </c>
      <c r="L753">
        <v>10</v>
      </c>
      <c r="M753"/>
      <c r="N753"/>
      <c r="O753"/>
      <c r="P753"/>
      <c r="Q753"/>
    </row>
    <row r="754" spans="1:17" s="1" customFormat="1" x14ac:dyDescent="0.25">
      <c r="A754" t="s">
        <v>100</v>
      </c>
      <c r="B754" t="s">
        <v>32</v>
      </c>
      <c r="C754" s="1" t="str">
        <f t="shared" si="8"/>
        <v>fle</v>
      </c>
      <c r="D754" t="s">
        <v>34</v>
      </c>
      <c r="E754">
        <v>24</v>
      </c>
      <c r="F754" t="s">
        <v>43</v>
      </c>
      <c r="G754">
        <v>2014</v>
      </c>
      <c r="H754">
        <v>4</v>
      </c>
      <c r="I754" t="s">
        <v>101</v>
      </c>
      <c r="J754">
        <v>0</v>
      </c>
      <c r="K754">
        <v>1391</v>
      </c>
      <c r="L754">
        <v>397</v>
      </c>
      <c r="M754"/>
      <c r="N754"/>
      <c r="O754"/>
      <c r="P754"/>
      <c r="Q754"/>
    </row>
    <row r="755" spans="1:17" s="1" customFormat="1" x14ac:dyDescent="0.25">
      <c r="A755" t="s">
        <v>100</v>
      </c>
      <c r="B755" t="s">
        <v>48</v>
      </c>
      <c r="C755" s="1" t="str">
        <f t="shared" si="8"/>
        <v>ple</v>
      </c>
      <c r="D755" t="s">
        <v>50</v>
      </c>
      <c r="E755">
        <v>24</v>
      </c>
      <c r="F755" t="s">
        <v>43</v>
      </c>
      <c r="G755">
        <v>2014</v>
      </c>
      <c r="H755">
        <v>4</v>
      </c>
      <c r="I755" t="s">
        <v>101</v>
      </c>
      <c r="J755">
        <v>0</v>
      </c>
      <c r="K755">
        <v>1391</v>
      </c>
      <c r="L755">
        <v>130</v>
      </c>
      <c r="M755"/>
      <c r="N755"/>
      <c r="O755"/>
      <c r="P755"/>
      <c r="Q755"/>
    </row>
    <row r="756" spans="1:17" s="1" customFormat="1" x14ac:dyDescent="0.25">
      <c r="A756" t="s">
        <v>100</v>
      </c>
      <c r="B756" t="s">
        <v>51</v>
      </c>
      <c r="C756" s="1" t="str">
        <f t="shared" si="8"/>
        <v>tur</v>
      </c>
      <c r="D756" t="s">
        <v>28</v>
      </c>
      <c r="E756">
        <v>24</v>
      </c>
      <c r="F756" t="s">
        <v>43</v>
      </c>
      <c r="G756">
        <v>2014</v>
      </c>
      <c r="H756">
        <v>4</v>
      </c>
      <c r="I756" t="s">
        <v>101</v>
      </c>
      <c r="J756">
        <v>0</v>
      </c>
      <c r="K756">
        <v>1391</v>
      </c>
      <c r="L756">
        <v>139</v>
      </c>
      <c r="M756"/>
      <c r="N756"/>
      <c r="O756"/>
      <c r="P756"/>
      <c r="Q756"/>
    </row>
    <row r="757" spans="1:17" s="1" customFormat="1" x14ac:dyDescent="0.25">
      <c r="A757" t="s">
        <v>100</v>
      </c>
      <c r="B757" t="s">
        <v>102</v>
      </c>
      <c r="C757" s="1" t="str">
        <f t="shared" si="8"/>
        <v>bll</v>
      </c>
      <c r="D757" t="s">
        <v>103</v>
      </c>
      <c r="E757">
        <v>24</v>
      </c>
      <c r="F757" t="s">
        <v>43</v>
      </c>
      <c r="G757">
        <v>2014</v>
      </c>
      <c r="H757">
        <v>4</v>
      </c>
      <c r="I757" t="s">
        <v>101</v>
      </c>
      <c r="J757">
        <v>0</v>
      </c>
      <c r="K757">
        <v>1391</v>
      </c>
      <c r="L757">
        <v>21</v>
      </c>
      <c r="M757"/>
      <c r="N757"/>
      <c r="O757"/>
      <c r="P757"/>
      <c r="Q757"/>
    </row>
    <row r="758" spans="1:17" s="1" customFormat="1" x14ac:dyDescent="0.25">
      <c r="A758" t="s">
        <v>100</v>
      </c>
      <c r="B758" t="s">
        <v>32</v>
      </c>
      <c r="C758" s="1" t="str">
        <f t="shared" si="8"/>
        <v>fle</v>
      </c>
      <c r="D758" t="s">
        <v>34</v>
      </c>
      <c r="E758">
        <v>24</v>
      </c>
      <c r="F758" t="s">
        <v>43</v>
      </c>
      <c r="G758">
        <v>2014</v>
      </c>
      <c r="H758">
        <v>4</v>
      </c>
      <c r="I758" t="s">
        <v>104</v>
      </c>
      <c r="J758">
        <v>7780</v>
      </c>
      <c r="K758">
        <v>1391</v>
      </c>
      <c r="L758">
        <v>397</v>
      </c>
      <c r="M758"/>
      <c r="N758"/>
      <c r="O758"/>
      <c r="P758"/>
      <c r="Q758"/>
    </row>
    <row r="759" spans="1:17" s="1" customFormat="1" x14ac:dyDescent="0.25">
      <c r="A759" t="s">
        <v>100</v>
      </c>
      <c r="B759" t="s">
        <v>51</v>
      </c>
      <c r="C759" s="1" t="str">
        <f t="shared" si="8"/>
        <v>tur</v>
      </c>
      <c r="D759" t="s">
        <v>28</v>
      </c>
      <c r="E759">
        <v>24</v>
      </c>
      <c r="F759" t="s">
        <v>43</v>
      </c>
      <c r="G759">
        <v>2014</v>
      </c>
      <c r="H759">
        <v>4</v>
      </c>
      <c r="I759" t="s">
        <v>104</v>
      </c>
      <c r="J759">
        <v>333</v>
      </c>
      <c r="K759">
        <v>1391</v>
      </c>
      <c r="L759">
        <v>139</v>
      </c>
      <c r="M759"/>
      <c r="N759"/>
      <c r="O759"/>
      <c r="P759"/>
      <c r="Q759"/>
    </row>
    <row r="760" spans="1:17" s="1" customFormat="1" x14ac:dyDescent="0.25">
      <c r="A760" t="s">
        <v>100</v>
      </c>
      <c r="B760" t="s">
        <v>102</v>
      </c>
      <c r="C760" s="1" t="str">
        <f t="shared" si="8"/>
        <v>bll</v>
      </c>
      <c r="D760" t="s">
        <v>103</v>
      </c>
      <c r="E760">
        <v>24</v>
      </c>
      <c r="F760" t="s">
        <v>43</v>
      </c>
      <c r="G760">
        <v>2014</v>
      </c>
      <c r="H760">
        <v>4</v>
      </c>
      <c r="I760" t="s">
        <v>104</v>
      </c>
      <c r="J760">
        <v>21</v>
      </c>
      <c r="K760">
        <v>1391</v>
      </c>
      <c r="L760">
        <v>21</v>
      </c>
      <c r="M760"/>
      <c r="N760"/>
      <c r="O760"/>
      <c r="P760"/>
      <c r="Q760"/>
    </row>
    <row r="761" spans="1:17" s="1" customFormat="1" x14ac:dyDescent="0.25">
      <c r="A761" t="s">
        <v>100</v>
      </c>
      <c r="B761" t="s">
        <v>39</v>
      </c>
      <c r="C761" s="1" t="str">
        <f t="shared" si="8"/>
        <v>dab</v>
      </c>
      <c r="D761" t="s">
        <v>41</v>
      </c>
      <c r="E761">
        <v>24</v>
      </c>
      <c r="F761" t="s">
        <v>43</v>
      </c>
      <c r="G761">
        <v>2015</v>
      </c>
      <c r="H761">
        <v>1</v>
      </c>
      <c r="I761" t="s">
        <v>101</v>
      </c>
      <c r="J761">
        <v>0</v>
      </c>
      <c r="K761">
        <v>607</v>
      </c>
      <c r="L761">
        <v>232</v>
      </c>
      <c r="M761"/>
      <c r="N761"/>
      <c r="O761"/>
      <c r="P761"/>
      <c r="Q761"/>
    </row>
    <row r="762" spans="1:17" s="1" customFormat="1" x14ac:dyDescent="0.25">
      <c r="A762" t="s">
        <v>100</v>
      </c>
      <c r="B762" t="s">
        <v>32</v>
      </c>
      <c r="C762" s="1" t="str">
        <f t="shared" si="8"/>
        <v>fle</v>
      </c>
      <c r="D762" t="s">
        <v>34</v>
      </c>
      <c r="E762">
        <v>24</v>
      </c>
      <c r="F762" t="s">
        <v>43</v>
      </c>
      <c r="G762">
        <v>2015</v>
      </c>
      <c r="H762">
        <v>1</v>
      </c>
      <c r="I762" t="s">
        <v>101</v>
      </c>
      <c r="J762">
        <v>0</v>
      </c>
      <c r="K762">
        <v>607</v>
      </c>
      <c r="L762">
        <v>276</v>
      </c>
      <c r="M762"/>
      <c r="N762"/>
      <c r="O762"/>
      <c r="P762"/>
      <c r="Q762"/>
    </row>
    <row r="763" spans="1:17" s="1" customFormat="1" x14ac:dyDescent="0.25">
      <c r="A763" t="s">
        <v>100</v>
      </c>
      <c r="B763" t="s">
        <v>48</v>
      </c>
      <c r="C763" s="1" t="str">
        <f t="shared" si="8"/>
        <v>ple</v>
      </c>
      <c r="D763" t="s">
        <v>50</v>
      </c>
      <c r="E763">
        <v>24</v>
      </c>
      <c r="F763" t="s">
        <v>43</v>
      </c>
      <c r="G763">
        <v>2015</v>
      </c>
      <c r="H763">
        <v>1</v>
      </c>
      <c r="I763" t="s">
        <v>101</v>
      </c>
      <c r="J763">
        <v>0</v>
      </c>
      <c r="K763">
        <v>607</v>
      </c>
      <c r="L763">
        <v>38</v>
      </c>
      <c r="M763"/>
      <c r="N763"/>
      <c r="O763"/>
      <c r="P763"/>
      <c r="Q763"/>
    </row>
    <row r="764" spans="1:17" s="1" customFormat="1" x14ac:dyDescent="0.25">
      <c r="A764" t="s">
        <v>100</v>
      </c>
      <c r="B764" t="s">
        <v>51</v>
      </c>
      <c r="C764" s="1" t="str">
        <f t="shared" si="8"/>
        <v>tur</v>
      </c>
      <c r="D764" t="s">
        <v>28</v>
      </c>
      <c r="E764">
        <v>24</v>
      </c>
      <c r="F764" t="s">
        <v>43</v>
      </c>
      <c r="G764">
        <v>2015</v>
      </c>
      <c r="H764">
        <v>1</v>
      </c>
      <c r="I764" t="s">
        <v>101</v>
      </c>
      <c r="J764">
        <v>0</v>
      </c>
      <c r="K764">
        <v>607</v>
      </c>
      <c r="L764">
        <v>71</v>
      </c>
      <c r="M764"/>
      <c r="N764"/>
      <c r="O764"/>
      <c r="P764"/>
      <c r="Q764"/>
    </row>
    <row r="765" spans="1:17" s="1" customFormat="1" x14ac:dyDescent="0.25">
      <c r="A765" t="s">
        <v>100</v>
      </c>
      <c r="B765" t="s">
        <v>102</v>
      </c>
      <c r="C765" s="1" t="str">
        <f t="shared" si="8"/>
        <v>bll</v>
      </c>
      <c r="D765" t="s">
        <v>103</v>
      </c>
      <c r="E765">
        <v>24</v>
      </c>
      <c r="F765" t="s">
        <v>43</v>
      </c>
      <c r="G765">
        <v>2015</v>
      </c>
      <c r="H765">
        <v>1</v>
      </c>
      <c r="I765" t="s">
        <v>101</v>
      </c>
      <c r="J765">
        <v>0</v>
      </c>
      <c r="K765">
        <v>607</v>
      </c>
      <c r="L765">
        <v>9</v>
      </c>
      <c r="M765"/>
      <c r="N765"/>
      <c r="O765"/>
      <c r="P765"/>
      <c r="Q765"/>
    </row>
    <row r="766" spans="1:17" s="1" customFormat="1" x14ac:dyDescent="0.25">
      <c r="A766" t="s">
        <v>100</v>
      </c>
      <c r="B766" t="s">
        <v>32</v>
      </c>
      <c r="C766" s="1" t="str">
        <f t="shared" si="8"/>
        <v>fle</v>
      </c>
      <c r="D766" t="s">
        <v>34</v>
      </c>
      <c r="E766">
        <v>24</v>
      </c>
      <c r="F766" t="s">
        <v>43</v>
      </c>
      <c r="G766">
        <v>2015</v>
      </c>
      <c r="H766">
        <v>1</v>
      </c>
      <c r="I766" t="s">
        <v>104</v>
      </c>
      <c r="J766">
        <v>12742</v>
      </c>
      <c r="K766">
        <v>607</v>
      </c>
      <c r="L766">
        <v>276</v>
      </c>
      <c r="M766"/>
      <c r="N766"/>
      <c r="O766"/>
      <c r="P766"/>
      <c r="Q766"/>
    </row>
    <row r="767" spans="1:17" s="1" customFormat="1" x14ac:dyDescent="0.25">
      <c r="A767" t="s">
        <v>100</v>
      </c>
      <c r="B767" t="s">
        <v>51</v>
      </c>
      <c r="C767" s="1" t="str">
        <f t="shared" si="8"/>
        <v>tur</v>
      </c>
      <c r="D767" t="s">
        <v>28</v>
      </c>
      <c r="E767">
        <v>24</v>
      </c>
      <c r="F767" t="s">
        <v>43</v>
      </c>
      <c r="G767">
        <v>2015</v>
      </c>
      <c r="H767">
        <v>1</v>
      </c>
      <c r="I767" t="s">
        <v>104</v>
      </c>
      <c r="J767">
        <v>201</v>
      </c>
      <c r="K767">
        <v>607</v>
      </c>
      <c r="L767">
        <v>71</v>
      </c>
      <c r="M767"/>
      <c r="N767"/>
      <c r="O767"/>
      <c r="P767"/>
      <c r="Q767"/>
    </row>
    <row r="768" spans="1:17" s="1" customFormat="1" x14ac:dyDescent="0.25">
      <c r="A768" t="s">
        <v>100</v>
      </c>
      <c r="B768" t="s">
        <v>102</v>
      </c>
      <c r="C768" s="1" t="str">
        <f t="shared" si="8"/>
        <v>bll</v>
      </c>
      <c r="D768" t="s">
        <v>103</v>
      </c>
      <c r="E768">
        <v>24</v>
      </c>
      <c r="F768" t="s">
        <v>43</v>
      </c>
      <c r="G768">
        <v>2015</v>
      </c>
      <c r="H768">
        <v>1</v>
      </c>
      <c r="I768" t="s">
        <v>104</v>
      </c>
      <c r="J768">
        <v>14</v>
      </c>
      <c r="K768">
        <v>607</v>
      </c>
      <c r="L768">
        <v>9</v>
      </c>
      <c r="M768"/>
      <c r="N768"/>
      <c r="O768"/>
      <c r="P768"/>
      <c r="Q768"/>
    </row>
    <row r="769" spans="1:17" s="1" customFormat="1" x14ac:dyDescent="0.25">
      <c r="A769" t="s">
        <v>100</v>
      </c>
      <c r="B769" t="s">
        <v>39</v>
      </c>
      <c r="C769" s="1" t="str">
        <f t="shared" si="8"/>
        <v>dab</v>
      </c>
      <c r="D769" t="s">
        <v>41</v>
      </c>
      <c r="E769">
        <v>24</v>
      </c>
      <c r="F769" t="s">
        <v>43</v>
      </c>
      <c r="G769">
        <v>2015</v>
      </c>
      <c r="H769">
        <v>2</v>
      </c>
      <c r="I769" t="s">
        <v>101</v>
      </c>
      <c r="J769">
        <v>0</v>
      </c>
      <c r="K769">
        <v>966</v>
      </c>
      <c r="L769">
        <v>80</v>
      </c>
      <c r="M769"/>
      <c r="N769"/>
      <c r="O769"/>
      <c r="P769"/>
      <c r="Q769"/>
    </row>
    <row r="770" spans="1:17" s="1" customFormat="1" x14ac:dyDescent="0.25">
      <c r="A770" t="s">
        <v>100</v>
      </c>
      <c r="B770" t="s">
        <v>32</v>
      </c>
      <c r="C770" s="1" t="str">
        <f t="shared" si="8"/>
        <v>fle</v>
      </c>
      <c r="D770" t="s">
        <v>34</v>
      </c>
      <c r="E770">
        <v>24</v>
      </c>
      <c r="F770" t="s">
        <v>43</v>
      </c>
      <c r="G770">
        <v>2015</v>
      </c>
      <c r="H770">
        <v>2</v>
      </c>
      <c r="I770" t="s">
        <v>101</v>
      </c>
      <c r="J770">
        <v>0</v>
      </c>
      <c r="K770">
        <v>966</v>
      </c>
      <c r="L770">
        <v>354</v>
      </c>
      <c r="M770"/>
      <c r="N770"/>
      <c r="O770"/>
      <c r="P770"/>
      <c r="Q770"/>
    </row>
    <row r="771" spans="1:17" s="1" customFormat="1" x14ac:dyDescent="0.25">
      <c r="A771" t="s">
        <v>100</v>
      </c>
      <c r="B771" t="s">
        <v>48</v>
      </c>
      <c r="C771" s="1" t="str">
        <f t="shared" si="8"/>
        <v>ple</v>
      </c>
      <c r="D771" t="s">
        <v>50</v>
      </c>
      <c r="E771">
        <v>24</v>
      </c>
      <c r="F771" t="s">
        <v>43</v>
      </c>
      <c r="G771">
        <v>2015</v>
      </c>
      <c r="H771">
        <v>2</v>
      </c>
      <c r="I771" t="s">
        <v>101</v>
      </c>
      <c r="J771">
        <v>0</v>
      </c>
      <c r="K771">
        <v>966</v>
      </c>
      <c r="L771">
        <v>218</v>
      </c>
      <c r="M771"/>
      <c r="N771"/>
      <c r="O771"/>
      <c r="P771"/>
      <c r="Q771"/>
    </row>
    <row r="772" spans="1:17" s="1" customFormat="1" x14ac:dyDescent="0.25">
      <c r="A772" t="s">
        <v>100</v>
      </c>
      <c r="B772" t="s">
        <v>51</v>
      </c>
      <c r="C772" s="1" t="str">
        <f t="shared" si="8"/>
        <v>tur</v>
      </c>
      <c r="D772" t="s">
        <v>28</v>
      </c>
      <c r="E772">
        <v>24</v>
      </c>
      <c r="F772" t="s">
        <v>43</v>
      </c>
      <c r="G772">
        <v>2015</v>
      </c>
      <c r="H772">
        <v>2</v>
      </c>
      <c r="I772" t="s">
        <v>101</v>
      </c>
      <c r="J772">
        <v>0</v>
      </c>
      <c r="K772">
        <v>966</v>
      </c>
      <c r="L772">
        <v>298</v>
      </c>
      <c r="M772"/>
      <c r="N772"/>
      <c r="O772"/>
      <c r="P772"/>
      <c r="Q772"/>
    </row>
    <row r="773" spans="1:17" s="1" customFormat="1" x14ac:dyDescent="0.25">
      <c r="A773" t="s">
        <v>100</v>
      </c>
      <c r="B773" t="s">
        <v>102</v>
      </c>
      <c r="C773" s="1" t="str">
        <f t="shared" si="8"/>
        <v>bll</v>
      </c>
      <c r="D773" t="s">
        <v>103</v>
      </c>
      <c r="E773">
        <v>24</v>
      </c>
      <c r="F773" t="s">
        <v>43</v>
      </c>
      <c r="G773">
        <v>2015</v>
      </c>
      <c r="H773">
        <v>2</v>
      </c>
      <c r="I773" t="s">
        <v>101</v>
      </c>
      <c r="J773">
        <v>0</v>
      </c>
      <c r="K773">
        <v>966</v>
      </c>
      <c r="L773">
        <v>34</v>
      </c>
      <c r="M773"/>
      <c r="N773"/>
      <c r="O773"/>
      <c r="P773"/>
      <c r="Q773"/>
    </row>
    <row r="774" spans="1:17" s="1" customFormat="1" x14ac:dyDescent="0.25">
      <c r="A774" t="s">
        <v>100</v>
      </c>
      <c r="B774" t="s">
        <v>32</v>
      </c>
      <c r="C774" s="1" t="str">
        <f t="shared" si="8"/>
        <v>fle</v>
      </c>
      <c r="D774" t="s">
        <v>34</v>
      </c>
      <c r="E774">
        <v>24</v>
      </c>
      <c r="F774" t="s">
        <v>43</v>
      </c>
      <c r="G774">
        <v>2015</v>
      </c>
      <c r="H774">
        <v>2</v>
      </c>
      <c r="I774" t="s">
        <v>104</v>
      </c>
      <c r="J774">
        <v>12040</v>
      </c>
      <c r="K774">
        <v>966</v>
      </c>
      <c r="L774">
        <v>354</v>
      </c>
      <c r="M774"/>
      <c r="N774"/>
      <c r="O774"/>
      <c r="P774"/>
      <c r="Q774"/>
    </row>
    <row r="775" spans="1:17" s="1" customFormat="1" x14ac:dyDescent="0.25">
      <c r="A775" t="s">
        <v>100</v>
      </c>
      <c r="B775" t="s">
        <v>51</v>
      </c>
      <c r="C775" s="1" t="str">
        <f t="shared" si="8"/>
        <v>tur</v>
      </c>
      <c r="D775" t="s">
        <v>28</v>
      </c>
      <c r="E775">
        <v>24</v>
      </c>
      <c r="F775" t="s">
        <v>43</v>
      </c>
      <c r="G775">
        <v>2015</v>
      </c>
      <c r="H775">
        <v>2</v>
      </c>
      <c r="I775" t="s">
        <v>104</v>
      </c>
      <c r="J775">
        <v>7225</v>
      </c>
      <c r="K775">
        <v>966</v>
      </c>
      <c r="L775">
        <v>298</v>
      </c>
      <c r="M775"/>
      <c r="N775"/>
      <c r="O775"/>
      <c r="P775"/>
      <c r="Q775"/>
    </row>
    <row r="776" spans="1:17" s="1" customFormat="1" x14ac:dyDescent="0.25">
      <c r="A776" t="s">
        <v>100</v>
      </c>
      <c r="B776" t="s">
        <v>102</v>
      </c>
      <c r="C776" s="1" t="str">
        <f t="shared" si="8"/>
        <v>bll</v>
      </c>
      <c r="D776" t="s">
        <v>103</v>
      </c>
      <c r="E776">
        <v>24</v>
      </c>
      <c r="F776" t="s">
        <v>43</v>
      </c>
      <c r="G776">
        <v>2015</v>
      </c>
      <c r="H776">
        <v>2</v>
      </c>
      <c r="I776" t="s">
        <v>104</v>
      </c>
      <c r="J776">
        <v>44</v>
      </c>
      <c r="K776">
        <v>966</v>
      </c>
      <c r="L776">
        <v>34</v>
      </c>
      <c r="M776"/>
      <c r="N776"/>
      <c r="O776"/>
      <c r="P776"/>
      <c r="Q776"/>
    </row>
    <row r="777" spans="1:17" s="1" customFormat="1" x14ac:dyDescent="0.25">
      <c r="A777" t="s">
        <v>100</v>
      </c>
      <c r="B777" t="s">
        <v>39</v>
      </c>
      <c r="C777" s="1" t="str">
        <f t="shared" si="8"/>
        <v>dab</v>
      </c>
      <c r="D777" t="s">
        <v>41</v>
      </c>
      <c r="E777">
        <v>24</v>
      </c>
      <c r="F777" t="s">
        <v>43</v>
      </c>
      <c r="G777">
        <v>2015</v>
      </c>
      <c r="H777">
        <v>3</v>
      </c>
      <c r="I777" t="s">
        <v>101</v>
      </c>
      <c r="J777">
        <v>0</v>
      </c>
      <c r="K777">
        <v>1444</v>
      </c>
      <c r="L777">
        <v>21</v>
      </c>
      <c r="M777"/>
      <c r="N777"/>
      <c r="O777"/>
      <c r="P777"/>
      <c r="Q777"/>
    </row>
    <row r="778" spans="1:17" s="1" customFormat="1" x14ac:dyDescent="0.25">
      <c r="A778" t="s">
        <v>100</v>
      </c>
      <c r="B778" t="s">
        <v>32</v>
      </c>
      <c r="C778" s="1" t="str">
        <f t="shared" si="8"/>
        <v>fle</v>
      </c>
      <c r="D778" t="s">
        <v>34</v>
      </c>
      <c r="E778">
        <v>24</v>
      </c>
      <c r="F778" t="s">
        <v>43</v>
      </c>
      <c r="G778">
        <v>2015</v>
      </c>
      <c r="H778">
        <v>3</v>
      </c>
      <c r="I778" t="s">
        <v>101</v>
      </c>
      <c r="J778">
        <v>0</v>
      </c>
      <c r="K778">
        <v>1444</v>
      </c>
      <c r="L778">
        <v>649</v>
      </c>
      <c r="M778"/>
      <c r="N778"/>
      <c r="O778"/>
      <c r="P778"/>
      <c r="Q778"/>
    </row>
    <row r="779" spans="1:17" s="1" customFormat="1" x14ac:dyDescent="0.25">
      <c r="A779" t="s">
        <v>100</v>
      </c>
      <c r="B779" t="s">
        <v>48</v>
      </c>
      <c r="C779" s="1" t="str">
        <f t="shared" si="8"/>
        <v>ple</v>
      </c>
      <c r="D779" t="s">
        <v>50</v>
      </c>
      <c r="E779">
        <v>24</v>
      </c>
      <c r="F779" t="s">
        <v>43</v>
      </c>
      <c r="G779">
        <v>2015</v>
      </c>
      <c r="H779">
        <v>3</v>
      </c>
      <c r="I779" t="s">
        <v>101</v>
      </c>
      <c r="J779">
        <v>0</v>
      </c>
      <c r="K779">
        <v>1444</v>
      </c>
      <c r="L779">
        <v>399</v>
      </c>
      <c r="M779"/>
      <c r="N779"/>
      <c r="O779"/>
      <c r="P779"/>
      <c r="Q779"/>
    </row>
    <row r="780" spans="1:17" s="1" customFormat="1" x14ac:dyDescent="0.25">
      <c r="A780" t="s">
        <v>100</v>
      </c>
      <c r="B780" t="s">
        <v>51</v>
      </c>
      <c r="C780" s="1" t="str">
        <f t="shared" si="8"/>
        <v>tur</v>
      </c>
      <c r="D780" t="s">
        <v>28</v>
      </c>
      <c r="E780">
        <v>24</v>
      </c>
      <c r="F780" t="s">
        <v>43</v>
      </c>
      <c r="G780">
        <v>2015</v>
      </c>
      <c r="H780">
        <v>3</v>
      </c>
      <c r="I780" t="s">
        <v>101</v>
      </c>
      <c r="J780">
        <v>0</v>
      </c>
      <c r="K780">
        <v>1444</v>
      </c>
      <c r="L780">
        <v>260</v>
      </c>
      <c r="M780"/>
      <c r="N780"/>
      <c r="O780"/>
      <c r="P780"/>
      <c r="Q780"/>
    </row>
    <row r="781" spans="1:17" s="1" customFormat="1" x14ac:dyDescent="0.25">
      <c r="A781" t="s">
        <v>100</v>
      </c>
      <c r="B781" t="s">
        <v>102</v>
      </c>
      <c r="C781" s="1" t="str">
        <f t="shared" si="8"/>
        <v>bll</v>
      </c>
      <c r="D781" t="s">
        <v>103</v>
      </c>
      <c r="E781">
        <v>24</v>
      </c>
      <c r="F781" t="s">
        <v>43</v>
      </c>
      <c r="G781">
        <v>2015</v>
      </c>
      <c r="H781">
        <v>3</v>
      </c>
      <c r="I781" t="s">
        <v>101</v>
      </c>
      <c r="J781">
        <v>0</v>
      </c>
      <c r="K781">
        <v>1444</v>
      </c>
      <c r="L781">
        <v>11</v>
      </c>
      <c r="M781"/>
      <c r="N781"/>
      <c r="O781"/>
      <c r="P781"/>
      <c r="Q781"/>
    </row>
    <row r="782" spans="1:17" s="1" customFormat="1" x14ac:dyDescent="0.25">
      <c r="A782" t="s">
        <v>100</v>
      </c>
      <c r="B782" t="s">
        <v>32</v>
      </c>
      <c r="C782" s="1" t="str">
        <f t="shared" si="8"/>
        <v>fle</v>
      </c>
      <c r="D782" t="s">
        <v>34</v>
      </c>
      <c r="E782">
        <v>24</v>
      </c>
      <c r="F782" t="s">
        <v>43</v>
      </c>
      <c r="G782">
        <v>2015</v>
      </c>
      <c r="H782">
        <v>3</v>
      </c>
      <c r="I782" t="s">
        <v>104</v>
      </c>
      <c r="J782">
        <v>33204</v>
      </c>
      <c r="K782">
        <v>1444</v>
      </c>
      <c r="L782">
        <v>649</v>
      </c>
      <c r="M782"/>
      <c r="N782"/>
      <c r="O782"/>
      <c r="P782"/>
      <c r="Q782"/>
    </row>
    <row r="783" spans="1:17" s="1" customFormat="1" x14ac:dyDescent="0.25">
      <c r="A783" t="s">
        <v>100</v>
      </c>
      <c r="B783" t="s">
        <v>51</v>
      </c>
      <c r="C783" s="1" t="str">
        <f t="shared" si="8"/>
        <v>tur</v>
      </c>
      <c r="D783" t="s">
        <v>28</v>
      </c>
      <c r="E783">
        <v>24</v>
      </c>
      <c r="F783" t="s">
        <v>43</v>
      </c>
      <c r="G783">
        <v>2015</v>
      </c>
      <c r="H783">
        <v>3</v>
      </c>
      <c r="I783" t="s">
        <v>104</v>
      </c>
      <c r="J783">
        <v>2859</v>
      </c>
      <c r="K783">
        <v>1444</v>
      </c>
      <c r="L783">
        <v>260</v>
      </c>
      <c r="M783"/>
      <c r="N783"/>
      <c r="O783"/>
      <c r="P783"/>
      <c r="Q783"/>
    </row>
    <row r="784" spans="1:17" s="1" customFormat="1" x14ac:dyDescent="0.25">
      <c r="A784" t="s">
        <v>100</v>
      </c>
      <c r="B784" t="s">
        <v>102</v>
      </c>
      <c r="C784" s="1" t="str">
        <f t="shared" si="8"/>
        <v>bll</v>
      </c>
      <c r="D784" t="s">
        <v>103</v>
      </c>
      <c r="E784">
        <v>24</v>
      </c>
      <c r="F784" t="s">
        <v>43</v>
      </c>
      <c r="G784">
        <v>2015</v>
      </c>
      <c r="H784">
        <v>3</v>
      </c>
      <c r="I784" t="s">
        <v>104</v>
      </c>
      <c r="J784">
        <v>20</v>
      </c>
      <c r="K784">
        <v>1444</v>
      </c>
      <c r="L784">
        <v>11</v>
      </c>
      <c r="M784"/>
      <c r="N784"/>
      <c r="O784"/>
      <c r="P784"/>
      <c r="Q784"/>
    </row>
    <row r="785" spans="1:17" s="1" customFormat="1" x14ac:dyDescent="0.25">
      <c r="A785" t="s">
        <v>100</v>
      </c>
      <c r="B785" t="s">
        <v>39</v>
      </c>
      <c r="C785" s="1" t="str">
        <f t="shared" si="8"/>
        <v>dab</v>
      </c>
      <c r="D785" t="s">
        <v>41</v>
      </c>
      <c r="E785">
        <v>24</v>
      </c>
      <c r="F785" t="s">
        <v>43</v>
      </c>
      <c r="G785">
        <v>2015</v>
      </c>
      <c r="H785">
        <v>4</v>
      </c>
      <c r="I785" t="s">
        <v>101</v>
      </c>
      <c r="J785">
        <v>0</v>
      </c>
      <c r="K785">
        <v>972</v>
      </c>
      <c r="L785">
        <v>27</v>
      </c>
      <c r="M785">
        <v>1</v>
      </c>
      <c r="N785"/>
      <c r="O785"/>
      <c r="P785"/>
      <c r="Q785"/>
    </row>
    <row r="786" spans="1:17" s="1" customFormat="1" x14ac:dyDescent="0.25">
      <c r="A786" t="s">
        <v>100</v>
      </c>
      <c r="B786" t="s">
        <v>32</v>
      </c>
      <c r="C786" s="1" t="str">
        <f t="shared" si="8"/>
        <v>fle</v>
      </c>
      <c r="D786" t="s">
        <v>34</v>
      </c>
      <c r="E786">
        <v>24</v>
      </c>
      <c r="F786" t="s">
        <v>43</v>
      </c>
      <c r="G786">
        <v>2015</v>
      </c>
      <c r="H786">
        <v>4</v>
      </c>
      <c r="I786" t="s">
        <v>101</v>
      </c>
      <c r="J786">
        <v>0</v>
      </c>
      <c r="K786">
        <v>972</v>
      </c>
      <c r="L786">
        <v>253</v>
      </c>
      <c r="M786">
        <v>1</v>
      </c>
      <c r="N786"/>
      <c r="O786"/>
      <c r="P786"/>
      <c r="Q786"/>
    </row>
    <row r="787" spans="1:17" s="1" customFormat="1" x14ac:dyDescent="0.25">
      <c r="A787" t="s">
        <v>100</v>
      </c>
      <c r="B787" t="s">
        <v>48</v>
      </c>
      <c r="C787" s="1" t="str">
        <f t="shared" si="8"/>
        <v>ple</v>
      </c>
      <c r="D787" t="s">
        <v>50</v>
      </c>
      <c r="E787">
        <v>24</v>
      </c>
      <c r="F787" t="s">
        <v>43</v>
      </c>
      <c r="G787">
        <v>2015</v>
      </c>
      <c r="H787">
        <v>4</v>
      </c>
      <c r="I787" t="s">
        <v>101</v>
      </c>
      <c r="J787">
        <v>0</v>
      </c>
      <c r="K787">
        <v>972</v>
      </c>
      <c r="L787">
        <v>81</v>
      </c>
      <c r="M787">
        <v>1</v>
      </c>
      <c r="N787"/>
      <c r="O787"/>
      <c r="P787"/>
      <c r="Q787"/>
    </row>
    <row r="788" spans="1:17" s="1" customFormat="1" x14ac:dyDescent="0.25">
      <c r="A788" t="s">
        <v>100</v>
      </c>
      <c r="B788" t="s">
        <v>51</v>
      </c>
      <c r="C788" s="1" t="str">
        <f t="shared" si="8"/>
        <v>tur</v>
      </c>
      <c r="D788" t="s">
        <v>28</v>
      </c>
      <c r="E788">
        <v>24</v>
      </c>
      <c r="F788" t="s">
        <v>43</v>
      </c>
      <c r="G788">
        <v>2015</v>
      </c>
      <c r="H788">
        <v>4</v>
      </c>
      <c r="I788" t="s">
        <v>101</v>
      </c>
      <c r="J788">
        <v>0</v>
      </c>
      <c r="K788">
        <v>972</v>
      </c>
      <c r="L788">
        <v>147</v>
      </c>
      <c r="M788">
        <v>1</v>
      </c>
      <c r="N788"/>
      <c r="O788"/>
      <c r="P788"/>
      <c r="Q788"/>
    </row>
    <row r="789" spans="1:17" s="1" customFormat="1" x14ac:dyDescent="0.25">
      <c r="A789" t="s">
        <v>100</v>
      </c>
      <c r="B789" t="s">
        <v>102</v>
      </c>
      <c r="C789" s="1" t="str">
        <f t="shared" si="8"/>
        <v>bll</v>
      </c>
      <c r="D789" t="s">
        <v>103</v>
      </c>
      <c r="E789">
        <v>24</v>
      </c>
      <c r="F789" t="s">
        <v>43</v>
      </c>
      <c r="G789">
        <v>2015</v>
      </c>
      <c r="H789">
        <v>4</v>
      </c>
      <c r="I789" t="s">
        <v>101</v>
      </c>
      <c r="J789">
        <v>0</v>
      </c>
      <c r="K789">
        <v>972</v>
      </c>
      <c r="L789">
        <v>19</v>
      </c>
      <c r="M789">
        <v>1</v>
      </c>
      <c r="N789"/>
      <c r="O789"/>
      <c r="P789"/>
      <c r="Q789"/>
    </row>
    <row r="790" spans="1:17" s="1" customFormat="1" x14ac:dyDescent="0.25">
      <c r="A790" t="s">
        <v>100</v>
      </c>
      <c r="B790" t="s">
        <v>32</v>
      </c>
      <c r="C790" s="1" t="str">
        <f t="shared" si="8"/>
        <v>fle</v>
      </c>
      <c r="D790" t="s">
        <v>34</v>
      </c>
      <c r="E790">
        <v>24</v>
      </c>
      <c r="F790" t="s">
        <v>43</v>
      </c>
      <c r="G790">
        <v>2015</v>
      </c>
      <c r="H790">
        <v>4</v>
      </c>
      <c r="I790" t="s">
        <v>104</v>
      </c>
      <c r="J790">
        <v>8029</v>
      </c>
      <c r="K790">
        <v>972</v>
      </c>
      <c r="L790">
        <v>253</v>
      </c>
      <c r="M790">
        <v>2</v>
      </c>
      <c r="N790"/>
      <c r="O790"/>
      <c r="P790"/>
      <c r="Q790"/>
    </row>
    <row r="791" spans="1:17" s="1" customFormat="1" x14ac:dyDescent="0.25">
      <c r="A791" t="s">
        <v>100</v>
      </c>
      <c r="B791" t="s">
        <v>51</v>
      </c>
      <c r="C791" s="1" t="str">
        <f t="shared" si="8"/>
        <v>tur</v>
      </c>
      <c r="D791" t="s">
        <v>28</v>
      </c>
      <c r="E791">
        <v>24</v>
      </c>
      <c r="F791" t="s">
        <v>43</v>
      </c>
      <c r="G791">
        <v>2015</v>
      </c>
      <c r="H791">
        <v>4</v>
      </c>
      <c r="I791" t="s">
        <v>104</v>
      </c>
      <c r="J791">
        <v>609</v>
      </c>
      <c r="K791">
        <v>972</v>
      </c>
      <c r="L791">
        <v>147</v>
      </c>
      <c r="M791">
        <v>2</v>
      </c>
      <c r="N791"/>
      <c r="O791"/>
      <c r="P791"/>
      <c r="Q791"/>
    </row>
    <row r="792" spans="1:17" s="1" customFormat="1" x14ac:dyDescent="0.25">
      <c r="A792" t="s">
        <v>100</v>
      </c>
      <c r="B792" t="s">
        <v>102</v>
      </c>
      <c r="C792" s="1" t="str">
        <f t="shared" si="8"/>
        <v>bll</v>
      </c>
      <c r="D792" t="s">
        <v>103</v>
      </c>
      <c r="E792">
        <v>24</v>
      </c>
      <c r="F792" t="s">
        <v>43</v>
      </c>
      <c r="G792">
        <v>2015</v>
      </c>
      <c r="H792">
        <v>4</v>
      </c>
      <c r="I792" t="s">
        <v>104</v>
      </c>
      <c r="J792">
        <v>69</v>
      </c>
      <c r="K792">
        <v>972</v>
      </c>
      <c r="L792">
        <v>19</v>
      </c>
      <c r="M792">
        <v>2</v>
      </c>
      <c r="N792"/>
      <c r="O792"/>
      <c r="P792"/>
      <c r="Q792"/>
    </row>
    <row r="793" spans="1:17" s="1" customFormat="1" x14ac:dyDescent="0.25">
      <c r="A793" t="s">
        <v>100</v>
      </c>
      <c r="B793" t="s">
        <v>39</v>
      </c>
      <c r="C793" s="1" t="str">
        <f t="shared" si="8"/>
        <v>dab</v>
      </c>
      <c r="D793" t="s">
        <v>41</v>
      </c>
      <c r="E793">
        <v>24</v>
      </c>
      <c r="F793" t="s">
        <v>43</v>
      </c>
      <c r="G793">
        <v>2016</v>
      </c>
      <c r="H793">
        <v>1</v>
      </c>
      <c r="I793" t="s">
        <v>101</v>
      </c>
      <c r="J793">
        <v>0</v>
      </c>
      <c r="K793">
        <v>445</v>
      </c>
      <c r="L793">
        <v>150</v>
      </c>
      <c r="M793">
        <v>1</v>
      </c>
      <c r="N793"/>
      <c r="O793"/>
      <c r="P793"/>
      <c r="Q793"/>
    </row>
    <row r="794" spans="1:17" s="1" customFormat="1" x14ac:dyDescent="0.25">
      <c r="A794" t="s">
        <v>100</v>
      </c>
      <c r="B794" t="s">
        <v>32</v>
      </c>
      <c r="C794" s="1" t="str">
        <f t="shared" si="8"/>
        <v>fle</v>
      </c>
      <c r="D794" t="s">
        <v>34</v>
      </c>
      <c r="E794">
        <v>24</v>
      </c>
      <c r="F794" t="s">
        <v>43</v>
      </c>
      <c r="G794">
        <v>2016</v>
      </c>
      <c r="H794">
        <v>1</v>
      </c>
      <c r="I794" t="s">
        <v>101</v>
      </c>
      <c r="J794">
        <v>0</v>
      </c>
      <c r="K794">
        <v>445</v>
      </c>
      <c r="L794">
        <v>161</v>
      </c>
      <c r="M794">
        <v>1</v>
      </c>
      <c r="N794"/>
      <c r="O794"/>
      <c r="P794"/>
      <c r="Q794"/>
    </row>
    <row r="795" spans="1:17" s="1" customFormat="1" x14ac:dyDescent="0.25">
      <c r="A795" t="s">
        <v>100</v>
      </c>
      <c r="B795" t="s">
        <v>48</v>
      </c>
      <c r="C795" s="1" t="str">
        <f t="shared" si="8"/>
        <v>ple</v>
      </c>
      <c r="D795" t="s">
        <v>50</v>
      </c>
      <c r="E795">
        <v>24</v>
      </c>
      <c r="F795" t="s">
        <v>43</v>
      </c>
      <c r="G795">
        <v>2016</v>
      </c>
      <c r="H795">
        <v>1</v>
      </c>
      <c r="I795" t="s">
        <v>101</v>
      </c>
      <c r="J795">
        <v>0</v>
      </c>
      <c r="K795">
        <v>445</v>
      </c>
      <c r="L795">
        <v>39</v>
      </c>
      <c r="M795">
        <v>1</v>
      </c>
      <c r="N795"/>
      <c r="O795"/>
      <c r="P795"/>
      <c r="Q795"/>
    </row>
    <row r="796" spans="1:17" s="1" customFormat="1" x14ac:dyDescent="0.25">
      <c r="A796" t="s">
        <v>100</v>
      </c>
      <c r="B796" t="s">
        <v>51</v>
      </c>
      <c r="C796" s="1" t="str">
        <f t="shared" si="8"/>
        <v>tur</v>
      </c>
      <c r="D796" t="s">
        <v>28</v>
      </c>
      <c r="E796">
        <v>24</v>
      </c>
      <c r="F796" t="s">
        <v>43</v>
      </c>
      <c r="G796">
        <v>2016</v>
      </c>
      <c r="H796">
        <v>1</v>
      </c>
      <c r="I796" t="s">
        <v>101</v>
      </c>
      <c r="J796">
        <v>0</v>
      </c>
      <c r="K796">
        <v>445</v>
      </c>
      <c r="L796">
        <v>68</v>
      </c>
      <c r="M796">
        <v>1</v>
      </c>
      <c r="N796"/>
      <c r="O796"/>
      <c r="P796"/>
      <c r="Q796"/>
    </row>
    <row r="797" spans="1:17" s="1" customFormat="1" x14ac:dyDescent="0.25">
      <c r="A797" t="s">
        <v>100</v>
      </c>
      <c r="B797" t="s">
        <v>102</v>
      </c>
      <c r="C797" s="1" t="str">
        <f t="shared" si="8"/>
        <v>bll</v>
      </c>
      <c r="D797" t="s">
        <v>103</v>
      </c>
      <c r="E797">
        <v>24</v>
      </c>
      <c r="F797" t="s">
        <v>43</v>
      </c>
      <c r="G797">
        <v>2016</v>
      </c>
      <c r="H797">
        <v>1</v>
      </c>
      <c r="I797" t="s">
        <v>101</v>
      </c>
      <c r="J797">
        <v>0</v>
      </c>
      <c r="K797">
        <v>445</v>
      </c>
      <c r="L797">
        <v>3</v>
      </c>
      <c r="M797">
        <v>1</v>
      </c>
      <c r="N797"/>
      <c r="O797"/>
      <c r="P797"/>
      <c r="Q797"/>
    </row>
    <row r="798" spans="1:17" s="1" customFormat="1" x14ac:dyDescent="0.25">
      <c r="A798" t="s">
        <v>100</v>
      </c>
      <c r="B798" t="s">
        <v>32</v>
      </c>
      <c r="C798" s="1" t="str">
        <f t="shared" ref="C798:C861" si="9">LEFT(D798,3)</f>
        <v>fle</v>
      </c>
      <c r="D798" t="s">
        <v>34</v>
      </c>
      <c r="E798">
        <v>24</v>
      </c>
      <c r="F798" t="s">
        <v>43</v>
      </c>
      <c r="G798">
        <v>2016</v>
      </c>
      <c r="H798">
        <v>1</v>
      </c>
      <c r="I798" t="s">
        <v>104</v>
      </c>
      <c r="J798">
        <v>4887</v>
      </c>
      <c r="K798">
        <v>445</v>
      </c>
      <c r="L798">
        <v>161</v>
      </c>
      <c r="M798">
        <v>1</v>
      </c>
      <c r="N798"/>
      <c r="O798"/>
      <c r="P798"/>
      <c r="Q798"/>
    </row>
    <row r="799" spans="1:17" s="1" customFormat="1" x14ac:dyDescent="0.25">
      <c r="A799" t="s">
        <v>100</v>
      </c>
      <c r="B799" t="s">
        <v>51</v>
      </c>
      <c r="C799" s="1" t="str">
        <f t="shared" si="9"/>
        <v>tur</v>
      </c>
      <c r="D799" t="s">
        <v>28</v>
      </c>
      <c r="E799">
        <v>24</v>
      </c>
      <c r="F799" t="s">
        <v>43</v>
      </c>
      <c r="G799">
        <v>2016</v>
      </c>
      <c r="H799">
        <v>1</v>
      </c>
      <c r="I799" t="s">
        <v>104</v>
      </c>
      <c r="J799">
        <v>294</v>
      </c>
      <c r="K799">
        <v>445</v>
      </c>
      <c r="L799">
        <v>68</v>
      </c>
      <c r="M799">
        <v>1</v>
      </c>
      <c r="N799"/>
      <c r="O799"/>
      <c r="P799"/>
      <c r="Q799"/>
    </row>
    <row r="800" spans="1:17" s="1" customFormat="1" x14ac:dyDescent="0.25">
      <c r="A800" t="s">
        <v>100</v>
      </c>
      <c r="B800" t="s">
        <v>102</v>
      </c>
      <c r="C800" s="1" t="str">
        <f t="shared" si="9"/>
        <v>bll</v>
      </c>
      <c r="D800" t="s">
        <v>103</v>
      </c>
      <c r="E800">
        <v>24</v>
      </c>
      <c r="F800" t="s">
        <v>43</v>
      </c>
      <c r="G800">
        <v>2016</v>
      </c>
      <c r="H800">
        <v>1</v>
      </c>
      <c r="I800" t="s">
        <v>104</v>
      </c>
      <c r="J800">
        <v>3</v>
      </c>
      <c r="K800">
        <v>445</v>
      </c>
      <c r="L800">
        <v>3</v>
      </c>
      <c r="M800">
        <v>1</v>
      </c>
      <c r="N800"/>
      <c r="O800"/>
      <c r="P800"/>
      <c r="Q800"/>
    </row>
    <row r="801" spans="1:17" s="1" customFormat="1" x14ac:dyDescent="0.25">
      <c r="A801" t="s">
        <v>100</v>
      </c>
      <c r="B801" t="s">
        <v>39</v>
      </c>
      <c r="C801" s="1" t="str">
        <f t="shared" si="9"/>
        <v>dab</v>
      </c>
      <c r="D801" t="s">
        <v>41</v>
      </c>
      <c r="E801">
        <v>24</v>
      </c>
      <c r="F801" t="s">
        <v>43</v>
      </c>
      <c r="G801">
        <v>2016</v>
      </c>
      <c r="H801">
        <v>2</v>
      </c>
      <c r="I801" t="s">
        <v>101</v>
      </c>
      <c r="J801">
        <v>0</v>
      </c>
      <c r="K801">
        <v>1124</v>
      </c>
      <c r="L801">
        <v>101</v>
      </c>
      <c r="M801"/>
      <c r="N801"/>
      <c r="O801"/>
      <c r="P801"/>
      <c r="Q801"/>
    </row>
    <row r="802" spans="1:17" s="1" customFormat="1" x14ac:dyDescent="0.25">
      <c r="A802" t="s">
        <v>100</v>
      </c>
      <c r="B802" t="s">
        <v>32</v>
      </c>
      <c r="C802" s="1" t="str">
        <f t="shared" si="9"/>
        <v>fle</v>
      </c>
      <c r="D802" t="s">
        <v>34</v>
      </c>
      <c r="E802">
        <v>24</v>
      </c>
      <c r="F802" t="s">
        <v>43</v>
      </c>
      <c r="G802">
        <v>2016</v>
      </c>
      <c r="H802">
        <v>2</v>
      </c>
      <c r="I802" t="s">
        <v>101</v>
      </c>
      <c r="J802">
        <v>0</v>
      </c>
      <c r="K802">
        <v>1124</v>
      </c>
      <c r="L802">
        <v>529</v>
      </c>
      <c r="M802"/>
      <c r="N802"/>
      <c r="O802"/>
      <c r="P802"/>
      <c r="Q802"/>
    </row>
    <row r="803" spans="1:17" s="1" customFormat="1" x14ac:dyDescent="0.25">
      <c r="A803" t="s">
        <v>100</v>
      </c>
      <c r="B803" t="s">
        <v>48</v>
      </c>
      <c r="C803" s="1" t="str">
        <f t="shared" si="9"/>
        <v>ple</v>
      </c>
      <c r="D803" t="s">
        <v>50</v>
      </c>
      <c r="E803">
        <v>24</v>
      </c>
      <c r="F803" t="s">
        <v>43</v>
      </c>
      <c r="G803">
        <v>2016</v>
      </c>
      <c r="H803">
        <v>2</v>
      </c>
      <c r="I803" t="s">
        <v>101</v>
      </c>
      <c r="J803">
        <v>0</v>
      </c>
      <c r="K803">
        <v>1124</v>
      </c>
      <c r="L803">
        <v>197</v>
      </c>
      <c r="M803"/>
      <c r="N803"/>
      <c r="O803"/>
      <c r="P803"/>
      <c r="Q803"/>
    </row>
    <row r="804" spans="1:17" s="1" customFormat="1" x14ac:dyDescent="0.25">
      <c r="A804" t="s">
        <v>100</v>
      </c>
      <c r="B804" t="s">
        <v>51</v>
      </c>
      <c r="C804" s="1" t="str">
        <f t="shared" si="9"/>
        <v>tur</v>
      </c>
      <c r="D804" t="s">
        <v>28</v>
      </c>
      <c r="E804">
        <v>24</v>
      </c>
      <c r="F804" t="s">
        <v>43</v>
      </c>
      <c r="G804">
        <v>2016</v>
      </c>
      <c r="H804">
        <v>2</v>
      </c>
      <c r="I804" t="s">
        <v>101</v>
      </c>
      <c r="J804">
        <v>0</v>
      </c>
      <c r="K804">
        <v>1124</v>
      </c>
      <c r="L804">
        <v>445</v>
      </c>
      <c r="M804"/>
      <c r="N804"/>
      <c r="O804"/>
      <c r="P804"/>
      <c r="Q804"/>
    </row>
    <row r="805" spans="1:17" s="1" customFormat="1" x14ac:dyDescent="0.25">
      <c r="A805" t="s">
        <v>100</v>
      </c>
      <c r="B805" t="s">
        <v>102</v>
      </c>
      <c r="C805" s="1" t="str">
        <f t="shared" si="9"/>
        <v>bll</v>
      </c>
      <c r="D805" t="s">
        <v>103</v>
      </c>
      <c r="E805">
        <v>24</v>
      </c>
      <c r="F805" t="s">
        <v>43</v>
      </c>
      <c r="G805">
        <v>2016</v>
      </c>
      <c r="H805">
        <v>2</v>
      </c>
      <c r="I805" t="s">
        <v>101</v>
      </c>
      <c r="J805">
        <v>0</v>
      </c>
      <c r="K805">
        <v>1124</v>
      </c>
      <c r="L805">
        <v>29</v>
      </c>
      <c r="M805"/>
      <c r="N805"/>
      <c r="O805"/>
      <c r="P805"/>
      <c r="Q805"/>
    </row>
    <row r="806" spans="1:17" s="1" customFormat="1" x14ac:dyDescent="0.25">
      <c r="A806" t="s">
        <v>100</v>
      </c>
      <c r="B806" t="s">
        <v>32</v>
      </c>
      <c r="C806" s="1" t="str">
        <f t="shared" si="9"/>
        <v>fle</v>
      </c>
      <c r="D806" t="s">
        <v>34</v>
      </c>
      <c r="E806">
        <v>24</v>
      </c>
      <c r="F806" t="s">
        <v>43</v>
      </c>
      <c r="G806">
        <v>2016</v>
      </c>
      <c r="H806">
        <v>2</v>
      </c>
      <c r="I806" t="s">
        <v>104</v>
      </c>
      <c r="J806">
        <v>23426</v>
      </c>
      <c r="K806">
        <v>1124</v>
      </c>
      <c r="L806">
        <v>529</v>
      </c>
      <c r="M806"/>
      <c r="N806"/>
      <c r="O806"/>
      <c r="P806"/>
      <c r="Q806"/>
    </row>
    <row r="807" spans="1:17" s="1" customFormat="1" x14ac:dyDescent="0.25">
      <c r="A807" t="s">
        <v>100</v>
      </c>
      <c r="B807" t="s">
        <v>51</v>
      </c>
      <c r="C807" s="1" t="str">
        <f t="shared" si="9"/>
        <v>tur</v>
      </c>
      <c r="D807" t="s">
        <v>28</v>
      </c>
      <c r="E807">
        <v>24</v>
      </c>
      <c r="F807" t="s">
        <v>43</v>
      </c>
      <c r="G807">
        <v>2016</v>
      </c>
      <c r="H807">
        <v>2</v>
      </c>
      <c r="I807" t="s">
        <v>104</v>
      </c>
      <c r="J807">
        <v>14326</v>
      </c>
      <c r="K807">
        <v>1124</v>
      </c>
      <c r="L807">
        <v>445</v>
      </c>
      <c r="M807"/>
      <c r="N807"/>
      <c r="O807"/>
      <c r="P807"/>
      <c r="Q807"/>
    </row>
    <row r="808" spans="1:17" s="1" customFormat="1" x14ac:dyDescent="0.25">
      <c r="A808" t="s">
        <v>100</v>
      </c>
      <c r="B808" t="s">
        <v>102</v>
      </c>
      <c r="C808" s="1" t="str">
        <f t="shared" si="9"/>
        <v>bll</v>
      </c>
      <c r="D808" t="s">
        <v>103</v>
      </c>
      <c r="E808">
        <v>24</v>
      </c>
      <c r="F808" t="s">
        <v>43</v>
      </c>
      <c r="G808">
        <v>2016</v>
      </c>
      <c r="H808">
        <v>2</v>
      </c>
      <c r="I808" t="s">
        <v>104</v>
      </c>
      <c r="J808">
        <v>46</v>
      </c>
      <c r="K808">
        <v>1124</v>
      </c>
      <c r="L808">
        <v>29</v>
      </c>
      <c r="M808"/>
      <c r="N808"/>
      <c r="O808"/>
      <c r="P808"/>
      <c r="Q808"/>
    </row>
    <row r="809" spans="1:17" s="1" customFormat="1" x14ac:dyDescent="0.25">
      <c r="A809" t="s">
        <v>100</v>
      </c>
      <c r="B809" t="s">
        <v>39</v>
      </c>
      <c r="C809" s="1" t="str">
        <f t="shared" si="9"/>
        <v>dab</v>
      </c>
      <c r="D809" t="s">
        <v>41</v>
      </c>
      <c r="E809">
        <v>24</v>
      </c>
      <c r="F809" t="s">
        <v>43</v>
      </c>
      <c r="G809">
        <v>2016</v>
      </c>
      <c r="H809">
        <v>3</v>
      </c>
      <c r="I809" t="s">
        <v>101</v>
      </c>
      <c r="J809">
        <v>0</v>
      </c>
      <c r="K809">
        <v>1168</v>
      </c>
      <c r="L809">
        <v>9</v>
      </c>
      <c r="M809"/>
      <c r="N809"/>
      <c r="O809"/>
      <c r="P809"/>
      <c r="Q809"/>
    </row>
    <row r="810" spans="1:17" s="1" customFormat="1" x14ac:dyDescent="0.25">
      <c r="A810" t="s">
        <v>100</v>
      </c>
      <c r="B810" t="s">
        <v>32</v>
      </c>
      <c r="C810" s="1" t="str">
        <f t="shared" si="9"/>
        <v>fle</v>
      </c>
      <c r="D810" t="s">
        <v>34</v>
      </c>
      <c r="E810">
        <v>24</v>
      </c>
      <c r="F810" t="s">
        <v>43</v>
      </c>
      <c r="G810">
        <v>2016</v>
      </c>
      <c r="H810">
        <v>3</v>
      </c>
      <c r="I810" t="s">
        <v>101</v>
      </c>
      <c r="J810">
        <v>0</v>
      </c>
      <c r="K810">
        <v>1168</v>
      </c>
      <c r="L810">
        <v>476</v>
      </c>
      <c r="M810"/>
      <c r="N810"/>
      <c r="O810"/>
      <c r="P810"/>
      <c r="Q810"/>
    </row>
    <row r="811" spans="1:17" s="1" customFormat="1" x14ac:dyDescent="0.25">
      <c r="A811" t="s">
        <v>100</v>
      </c>
      <c r="B811" t="s">
        <v>48</v>
      </c>
      <c r="C811" s="1" t="str">
        <f t="shared" si="9"/>
        <v>ple</v>
      </c>
      <c r="D811" t="s">
        <v>50</v>
      </c>
      <c r="E811">
        <v>24</v>
      </c>
      <c r="F811" t="s">
        <v>43</v>
      </c>
      <c r="G811">
        <v>2016</v>
      </c>
      <c r="H811">
        <v>3</v>
      </c>
      <c r="I811" t="s">
        <v>101</v>
      </c>
      <c r="J811">
        <v>0</v>
      </c>
      <c r="K811">
        <v>1168</v>
      </c>
      <c r="L811">
        <v>236</v>
      </c>
      <c r="M811"/>
      <c r="N811"/>
      <c r="O811"/>
      <c r="P811"/>
      <c r="Q811"/>
    </row>
    <row r="812" spans="1:17" s="1" customFormat="1" x14ac:dyDescent="0.25">
      <c r="A812" t="s">
        <v>100</v>
      </c>
      <c r="B812" t="s">
        <v>51</v>
      </c>
      <c r="C812" s="1" t="str">
        <f t="shared" si="9"/>
        <v>tur</v>
      </c>
      <c r="D812" t="s">
        <v>28</v>
      </c>
      <c r="E812">
        <v>24</v>
      </c>
      <c r="F812" t="s">
        <v>43</v>
      </c>
      <c r="G812">
        <v>2016</v>
      </c>
      <c r="H812">
        <v>3</v>
      </c>
      <c r="I812" t="s">
        <v>101</v>
      </c>
      <c r="J812">
        <v>0</v>
      </c>
      <c r="K812">
        <v>1168</v>
      </c>
      <c r="L812">
        <v>259</v>
      </c>
      <c r="M812"/>
      <c r="N812"/>
      <c r="O812"/>
      <c r="P812"/>
      <c r="Q812"/>
    </row>
    <row r="813" spans="1:17" s="1" customFormat="1" x14ac:dyDescent="0.25">
      <c r="A813" t="s">
        <v>100</v>
      </c>
      <c r="B813" t="s">
        <v>102</v>
      </c>
      <c r="C813" s="1" t="str">
        <f t="shared" si="9"/>
        <v>bll</v>
      </c>
      <c r="D813" t="s">
        <v>103</v>
      </c>
      <c r="E813">
        <v>24</v>
      </c>
      <c r="F813" t="s">
        <v>43</v>
      </c>
      <c r="G813">
        <v>2016</v>
      </c>
      <c r="H813">
        <v>3</v>
      </c>
      <c r="I813" t="s">
        <v>101</v>
      </c>
      <c r="J813">
        <v>0</v>
      </c>
      <c r="K813">
        <v>1168</v>
      </c>
      <c r="L813">
        <v>8</v>
      </c>
      <c r="M813"/>
      <c r="N813"/>
      <c r="O813"/>
      <c r="P813"/>
      <c r="Q813"/>
    </row>
    <row r="814" spans="1:17" s="1" customFormat="1" x14ac:dyDescent="0.25">
      <c r="A814" t="s">
        <v>100</v>
      </c>
      <c r="B814" t="s">
        <v>32</v>
      </c>
      <c r="C814" s="1" t="str">
        <f t="shared" si="9"/>
        <v>fle</v>
      </c>
      <c r="D814" t="s">
        <v>34</v>
      </c>
      <c r="E814">
        <v>24</v>
      </c>
      <c r="F814" t="s">
        <v>43</v>
      </c>
      <c r="G814">
        <v>2016</v>
      </c>
      <c r="H814">
        <v>3</v>
      </c>
      <c r="I814" t="s">
        <v>104</v>
      </c>
      <c r="J814">
        <v>18176</v>
      </c>
      <c r="K814">
        <v>1168</v>
      </c>
      <c r="L814">
        <v>476</v>
      </c>
      <c r="M814"/>
      <c r="N814"/>
      <c r="O814"/>
      <c r="P814"/>
      <c r="Q814"/>
    </row>
    <row r="815" spans="1:17" s="1" customFormat="1" x14ac:dyDescent="0.25">
      <c r="A815" t="s">
        <v>100</v>
      </c>
      <c r="B815" t="s">
        <v>51</v>
      </c>
      <c r="C815" s="1" t="str">
        <f t="shared" si="9"/>
        <v>tur</v>
      </c>
      <c r="D815" t="s">
        <v>28</v>
      </c>
      <c r="E815">
        <v>24</v>
      </c>
      <c r="F815" t="s">
        <v>43</v>
      </c>
      <c r="G815">
        <v>2016</v>
      </c>
      <c r="H815">
        <v>3</v>
      </c>
      <c r="I815" t="s">
        <v>104</v>
      </c>
      <c r="J815">
        <v>5976</v>
      </c>
      <c r="K815">
        <v>1168</v>
      </c>
      <c r="L815">
        <v>259</v>
      </c>
      <c r="M815"/>
      <c r="N815"/>
      <c r="O815"/>
      <c r="P815"/>
      <c r="Q815"/>
    </row>
    <row r="816" spans="1:17" s="1" customFormat="1" x14ac:dyDescent="0.25">
      <c r="A816" t="s">
        <v>100</v>
      </c>
      <c r="B816" t="s">
        <v>102</v>
      </c>
      <c r="C816" s="1" t="str">
        <f t="shared" si="9"/>
        <v>bll</v>
      </c>
      <c r="D816" t="s">
        <v>103</v>
      </c>
      <c r="E816">
        <v>24</v>
      </c>
      <c r="F816" t="s">
        <v>43</v>
      </c>
      <c r="G816">
        <v>2016</v>
      </c>
      <c r="H816">
        <v>3</v>
      </c>
      <c r="I816" t="s">
        <v>104</v>
      </c>
      <c r="J816">
        <v>17</v>
      </c>
      <c r="K816">
        <v>1168</v>
      </c>
      <c r="L816">
        <v>8</v>
      </c>
      <c r="M816"/>
      <c r="N816"/>
      <c r="O816"/>
      <c r="P816"/>
      <c r="Q816"/>
    </row>
    <row r="817" spans="1:17" s="1" customFormat="1" x14ac:dyDescent="0.25">
      <c r="A817" t="s">
        <v>100</v>
      </c>
      <c r="B817" t="s">
        <v>39</v>
      </c>
      <c r="C817" s="1" t="str">
        <f t="shared" si="9"/>
        <v>dab</v>
      </c>
      <c r="D817" t="s">
        <v>41</v>
      </c>
      <c r="E817">
        <v>24</v>
      </c>
      <c r="F817" t="s">
        <v>43</v>
      </c>
      <c r="G817">
        <v>2016</v>
      </c>
      <c r="H817">
        <v>4</v>
      </c>
      <c r="I817" t="s">
        <v>101</v>
      </c>
      <c r="J817">
        <v>0</v>
      </c>
      <c r="K817">
        <v>921</v>
      </c>
      <c r="L817">
        <v>53</v>
      </c>
      <c r="M817"/>
      <c r="N817"/>
      <c r="O817"/>
      <c r="P817"/>
      <c r="Q817"/>
    </row>
    <row r="818" spans="1:17" s="1" customFormat="1" x14ac:dyDescent="0.25">
      <c r="A818" t="s">
        <v>100</v>
      </c>
      <c r="B818" t="s">
        <v>32</v>
      </c>
      <c r="C818" s="1" t="str">
        <f t="shared" si="9"/>
        <v>fle</v>
      </c>
      <c r="D818" t="s">
        <v>34</v>
      </c>
      <c r="E818">
        <v>24</v>
      </c>
      <c r="F818" t="s">
        <v>43</v>
      </c>
      <c r="G818">
        <v>2016</v>
      </c>
      <c r="H818">
        <v>4</v>
      </c>
      <c r="I818" t="s">
        <v>101</v>
      </c>
      <c r="J818">
        <v>0</v>
      </c>
      <c r="K818">
        <v>921</v>
      </c>
      <c r="L818">
        <v>240</v>
      </c>
      <c r="M818"/>
      <c r="N818"/>
      <c r="O818"/>
      <c r="P818"/>
      <c r="Q818"/>
    </row>
    <row r="819" spans="1:17" s="1" customFormat="1" x14ac:dyDescent="0.25">
      <c r="A819" t="s">
        <v>100</v>
      </c>
      <c r="B819" t="s">
        <v>48</v>
      </c>
      <c r="C819" s="1" t="str">
        <f t="shared" si="9"/>
        <v>ple</v>
      </c>
      <c r="D819" t="s">
        <v>50</v>
      </c>
      <c r="E819">
        <v>24</v>
      </c>
      <c r="F819" t="s">
        <v>43</v>
      </c>
      <c r="G819">
        <v>2016</v>
      </c>
      <c r="H819">
        <v>4</v>
      </c>
      <c r="I819" t="s">
        <v>101</v>
      </c>
      <c r="J819">
        <v>0</v>
      </c>
      <c r="K819">
        <v>921</v>
      </c>
      <c r="L819">
        <v>107</v>
      </c>
      <c r="M819"/>
      <c r="N819"/>
      <c r="O819"/>
      <c r="P819"/>
      <c r="Q819"/>
    </row>
    <row r="820" spans="1:17" s="1" customFormat="1" x14ac:dyDescent="0.25">
      <c r="A820" t="s">
        <v>100</v>
      </c>
      <c r="B820" t="s">
        <v>51</v>
      </c>
      <c r="C820" s="1" t="str">
        <f t="shared" si="9"/>
        <v>tur</v>
      </c>
      <c r="D820" t="s">
        <v>28</v>
      </c>
      <c r="E820">
        <v>24</v>
      </c>
      <c r="F820" t="s">
        <v>43</v>
      </c>
      <c r="G820">
        <v>2016</v>
      </c>
      <c r="H820">
        <v>4</v>
      </c>
      <c r="I820" t="s">
        <v>101</v>
      </c>
      <c r="J820">
        <v>0</v>
      </c>
      <c r="K820">
        <v>921</v>
      </c>
      <c r="L820">
        <v>95</v>
      </c>
      <c r="M820"/>
      <c r="N820"/>
      <c r="O820"/>
      <c r="P820"/>
      <c r="Q820"/>
    </row>
    <row r="821" spans="1:17" s="1" customFormat="1" x14ac:dyDescent="0.25">
      <c r="A821" t="s">
        <v>100</v>
      </c>
      <c r="B821" t="s">
        <v>102</v>
      </c>
      <c r="C821" s="1" t="str">
        <f t="shared" si="9"/>
        <v>bll</v>
      </c>
      <c r="D821" t="s">
        <v>103</v>
      </c>
      <c r="E821">
        <v>24</v>
      </c>
      <c r="F821" t="s">
        <v>43</v>
      </c>
      <c r="G821">
        <v>2016</v>
      </c>
      <c r="H821">
        <v>4</v>
      </c>
      <c r="I821" t="s">
        <v>101</v>
      </c>
      <c r="J821">
        <v>0</v>
      </c>
      <c r="K821">
        <v>921</v>
      </c>
      <c r="L821">
        <v>12</v>
      </c>
      <c r="M821"/>
      <c r="N821"/>
      <c r="O821"/>
      <c r="P821"/>
      <c r="Q821"/>
    </row>
    <row r="822" spans="1:17" s="1" customFormat="1" x14ac:dyDescent="0.25">
      <c r="A822" t="s">
        <v>100</v>
      </c>
      <c r="B822" t="s">
        <v>32</v>
      </c>
      <c r="C822" s="1" t="str">
        <f t="shared" si="9"/>
        <v>fle</v>
      </c>
      <c r="D822" t="s">
        <v>34</v>
      </c>
      <c r="E822">
        <v>24</v>
      </c>
      <c r="F822" t="s">
        <v>43</v>
      </c>
      <c r="G822">
        <v>2016</v>
      </c>
      <c r="H822">
        <v>4</v>
      </c>
      <c r="I822" t="s">
        <v>104</v>
      </c>
      <c r="J822">
        <v>4426</v>
      </c>
      <c r="K822">
        <v>921</v>
      </c>
      <c r="L822">
        <v>240</v>
      </c>
      <c r="M822"/>
      <c r="N822"/>
      <c r="O822"/>
      <c r="P822"/>
      <c r="Q822"/>
    </row>
    <row r="823" spans="1:17" s="1" customFormat="1" x14ac:dyDescent="0.25">
      <c r="A823" t="s">
        <v>100</v>
      </c>
      <c r="B823" t="s">
        <v>51</v>
      </c>
      <c r="C823" s="1" t="str">
        <f t="shared" si="9"/>
        <v>tur</v>
      </c>
      <c r="D823" t="s">
        <v>28</v>
      </c>
      <c r="E823">
        <v>24</v>
      </c>
      <c r="F823" t="s">
        <v>43</v>
      </c>
      <c r="G823">
        <v>2016</v>
      </c>
      <c r="H823">
        <v>4</v>
      </c>
      <c r="I823" t="s">
        <v>104</v>
      </c>
      <c r="J823">
        <v>415</v>
      </c>
      <c r="K823">
        <v>921</v>
      </c>
      <c r="L823">
        <v>95</v>
      </c>
      <c r="M823"/>
      <c r="N823"/>
      <c r="O823"/>
      <c r="P823"/>
      <c r="Q823"/>
    </row>
    <row r="824" spans="1:17" s="1" customFormat="1" x14ac:dyDescent="0.25">
      <c r="A824" t="s">
        <v>100</v>
      </c>
      <c r="B824" t="s">
        <v>102</v>
      </c>
      <c r="C824" s="1" t="str">
        <f t="shared" si="9"/>
        <v>bll</v>
      </c>
      <c r="D824" t="s">
        <v>103</v>
      </c>
      <c r="E824">
        <v>24</v>
      </c>
      <c r="F824" t="s">
        <v>43</v>
      </c>
      <c r="G824">
        <v>2016</v>
      </c>
      <c r="H824">
        <v>4</v>
      </c>
      <c r="I824" t="s">
        <v>104</v>
      </c>
      <c r="J824">
        <v>21</v>
      </c>
      <c r="K824">
        <v>921</v>
      </c>
      <c r="L824">
        <v>12</v>
      </c>
      <c r="M824"/>
      <c r="N824"/>
      <c r="O824"/>
      <c r="P824"/>
      <c r="Q824"/>
    </row>
    <row r="825" spans="1:17" s="1" customFormat="1" x14ac:dyDescent="0.25">
      <c r="A825" t="s">
        <v>100</v>
      </c>
      <c r="B825" t="s">
        <v>52</v>
      </c>
      <c r="C825" s="1" t="str">
        <f t="shared" si="9"/>
        <v>cod</v>
      </c>
      <c r="D825" t="s">
        <v>54</v>
      </c>
      <c r="E825">
        <v>25</v>
      </c>
      <c r="F825" t="s">
        <v>47</v>
      </c>
      <c r="G825">
        <v>2014</v>
      </c>
      <c r="H825">
        <v>1</v>
      </c>
      <c r="I825" t="s">
        <v>101</v>
      </c>
      <c r="J825">
        <v>758931</v>
      </c>
      <c r="K825">
        <v>1143</v>
      </c>
      <c r="L825">
        <v>963</v>
      </c>
      <c r="M825">
        <v>6</v>
      </c>
      <c r="N825">
        <v>6</v>
      </c>
      <c r="O825">
        <v>6</v>
      </c>
      <c r="P825">
        <v>1253</v>
      </c>
      <c r="Q825">
        <v>468</v>
      </c>
    </row>
    <row r="826" spans="1:17" s="1" customFormat="1" x14ac:dyDescent="0.25">
      <c r="A826" t="s">
        <v>100</v>
      </c>
      <c r="B826" t="s">
        <v>39</v>
      </c>
      <c r="C826" s="1" t="str">
        <f t="shared" si="9"/>
        <v>dab</v>
      </c>
      <c r="D826" t="s">
        <v>41</v>
      </c>
      <c r="E826">
        <v>25</v>
      </c>
      <c r="F826" t="s">
        <v>47</v>
      </c>
      <c r="G826">
        <v>2014</v>
      </c>
      <c r="H826">
        <v>1</v>
      </c>
      <c r="I826" t="s">
        <v>101</v>
      </c>
      <c r="J826">
        <v>0</v>
      </c>
      <c r="K826">
        <v>1143</v>
      </c>
      <c r="L826"/>
      <c r="M826">
        <v>6</v>
      </c>
      <c r="N826"/>
      <c r="O826"/>
      <c r="P826"/>
      <c r="Q826"/>
    </row>
    <row r="827" spans="1:17" s="1" customFormat="1" x14ac:dyDescent="0.25">
      <c r="A827" t="s">
        <v>100</v>
      </c>
      <c r="B827" t="s">
        <v>32</v>
      </c>
      <c r="C827" s="1" t="str">
        <f t="shared" si="9"/>
        <v>fle</v>
      </c>
      <c r="D827" t="s">
        <v>34</v>
      </c>
      <c r="E827">
        <v>25</v>
      </c>
      <c r="F827" t="s">
        <v>47</v>
      </c>
      <c r="G827">
        <v>2014</v>
      </c>
      <c r="H827">
        <v>1</v>
      </c>
      <c r="I827" t="s">
        <v>101</v>
      </c>
      <c r="J827">
        <v>2019194</v>
      </c>
      <c r="K827">
        <v>1143</v>
      </c>
      <c r="L827">
        <v>280</v>
      </c>
      <c r="M827">
        <v>6</v>
      </c>
      <c r="N827">
        <v>6</v>
      </c>
      <c r="O827">
        <v>6</v>
      </c>
      <c r="P827">
        <v>854</v>
      </c>
      <c r="Q827">
        <v>168</v>
      </c>
    </row>
    <row r="828" spans="1:17" s="1" customFormat="1" x14ac:dyDescent="0.25">
      <c r="A828" t="s">
        <v>100</v>
      </c>
      <c r="B828" t="s">
        <v>48</v>
      </c>
      <c r="C828" s="1" t="str">
        <f t="shared" si="9"/>
        <v>ple</v>
      </c>
      <c r="D828" t="s">
        <v>50</v>
      </c>
      <c r="E828">
        <v>25</v>
      </c>
      <c r="F828" t="s">
        <v>47</v>
      </c>
      <c r="G828">
        <v>2014</v>
      </c>
      <c r="H828">
        <v>1</v>
      </c>
      <c r="I828" t="s">
        <v>101</v>
      </c>
      <c r="J828">
        <v>5255</v>
      </c>
      <c r="K828">
        <v>1143</v>
      </c>
      <c r="L828">
        <v>100</v>
      </c>
      <c r="M828">
        <v>6</v>
      </c>
      <c r="N828">
        <v>5</v>
      </c>
      <c r="O828">
        <v>5</v>
      </c>
      <c r="P828">
        <v>39</v>
      </c>
      <c r="Q828">
        <v>9</v>
      </c>
    </row>
    <row r="829" spans="1:17" s="1" customFormat="1" x14ac:dyDescent="0.25">
      <c r="A829" t="s">
        <v>100</v>
      </c>
      <c r="B829" t="s">
        <v>51</v>
      </c>
      <c r="C829" s="1" t="str">
        <f t="shared" si="9"/>
        <v>tur</v>
      </c>
      <c r="D829" t="s">
        <v>28</v>
      </c>
      <c r="E829">
        <v>25</v>
      </c>
      <c r="F829" t="s">
        <v>47</v>
      </c>
      <c r="G829">
        <v>2014</v>
      </c>
      <c r="H829">
        <v>1</v>
      </c>
      <c r="I829" t="s">
        <v>101</v>
      </c>
      <c r="J829">
        <v>245</v>
      </c>
      <c r="K829">
        <v>1143</v>
      </c>
      <c r="L829">
        <v>64</v>
      </c>
      <c r="M829">
        <v>6</v>
      </c>
      <c r="N829">
        <v>1</v>
      </c>
      <c r="O829">
        <v>1</v>
      </c>
      <c r="P829">
        <v>1</v>
      </c>
      <c r="Q829">
        <v>1</v>
      </c>
    </row>
    <row r="830" spans="1:17" s="1" customFormat="1" x14ac:dyDescent="0.25">
      <c r="A830" t="s">
        <v>100</v>
      </c>
      <c r="B830" t="s">
        <v>102</v>
      </c>
      <c r="C830" s="1" t="str">
        <f t="shared" si="9"/>
        <v>bll</v>
      </c>
      <c r="D830" t="s">
        <v>103</v>
      </c>
      <c r="E830">
        <v>25</v>
      </c>
      <c r="F830" t="s">
        <v>47</v>
      </c>
      <c r="G830">
        <v>2014</v>
      </c>
      <c r="H830">
        <v>1</v>
      </c>
      <c r="I830" t="s">
        <v>101</v>
      </c>
      <c r="J830">
        <v>0</v>
      </c>
      <c r="K830">
        <v>1143</v>
      </c>
      <c r="L830"/>
      <c r="M830">
        <v>6</v>
      </c>
      <c r="N830"/>
      <c r="O830"/>
      <c r="P830"/>
      <c r="Q830"/>
    </row>
    <row r="831" spans="1:17" s="1" customFormat="1" x14ac:dyDescent="0.25">
      <c r="A831" t="s">
        <v>100</v>
      </c>
      <c r="B831" t="s">
        <v>32</v>
      </c>
      <c r="C831" s="1" t="str">
        <f t="shared" si="9"/>
        <v>fle</v>
      </c>
      <c r="D831" t="s">
        <v>34</v>
      </c>
      <c r="E831">
        <v>25</v>
      </c>
      <c r="F831" t="s">
        <v>47</v>
      </c>
      <c r="G831">
        <v>2014</v>
      </c>
      <c r="H831">
        <v>1</v>
      </c>
      <c r="I831" t="s">
        <v>104</v>
      </c>
      <c r="J831">
        <v>1258819</v>
      </c>
      <c r="K831">
        <v>1143</v>
      </c>
      <c r="L831">
        <v>280</v>
      </c>
      <c r="M831">
        <v>6</v>
      </c>
      <c r="N831"/>
      <c r="O831"/>
      <c r="P831"/>
      <c r="Q831"/>
    </row>
    <row r="832" spans="1:17" s="1" customFormat="1" x14ac:dyDescent="0.25">
      <c r="A832" t="s">
        <v>100</v>
      </c>
      <c r="B832" t="s">
        <v>51</v>
      </c>
      <c r="C832" s="1" t="str">
        <f t="shared" si="9"/>
        <v>tur</v>
      </c>
      <c r="D832" t="s">
        <v>28</v>
      </c>
      <c r="E832">
        <v>25</v>
      </c>
      <c r="F832" t="s">
        <v>47</v>
      </c>
      <c r="G832">
        <v>2014</v>
      </c>
      <c r="H832">
        <v>1</v>
      </c>
      <c r="I832" t="s">
        <v>104</v>
      </c>
      <c r="J832">
        <v>122</v>
      </c>
      <c r="K832">
        <v>1143</v>
      </c>
      <c r="L832">
        <v>64</v>
      </c>
      <c r="M832">
        <v>6</v>
      </c>
      <c r="N832"/>
      <c r="O832"/>
      <c r="P832"/>
      <c r="Q832"/>
    </row>
    <row r="833" spans="1:17" s="1" customFormat="1" x14ac:dyDescent="0.25">
      <c r="A833" t="s">
        <v>100</v>
      </c>
      <c r="B833" t="s">
        <v>102</v>
      </c>
      <c r="C833" s="1" t="str">
        <f t="shared" si="9"/>
        <v>bll</v>
      </c>
      <c r="D833" t="s">
        <v>103</v>
      </c>
      <c r="E833">
        <v>25</v>
      </c>
      <c r="F833" t="s">
        <v>47</v>
      </c>
      <c r="G833">
        <v>2014</v>
      </c>
      <c r="H833">
        <v>1</v>
      </c>
      <c r="I833" t="s">
        <v>104</v>
      </c>
      <c r="J833">
        <v>0</v>
      </c>
      <c r="K833">
        <v>1143</v>
      </c>
      <c r="L833"/>
      <c r="M833">
        <v>6</v>
      </c>
      <c r="N833"/>
      <c r="O833"/>
      <c r="P833"/>
      <c r="Q833"/>
    </row>
    <row r="834" spans="1:17" s="1" customFormat="1" x14ac:dyDescent="0.25">
      <c r="A834" t="s">
        <v>100</v>
      </c>
      <c r="B834" t="s">
        <v>52</v>
      </c>
      <c r="C834" s="1" t="str">
        <f t="shared" si="9"/>
        <v>cod</v>
      </c>
      <c r="D834" t="s">
        <v>54</v>
      </c>
      <c r="E834">
        <v>25</v>
      </c>
      <c r="F834" t="s">
        <v>47</v>
      </c>
      <c r="G834">
        <v>2014</v>
      </c>
      <c r="H834">
        <v>2</v>
      </c>
      <c r="I834" t="s">
        <v>101</v>
      </c>
      <c r="J834">
        <v>894219</v>
      </c>
      <c r="K834">
        <v>976</v>
      </c>
      <c r="L834">
        <v>925</v>
      </c>
      <c r="M834">
        <v>3</v>
      </c>
      <c r="N834">
        <v>3</v>
      </c>
      <c r="O834">
        <v>3</v>
      </c>
      <c r="P834">
        <v>1591</v>
      </c>
      <c r="Q834">
        <v>568</v>
      </c>
    </row>
    <row r="835" spans="1:17" s="1" customFormat="1" x14ac:dyDescent="0.25">
      <c r="A835" t="s">
        <v>100</v>
      </c>
      <c r="B835" t="s">
        <v>39</v>
      </c>
      <c r="C835" s="1" t="str">
        <f t="shared" si="9"/>
        <v>dab</v>
      </c>
      <c r="D835" t="s">
        <v>41</v>
      </c>
      <c r="E835">
        <v>25</v>
      </c>
      <c r="F835" t="s">
        <v>47</v>
      </c>
      <c r="G835">
        <v>2014</v>
      </c>
      <c r="H835">
        <v>2</v>
      </c>
      <c r="I835" t="s">
        <v>101</v>
      </c>
      <c r="J835">
        <v>0</v>
      </c>
      <c r="K835">
        <v>976</v>
      </c>
      <c r="L835"/>
      <c r="M835">
        <v>3</v>
      </c>
      <c r="N835"/>
      <c r="O835"/>
      <c r="P835"/>
      <c r="Q835"/>
    </row>
    <row r="836" spans="1:17" s="1" customFormat="1" x14ac:dyDescent="0.25">
      <c r="A836" t="s">
        <v>100</v>
      </c>
      <c r="B836" t="s">
        <v>32</v>
      </c>
      <c r="C836" s="1" t="str">
        <f t="shared" si="9"/>
        <v>fle</v>
      </c>
      <c r="D836" t="s">
        <v>34</v>
      </c>
      <c r="E836">
        <v>25</v>
      </c>
      <c r="F836" t="s">
        <v>47</v>
      </c>
      <c r="G836">
        <v>2014</v>
      </c>
      <c r="H836">
        <v>2</v>
      </c>
      <c r="I836" t="s">
        <v>101</v>
      </c>
      <c r="J836">
        <v>342090</v>
      </c>
      <c r="K836">
        <v>976</v>
      </c>
      <c r="L836">
        <v>53</v>
      </c>
      <c r="M836">
        <v>3</v>
      </c>
      <c r="N836">
        <v>3</v>
      </c>
      <c r="O836">
        <v>3</v>
      </c>
      <c r="P836">
        <v>560</v>
      </c>
      <c r="Q836">
        <v>101</v>
      </c>
    </row>
    <row r="837" spans="1:17" s="1" customFormat="1" x14ac:dyDescent="0.25">
      <c r="A837" t="s">
        <v>100</v>
      </c>
      <c r="B837" t="s">
        <v>48</v>
      </c>
      <c r="C837" s="1" t="str">
        <f t="shared" si="9"/>
        <v>ple</v>
      </c>
      <c r="D837" t="s">
        <v>50</v>
      </c>
      <c r="E837">
        <v>25</v>
      </c>
      <c r="F837" t="s">
        <v>47</v>
      </c>
      <c r="G837">
        <v>2014</v>
      </c>
      <c r="H837">
        <v>2</v>
      </c>
      <c r="I837" t="s">
        <v>101</v>
      </c>
      <c r="J837">
        <v>1692</v>
      </c>
      <c r="K837">
        <v>976</v>
      </c>
      <c r="L837">
        <v>46</v>
      </c>
      <c r="M837">
        <v>3</v>
      </c>
      <c r="N837">
        <v>3</v>
      </c>
      <c r="O837">
        <v>3</v>
      </c>
      <c r="P837">
        <v>23</v>
      </c>
      <c r="Q837">
        <v>6</v>
      </c>
    </row>
    <row r="838" spans="1:17" s="1" customFormat="1" x14ac:dyDescent="0.25">
      <c r="A838" t="s">
        <v>100</v>
      </c>
      <c r="B838" t="s">
        <v>51</v>
      </c>
      <c r="C838" s="1" t="str">
        <f t="shared" si="9"/>
        <v>tur</v>
      </c>
      <c r="D838" t="s">
        <v>28</v>
      </c>
      <c r="E838">
        <v>25</v>
      </c>
      <c r="F838" t="s">
        <v>47</v>
      </c>
      <c r="G838">
        <v>2014</v>
      </c>
      <c r="H838">
        <v>2</v>
      </c>
      <c r="I838" t="s">
        <v>101</v>
      </c>
      <c r="J838">
        <v>0</v>
      </c>
      <c r="K838">
        <v>976</v>
      </c>
      <c r="L838">
        <v>16</v>
      </c>
      <c r="M838">
        <v>3</v>
      </c>
      <c r="N838"/>
      <c r="O838"/>
      <c r="P838"/>
      <c r="Q838"/>
    </row>
    <row r="839" spans="1:17" s="1" customFormat="1" x14ac:dyDescent="0.25">
      <c r="A839" t="s">
        <v>100</v>
      </c>
      <c r="B839" t="s">
        <v>102</v>
      </c>
      <c r="C839" s="1" t="str">
        <f t="shared" si="9"/>
        <v>bll</v>
      </c>
      <c r="D839" t="s">
        <v>103</v>
      </c>
      <c r="E839">
        <v>25</v>
      </c>
      <c r="F839" t="s">
        <v>47</v>
      </c>
      <c r="G839">
        <v>2014</v>
      </c>
      <c r="H839">
        <v>2</v>
      </c>
      <c r="I839" t="s">
        <v>101</v>
      </c>
      <c r="J839">
        <v>0</v>
      </c>
      <c r="K839">
        <v>976</v>
      </c>
      <c r="L839"/>
      <c r="M839">
        <v>3</v>
      </c>
      <c r="N839"/>
      <c r="O839"/>
      <c r="P839"/>
      <c r="Q839"/>
    </row>
    <row r="840" spans="1:17" s="1" customFormat="1" x14ac:dyDescent="0.25">
      <c r="A840" t="s">
        <v>100</v>
      </c>
      <c r="B840" t="s">
        <v>32</v>
      </c>
      <c r="C840" s="1" t="str">
        <f t="shared" si="9"/>
        <v>fle</v>
      </c>
      <c r="D840" t="s">
        <v>34</v>
      </c>
      <c r="E840">
        <v>25</v>
      </c>
      <c r="F840" t="s">
        <v>47</v>
      </c>
      <c r="G840">
        <v>2014</v>
      </c>
      <c r="H840">
        <v>2</v>
      </c>
      <c r="I840" t="s">
        <v>104</v>
      </c>
      <c r="J840">
        <v>5540</v>
      </c>
      <c r="K840">
        <v>976</v>
      </c>
      <c r="L840">
        <v>53</v>
      </c>
      <c r="M840">
        <v>3</v>
      </c>
      <c r="N840"/>
      <c r="O840"/>
      <c r="P840"/>
      <c r="Q840"/>
    </row>
    <row r="841" spans="1:17" s="1" customFormat="1" x14ac:dyDescent="0.25">
      <c r="A841" t="s">
        <v>100</v>
      </c>
      <c r="B841" t="s">
        <v>51</v>
      </c>
      <c r="C841" s="1" t="str">
        <f t="shared" si="9"/>
        <v>tur</v>
      </c>
      <c r="D841" t="s">
        <v>28</v>
      </c>
      <c r="E841">
        <v>25</v>
      </c>
      <c r="F841" t="s">
        <v>47</v>
      </c>
      <c r="G841">
        <v>2014</v>
      </c>
      <c r="H841">
        <v>2</v>
      </c>
      <c r="I841" t="s">
        <v>104</v>
      </c>
      <c r="J841">
        <v>20</v>
      </c>
      <c r="K841">
        <v>976</v>
      </c>
      <c r="L841">
        <v>16</v>
      </c>
      <c r="M841">
        <v>3</v>
      </c>
      <c r="N841"/>
      <c r="O841"/>
      <c r="P841"/>
      <c r="Q841"/>
    </row>
    <row r="842" spans="1:17" s="1" customFormat="1" x14ac:dyDescent="0.25">
      <c r="A842" t="s">
        <v>100</v>
      </c>
      <c r="B842" t="s">
        <v>102</v>
      </c>
      <c r="C842" s="1" t="str">
        <f t="shared" si="9"/>
        <v>bll</v>
      </c>
      <c r="D842" t="s">
        <v>103</v>
      </c>
      <c r="E842">
        <v>25</v>
      </c>
      <c r="F842" t="s">
        <v>47</v>
      </c>
      <c r="G842">
        <v>2014</v>
      </c>
      <c r="H842">
        <v>2</v>
      </c>
      <c r="I842" t="s">
        <v>104</v>
      </c>
      <c r="J842">
        <v>0</v>
      </c>
      <c r="K842">
        <v>976</v>
      </c>
      <c r="L842"/>
      <c r="M842">
        <v>3</v>
      </c>
      <c r="N842"/>
      <c r="O842"/>
      <c r="P842"/>
      <c r="Q842"/>
    </row>
    <row r="843" spans="1:17" s="1" customFormat="1" x14ac:dyDescent="0.25">
      <c r="A843" t="s">
        <v>100</v>
      </c>
      <c r="B843" t="s">
        <v>52</v>
      </c>
      <c r="C843" s="1" t="str">
        <f t="shared" si="9"/>
        <v>cod</v>
      </c>
      <c r="D843" t="s">
        <v>54</v>
      </c>
      <c r="E843">
        <v>25</v>
      </c>
      <c r="F843" t="s">
        <v>47</v>
      </c>
      <c r="G843">
        <v>2014</v>
      </c>
      <c r="H843">
        <v>3</v>
      </c>
      <c r="I843" t="s">
        <v>101</v>
      </c>
      <c r="J843">
        <v>0</v>
      </c>
      <c r="K843">
        <v>187</v>
      </c>
      <c r="L843">
        <v>138</v>
      </c>
      <c r="M843"/>
      <c r="N843"/>
      <c r="O843"/>
      <c r="P843"/>
      <c r="Q843"/>
    </row>
    <row r="844" spans="1:17" s="1" customFormat="1" x14ac:dyDescent="0.25">
      <c r="A844" t="s">
        <v>100</v>
      </c>
      <c r="B844" t="s">
        <v>32</v>
      </c>
      <c r="C844" s="1" t="str">
        <f t="shared" si="9"/>
        <v>fle</v>
      </c>
      <c r="D844" t="s">
        <v>34</v>
      </c>
      <c r="E844">
        <v>25</v>
      </c>
      <c r="F844" t="s">
        <v>47</v>
      </c>
      <c r="G844">
        <v>2014</v>
      </c>
      <c r="H844">
        <v>3</v>
      </c>
      <c r="I844" t="s">
        <v>101</v>
      </c>
      <c r="J844">
        <v>0</v>
      </c>
      <c r="K844">
        <v>187</v>
      </c>
      <c r="L844">
        <v>34</v>
      </c>
      <c r="M844"/>
      <c r="N844"/>
      <c r="O844"/>
      <c r="P844"/>
      <c r="Q844"/>
    </row>
    <row r="845" spans="1:17" s="1" customFormat="1" x14ac:dyDescent="0.25">
      <c r="A845" t="s">
        <v>100</v>
      </c>
      <c r="B845" t="s">
        <v>48</v>
      </c>
      <c r="C845" s="1" t="str">
        <f t="shared" si="9"/>
        <v>ple</v>
      </c>
      <c r="D845" t="s">
        <v>50</v>
      </c>
      <c r="E845">
        <v>25</v>
      </c>
      <c r="F845" t="s">
        <v>47</v>
      </c>
      <c r="G845">
        <v>2014</v>
      </c>
      <c r="H845">
        <v>3</v>
      </c>
      <c r="I845" t="s">
        <v>101</v>
      </c>
      <c r="J845">
        <v>0</v>
      </c>
      <c r="K845">
        <v>187</v>
      </c>
      <c r="L845">
        <v>32</v>
      </c>
      <c r="M845"/>
      <c r="N845"/>
      <c r="O845"/>
      <c r="P845"/>
      <c r="Q845"/>
    </row>
    <row r="846" spans="1:17" s="1" customFormat="1" x14ac:dyDescent="0.25">
      <c r="A846" t="s">
        <v>100</v>
      </c>
      <c r="B846" t="s">
        <v>51</v>
      </c>
      <c r="C846" s="1" t="str">
        <f t="shared" si="9"/>
        <v>tur</v>
      </c>
      <c r="D846" t="s">
        <v>28</v>
      </c>
      <c r="E846">
        <v>25</v>
      </c>
      <c r="F846" t="s">
        <v>47</v>
      </c>
      <c r="G846">
        <v>2014</v>
      </c>
      <c r="H846">
        <v>3</v>
      </c>
      <c r="I846" t="s">
        <v>101</v>
      </c>
      <c r="J846">
        <v>0</v>
      </c>
      <c r="K846">
        <v>187</v>
      </c>
      <c r="L846">
        <v>16</v>
      </c>
      <c r="M846"/>
      <c r="N846"/>
      <c r="O846"/>
      <c r="P846"/>
      <c r="Q846"/>
    </row>
    <row r="847" spans="1:17" s="1" customFormat="1" x14ac:dyDescent="0.25">
      <c r="A847" t="s">
        <v>100</v>
      </c>
      <c r="B847" t="s">
        <v>32</v>
      </c>
      <c r="C847" s="1" t="str">
        <f t="shared" si="9"/>
        <v>fle</v>
      </c>
      <c r="D847" t="s">
        <v>34</v>
      </c>
      <c r="E847">
        <v>25</v>
      </c>
      <c r="F847" t="s">
        <v>47</v>
      </c>
      <c r="G847">
        <v>2014</v>
      </c>
      <c r="H847">
        <v>3</v>
      </c>
      <c r="I847" t="s">
        <v>104</v>
      </c>
      <c r="J847">
        <v>1232</v>
      </c>
      <c r="K847">
        <v>187</v>
      </c>
      <c r="L847">
        <v>34</v>
      </c>
      <c r="M847"/>
      <c r="N847"/>
      <c r="O847"/>
      <c r="P847"/>
      <c r="Q847"/>
    </row>
    <row r="848" spans="1:17" s="1" customFormat="1" x14ac:dyDescent="0.25">
      <c r="A848" t="s">
        <v>100</v>
      </c>
      <c r="B848" t="s">
        <v>51</v>
      </c>
      <c r="C848" s="1" t="str">
        <f t="shared" si="9"/>
        <v>tur</v>
      </c>
      <c r="D848" t="s">
        <v>28</v>
      </c>
      <c r="E848">
        <v>25</v>
      </c>
      <c r="F848" t="s">
        <v>47</v>
      </c>
      <c r="G848">
        <v>2014</v>
      </c>
      <c r="H848">
        <v>3</v>
      </c>
      <c r="I848" t="s">
        <v>104</v>
      </c>
      <c r="J848">
        <v>32</v>
      </c>
      <c r="K848">
        <v>187</v>
      </c>
      <c r="L848">
        <v>16</v>
      </c>
      <c r="M848"/>
      <c r="N848"/>
      <c r="O848"/>
      <c r="P848"/>
      <c r="Q848"/>
    </row>
    <row r="849" spans="1:17" s="1" customFormat="1" x14ac:dyDescent="0.25">
      <c r="A849" t="s">
        <v>100</v>
      </c>
      <c r="B849" t="s">
        <v>52</v>
      </c>
      <c r="C849" s="1" t="str">
        <f t="shared" si="9"/>
        <v>cod</v>
      </c>
      <c r="D849" t="s">
        <v>54</v>
      </c>
      <c r="E849">
        <v>25</v>
      </c>
      <c r="F849" t="s">
        <v>47</v>
      </c>
      <c r="G849">
        <v>2014</v>
      </c>
      <c r="H849">
        <v>4</v>
      </c>
      <c r="I849" t="s">
        <v>101</v>
      </c>
      <c r="J849">
        <v>339171</v>
      </c>
      <c r="K849">
        <v>525</v>
      </c>
      <c r="L849">
        <v>480</v>
      </c>
      <c r="M849">
        <v>4</v>
      </c>
      <c r="N849">
        <v>4</v>
      </c>
      <c r="O849">
        <v>4</v>
      </c>
      <c r="P849">
        <v>1428</v>
      </c>
      <c r="Q849">
        <v>532</v>
      </c>
    </row>
    <row r="850" spans="1:17" s="1" customFormat="1" x14ac:dyDescent="0.25">
      <c r="A850" t="s">
        <v>100</v>
      </c>
      <c r="B850" t="s">
        <v>39</v>
      </c>
      <c r="C850" s="1" t="str">
        <f t="shared" si="9"/>
        <v>dab</v>
      </c>
      <c r="D850" t="s">
        <v>41</v>
      </c>
      <c r="E850">
        <v>25</v>
      </c>
      <c r="F850" t="s">
        <v>47</v>
      </c>
      <c r="G850">
        <v>2014</v>
      </c>
      <c r="H850">
        <v>4</v>
      </c>
      <c r="I850" t="s">
        <v>101</v>
      </c>
      <c r="J850">
        <v>0</v>
      </c>
      <c r="K850">
        <v>525</v>
      </c>
      <c r="L850"/>
      <c r="M850">
        <v>4</v>
      </c>
      <c r="N850"/>
      <c r="O850"/>
      <c r="P850"/>
      <c r="Q850"/>
    </row>
    <row r="851" spans="1:17" s="1" customFormat="1" x14ac:dyDescent="0.25">
      <c r="A851" t="s">
        <v>100</v>
      </c>
      <c r="B851" t="s">
        <v>32</v>
      </c>
      <c r="C851" s="1" t="str">
        <f t="shared" si="9"/>
        <v>fle</v>
      </c>
      <c r="D851" t="s">
        <v>34</v>
      </c>
      <c r="E851">
        <v>25</v>
      </c>
      <c r="F851" t="s">
        <v>47</v>
      </c>
      <c r="G851">
        <v>2014</v>
      </c>
      <c r="H851">
        <v>4</v>
      </c>
      <c r="I851" t="s">
        <v>101</v>
      </c>
      <c r="J851">
        <v>93299</v>
      </c>
      <c r="K851">
        <v>525</v>
      </c>
      <c r="L851">
        <v>119</v>
      </c>
      <c r="M851">
        <v>4</v>
      </c>
      <c r="N851">
        <v>4</v>
      </c>
      <c r="O851">
        <v>4</v>
      </c>
      <c r="P851">
        <v>433</v>
      </c>
      <c r="Q851">
        <v>103</v>
      </c>
    </row>
    <row r="852" spans="1:17" s="1" customFormat="1" x14ac:dyDescent="0.25">
      <c r="A852" t="s">
        <v>100</v>
      </c>
      <c r="B852" t="s">
        <v>48</v>
      </c>
      <c r="C852" s="1" t="str">
        <f t="shared" si="9"/>
        <v>ple</v>
      </c>
      <c r="D852" t="s">
        <v>50</v>
      </c>
      <c r="E852">
        <v>25</v>
      </c>
      <c r="F852" t="s">
        <v>47</v>
      </c>
      <c r="G852">
        <v>2014</v>
      </c>
      <c r="H852">
        <v>4</v>
      </c>
      <c r="I852" t="s">
        <v>101</v>
      </c>
      <c r="J852">
        <v>13255</v>
      </c>
      <c r="K852">
        <v>525</v>
      </c>
      <c r="L852">
        <v>201</v>
      </c>
      <c r="M852">
        <v>4</v>
      </c>
      <c r="N852">
        <v>4</v>
      </c>
      <c r="O852">
        <v>4</v>
      </c>
      <c r="P852">
        <v>455</v>
      </c>
      <c r="Q852">
        <v>68</v>
      </c>
    </row>
    <row r="853" spans="1:17" s="1" customFormat="1" x14ac:dyDescent="0.25">
      <c r="A853" t="s">
        <v>100</v>
      </c>
      <c r="B853" t="s">
        <v>51</v>
      </c>
      <c r="C853" s="1" t="str">
        <f t="shared" si="9"/>
        <v>tur</v>
      </c>
      <c r="D853" t="s">
        <v>28</v>
      </c>
      <c r="E853">
        <v>25</v>
      </c>
      <c r="F853" t="s">
        <v>47</v>
      </c>
      <c r="G853">
        <v>2014</v>
      </c>
      <c r="H853">
        <v>4</v>
      </c>
      <c r="I853" t="s">
        <v>101</v>
      </c>
      <c r="J853">
        <v>44</v>
      </c>
      <c r="K853">
        <v>525</v>
      </c>
      <c r="L853">
        <v>112</v>
      </c>
      <c r="M853">
        <v>4</v>
      </c>
      <c r="N853">
        <v>1</v>
      </c>
      <c r="O853">
        <v>1</v>
      </c>
      <c r="P853">
        <v>1</v>
      </c>
      <c r="Q853">
        <v>0</v>
      </c>
    </row>
    <row r="854" spans="1:17" s="1" customFormat="1" x14ac:dyDescent="0.25">
      <c r="A854" t="s">
        <v>100</v>
      </c>
      <c r="B854" t="s">
        <v>102</v>
      </c>
      <c r="C854" s="1" t="str">
        <f t="shared" si="9"/>
        <v>bll</v>
      </c>
      <c r="D854" t="s">
        <v>103</v>
      </c>
      <c r="E854">
        <v>25</v>
      </c>
      <c r="F854" t="s">
        <v>47</v>
      </c>
      <c r="G854">
        <v>2014</v>
      </c>
      <c r="H854">
        <v>4</v>
      </c>
      <c r="I854" t="s">
        <v>101</v>
      </c>
      <c r="J854">
        <v>0</v>
      </c>
      <c r="K854">
        <v>525</v>
      </c>
      <c r="L854"/>
      <c r="M854">
        <v>4</v>
      </c>
      <c r="N854"/>
      <c r="O854"/>
      <c r="P854"/>
      <c r="Q854"/>
    </row>
    <row r="855" spans="1:17" s="1" customFormat="1" x14ac:dyDescent="0.25">
      <c r="A855" t="s">
        <v>100</v>
      </c>
      <c r="B855" t="s">
        <v>32</v>
      </c>
      <c r="C855" s="1" t="str">
        <f t="shared" si="9"/>
        <v>fle</v>
      </c>
      <c r="D855" t="s">
        <v>34</v>
      </c>
      <c r="E855">
        <v>25</v>
      </c>
      <c r="F855" t="s">
        <v>47</v>
      </c>
      <c r="G855">
        <v>2014</v>
      </c>
      <c r="H855">
        <v>4</v>
      </c>
      <c r="I855" t="s">
        <v>104</v>
      </c>
      <c r="J855">
        <v>15079</v>
      </c>
      <c r="K855">
        <v>525</v>
      </c>
      <c r="L855">
        <v>119</v>
      </c>
      <c r="M855">
        <v>4</v>
      </c>
      <c r="N855"/>
      <c r="O855"/>
      <c r="P855"/>
      <c r="Q855"/>
    </row>
    <row r="856" spans="1:17" s="1" customFormat="1" x14ac:dyDescent="0.25">
      <c r="A856" t="s">
        <v>100</v>
      </c>
      <c r="B856" t="s">
        <v>51</v>
      </c>
      <c r="C856" s="1" t="str">
        <f t="shared" si="9"/>
        <v>tur</v>
      </c>
      <c r="D856" t="s">
        <v>28</v>
      </c>
      <c r="E856">
        <v>25</v>
      </c>
      <c r="F856" t="s">
        <v>47</v>
      </c>
      <c r="G856">
        <v>2014</v>
      </c>
      <c r="H856">
        <v>4</v>
      </c>
      <c r="I856" t="s">
        <v>104</v>
      </c>
      <c r="J856">
        <v>395</v>
      </c>
      <c r="K856">
        <v>525</v>
      </c>
      <c r="L856">
        <v>112</v>
      </c>
      <c r="M856">
        <v>4</v>
      </c>
      <c r="N856">
        <v>3</v>
      </c>
      <c r="O856">
        <v>3</v>
      </c>
      <c r="P856">
        <v>6</v>
      </c>
      <c r="Q856">
        <v>5</v>
      </c>
    </row>
    <row r="857" spans="1:17" s="1" customFormat="1" x14ac:dyDescent="0.25">
      <c r="A857" t="s">
        <v>100</v>
      </c>
      <c r="B857" t="s">
        <v>102</v>
      </c>
      <c r="C857" s="1" t="str">
        <f t="shared" si="9"/>
        <v>bll</v>
      </c>
      <c r="D857" t="s">
        <v>103</v>
      </c>
      <c r="E857">
        <v>25</v>
      </c>
      <c r="F857" t="s">
        <v>47</v>
      </c>
      <c r="G857">
        <v>2014</v>
      </c>
      <c r="H857">
        <v>4</v>
      </c>
      <c r="I857" t="s">
        <v>104</v>
      </c>
      <c r="J857">
        <v>0</v>
      </c>
      <c r="K857">
        <v>525</v>
      </c>
      <c r="L857"/>
      <c r="M857">
        <v>4</v>
      </c>
      <c r="N857"/>
      <c r="O857"/>
      <c r="P857"/>
      <c r="Q857"/>
    </row>
    <row r="858" spans="1:17" s="1" customFormat="1" x14ac:dyDescent="0.25">
      <c r="A858" t="s">
        <v>100</v>
      </c>
      <c r="B858" t="s">
        <v>52</v>
      </c>
      <c r="C858" s="1" t="str">
        <f t="shared" si="9"/>
        <v>cod</v>
      </c>
      <c r="D858" t="s">
        <v>54</v>
      </c>
      <c r="E858">
        <v>25</v>
      </c>
      <c r="F858" t="s">
        <v>47</v>
      </c>
      <c r="G858">
        <v>2015</v>
      </c>
      <c r="H858">
        <v>1</v>
      </c>
      <c r="I858" t="s">
        <v>101</v>
      </c>
      <c r="J858">
        <v>826090</v>
      </c>
      <c r="K858">
        <v>1113</v>
      </c>
      <c r="L858">
        <v>1009</v>
      </c>
      <c r="M858">
        <v>5</v>
      </c>
      <c r="N858">
        <v>5</v>
      </c>
      <c r="O858">
        <v>5</v>
      </c>
      <c r="P858">
        <v>2016</v>
      </c>
      <c r="Q858">
        <v>658</v>
      </c>
    </row>
    <row r="859" spans="1:17" s="1" customFormat="1" x14ac:dyDescent="0.25">
      <c r="A859" t="s">
        <v>100</v>
      </c>
      <c r="B859" t="s">
        <v>39</v>
      </c>
      <c r="C859" s="1" t="str">
        <f t="shared" si="9"/>
        <v>dab</v>
      </c>
      <c r="D859" t="s">
        <v>41</v>
      </c>
      <c r="E859">
        <v>25</v>
      </c>
      <c r="F859" t="s">
        <v>47</v>
      </c>
      <c r="G859">
        <v>2015</v>
      </c>
      <c r="H859">
        <v>1</v>
      </c>
      <c r="I859" t="s">
        <v>101</v>
      </c>
      <c r="J859">
        <v>0</v>
      </c>
      <c r="K859">
        <v>1113</v>
      </c>
      <c r="L859">
        <v>1</v>
      </c>
      <c r="M859">
        <v>5</v>
      </c>
      <c r="N859"/>
      <c r="O859"/>
      <c r="P859"/>
      <c r="Q859"/>
    </row>
    <row r="860" spans="1:17" s="1" customFormat="1" x14ac:dyDescent="0.25">
      <c r="A860" t="s">
        <v>100</v>
      </c>
      <c r="B860" t="s">
        <v>32</v>
      </c>
      <c r="C860" s="1" t="str">
        <f t="shared" si="9"/>
        <v>fle</v>
      </c>
      <c r="D860" t="s">
        <v>34</v>
      </c>
      <c r="E860">
        <v>25</v>
      </c>
      <c r="F860" t="s">
        <v>47</v>
      </c>
      <c r="G860">
        <v>2015</v>
      </c>
      <c r="H860">
        <v>1</v>
      </c>
      <c r="I860" t="s">
        <v>101</v>
      </c>
      <c r="J860">
        <v>4008791</v>
      </c>
      <c r="K860">
        <v>1113</v>
      </c>
      <c r="L860">
        <v>329</v>
      </c>
      <c r="M860">
        <v>5</v>
      </c>
      <c r="N860">
        <v>5</v>
      </c>
      <c r="O860">
        <v>5</v>
      </c>
      <c r="P860">
        <v>1146</v>
      </c>
      <c r="Q860">
        <v>267</v>
      </c>
    </row>
    <row r="861" spans="1:17" s="1" customFormat="1" x14ac:dyDescent="0.25">
      <c r="A861" t="s">
        <v>100</v>
      </c>
      <c r="B861" t="s">
        <v>48</v>
      </c>
      <c r="C861" s="1" t="str">
        <f t="shared" si="9"/>
        <v>ple</v>
      </c>
      <c r="D861" t="s">
        <v>50</v>
      </c>
      <c r="E861">
        <v>25</v>
      </c>
      <c r="F861" t="s">
        <v>47</v>
      </c>
      <c r="G861">
        <v>2015</v>
      </c>
      <c r="H861">
        <v>1</v>
      </c>
      <c r="I861" t="s">
        <v>101</v>
      </c>
      <c r="J861">
        <v>17094</v>
      </c>
      <c r="K861">
        <v>1113</v>
      </c>
      <c r="L861">
        <v>129</v>
      </c>
      <c r="M861">
        <v>5</v>
      </c>
      <c r="N861">
        <v>5</v>
      </c>
      <c r="O861">
        <v>5</v>
      </c>
      <c r="P861">
        <v>486</v>
      </c>
      <c r="Q861">
        <v>77</v>
      </c>
    </row>
    <row r="862" spans="1:17" s="1" customFormat="1" x14ac:dyDescent="0.25">
      <c r="A862" t="s">
        <v>100</v>
      </c>
      <c r="B862" t="s">
        <v>51</v>
      </c>
      <c r="C862" s="1" t="str">
        <f t="shared" ref="C862:C925" si="10">LEFT(D862,3)</f>
        <v>tur</v>
      </c>
      <c r="D862" t="s">
        <v>28</v>
      </c>
      <c r="E862">
        <v>25</v>
      </c>
      <c r="F862" t="s">
        <v>47</v>
      </c>
      <c r="G862">
        <v>2015</v>
      </c>
      <c r="H862">
        <v>1</v>
      </c>
      <c r="I862" t="s">
        <v>101</v>
      </c>
      <c r="J862">
        <v>775</v>
      </c>
      <c r="K862">
        <v>1113</v>
      </c>
      <c r="L862">
        <v>36</v>
      </c>
      <c r="M862">
        <v>5</v>
      </c>
      <c r="N862">
        <v>1</v>
      </c>
      <c r="O862">
        <v>1</v>
      </c>
      <c r="P862">
        <v>4</v>
      </c>
      <c r="Q862">
        <v>1</v>
      </c>
    </row>
    <row r="863" spans="1:17" s="1" customFormat="1" x14ac:dyDescent="0.25">
      <c r="A863" t="s">
        <v>100</v>
      </c>
      <c r="B863" t="s">
        <v>102</v>
      </c>
      <c r="C863" s="1" t="str">
        <f t="shared" si="10"/>
        <v>bll</v>
      </c>
      <c r="D863" t="s">
        <v>103</v>
      </c>
      <c r="E863">
        <v>25</v>
      </c>
      <c r="F863" t="s">
        <v>47</v>
      </c>
      <c r="G863">
        <v>2015</v>
      </c>
      <c r="H863">
        <v>1</v>
      </c>
      <c r="I863" t="s">
        <v>101</v>
      </c>
      <c r="J863">
        <v>0</v>
      </c>
      <c r="K863">
        <v>1113</v>
      </c>
      <c r="L863">
        <v>1</v>
      </c>
      <c r="M863">
        <v>5</v>
      </c>
      <c r="N863"/>
      <c r="O863"/>
      <c r="P863"/>
      <c r="Q863"/>
    </row>
    <row r="864" spans="1:17" s="1" customFormat="1" x14ac:dyDescent="0.25">
      <c r="A864" t="s">
        <v>100</v>
      </c>
      <c r="B864" t="s">
        <v>32</v>
      </c>
      <c r="C864" s="1" t="str">
        <f t="shared" si="10"/>
        <v>fle</v>
      </c>
      <c r="D864" t="s">
        <v>34</v>
      </c>
      <c r="E864">
        <v>25</v>
      </c>
      <c r="F864" t="s">
        <v>47</v>
      </c>
      <c r="G864">
        <v>2015</v>
      </c>
      <c r="H864">
        <v>1</v>
      </c>
      <c r="I864" t="s">
        <v>104</v>
      </c>
      <c r="J864">
        <v>1586304</v>
      </c>
      <c r="K864">
        <v>1113</v>
      </c>
      <c r="L864">
        <v>329</v>
      </c>
      <c r="M864">
        <v>5</v>
      </c>
      <c r="N864"/>
      <c r="O864"/>
      <c r="P864"/>
      <c r="Q864"/>
    </row>
    <row r="865" spans="1:17" s="1" customFormat="1" x14ac:dyDescent="0.25">
      <c r="A865" t="s">
        <v>100</v>
      </c>
      <c r="B865" t="s">
        <v>51</v>
      </c>
      <c r="C865" s="1" t="str">
        <f t="shared" si="10"/>
        <v>tur</v>
      </c>
      <c r="D865" t="s">
        <v>28</v>
      </c>
      <c r="E865">
        <v>25</v>
      </c>
      <c r="F865" t="s">
        <v>47</v>
      </c>
      <c r="G865">
        <v>2015</v>
      </c>
      <c r="H865">
        <v>1</v>
      </c>
      <c r="I865" t="s">
        <v>104</v>
      </c>
      <c r="J865">
        <v>85</v>
      </c>
      <c r="K865">
        <v>1113</v>
      </c>
      <c r="L865">
        <v>36</v>
      </c>
      <c r="M865">
        <v>5</v>
      </c>
      <c r="N865"/>
      <c r="O865"/>
      <c r="P865"/>
      <c r="Q865"/>
    </row>
    <row r="866" spans="1:17" s="1" customFormat="1" x14ac:dyDescent="0.25">
      <c r="A866" t="s">
        <v>100</v>
      </c>
      <c r="B866" t="s">
        <v>102</v>
      </c>
      <c r="C866" s="1" t="str">
        <f t="shared" si="10"/>
        <v>bll</v>
      </c>
      <c r="D866" t="s">
        <v>103</v>
      </c>
      <c r="E866">
        <v>25</v>
      </c>
      <c r="F866" t="s">
        <v>47</v>
      </c>
      <c r="G866">
        <v>2015</v>
      </c>
      <c r="H866">
        <v>1</v>
      </c>
      <c r="I866" t="s">
        <v>104</v>
      </c>
      <c r="J866">
        <v>0</v>
      </c>
      <c r="K866">
        <v>1113</v>
      </c>
      <c r="L866">
        <v>1</v>
      </c>
      <c r="M866">
        <v>5</v>
      </c>
      <c r="N866"/>
      <c r="O866"/>
      <c r="P866"/>
      <c r="Q866"/>
    </row>
    <row r="867" spans="1:17" s="1" customFormat="1" x14ac:dyDescent="0.25">
      <c r="A867" t="s">
        <v>100</v>
      </c>
      <c r="B867" t="s">
        <v>52</v>
      </c>
      <c r="C867" s="1" t="str">
        <f t="shared" si="10"/>
        <v>cod</v>
      </c>
      <c r="D867" t="s">
        <v>54</v>
      </c>
      <c r="E867">
        <v>25</v>
      </c>
      <c r="F867" t="s">
        <v>47</v>
      </c>
      <c r="G867">
        <v>2015</v>
      </c>
      <c r="H867">
        <v>2</v>
      </c>
      <c r="I867" t="s">
        <v>101</v>
      </c>
      <c r="J867">
        <v>551872</v>
      </c>
      <c r="K867">
        <v>1108</v>
      </c>
      <c r="L867">
        <v>1070</v>
      </c>
      <c r="M867">
        <v>7</v>
      </c>
      <c r="N867">
        <v>7</v>
      </c>
      <c r="O867">
        <v>7</v>
      </c>
      <c r="P867">
        <v>3393</v>
      </c>
      <c r="Q867">
        <v>1159</v>
      </c>
    </row>
    <row r="868" spans="1:17" s="1" customFormat="1" x14ac:dyDescent="0.25">
      <c r="A868" t="s">
        <v>100</v>
      </c>
      <c r="B868" t="s">
        <v>39</v>
      </c>
      <c r="C868" s="1" t="str">
        <f t="shared" si="10"/>
        <v>dab</v>
      </c>
      <c r="D868" t="s">
        <v>41</v>
      </c>
      <c r="E868">
        <v>25</v>
      </c>
      <c r="F868" t="s">
        <v>47</v>
      </c>
      <c r="G868">
        <v>2015</v>
      </c>
      <c r="H868">
        <v>2</v>
      </c>
      <c r="I868" t="s">
        <v>101</v>
      </c>
      <c r="J868">
        <v>35</v>
      </c>
      <c r="K868">
        <v>1108</v>
      </c>
      <c r="L868">
        <v>3</v>
      </c>
      <c r="M868">
        <v>7</v>
      </c>
      <c r="N868">
        <v>1</v>
      </c>
      <c r="O868">
        <v>1</v>
      </c>
      <c r="P868">
        <v>1</v>
      </c>
      <c r="Q868">
        <v>0</v>
      </c>
    </row>
    <row r="869" spans="1:17" s="1" customFormat="1" x14ac:dyDescent="0.25">
      <c r="A869" t="s">
        <v>100</v>
      </c>
      <c r="B869" t="s">
        <v>32</v>
      </c>
      <c r="C869" s="1" t="str">
        <f t="shared" si="10"/>
        <v>fle</v>
      </c>
      <c r="D869" t="s">
        <v>34</v>
      </c>
      <c r="E869">
        <v>25</v>
      </c>
      <c r="F869" t="s">
        <v>47</v>
      </c>
      <c r="G869">
        <v>2015</v>
      </c>
      <c r="H869">
        <v>2</v>
      </c>
      <c r="I869" t="s">
        <v>101</v>
      </c>
      <c r="J869">
        <v>239029</v>
      </c>
      <c r="K869">
        <v>1108</v>
      </c>
      <c r="L869">
        <v>146</v>
      </c>
      <c r="M869">
        <v>7</v>
      </c>
      <c r="N869">
        <v>7</v>
      </c>
      <c r="O869">
        <v>7</v>
      </c>
      <c r="P869">
        <v>1057</v>
      </c>
      <c r="Q869">
        <v>205</v>
      </c>
    </row>
    <row r="870" spans="1:17" s="1" customFormat="1" x14ac:dyDescent="0.25">
      <c r="A870" t="s">
        <v>100</v>
      </c>
      <c r="B870" t="s">
        <v>48</v>
      </c>
      <c r="C870" s="1" t="str">
        <f t="shared" si="10"/>
        <v>ple</v>
      </c>
      <c r="D870" t="s">
        <v>50</v>
      </c>
      <c r="E870">
        <v>25</v>
      </c>
      <c r="F870" t="s">
        <v>47</v>
      </c>
      <c r="G870">
        <v>2015</v>
      </c>
      <c r="H870">
        <v>2</v>
      </c>
      <c r="I870" t="s">
        <v>101</v>
      </c>
      <c r="J870">
        <v>5762</v>
      </c>
      <c r="K870">
        <v>1108</v>
      </c>
      <c r="L870">
        <v>25</v>
      </c>
      <c r="M870">
        <v>7</v>
      </c>
      <c r="N870">
        <v>7</v>
      </c>
      <c r="O870">
        <v>7</v>
      </c>
      <c r="P870">
        <v>250</v>
      </c>
      <c r="Q870">
        <v>38</v>
      </c>
    </row>
    <row r="871" spans="1:17" s="1" customFormat="1" x14ac:dyDescent="0.25">
      <c r="A871" t="s">
        <v>100</v>
      </c>
      <c r="B871" t="s">
        <v>51</v>
      </c>
      <c r="C871" s="1" t="str">
        <f t="shared" si="10"/>
        <v>tur</v>
      </c>
      <c r="D871" t="s">
        <v>28</v>
      </c>
      <c r="E871">
        <v>25</v>
      </c>
      <c r="F871" t="s">
        <v>47</v>
      </c>
      <c r="G871">
        <v>2015</v>
      </c>
      <c r="H871">
        <v>2</v>
      </c>
      <c r="I871" t="s">
        <v>101</v>
      </c>
      <c r="J871">
        <v>42</v>
      </c>
      <c r="K871">
        <v>1108</v>
      </c>
      <c r="L871">
        <v>16</v>
      </c>
      <c r="M871">
        <v>7</v>
      </c>
      <c r="N871">
        <v>1</v>
      </c>
      <c r="O871">
        <v>1</v>
      </c>
      <c r="P871">
        <v>1</v>
      </c>
      <c r="Q871">
        <v>0</v>
      </c>
    </row>
    <row r="872" spans="1:17" s="1" customFormat="1" x14ac:dyDescent="0.25">
      <c r="A872" t="s">
        <v>100</v>
      </c>
      <c r="B872" t="s">
        <v>102</v>
      </c>
      <c r="C872" s="1" t="str">
        <f t="shared" si="10"/>
        <v>bll</v>
      </c>
      <c r="D872" t="s">
        <v>103</v>
      </c>
      <c r="E872">
        <v>25</v>
      </c>
      <c r="F872" t="s">
        <v>47</v>
      </c>
      <c r="G872">
        <v>2015</v>
      </c>
      <c r="H872">
        <v>2</v>
      </c>
      <c r="I872" t="s">
        <v>101</v>
      </c>
      <c r="J872">
        <v>0</v>
      </c>
      <c r="K872">
        <v>1108</v>
      </c>
      <c r="L872"/>
      <c r="M872">
        <v>7</v>
      </c>
      <c r="N872"/>
      <c r="O872"/>
      <c r="P872"/>
      <c r="Q872"/>
    </row>
    <row r="873" spans="1:17" s="1" customFormat="1" x14ac:dyDescent="0.25">
      <c r="A873" t="s">
        <v>100</v>
      </c>
      <c r="B873" t="s">
        <v>32</v>
      </c>
      <c r="C873" s="1" t="str">
        <f t="shared" si="10"/>
        <v>fle</v>
      </c>
      <c r="D873" t="s">
        <v>34</v>
      </c>
      <c r="E873">
        <v>25</v>
      </c>
      <c r="F873" t="s">
        <v>47</v>
      </c>
      <c r="G873">
        <v>2015</v>
      </c>
      <c r="H873">
        <v>2</v>
      </c>
      <c r="I873" t="s">
        <v>104</v>
      </c>
      <c r="J873">
        <v>3486</v>
      </c>
      <c r="K873">
        <v>1108</v>
      </c>
      <c r="L873">
        <v>146</v>
      </c>
      <c r="M873">
        <v>7</v>
      </c>
      <c r="N873"/>
      <c r="O873"/>
      <c r="P873"/>
      <c r="Q873"/>
    </row>
    <row r="874" spans="1:17" s="1" customFormat="1" x14ac:dyDescent="0.25">
      <c r="A874" t="s">
        <v>100</v>
      </c>
      <c r="B874" t="s">
        <v>51</v>
      </c>
      <c r="C874" s="1" t="str">
        <f t="shared" si="10"/>
        <v>tur</v>
      </c>
      <c r="D874" t="s">
        <v>28</v>
      </c>
      <c r="E874">
        <v>25</v>
      </c>
      <c r="F874" t="s">
        <v>47</v>
      </c>
      <c r="G874">
        <v>2015</v>
      </c>
      <c r="H874">
        <v>2</v>
      </c>
      <c r="I874" t="s">
        <v>104</v>
      </c>
      <c r="J874">
        <v>236</v>
      </c>
      <c r="K874">
        <v>1108</v>
      </c>
      <c r="L874">
        <v>16</v>
      </c>
      <c r="M874">
        <v>7</v>
      </c>
      <c r="N874"/>
      <c r="O874"/>
      <c r="P874"/>
      <c r="Q874"/>
    </row>
    <row r="875" spans="1:17" s="1" customFormat="1" x14ac:dyDescent="0.25">
      <c r="A875" t="s">
        <v>100</v>
      </c>
      <c r="B875" t="s">
        <v>102</v>
      </c>
      <c r="C875" s="1" t="str">
        <f t="shared" si="10"/>
        <v>bll</v>
      </c>
      <c r="D875" t="s">
        <v>103</v>
      </c>
      <c r="E875">
        <v>25</v>
      </c>
      <c r="F875" t="s">
        <v>47</v>
      </c>
      <c r="G875">
        <v>2015</v>
      </c>
      <c r="H875">
        <v>2</v>
      </c>
      <c r="I875" t="s">
        <v>104</v>
      </c>
      <c r="J875">
        <v>0</v>
      </c>
      <c r="K875">
        <v>1108</v>
      </c>
      <c r="L875"/>
      <c r="M875">
        <v>7</v>
      </c>
      <c r="N875"/>
      <c r="O875"/>
      <c r="P875"/>
      <c r="Q875"/>
    </row>
    <row r="876" spans="1:17" s="1" customFormat="1" x14ac:dyDescent="0.25">
      <c r="A876" t="s">
        <v>100</v>
      </c>
      <c r="B876" t="s">
        <v>52</v>
      </c>
      <c r="C876" s="1" t="str">
        <f t="shared" si="10"/>
        <v>cod</v>
      </c>
      <c r="D876" t="s">
        <v>54</v>
      </c>
      <c r="E876">
        <v>25</v>
      </c>
      <c r="F876" t="s">
        <v>47</v>
      </c>
      <c r="G876">
        <v>2015</v>
      </c>
      <c r="H876">
        <v>3</v>
      </c>
      <c r="I876" t="s">
        <v>101</v>
      </c>
      <c r="J876">
        <v>8665</v>
      </c>
      <c r="K876">
        <v>175</v>
      </c>
      <c r="L876">
        <v>148</v>
      </c>
      <c r="M876">
        <v>7</v>
      </c>
      <c r="N876">
        <v>7</v>
      </c>
      <c r="O876">
        <v>7</v>
      </c>
      <c r="P876">
        <v>819</v>
      </c>
      <c r="Q876">
        <v>284</v>
      </c>
    </row>
    <row r="877" spans="1:17" s="1" customFormat="1" x14ac:dyDescent="0.25">
      <c r="A877" t="s">
        <v>100</v>
      </c>
      <c r="B877" t="s">
        <v>39</v>
      </c>
      <c r="C877" s="1" t="str">
        <f t="shared" si="10"/>
        <v>dab</v>
      </c>
      <c r="D877" t="s">
        <v>41</v>
      </c>
      <c r="E877">
        <v>25</v>
      </c>
      <c r="F877" t="s">
        <v>47</v>
      </c>
      <c r="G877">
        <v>2015</v>
      </c>
      <c r="H877">
        <v>3</v>
      </c>
      <c r="I877" t="s">
        <v>101</v>
      </c>
      <c r="J877">
        <v>0</v>
      </c>
      <c r="K877">
        <v>175</v>
      </c>
      <c r="L877"/>
      <c r="M877">
        <v>7</v>
      </c>
      <c r="N877"/>
      <c r="O877"/>
      <c r="P877"/>
      <c r="Q877"/>
    </row>
    <row r="878" spans="1:17" s="1" customFormat="1" x14ac:dyDescent="0.25">
      <c r="A878" t="s">
        <v>100</v>
      </c>
      <c r="B878" t="s">
        <v>32</v>
      </c>
      <c r="C878" s="1" t="str">
        <f t="shared" si="10"/>
        <v>fle</v>
      </c>
      <c r="D878" t="s">
        <v>34</v>
      </c>
      <c r="E878">
        <v>25</v>
      </c>
      <c r="F878" t="s">
        <v>47</v>
      </c>
      <c r="G878">
        <v>2015</v>
      </c>
      <c r="H878">
        <v>3</v>
      </c>
      <c r="I878" t="s">
        <v>101</v>
      </c>
      <c r="J878">
        <v>9589</v>
      </c>
      <c r="K878">
        <v>175</v>
      </c>
      <c r="L878">
        <v>5</v>
      </c>
      <c r="M878">
        <v>7</v>
      </c>
      <c r="N878">
        <v>7</v>
      </c>
      <c r="O878">
        <v>7</v>
      </c>
      <c r="P878">
        <v>772</v>
      </c>
      <c r="Q878">
        <v>147</v>
      </c>
    </row>
    <row r="879" spans="1:17" s="1" customFormat="1" x14ac:dyDescent="0.25">
      <c r="A879" t="s">
        <v>100</v>
      </c>
      <c r="B879" t="s">
        <v>48</v>
      </c>
      <c r="C879" s="1" t="str">
        <f t="shared" si="10"/>
        <v>ple</v>
      </c>
      <c r="D879" t="s">
        <v>50</v>
      </c>
      <c r="E879">
        <v>25</v>
      </c>
      <c r="F879" t="s">
        <v>47</v>
      </c>
      <c r="G879">
        <v>2015</v>
      </c>
      <c r="H879">
        <v>3</v>
      </c>
      <c r="I879" t="s">
        <v>101</v>
      </c>
      <c r="J879">
        <v>899</v>
      </c>
      <c r="K879">
        <v>175</v>
      </c>
      <c r="L879">
        <v>14</v>
      </c>
      <c r="M879">
        <v>7</v>
      </c>
      <c r="N879">
        <v>7</v>
      </c>
      <c r="O879">
        <v>7</v>
      </c>
      <c r="P879">
        <v>278</v>
      </c>
      <c r="Q879">
        <v>47</v>
      </c>
    </row>
    <row r="880" spans="1:17" s="1" customFormat="1" x14ac:dyDescent="0.25">
      <c r="A880" t="s">
        <v>100</v>
      </c>
      <c r="B880" t="s">
        <v>51</v>
      </c>
      <c r="C880" s="1" t="str">
        <f t="shared" si="10"/>
        <v>tur</v>
      </c>
      <c r="D880" t="s">
        <v>28</v>
      </c>
      <c r="E880">
        <v>25</v>
      </c>
      <c r="F880" t="s">
        <v>47</v>
      </c>
      <c r="G880">
        <v>2015</v>
      </c>
      <c r="H880">
        <v>3</v>
      </c>
      <c r="I880" t="s">
        <v>101</v>
      </c>
      <c r="J880">
        <v>30</v>
      </c>
      <c r="K880">
        <v>175</v>
      </c>
      <c r="L880">
        <v>10</v>
      </c>
      <c r="M880">
        <v>7</v>
      </c>
      <c r="N880">
        <v>2</v>
      </c>
      <c r="O880">
        <v>2</v>
      </c>
      <c r="P880">
        <v>2</v>
      </c>
      <c r="Q880">
        <v>1</v>
      </c>
    </row>
    <row r="881" spans="1:17" s="1" customFormat="1" x14ac:dyDescent="0.25">
      <c r="A881" t="s">
        <v>100</v>
      </c>
      <c r="B881" t="s">
        <v>102</v>
      </c>
      <c r="C881" s="1" t="str">
        <f t="shared" si="10"/>
        <v>bll</v>
      </c>
      <c r="D881" t="s">
        <v>103</v>
      </c>
      <c r="E881">
        <v>25</v>
      </c>
      <c r="F881" t="s">
        <v>47</v>
      </c>
      <c r="G881">
        <v>2015</v>
      </c>
      <c r="H881">
        <v>3</v>
      </c>
      <c r="I881" t="s">
        <v>101</v>
      </c>
      <c r="J881">
        <v>0</v>
      </c>
      <c r="K881">
        <v>175</v>
      </c>
      <c r="L881"/>
      <c r="M881">
        <v>7</v>
      </c>
      <c r="N881"/>
      <c r="O881"/>
      <c r="P881"/>
      <c r="Q881"/>
    </row>
    <row r="882" spans="1:17" s="1" customFormat="1" x14ac:dyDescent="0.25">
      <c r="A882" t="s">
        <v>100</v>
      </c>
      <c r="B882" t="s">
        <v>32</v>
      </c>
      <c r="C882" s="1" t="str">
        <f t="shared" si="10"/>
        <v>fle</v>
      </c>
      <c r="D882" t="s">
        <v>34</v>
      </c>
      <c r="E882">
        <v>25</v>
      </c>
      <c r="F882" t="s">
        <v>47</v>
      </c>
      <c r="G882">
        <v>2015</v>
      </c>
      <c r="H882">
        <v>3</v>
      </c>
      <c r="I882" t="s">
        <v>104</v>
      </c>
      <c r="J882">
        <v>48</v>
      </c>
      <c r="K882">
        <v>175</v>
      </c>
      <c r="L882">
        <v>5</v>
      </c>
      <c r="M882">
        <v>7</v>
      </c>
      <c r="N882"/>
      <c r="O882"/>
      <c r="P882"/>
      <c r="Q882"/>
    </row>
    <row r="883" spans="1:17" s="1" customFormat="1" x14ac:dyDescent="0.25">
      <c r="A883" t="s">
        <v>100</v>
      </c>
      <c r="B883" t="s">
        <v>51</v>
      </c>
      <c r="C883" s="1" t="str">
        <f t="shared" si="10"/>
        <v>tur</v>
      </c>
      <c r="D883" t="s">
        <v>28</v>
      </c>
      <c r="E883">
        <v>25</v>
      </c>
      <c r="F883" t="s">
        <v>47</v>
      </c>
      <c r="G883">
        <v>2015</v>
      </c>
      <c r="H883">
        <v>3</v>
      </c>
      <c r="I883" t="s">
        <v>104</v>
      </c>
      <c r="J883">
        <v>28</v>
      </c>
      <c r="K883">
        <v>175</v>
      </c>
      <c r="L883">
        <v>10</v>
      </c>
      <c r="M883">
        <v>7</v>
      </c>
      <c r="N883"/>
      <c r="O883"/>
      <c r="P883"/>
      <c r="Q883"/>
    </row>
    <row r="884" spans="1:17" s="1" customFormat="1" x14ac:dyDescent="0.25">
      <c r="A884" t="s">
        <v>100</v>
      </c>
      <c r="B884" t="s">
        <v>102</v>
      </c>
      <c r="C884" s="1" t="str">
        <f t="shared" si="10"/>
        <v>bll</v>
      </c>
      <c r="D884" t="s">
        <v>103</v>
      </c>
      <c r="E884">
        <v>25</v>
      </c>
      <c r="F884" t="s">
        <v>47</v>
      </c>
      <c r="G884">
        <v>2015</v>
      </c>
      <c r="H884">
        <v>3</v>
      </c>
      <c r="I884" t="s">
        <v>104</v>
      </c>
      <c r="J884">
        <v>0</v>
      </c>
      <c r="K884">
        <v>175</v>
      </c>
      <c r="L884"/>
      <c r="M884">
        <v>7</v>
      </c>
      <c r="N884"/>
      <c r="O884"/>
      <c r="P884"/>
      <c r="Q884"/>
    </row>
    <row r="885" spans="1:17" s="1" customFormat="1" x14ac:dyDescent="0.25">
      <c r="A885" t="s">
        <v>100</v>
      </c>
      <c r="B885" t="s">
        <v>52</v>
      </c>
      <c r="C885" s="1" t="str">
        <f t="shared" si="10"/>
        <v>cod</v>
      </c>
      <c r="D885" t="s">
        <v>54</v>
      </c>
      <c r="E885">
        <v>25</v>
      </c>
      <c r="F885" t="s">
        <v>47</v>
      </c>
      <c r="G885">
        <v>2015</v>
      </c>
      <c r="H885">
        <v>4</v>
      </c>
      <c r="I885" t="s">
        <v>101</v>
      </c>
      <c r="J885">
        <v>39872</v>
      </c>
      <c r="K885">
        <v>500</v>
      </c>
      <c r="L885">
        <v>424</v>
      </c>
      <c r="M885">
        <v>3</v>
      </c>
      <c r="N885">
        <v>3</v>
      </c>
      <c r="O885">
        <v>3</v>
      </c>
      <c r="P885">
        <v>1261</v>
      </c>
      <c r="Q885">
        <v>490</v>
      </c>
    </row>
    <row r="886" spans="1:17" s="1" customFormat="1" x14ac:dyDescent="0.25">
      <c r="A886" t="s">
        <v>100</v>
      </c>
      <c r="B886" t="s">
        <v>39</v>
      </c>
      <c r="C886" s="1" t="str">
        <f t="shared" si="10"/>
        <v>dab</v>
      </c>
      <c r="D886" t="s">
        <v>41</v>
      </c>
      <c r="E886">
        <v>25</v>
      </c>
      <c r="F886" t="s">
        <v>47</v>
      </c>
      <c r="G886">
        <v>2015</v>
      </c>
      <c r="H886">
        <v>4</v>
      </c>
      <c r="I886" t="s">
        <v>101</v>
      </c>
      <c r="J886">
        <v>0</v>
      </c>
      <c r="K886">
        <v>500</v>
      </c>
      <c r="L886"/>
      <c r="M886">
        <v>3</v>
      </c>
      <c r="N886"/>
      <c r="O886"/>
      <c r="P886"/>
      <c r="Q886"/>
    </row>
    <row r="887" spans="1:17" s="1" customFormat="1" x14ac:dyDescent="0.25">
      <c r="A887" t="s">
        <v>100</v>
      </c>
      <c r="B887" t="s">
        <v>32</v>
      </c>
      <c r="C887" s="1" t="str">
        <f t="shared" si="10"/>
        <v>fle</v>
      </c>
      <c r="D887" t="s">
        <v>34</v>
      </c>
      <c r="E887">
        <v>25</v>
      </c>
      <c r="F887" t="s">
        <v>47</v>
      </c>
      <c r="G887">
        <v>2015</v>
      </c>
      <c r="H887">
        <v>4</v>
      </c>
      <c r="I887" t="s">
        <v>101</v>
      </c>
      <c r="J887">
        <v>38512</v>
      </c>
      <c r="K887">
        <v>500</v>
      </c>
      <c r="L887">
        <v>57</v>
      </c>
      <c r="M887">
        <v>3</v>
      </c>
      <c r="N887">
        <v>3</v>
      </c>
      <c r="O887">
        <v>3</v>
      </c>
      <c r="P887">
        <v>647</v>
      </c>
      <c r="Q887">
        <v>155</v>
      </c>
    </row>
    <row r="888" spans="1:17" s="1" customFormat="1" x14ac:dyDescent="0.25">
      <c r="A888" t="s">
        <v>100</v>
      </c>
      <c r="B888" t="s">
        <v>48</v>
      </c>
      <c r="C888" s="1" t="str">
        <f t="shared" si="10"/>
        <v>ple</v>
      </c>
      <c r="D888" t="s">
        <v>50</v>
      </c>
      <c r="E888">
        <v>25</v>
      </c>
      <c r="F888" t="s">
        <v>47</v>
      </c>
      <c r="G888">
        <v>2015</v>
      </c>
      <c r="H888">
        <v>4</v>
      </c>
      <c r="I888" t="s">
        <v>101</v>
      </c>
      <c r="J888">
        <v>44396</v>
      </c>
      <c r="K888">
        <v>500</v>
      </c>
      <c r="L888">
        <v>146</v>
      </c>
      <c r="M888">
        <v>3</v>
      </c>
      <c r="N888">
        <v>3</v>
      </c>
      <c r="O888">
        <v>3</v>
      </c>
      <c r="P888">
        <v>802</v>
      </c>
      <c r="Q888">
        <v>158</v>
      </c>
    </row>
    <row r="889" spans="1:17" s="1" customFormat="1" x14ac:dyDescent="0.25">
      <c r="A889" t="s">
        <v>100</v>
      </c>
      <c r="B889" t="s">
        <v>51</v>
      </c>
      <c r="C889" s="1" t="str">
        <f t="shared" si="10"/>
        <v>tur</v>
      </c>
      <c r="D889" t="s">
        <v>28</v>
      </c>
      <c r="E889">
        <v>25</v>
      </c>
      <c r="F889" t="s">
        <v>47</v>
      </c>
      <c r="G889">
        <v>2015</v>
      </c>
      <c r="H889">
        <v>4</v>
      </c>
      <c r="I889" t="s">
        <v>101</v>
      </c>
      <c r="J889">
        <v>51</v>
      </c>
      <c r="K889">
        <v>500</v>
      </c>
      <c r="L889">
        <v>87</v>
      </c>
      <c r="M889">
        <v>3</v>
      </c>
      <c r="N889">
        <v>1</v>
      </c>
      <c r="O889">
        <v>1</v>
      </c>
      <c r="P889">
        <v>2</v>
      </c>
      <c r="Q889">
        <v>1</v>
      </c>
    </row>
    <row r="890" spans="1:17" s="1" customFormat="1" x14ac:dyDescent="0.25">
      <c r="A890" t="s">
        <v>100</v>
      </c>
      <c r="B890" t="s">
        <v>102</v>
      </c>
      <c r="C890" s="1" t="str">
        <f t="shared" si="10"/>
        <v>bll</v>
      </c>
      <c r="D890" t="s">
        <v>103</v>
      </c>
      <c r="E890">
        <v>25</v>
      </c>
      <c r="F890" t="s">
        <v>47</v>
      </c>
      <c r="G890">
        <v>2015</v>
      </c>
      <c r="H890">
        <v>4</v>
      </c>
      <c r="I890" t="s">
        <v>101</v>
      </c>
      <c r="J890">
        <v>0</v>
      </c>
      <c r="K890">
        <v>500</v>
      </c>
      <c r="L890"/>
      <c r="M890">
        <v>3</v>
      </c>
      <c r="N890"/>
      <c r="O890"/>
      <c r="P890"/>
      <c r="Q890"/>
    </row>
    <row r="891" spans="1:17" s="1" customFormat="1" x14ac:dyDescent="0.25">
      <c r="A891" t="s">
        <v>100</v>
      </c>
      <c r="B891" t="s">
        <v>32</v>
      </c>
      <c r="C891" s="1" t="str">
        <f t="shared" si="10"/>
        <v>fle</v>
      </c>
      <c r="D891" t="s">
        <v>34</v>
      </c>
      <c r="E891">
        <v>25</v>
      </c>
      <c r="F891" t="s">
        <v>47</v>
      </c>
      <c r="G891">
        <v>2015</v>
      </c>
      <c r="H891">
        <v>4</v>
      </c>
      <c r="I891" t="s">
        <v>104</v>
      </c>
      <c r="J891">
        <v>7387</v>
      </c>
      <c r="K891">
        <v>500</v>
      </c>
      <c r="L891">
        <v>57</v>
      </c>
      <c r="M891">
        <v>3</v>
      </c>
      <c r="N891"/>
      <c r="O891"/>
      <c r="P891"/>
      <c r="Q891"/>
    </row>
    <row r="892" spans="1:17" s="1" customFormat="1" x14ac:dyDescent="0.25">
      <c r="A892" t="s">
        <v>100</v>
      </c>
      <c r="B892" t="s">
        <v>51</v>
      </c>
      <c r="C892" s="1" t="str">
        <f t="shared" si="10"/>
        <v>tur</v>
      </c>
      <c r="D892" t="s">
        <v>28</v>
      </c>
      <c r="E892">
        <v>25</v>
      </c>
      <c r="F892" t="s">
        <v>47</v>
      </c>
      <c r="G892">
        <v>2015</v>
      </c>
      <c r="H892">
        <v>4</v>
      </c>
      <c r="I892" t="s">
        <v>104</v>
      </c>
      <c r="J892">
        <v>386</v>
      </c>
      <c r="K892">
        <v>500</v>
      </c>
      <c r="L892">
        <v>87</v>
      </c>
      <c r="M892">
        <v>3</v>
      </c>
      <c r="N892">
        <v>1</v>
      </c>
      <c r="O892">
        <v>1</v>
      </c>
      <c r="P892">
        <v>2</v>
      </c>
      <c r="Q892">
        <v>2</v>
      </c>
    </row>
    <row r="893" spans="1:17" s="1" customFormat="1" x14ac:dyDescent="0.25">
      <c r="A893" t="s">
        <v>100</v>
      </c>
      <c r="B893" t="s">
        <v>102</v>
      </c>
      <c r="C893" s="1" t="str">
        <f t="shared" si="10"/>
        <v>bll</v>
      </c>
      <c r="D893" t="s">
        <v>103</v>
      </c>
      <c r="E893">
        <v>25</v>
      </c>
      <c r="F893" t="s">
        <v>47</v>
      </c>
      <c r="G893">
        <v>2015</v>
      </c>
      <c r="H893">
        <v>4</v>
      </c>
      <c r="I893" t="s">
        <v>104</v>
      </c>
      <c r="J893">
        <v>0</v>
      </c>
      <c r="K893">
        <v>500</v>
      </c>
      <c r="L893"/>
      <c r="M893">
        <v>3</v>
      </c>
      <c r="N893"/>
      <c r="O893"/>
      <c r="P893"/>
      <c r="Q893"/>
    </row>
    <row r="894" spans="1:17" s="1" customFormat="1" x14ac:dyDescent="0.25">
      <c r="A894" t="s">
        <v>100</v>
      </c>
      <c r="B894" t="s">
        <v>52</v>
      </c>
      <c r="C894" s="1" t="str">
        <f t="shared" si="10"/>
        <v>cod</v>
      </c>
      <c r="D894" t="s">
        <v>54</v>
      </c>
      <c r="E894">
        <v>25</v>
      </c>
      <c r="F894" t="s">
        <v>47</v>
      </c>
      <c r="G894">
        <v>2016</v>
      </c>
      <c r="H894">
        <v>1</v>
      </c>
      <c r="I894" t="s">
        <v>101</v>
      </c>
      <c r="J894">
        <v>243626</v>
      </c>
      <c r="K894">
        <v>874</v>
      </c>
      <c r="L894">
        <v>794</v>
      </c>
      <c r="M894">
        <v>6</v>
      </c>
      <c r="N894">
        <v>6</v>
      </c>
      <c r="O894">
        <v>6</v>
      </c>
      <c r="P894">
        <v>2060</v>
      </c>
      <c r="Q894">
        <v>672</v>
      </c>
    </row>
    <row r="895" spans="1:17" s="1" customFormat="1" x14ac:dyDescent="0.25">
      <c r="A895" t="s">
        <v>100</v>
      </c>
      <c r="B895" t="s">
        <v>39</v>
      </c>
      <c r="C895" s="1" t="str">
        <f t="shared" si="10"/>
        <v>dab</v>
      </c>
      <c r="D895" t="s">
        <v>41</v>
      </c>
      <c r="E895">
        <v>25</v>
      </c>
      <c r="F895" t="s">
        <v>47</v>
      </c>
      <c r="G895">
        <v>2016</v>
      </c>
      <c r="H895">
        <v>1</v>
      </c>
      <c r="I895" t="s">
        <v>101</v>
      </c>
      <c r="J895">
        <v>0</v>
      </c>
      <c r="K895">
        <v>874</v>
      </c>
      <c r="L895"/>
      <c r="M895">
        <v>6</v>
      </c>
      <c r="N895"/>
      <c r="O895"/>
      <c r="P895"/>
      <c r="Q895"/>
    </row>
    <row r="896" spans="1:17" s="1" customFormat="1" x14ac:dyDescent="0.25">
      <c r="A896" t="s">
        <v>100</v>
      </c>
      <c r="B896" t="s">
        <v>32</v>
      </c>
      <c r="C896" s="1" t="str">
        <f t="shared" si="10"/>
        <v>fle</v>
      </c>
      <c r="D896" t="s">
        <v>34</v>
      </c>
      <c r="E896">
        <v>25</v>
      </c>
      <c r="F896" t="s">
        <v>47</v>
      </c>
      <c r="G896">
        <v>2016</v>
      </c>
      <c r="H896">
        <v>1</v>
      </c>
      <c r="I896" t="s">
        <v>101</v>
      </c>
      <c r="J896">
        <v>2493176</v>
      </c>
      <c r="K896">
        <v>874</v>
      </c>
      <c r="L896">
        <v>155</v>
      </c>
      <c r="M896">
        <v>6</v>
      </c>
      <c r="N896">
        <v>6</v>
      </c>
      <c r="O896">
        <v>6</v>
      </c>
      <c r="P896">
        <v>1614</v>
      </c>
      <c r="Q896">
        <v>328</v>
      </c>
    </row>
    <row r="897" spans="1:17" s="1" customFormat="1" x14ac:dyDescent="0.25">
      <c r="A897" t="s">
        <v>100</v>
      </c>
      <c r="B897" t="s">
        <v>48</v>
      </c>
      <c r="C897" s="1" t="str">
        <f t="shared" si="10"/>
        <v>ple</v>
      </c>
      <c r="D897" t="s">
        <v>50</v>
      </c>
      <c r="E897">
        <v>25</v>
      </c>
      <c r="F897" t="s">
        <v>47</v>
      </c>
      <c r="G897">
        <v>2016</v>
      </c>
      <c r="H897">
        <v>1</v>
      </c>
      <c r="I897" t="s">
        <v>101</v>
      </c>
      <c r="J897">
        <v>18930</v>
      </c>
      <c r="K897">
        <v>874</v>
      </c>
      <c r="L897">
        <v>170</v>
      </c>
      <c r="M897">
        <v>6</v>
      </c>
      <c r="N897">
        <v>6</v>
      </c>
      <c r="O897">
        <v>6</v>
      </c>
      <c r="P897">
        <v>645</v>
      </c>
      <c r="Q897">
        <v>110</v>
      </c>
    </row>
    <row r="898" spans="1:17" s="1" customFormat="1" x14ac:dyDescent="0.25">
      <c r="A898" t="s">
        <v>100</v>
      </c>
      <c r="B898" t="s">
        <v>51</v>
      </c>
      <c r="C898" s="1" t="str">
        <f t="shared" si="10"/>
        <v>tur</v>
      </c>
      <c r="D898" t="s">
        <v>28</v>
      </c>
      <c r="E898">
        <v>25</v>
      </c>
      <c r="F898" t="s">
        <v>47</v>
      </c>
      <c r="G898">
        <v>2016</v>
      </c>
      <c r="H898">
        <v>1</v>
      </c>
      <c r="I898" t="s">
        <v>101</v>
      </c>
      <c r="J898">
        <v>0</v>
      </c>
      <c r="K898">
        <v>874</v>
      </c>
      <c r="L898">
        <v>36</v>
      </c>
      <c r="M898">
        <v>6</v>
      </c>
      <c r="N898"/>
      <c r="O898"/>
      <c r="P898"/>
      <c r="Q898"/>
    </row>
    <row r="899" spans="1:17" s="1" customFormat="1" x14ac:dyDescent="0.25">
      <c r="A899" t="s">
        <v>100</v>
      </c>
      <c r="B899" t="s">
        <v>102</v>
      </c>
      <c r="C899" s="1" t="str">
        <f t="shared" si="10"/>
        <v>bll</v>
      </c>
      <c r="D899" t="s">
        <v>103</v>
      </c>
      <c r="E899">
        <v>25</v>
      </c>
      <c r="F899" t="s">
        <v>47</v>
      </c>
      <c r="G899">
        <v>2016</v>
      </c>
      <c r="H899">
        <v>1</v>
      </c>
      <c r="I899" t="s">
        <v>101</v>
      </c>
      <c r="J899">
        <v>0</v>
      </c>
      <c r="K899">
        <v>874</v>
      </c>
      <c r="L899"/>
      <c r="M899">
        <v>6</v>
      </c>
      <c r="N899"/>
      <c r="O899"/>
      <c r="P899"/>
      <c r="Q899"/>
    </row>
    <row r="900" spans="1:17" s="1" customFormat="1" x14ac:dyDescent="0.25">
      <c r="A900" t="s">
        <v>100</v>
      </c>
      <c r="B900" t="s">
        <v>32</v>
      </c>
      <c r="C900" s="1" t="str">
        <f t="shared" si="10"/>
        <v>fle</v>
      </c>
      <c r="D900" t="s">
        <v>34</v>
      </c>
      <c r="E900">
        <v>25</v>
      </c>
      <c r="F900" t="s">
        <v>47</v>
      </c>
      <c r="G900">
        <v>2016</v>
      </c>
      <c r="H900">
        <v>1</v>
      </c>
      <c r="I900" t="s">
        <v>104</v>
      </c>
      <c r="J900">
        <v>46311</v>
      </c>
      <c r="K900">
        <v>874</v>
      </c>
      <c r="L900">
        <v>155</v>
      </c>
      <c r="M900">
        <v>6</v>
      </c>
      <c r="N900"/>
      <c r="O900"/>
      <c r="P900"/>
      <c r="Q900"/>
    </row>
    <row r="901" spans="1:17" s="1" customFormat="1" x14ac:dyDescent="0.25">
      <c r="A901" t="s">
        <v>100</v>
      </c>
      <c r="B901" t="s">
        <v>51</v>
      </c>
      <c r="C901" s="1" t="str">
        <f t="shared" si="10"/>
        <v>tur</v>
      </c>
      <c r="D901" t="s">
        <v>28</v>
      </c>
      <c r="E901">
        <v>25</v>
      </c>
      <c r="F901" t="s">
        <v>47</v>
      </c>
      <c r="G901">
        <v>2016</v>
      </c>
      <c r="H901">
        <v>1</v>
      </c>
      <c r="I901" t="s">
        <v>104</v>
      </c>
      <c r="J901">
        <v>108</v>
      </c>
      <c r="K901">
        <v>874</v>
      </c>
      <c r="L901">
        <v>36</v>
      </c>
      <c r="M901">
        <v>6</v>
      </c>
      <c r="N901"/>
      <c r="O901"/>
      <c r="P901"/>
      <c r="Q901"/>
    </row>
    <row r="902" spans="1:17" s="1" customFormat="1" x14ac:dyDescent="0.25">
      <c r="A902" t="s">
        <v>100</v>
      </c>
      <c r="B902" t="s">
        <v>102</v>
      </c>
      <c r="C902" s="1" t="str">
        <f t="shared" si="10"/>
        <v>bll</v>
      </c>
      <c r="D902" t="s">
        <v>103</v>
      </c>
      <c r="E902">
        <v>25</v>
      </c>
      <c r="F902" t="s">
        <v>47</v>
      </c>
      <c r="G902">
        <v>2016</v>
      </c>
      <c r="H902">
        <v>1</v>
      </c>
      <c r="I902" t="s">
        <v>104</v>
      </c>
      <c r="J902">
        <v>0</v>
      </c>
      <c r="K902">
        <v>874</v>
      </c>
      <c r="L902"/>
      <c r="M902">
        <v>6</v>
      </c>
      <c r="N902"/>
      <c r="O902"/>
      <c r="P902"/>
      <c r="Q902"/>
    </row>
    <row r="903" spans="1:17" s="1" customFormat="1" x14ac:dyDescent="0.25">
      <c r="A903" t="s">
        <v>100</v>
      </c>
      <c r="B903" t="s">
        <v>52</v>
      </c>
      <c r="C903" s="1" t="str">
        <f t="shared" si="10"/>
        <v>cod</v>
      </c>
      <c r="D903" t="s">
        <v>54</v>
      </c>
      <c r="E903">
        <v>25</v>
      </c>
      <c r="F903" t="s">
        <v>47</v>
      </c>
      <c r="G903">
        <v>2016</v>
      </c>
      <c r="H903">
        <v>2</v>
      </c>
      <c r="I903" t="s">
        <v>101</v>
      </c>
      <c r="J903">
        <v>576202</v>
      </c>
      <c r="K903">
        <v>645</v>
      </c>
      <c r="L903">
        <v>634</v>
      </c>
      <c r="M903">
        <v>1</v>
      </c>
      <c r="N903">
        <v>1</v>
      </c>
      <c r="O903">
        <v>1</v>
      </c>
      <c r="P903">
        <v>1777</v>
      </c>
      <c r="Q903">
        <v>568</v>
      </c>
    </row>
    <row r="904" spans="1:17" s="1" customFormat="1" x14ac:dyDescent="0.25">
      <c r="A904" t="s">
        <v>100</v>
      </c>
      <c r="B904" t="s">
        <v>39</v>
      </c>
      <c r="C904" s="1" t="str">
        <f t="shared" si="10"/>
        <v>dab</v>
      </c>
      <c r="D904" t="s">
        <v>41</v>
      </c>
      <c r="E904">
        <v>25</v>
      </c>
      <c r="F904" t="s">
        <v>47</v>
      </c>
      <c r="G904">
        <v>2016</v>
      </c>
      <c r="H904">
        <v>2</v>
      </c>
      <c r="I904" t="s">
        <v>101</v>
      </c>
      <c r="J904">
        <v>0</v>
      </c>
      <c r="K904">
        <v>645</v>
      </c>
      <c r="L904"/>
      <c r="M904">
        <v>1</v>
      </c>
      <c r="N904"/>
      <c r="O904"/>
      <c r="P904"/>
      <c r="Q904"/>
    </row>
    <row r="905" spans="1:17" s="1" customFormat="1" x14ac:dyDescent="0.25">
      <c r="A905" t="s">
        <v>100</v>
      </c>
      <c r="B905" t="s">
        <v>32</v>
      </c>
      <c r="C905" s="1" t="str">
        <f t="shared" si="10"/>
        <v>fle</v>
      </c>
      <c r="D905" t="s">
        <v>34</v>
      </c>
      <c r="E905">
        <v>25</v>
      </c>
      <c r="F905" t="s">
        <v>47</v>
      </c>
      <c r="G905">
        <v>2016</v>
      </c>
      <c r="H905">
        <v>2</v>
      </c>
      <c r="I905" t="s">
        <v>101</v>
      </c>
      <c r="J905">
        <v>208274</v>
      </c>
      <c r="K905">
        <v>645</v>
      </c>
      <c r="L905">
        <v>16</v>
      </c>
      <c r="M905">
        <v>1</v>
      </c>
      <c r="N905">
        <v>1</v>
      </c>
      <c r="O905">
        <v>1</v>
      </c>
      <c r="P905">
        <v>939</v>
      </c>
      <c r="Q905">
        <v>198</v>
      </c>
    </row>
    <row r="906" spans="1:17" s="1" customFormat="1" x14ac:dyDescent="0.25">
      <c r="A906" t="s">
        <v>100</v>
      </c>
      <c r="B906" t="s">
        <v>48</v>
      </c>
      <c r="C906" s="1" t="str">
        <f t="shared" si="10"/>
        <v>ple</v>
      </c>
      <c r="D906" t="s">
        <v>50</v>
      </c>
      <c r="E906">
        <v>25</v>
      </c>
      <c r="F906" t="s">
        <v>47</v>
      </c>
      <c r="G906">
        <v>2016</v>
      </c>
      <c r="H906">
        <v>2</v>
      </c>
      <c r="I906" t="s">
        <v>101</v>
      </c>
      <c r="J906">
        <v>209198</v>
      </c>
      <c r="K906">
        <v>645</v>
      </c>
      <c r="L906">
        <v>40</v>
      </c>
      <c r="M906">
        <v>1</v>
      </c>
      <c r="N906">
        <v>1</v>
      </c>
      <c r="O906">
        <v>1</v>
      </c>
      <c r="P906">
        <v>125</v>
      </c>
      <c r="Q906">
        <v>19</v>
      </c>
    </row>
    <row r="907" spans="1:17" s="1" customFormat="1" x14ac:dyDescent="0.25">
      <c r="A907" t="s">
        <v>100</v>
      </c>
      <c r="B907" t="s">
        <v>51</v>
      </c>
      <c r="C907" s="1" t="str">
        <f t="shared" si="10"/>
        <v>tur</v>
      </c>
      <c r="D907" t="s">
        <v>28</v>
      </c>
      <c r="E907">
        <v>25</v>
      </c>
      <c r="F907" t="s">
        <v>47</v>
      </c>
      <c r="G907">
        <v>2016</v>
      </c>
      <c r="H907">
        <v>2</v>
      </c>
      <c r="I907" t="s">
        <v>101</v>
      </c>
      <c r="J907">
        <v>0</v>
      </c>
      <c r="K907">
        <v>645</v>
      </c>
      <c r="L907">
        <v>15</v>
      </c>
      <c r="M907">
        <v>1</v>
      </c>
      <c r="N907"/>
      <c r="O907"/>
      <c r="P907"/>
      <c r="Q907"/>
    </row>
    <row r="908" spans="1:17" s="1" customFormat="1" x14ac:dyDescent="0.25">
      <c r="A908" t="s">
        <v>100</v>
      </c>
      <c r="B908" t="s">
        <v>102</v>
      </c>
      <c r="C908" s="1" t="str">
        <f t="shared" si="10"/>
        <v>bll</v>
      </c>
      <c r="D908" t="s">
        <v>103</v>
      </c>
      <c r="E908">
        <v>25</v>
      </c>
      <c r="F908" t="s">
        <v>47</v>
      </c>
      <c r="G908">
        <v>2016</v>
      </c>
      <c r="H908">
        <v>2</v>
      </c>
      <c r="I908" t="s">
        <v>101</v>
      </c>
      <c r="J908">
        <v>0</v>
      </c>
      <c r="K908">
        <v>645</v>
      </c>
      <c r="L908"/>
      <c r="M908">
        <v>1</v>
      </c>
      <c r="N908"/>
      <c r="O908"/>
      <c r="P908"/>
      <c r="Q908"/>
    </row>
    <row r="909" spans="1:17" s="1" customFormat="1" x14ac:dyDescent="0.25">
      <c r="A909" t="s">
        <v>100</v>
      </c>
      <c r="B909" t="s">
        <v>32</v>
      </c>
      <c r="C909" s="1" t="str">
        <f t="shared" si="10"/>
        <v>fle</v>
      </c>
      <c r="D909" t="s">
        <v>34</v>
      </c>
      <c r="E909">
        <v>25</v>
      </c>
      <c r="F909" t="s">
        <v>47</v>
      </c>
      <c r="G909">
        <v>2016</v>
      </c>
      <c r="H909">
        <v>2</v>
      </c>
      <c r="I909" t="s">
        <v>104</v>
      </c>
      <c r="J909">
        <v>178</v>
      </c>
      <c r="K909">
        <v>645</v>
      </c>
      <c r="L909">
        <v>16</v>
      </c>
      <c r="M909">
        <v>1</v>
      </c>
      <c r="N909"/>
      <c r="O909"/>
      <c r="P909"/>
      <c r="Q909"/>
    </row>
    <row r="910" spans="1:17" s="1" customFormat="1" x14ac:dyDescent="0.25">
      <c r="A910" t="s">
        <v>100</v>
      </c>
      <c r="B910" t="s">
        <v>51</v>
      </c>
      <c r="C910" s="1" t="str">
        <f t="shared" si="10"/>
        <v>tur</v>
      </c>
      <c r="D910" t="s">
        <v>28</v>
      </c>
      <c r="E910">
        <v>25</v>
      </c>
      <c r="F910" t="s">
        <v>47</v>
      </c>
      <c r="G910">
        <v>2016</v>
      </c>
      <c r="H910">
        <v>2</v>
      </c>
      <c r="I910" t="s">
        <v>104</v>
      </c>
      <c r="J910">
        <v>41</v>
      </c>
      <c r="K910">
        <v>645</v>
      </c>
      <c r="L910">
        <v>15</v>
      </c>
      <c r="M910">
        <v>1</v>
      </c>
      <c r="N910"/>
      <c r="O910"/>
      <c r="P910"/>
      <c r="Q910"/>
    </row>
    <row r="911" spans="1:17" s="1" customFormat="1" x14ac:dyDescent="0.25">
      <c r="A911" t="s">
        <v>100</v>
      </c>
      <c r="B911" t="s">
        <v>102</v>
      </c>
      <c r="C911" s="1" t="str">
        <f t="shared" si="10"/>
        <v>bll</v>
      </c>
      <c r="D911" t="s">
        <v>103</v>
      </c>
      <c r="E911">
        <v>25</v>
      </c>
      <c r="F911" t="s">
        <v>47</v>
      </c>
      <c r="G911">
        <v>2016</v>
      </c>
      <c r="H911">
        <v>2</v>
      </c>
      <c r="I911" t="s">
        <v>104</v>
      </c>
      <c r="J911">
        <v>0</v>
      </c>
      <c r="K911">
        <v>645</v>
      </c>
      <c r="L911"/>
      <c r="M911">
        <v>1</v>
      </c>
      <c r="N911"/>
      <c r="O911"/>
      <c r="P911"/>
      <c r="Q911"/>
    </row>
    <row r="912" spans="1:17" s="1" customFormat="1" x14ac:dyDescent="0.25">
      <c r="A912" t="s">
        <v>100</v>
      </c>
      <c r="B912" t="s">
        <v>52</v>
      </c>
      <c r="C912" s="1" t="str">
        <f t="shared" si="10"/>
        <v>cod</v>
      </c>
      <c r="D912" t="s">
        <v>54</v>
      </c>
      <c r="E912">
        <v>25</v>
      </c>
      <c r="F912" t="s">
        <v>47</v>
      </c>
      <c r="G912">
        <v>2016</v>
      </c>
      <c r="H912">
        <v>3</v>
      </c>
      <c r="I912" t="s">
        <v>101</v>
      </c>
      <c r="J912">
        <v>44821</v>
      </c>
      <c r="K912">
        <v>140</v>
      </c>
      <c r="L912">
        <v>139</v>
      </c>
      <c r="M912">
        <v>4</v>
      </c>
      <c r="N912">
        <v>4</v>
      </c>
      <c r="O912">
        <v>4</v>
      </c>
      <c r="P912">
        <v>796</v>
      </c>
      <c r="Q912">
        <v>332</v>
      </c>
    </row>
    <row r="913" spans="1:17" s="1" customFormat="1" x14ac:dyDescent="0.25">
      <c r="A913" t="s">
        <v>100</v>
      </c>
      <c r="B913" t="s">
        <v>39</v>
      </c>
      <c r="C913" s="1" t="str">
        <f t="shared" si="10"/>
        <v>dab</v>
      </c>
      <c r="D913" t="s">
        <v>41</v>
      </c>
      <c r="E913">
        <v>25</v>
      </c>
      <c r="F913" t="s">
        <v>47</v>
      </c>
      <c r="G913">
        <v>2016</v>
      </c>
      <c r="H913">
        <v>3</v>
      </c>
      <c r="I913" t="s">
        <v>101</v>
      </c>
      <c r="J913">
        <v>60</v>
      </c>
      <c r="K913">
        <v>140</v>
      </c>
      <c r="L913"/>
      <c r="M913">
        <v>4</v>
      </c>
      <c r="N913">
        <v>2</v>
      </c>
      <c r="O913">
        <v>2</v>
      </c>
      <c r="P913">
        <v>10</v>
      </c>
      <c r="Q913">
        <v>2</v>
      </c>
    </row>
    <row r="914" spans="1:17" s="1" customFormat="1" x14ac:dyDescent="0.25">
      <c r="A914" t="s">
        <v>100</v>
      </c>
      <c r="B914" t="s">
        <v>32</v>
      </c>
      <c r="C914" s="1" t="str">
        <f t="shared" si="10"/>
        <v>fle</v>
      </c>
      <c r="D914" t="s">
        <v>34</v>
      </c>
      <c r="E914">
        <v>25</v>
      </c>
      <c r="F914" t="s">
        <v>47</v>
      </c>
      <c r="G914">
        <v>2016</v>
      </c>
      <c r="H914">
        <v>3</v>
      </c>
      <c r="I914" t="s">
        <v>101</v>
      </c>
      <c r="J914">
        <v>4185</v>
      </c>
      <c r="K914">
        <v>140</v>
      </c>
      <c r="L914">
        <v>4</v>
      </c>
      <c r="M914">
        <v>4</v>
      </c>
      <c r="N914">
        <v>4</v>
      </c>
      <c r="O914">
        <v>4</v>
      </c>
      <c r="P914">
        <v>588</v>
      </c>
      <c r="Q914">
        <v>115</v>
      </c>
    </row>
    <row r="915" spans="1:17" s="1" customFormat="1" x14ac:dyDescent="0.25">
      <c r="A915" t="s">
        <v>100</v>
      </c>
      <c r="B915" t="s">
        <v>48</v>
      </c>
      <c r="C915" s="1" t="str">
        <f t="shared" si="10"/>
        <v>ple</v>
      </c>
      <c r="D915" t="s">
        <v>50</v>
      </c>
      <c r="E915">
        <v>25</v>
      </c>
      <c r="F915" t="s">
        <v>47</v>
      </c>
      <c r="G915">
        <v>2016</v>
      </c>
      <c r="H915">
        <v>3</v>
      </c>
      <c r="I915" t="s">
        <v>101</v>
      </c>
      <c r="J915">
        <v>2577</v>
      </c>
      <c r="K915">
        <v>140</v>
      </c>
      <c r="L915">
        <v>53</v>
      </c>
      <c r="M915">
        <v>4</v>
      </c>
      <c r="N915">
        <v>4</v>
      </c>
      <c r="O915">
        <v>4</v>
      </c>
      <c r="P915">
        <v>316</v>
      </c>
      <c r="Q915">
        <v>61</v>
      </c>
    </row>
    <row r="916" spans="1:17" s="1" customFormat="1" x14ac:dyDescent="0.25">
      <c r="A916" t="s">
        <v>100</v>
      </c>
      <c r="B916" t="s">
        <v>51</v>
      </c>
      <c r="C916" s="1" t="str">
        <f t="shared" si="10"/>
        <v>tur</v>
      </c>
      <c r="D916" t="s">
        <v>28</v>
      </c>
      <c r="E916">
        <v>25</v>
      </c>
      <c r="F916" t="s">
        <v>47</v>
      </c>
      <c r="G916">
        <v>2016</v>
      </c>
      <c r="H916">
        <v>3</v>
      </c>
      <c r="I916" t="s">
        <v>101</v>
      </c>
      <c r="J916">
        <v>0</v>
      </c>
      <c r="K916">
        <v>140</v>
      </c>
      <c r="L916">
        <v>29</v>
      </c>
      <c r="M916">
        <v>4</v>
      </c>
      <c r="N916"/>
      <c r="O916"/>
      <c r="P916"/>
      <c r="Q916"/>
    </row>
    <row r="917" spans="1:17" s="1" customFormat="1" x14ac:dyDescent="0.25">
      <c r="A917" t="s">
        <v>100</v>
      </c>
      <c r="B917" t="s">
        <v>102</v>
      </c>
      <c r="C917" s="1" t="str">
        <f t="shared" si="10"/>
        <v>bll</v>
      </c>
      <c r="D917" t="s">
        <v>103</v>
      </c>
      <c r="E917">
        <v>25</v>
      </c>
      <c r="F917" t="s">
        <v>47</v>
      </c>
      <c r="G917">
        <v>2016</v>
      </c>
      <c r="H917">
        <v>3</v>
      </c>
      <c r="I917" t="s">
        <v>101</v>
      </c>
      <c r="J917">
        <v>0</v>
      </c>
      <c r="K917">
        <v>140</v>
      </c>
      <c r="L917"/>
      <c r="M917">
        <v>4</v>
      </c>
      <c r="N917"/>
      <c r="O917"/>
      <c r="P917"/>
      <c r="Q917"/>
    </row>
    <row r="918" spans="1:17" s="1" customFormat="1" x14ac:dyDescent="0.25">
      <c r="A918" t="s">
        <v>100</v>
      </c>
      <c r="B918" t="s">
        <v>32</v>
      </c>
      <c r="C918" s="1" t="str">
        <f t="shared" si="10"/>
        <v>fle</v>
      </c>
      <c r="D918" t="s">
        <v>34</v>
      </c>
      <c r="E918">
        <v>25</v>
      </c>
      <c r="F918" t="s">
        <v>47</v>
      </c>
      <c r="G918">
        <v>2016</v>
      </c>
      <c r="H918">
        <v>3</v>
      </c>
      <c r="I918" t="s">
        <v>104</v>
      </c>
      <c r="J918">
        <v>67</v>
      </c>
      <c r="K918">
        <v>140</v>
      </c>
      <c r="L918">
        <v>4</v>
      </c>
      <c r="M918">
        <v>4</v>
      </c>
      <c r="N918"/>
      <c r="O918"/>
      <c r="P918"/>
      <c r="Q918"/>
    </row>
    <row r="919" spans="1:17" s="1" customFormat="1" x14ac:dyDescent="0.25">
      <c r="A919" t="s">
        <v>100</v>
      </c>
      <c r="B919" t="s">
        <v>51</v>
      </c>
      <c r="C919" s="1" t="str">
        <f t="shared" si="10"/>
        <v>tur</v>
      </c>
      <c r="D919" t="s">
        <v>28</v>
      </c>
      <c r="E919">
        <v>25</v>
      </c>
      <c r="F919" t="s">
        <v>47</v>
      </c>
      <c r="G919">
        <v>2016</v>
      </c>
      <c r="H919">
        <v>3</v>
      </c>
      <c r="I919" t="s">
        <v>104</v>
      </c>
      <c r="J919">
        <v>67</v>
      </c>
      <c r="K919">
        <v>140</v>
      </c>
      <c r="L919">
        <v>29</v>
      </c>
      <c r="M919">
        <v>4</v>
      </c>
      <c r="N919">
        <v>1</v>
      </c>
      <c r="O919">
        <v>1</v>
      </c>
      <c r="P919">
        <v>1</v>
      </c>
      <c r="Q919">
        <v>1</v>
      </c>
    </row>
    <row r="920" spans="1:17" s="1" customFormat="1" x14ac:dyDescent="0.25">
      <c r="A920" t="s">
        <v>100</v>
      </c>
      <c r="B920" t="s">
        <v>102</v>
      </c>
      <c r="C920" s="1" t="str">
        <f t="shared" si="10"/>
        <v>bll</v>
      </c>
      <c r="D920" t="s">
        <v>103</v>
      </c>
      <c r="E920">
        <v>25</v>
      </c>
      <c r="F920" t="s">
        <v>47</v>
      </c>
      <c r="G920">
        <v>2016</v>
      </c>
      <c r="H920">
        <v>3</v>
      </c>
      <c r="I920" t="s">
        <v>104</v>
      </c>
      <c r="J920">
        <v>0</v>
      </c>
      <c r="K920">
        <v>140</v>
      </c>
      <c r="L920"/>
      <c r="M920">
        <v>4</v>
      </c>
      <c r="N920"/>
      <c r="O920"/>
      <c r="P920"/>
      <c r="Q920"/>
    </row>
    <row r="921" spans="1:17" s="1" customFormat="1" x14ac:dyDescent="0.25">
      <c r="A921" t="s">
        <v>100</v>
      </c>
      <c r="B921" t="s">
        <v>52</v>
      </c>
      <c r="C921" s="1" t="str">
        <f t="shared" si="10"/>
        <v>cod</v>
      </c>
      <c r="D921" t="s">
        <v>54</v>
      </c>
      <c r="E921">
        <v>25</v>
      </c>
      <c r="F921" t="s">
        <v>47</v>
      </c>
      <c r="G921">
        <v>2016</v>
      </c>
      <c r="H921">
        <v>4</v>
      </c>
      <c r="I921" t="s">
        <v>101</v>
      </c>
      <c r="J921">
        <v>105522</v>
      </c>
      <c r="K921">
        <v>348</v>
      </c>
      <c r="L921">
        <v>321</v>
      </c>
      <c r="M921">
        <v>3</v>
      </c>
      <c r="N921">
        <v>3</v>
      </c>
      <c r="O921">
        <v>3</v>
      </c>
      <c r="P921">
        <v>697</v>
      </c>
      <c r="Q921">
        <v>222</v>
      </c>
    </row>
    <row r="922" spans="1:17" s="1" customFormat="1" x14ac:dyDescent="0.25">
      <c r="A922" t="s">
        <v>100</v>
      </c>
      <c r="B922" t="s">
        <v>39</v>
      </c>
      <c r="C922" s="1" t="str">
        <f t="shared" si="10"/>
        <v>dab</v>
      </c>
      <c r="D922" t="s">
        <v>41</v>
      </c>
      <c r="E922">
        <v>25</v>
      </c>
      <c r="F922" t="s">
        <v>47</v>
      </c>
      <c r="G922">
        <v>2016</v>
      </c>
      <c r="H922">
        <v>4</v>
      </c>
      <c r="I922" t="s">
        <v>101</v>
      </c>
      <c r="J922">
        <v>0</v>
      </c>
      <c r="K922">
        <v>348</v>
      </c>
      <c r="L922"/>
      <c r="M922">
        <v>3</v>
      </c>
      <c r="N922"/>
      <c r="O922"/>
      <c r="P922"/>
      <c r="Q922"/>
    </row>
    <row r="923" spans="1:17" s="1" customFormat="1" x14ac:dyDescent="0.25">
      <c r="A923" t="s">
        <v>100</v>
      </c>
      <c r="B923" t="s">
        <v>32</v>
      </c>
      <c r="C923" s="1" t="str">
        <f t="shared" si="10"/>
        <v>fle</v>
      </c>
      <c r="D923" t="s">
        <v>34</v>
      </c>
      <c r="E923">
        <v>25</v>
      </c>
      <c r="F923" t="s">
        <v>47</v>
      </c>
      <c r="G923">
        <v>2016</v>
      </c>
      <c r="H923">
        <v>4</v>
      </c>
      <c r="I923" t="s">
        <v>101</v>
      </c>
      <c r="J923">
        <v>155096</v>
      </c>
      <c r="K923">
        <v>348</v>
      </c>
      <c r="L923">
        <v>60</v>
      </c>
      <c r="M923">
        <v>3</v>
      </c>
      <c r="N923">
        <v>3</v>
      </c>
      <c r="O923">
        <v>3</v>
      </c>
      <c r="P923">
        <v>552</v>
      </c>
      <c r="Q923">
        <v>145</v>
      </c>
    </row>
    <row r="924" spans="1:17" s="1" customFormat="1" x14ac:dyDescent="0.25">
      <c r="A924" t="s">
        <v>100</v>
      </c>
      <c r="B924" t="s">
        <v>48</v>
      </c>
      <c r="C924" s="1" t="str">
        <f t="shared" si="10"/>
        <v>ple</v>
      </c>
      <c r="D924" t="s">
        <v>50</v>
      </c>
      <c r="E924">
        <v>25</v>
      </c>
      <c r="F924" t="s">
        <v>47</v>
      </c>
      <c r="G924">
        <v>2016</v>
      </c>
      <c r="H924">
        <v>4</v>
      </c>
      <c r="I924" t="s">
        <v>101</v>
      </c>
      <c r="J924">
        <v>606130</v>
      </c>
      <c r="K924">
        <v>348</v>
      </c>
      <c r="L924">
        <v>180</v>
      </c>
      <c r="M924">
        <v>3</v>
      </c>
      <c r="N924">
        <v>3</v>
      </c>
      <c r="O924">
        <v>3</v>
      </c>
      <c r="P924">
        <v>798</v>
      </c>
      <c r="Q924">
        <v>152</v>
      </c>
    </row>
    <row r="925" spans="1:17" s="1" customFormat="1" x14ac:dyDescent="0.25">
      <c r="A925" t="s">
        <v>100</v>
      </c>
      <c r="B925" t="s">
        <v>51</v>
      </c>
      <c r="C925" s="1" t="str">
        <f t="shared" si="10"/>
        <v>tur</v>
      </c>
      <c r="D925" t="s">
        <v>28</v>
      </c>
      <c r="E925">
        <v>25</v>
      </c>
      <c r="F925" t="s">
        <v>47</v>
      </c>
      <c r="G925">
        <v>2016</v>
      </c>
      <c r="H925">
        <v>4</v>
      </c>
      <c r="I925" t="s">
        <v>101</v>
      </c>
      <c r="J925">
        <v>0</v>
      </c>
      <c r="K925">
        <v>348</v>
      </c>
      <c r="L925">
        <v>108</v>
      </c>
      <c r="M925">
        <v>3</v>
      </c>
      <c r="N925"/>
      <c r="O925"/>
      <c r="P925"/>
      <c r="Q925"/>
    </row>
    <row r="926" spans="1:17" s="1" customFormat="1" x14ac:dyDescent="0.25">
      <c r="A926" t="s">
        <v>100</v>
      </c>
      <c r="B926" t="s">
        <v>102</v>
      </c>
      <c r="C926" s="1" t="str">
        <f t="shared" ref="C926:C989" si="11">LEFT(D926,3)</f>
        <v>bll</v>
      </c>
      <c r="D926" t="s">
        <v>103</v>
      </c>
      <c r="E926">
        <v>25</v>
      </c>
      <c r="F926" t="s">
        <v>47</v>
      </c>
      <c r="G926">
        <v>2016</v>
      </c>
      <c r="H926">
        <v>4</v>
      </c>
      <c r="I926" t="s">
        <v>101</v>
      </c>
      <c r="J926">
        <v>0</v>
      </c>
      <c r="K926">
        <v>348</v>
      </c>
      <c r="L926"/>
      <c r="M926">
        <v>3</v>
      </c>
      <c r="N926"/>
      <c r="O926"/>
      <c r="P926"/>
      <c r="Q926"/>
    </row>
    <row r="927" spans="1:17" s="1" customFormat="1" x14ac:dyDescent="0.25">
      <c r="A927" t="s">
        <v>100</v>
      </c>
      <c r="B927" t="s">
        <v>32</v>
      </c>
      <c r="C927" s="1" t="str">
        <f t="shared" si="11"/>
        <v>fle</v>
      </c>
      <c r="D927" t="s">
        <v>34</v>
      </c>
      <c r="E927">
        <v>25</v>
      </c>
      <c r="F927" t="s">
        <v>47</v>
      </c>
      <c r="G927">
        <v>2016</v>
      </c>
      <c r="H927">
        <v>4</v>
      </c>
      <c r="I927" t="s">
        <v>104</v>
      </c>
      <c r="J927">
        <v>6975</v>
      </c>
      <c r="K927">
        <v>348</v>
      </c>
      <c r="L927">
        <v>60</v>
      </c>
      <c r="M927">
        <v>3</v>
      </c>
      <c r="N927"/>
      <c r="O927"/>
      <c r="P927"/>
      <c r="Q927"/>
    </row>
    <row r="928" spans="1:17" s="1" customFormat="1" x14ac:dyDescent="0.25">
      <c r="A928" t="s">
        <v>100</v>
      </c>
      <c r="B928" t="s">
        <v>51</v>
      </c>
      <c r="C928" s="1" t="str">
        <f t="shared" si="11"/>
        <v>tur</v>
      </c>
      <c r="D928" t="s">
        <v>28</v>
      </c>
      <c r="E928">
        <v>25</v>
      </c>
      <c r="F928" t="s">
        <v>47</v>
      </c>
      <c r="G928">
        <v>2016</v>
      </c>
      <c r="H928">
        <v>4</v>
      </c>
      <c r="I928" t="s">
        <v>104</v>
      </c>
      <c r="J928">
        <v>468</v>
      </c>
      <c r="K928">
        <v>348</v>
      </c>
      <c r="L928">
        <v>108</v>
      </c>
      <c r="M928">
        <v>3</v>
      </c>
      <c r="N928">
        <v>1</v>
      </c>
      <c r="O928"/>
      <c r="P928"/>
      <c r="Q928"/>
    </row>
    <row r="929" spans="1:17" s="1" customFormat="1" x14ac:dyDescent="0.25">
      <c r="A929" t="s">
        <v>100</v>
      </c>
      <c r="B929" t="s">
        <v>102</v>
      </c>
      <c r="C929" s="1" t="str">
        <f t="shared" si="11"/>
        <v>bll</v>
      </c>
      <c r="D929" t="s">
        <v>103</v>
      </c>
      <c r="E929">
        <v>25</v>
      </c>
      <c r="F929" t="s">
        <v>47</v>
      </c>
      <c r="G929">
        <v>2016</v>
      </c>
      <c r="H929">
        <v>4</v>
      </c>
      <c r="I929" t="s">
        <v>104</v>
      </c>
      <c r="J929">
        <v>0</v>
      </c>
      <c r="K929">
        <v>348</v>
      </c>
      <c r="L929"/>
      <c r="M929">
        <v>3</v>
      </c>
      <c r="N929"/>
      <c r="O929"/>
      <c r="P929"/>
      <c r="Q929"/>
    </row>
    <row r="930" spans="1:17" s="1" customFormat="1" x14ac:dyDescent="0.25">
      <c r="A930" t="s">
        <v>100</v>
      </c>
      <c r="B930" t="s">
        <v>52</v>
      </c>
      <c r="C930" s="1" t="str">
        <f t="shared" si="11"/>
        <v>cod</v>
      </c>
      <c r="D930" t="s">
        <v>54</v>
      </c>
      <c r="E930">
        <v>25</v>
      </c>
      <c r="F930" t="s">
        <v>43</v>
      </c>
      <c r="G930">
        <v>2014</v>
      </c>
      <c r="H930">
        <v>1</v>
      </c>
      <c r="I930" t="s">
        <v>104</v>
      </c>
      <c r="J930">
        <v>35115</v>
      </c>
      <c r="K930">
        <v>153</v>
      </c>
      <c r="L930">
        <v>111</v>
      </c>
      <c r="M930">
        <v>20</v>
      </c>
      <c r="N930">
        <v>8</v>
      </c>
      <c r="O930">
        <v>8</v>
      </c>
      <c r="P930">
        <v>1043</v>
      </c>
      <c r="Q930">
        <v>967</v>
      </c>
    </row>
    <row r="931" spans="1:17" s="1" customFormat="1" x14ac:dyDescent="0.25">
      <c r="A931" t="s">
        <v>100</v>
      </c>
      <c r="B931" t="s">
        <v>52</v>
      </c>
      <c r="C931" s="1" t="str">
        <f t="shared" si="11"/>
        <v>cod</v>
      </c>
      <c r="D931" t="s">
        <v>54</v>
      </c>
      <c r="E931">
        <v>25</v>
      </c>
      <c r="F931" t="s">
        <v>47</v>
      </c>
      <c r="G931">
        <v>2014</v>
      </c>
      <c r="H931">
        <v>1</v>
      </c>
      <c r="I931" t="s">
        <v>104</v>
      </c>
      <c r="J931">
        <v>2201877</v>
      </c>
      <c r="K931">
        <v>1143</v>
      </c>
      <c r="L931">
        <v>963</v>
      </c>
      <c r="M931">
        <v>20</v>
      </c>
      <c r="N931">
        <v>8</v>
      </c>
      <c r="O931">
        <v>8</v>
      </c>
      <c r="P931">
        <v>1043</v>
      </c>
      <c r="Q931">
        <v>967</v>
      </c>
    </row>
    <row r="932" spans="1:17" s="1" customFormat="1" x14ac:dyDescent="0.25">
      <c r="A932" t="s">
        <v>100</v>
      </c>
      <c r="B932" t="s">
        <v>39</v>
      </c>
      <c r="C932" s="1" t="str">
        <f t="shared" si="11"/>
        <v>dab</v>
      </c>
      <c r="D932" t="s">
        <v>41</v>
      </c>
      <c r="E932">
        <v>25</v>
      </c>
      <c r="F932" t="s">
        <v>47</v>
      </c>
      <c r="G932">
        <v>2014</v>
      </c>
      <c r="H932">
        <v>1</v>
      </c>
      <c r="I932" t="s">
        <v>104</v>
      </c>
      <c r="J932">
        <v>0</v>
      </c>
      <c r="K932">
        <v>1143</v>
      </c>
      <c r="L932"/>
      <c r="M932">
        <v>20</v>
      </c>
      <c r="N932"/>
      <c r="O932"/>
      <c r="P932"/>
      <c r="Q932"/>
    </row>
    <row r="933" spans="1:17" s="1" customFormat="1" x14ac:dyDescent="0.25">
      <c r="A933" t="s">
        <v>100</v>
      </c>
      <c r="B933" t="s">
        <v>48</v>
      </c>
      <c r="C933" s="1" t="str">
        <f t="shared" si="11"/>
        <v>ple</v>
      </c>
      <c r="D933" t="s">
        <v>50</v>
      </c>
      <c r="E933">
        <v>25</v>
      </c>
      <c r="F933" t="s">
        <v>47</v>
      </c>
      <c r="G933">
        <v>2014</v>
      </c>
      <c r="H933">
        <v>1</v>
      </c>
      <c r="I933" t="s">
        <v>104</v>
      </c>
      <c r="J933">
        <v>52664</v>
      </c>
      <c r="K933">
        <v>1143</v>
      </c>
      <c r="L933">
        <v>100</v>
      </c>
      <c r="M933">
        <v>20</v>
      </c>
      <c r="N933"/>
      <c r="O933"/>
      <c r="P933"/>
      <c r="Q933"/>
    </row>
    <row r="934" spans="1:17" s="1" customFormat="1" x14ac:dyDescent="0.25">
      <c r="A934" t="s">
        <v>100</v>
      </c>
      <c r="B934" t="s">
        <v>48</v>
      </c>
      <c r="C934" s="1" t="str">
        <f t="shared" si="11"/>
        <v>ple</v>
      </c>
      <c r="D934" t="s">
        <v>50</v>
      </c>
      <c r="E934">
        <v>25</v>
      </c>
      <c r="F934" t="s">
        <v>43</v>
      </c>
      <c r="G934">
        <v>2014</v>
      </c>
      <c r="H934">
        <v>1</v>
      </c>
      <c r="I934" t="s">
        <v>104</v>
      </c>
      <c r="J934">
        <v>1211</v>
      </c>
      <c r="K934">
        <v>153</v>
      </c>
      <c r="L934">
        <v>32</v>
      </c>
      <c r="M934">
        <v>20</v>
      </c>
      <c r="N934"/>
      <c r="O934"/>
      <c r="P934"/>
      <c r="Q934"/>
    </row>
    <row r="935" spans="1:17" s="1" customFormat="1" x14ac:dyDescent="0.25">
      <c r="A935" t="s">
        <v>100</v>
      </c>
      <c r="B935" t="s">
        <v>52</v>
      </c>
      <c r="C935" s="1" t="str">
        <f t="shared" si="11"/>
        <v>cod</v>
      </c>
      <c r="D935" t="s">
        <v>54</v>
      </c>
      <c r="E935">
        <v>25</v>
      </c>
      <c r="F935" t="s">
        <v>43</v>
      </c>
      <c r="G935">
        <v>2014</v>
      </c>
      <c r="H935">
        <v>2</v>
      </c>
      <c r="I935" t="s">
        <v>104</v>
      </c>
      <c r="J935">
        <v>132724</v>
      </c>
      <c r="K935">
        <v>463</v>
      </c>
      <c r="L935">
        <v>415</v>
      </c>
      <c r="M935">
        <v>8</v>
      </c>
      <c r="N935">
        <v>6</v>
      </c>
      <c r="O935">
        <v>6</v>
      </c>
      <c r="P935">
        <v>354</v>
      </c>
      <c r="Q935">
        <v>334</v>
      </c>
    </row>
    <row r="936" spans="1:17" s="1" customFormat="1" x14ac:dyDescent="0.25">
      <c r="A936" t="s">
        <v>100</v>
      </c>
      <c r="B936" t="s">
        <v>52</v>
      </c>
      <c r="C936" s="1" t="str">
        <f t="shared" si="11"/>
        <v>cod</v>
      </c>
      <c r="D936" t="s">
        <v>54</v>
      </c>
      <c r="E936">
        <v>25</v>
      </c>
      <c r="F936" t="s">
        <v>47</v>
      </c>
      <c r="G936">
        <v>2014</v>
      </c>
      <c r="H936">
        <v>2</v>
      </c>
      <c r="I936" t="s">
        <v>104</v>
      </c>
      <c r="J936">
        <v>2490492</v>
      </c>
      <c r="K936">
        <v>976</v>
      </c>
      <c r="L936">
        <v>925</v>
      </c>
      <c r="M936">
        <v>8</v>
      </c>
      <c r="N936">
        <v>6</v>
      </c>
      <c r="O936">
        <v>6</v>
      </c>
      <c r="P936">
        <v>354</v>
      </c>
      <c r="Q936">
        <v>334</v>
      </c>
    </row>
    <row r="937" spans="1:17" s="1" customFormat="1" x14ac:dyDescent="0.25">
      <c r="A937" t="s">
        <v>100</v>
      </c>
      <c r="B937" t="s">
        <v>39</v>
      </c>
      <c r="C937" s="1" t="str">
        <f t="shared" si="11"/>
        <v>dab</v>
      </c>
      <c r="D937" t="s">
        <v>41</v>
      </c>
      <c r="E937">
        <v>25</v>
      </c>
      <c r="F937" t="s">
        <v>47</v>
      </c>
      <c r="G937">
        <v>2014</v>
      </c>
      <c r="H937">
        <v>2</v>
      </c>
      <c r="I937" t="s">
        <v>104</v>
      </c>
      <c r="J937">
        <v>0</v>
      </c>
      <c r="K937">
        <v>976</v>
      </c>
      <c r="L937"/>
      <c r="M937">
        <v>8</v>
      </c>
      <c r="N937"/>
      <c r="O937"/>
      <c r="P937"/>
      <c r="Q937"/>
    </row>
    <row r="938" spans="1:17" s="1" customFormat="1" x14ac:dyDescent="0.25">
      <c r="A938" t="s">
        <v>100</v>
      </c>
      <c r="B938" t="s">
        <v>48</v>
      </c>
      <c r="C938" s="1" t="str">
        <f t="shared" si="11"/>
        <v>ple</v>
      </c>
      <c r="D938" t="s">
        <v>50</v>
      </c>
      <c r="E938">
        <v>25</v>
      </c>
      <c r="F938" t="s">
        <v>43</v>
      </c>
      <c r="G938">
        <v>2014</v>
      </c>
      <c r="H938">
        <v>2</v>
      </c>
      <c r="I938" t="s">
        <v>104</v>
      </c>
      <c r="J938">
        <v>831</v>
      </c>
      <c r="K938">
        <v>463</v>
      </c>
      <c r="L938">
        <v>43</v>
      </c>
      <c r="M938">
        <v>8</v>
      </c>
      <c r="N938"/>
      <c r="O938"/>
      <c r="P938"/>
      <c r="Q938"/>
    </row>
    <row r="939" spans="1:17" s="1" customFormat="1" x14ac:dyDescent="0.25">
      <c r="A939" t="s">
        <v>100</v>
      </c>
      <c r="B939" t="s">
        <v>48</v>
      </c>
      <c r="C939" s="1" t="str">
        <f t="shared" si="11"/>
        <v>ple</v>
      </c>
      <c r="D939" t="s">
        <v>50</v>
      </c>
      <c r="E939">
        <v>25</v>
      </c>
      <c r="F939" t="s">
        <v>47</v>
      </c>
      <c r="G939">
        <v>2014</v>
      </c>
      <c r="H939">
        <v>2</v>
      </c>
      <c r="I939" t="s">
        <v>104</v>
      </c>
      <c r="J939">
        <v>758</v>
      </c>
      <c r="K939">
        <v>976</v>
      </c>
      <c r="L939">
        <v>46</v>
      </c>
      <c r="M939">
        <v>8</v>
      </c>
      <c r="N939"/>
      <c r="O939"/>
      <c r="P939"/>
      <c r="Q939"/>
    </row>
    <row r="940" spans="1:17" s="1" customFormat="1" x14ac:dyDescent="0.25">
      <c r="A940" t="s">
        <v>100</v>
      </c>
      <c r="B940" t="s">
        <v>52</v>
      </c>
      <c r="C940" s="1" t="str">
        <f t="shared" si="11"/>
        <v>cod</v>
      </c>
      <c r="D940" t="s">
        <v>54</v>
      </c>
      <c r="E940">
        <v>25</v>
      </c>
      <c r="F940" t="s">
        <v>47</v>
      </c>
      <c r="G940">
        <v>2014</v>
      </c>
      <c r="H940">
        <v>3</v>
      </c>
      <c r="I940" t="s">
        <v>104</v>
      </c>
      <c r="J940">
        <v>154918</v>
      </c>
      <c r="K940">
        <v>187</v>
      </c>
      <c r="L940">
        <v>138</v>
      </c>
      <c r="M940"/>
      <c r="N940"/>
      <c r="O940"/>
      <c r="P940"/>
      <c r="Q940"/>
    </row>
    <row r="941" spans="1:17" s="1" customFormat="1" x14ac:dyDescent="0.25">
      <c r="A941" t="s">
        <v>100</v>
      </c>
      <c r="B941" t="s">
        <v>52</v>
      </c>
      <c r="C941" s="1" t="str">
        <f t="shared" si="11"/>
        <v>cod</v>
      </c>
      <c r="D941" t="s">
        <v>54</v>
      </c>
      <c r="E941">
        <v>25</v>
      </c>
      <c r="F941" t="s">
        <v>43</v>
      </c>
      <c r="G941">
        <v>2014</v>
      </c>
      <c r="H941">
        <v>3</v>
      </c>
      <c r="I941" t="s">
        <v>104</v>
      </c>
      <c r="J941">
        <v>16747</v>
      </c>
      <c r="K941">
        <v>235</v>
      </c>
      <c r="L941">
        <v>212</v>
      </c>
      <c r="M941"/>
      <c r="N941"/>
      <c r="O941"/>
      <c r="P941"/>
      <c r="Q941"/>
    </row>
    <row r="942" spans="1:17" s="1" customFormat="1" x14ac:dyDescent="0.25">
      <c r="A942" t="s">
        <v>100</v>
      </c>
      <c r="B942" t="s">
        <v>48</v>
      </c>
      <c r="C942" s="1" t="str">
        <f t="shared" si="11"/>
        <v>ple</v>
      </c>
      <c r="D942" t="s">
        <v>50</v>
      </c>
      <c r="E942">
        <v>25</v>
      </c>
      <c r="F942" t="s">
        <v>43</v>
      </c>
      <c r="G942">
        <v>2014</v>
      </c>
      <c r="H942">
        <v>3</v>
      </c>
      <c r="I942" t="s">
        <v>104</v>
      </c>
      <c r="J942">
        <v>372</v>
      </c>
      <c r="K942">
        <v>235</v>
      </c>
      <c r="L942">
        <v>24</v>
      </c>
      <c r="M942"/>
      <c r="N942"/>
      <c r="O942"/>
      <c r="P942"/>
      <c r="Q942"/>
    </row>
    <row r="943" spans="1:17" s="1" customFormat="1" x14ac:dyDescent="0.25">
      <c r="A943" t="s">
        <v>100</v>
      </c>
      <c r="B943" t="s">
        <v>48</v>
      </c>
      <c r="C943" s="1" t="str">
        <f t="shared" si="11"/>
        <v>ple</v>
      </c>
      <c r="D943" t="s">
        <v>50</v>
      </c>
      <c r="E943">
        <v>25</v>
      </c>
      <c r="F943" t="s">
        <v>47</v>
      </c>
      <c r="G943">
        <v>2014</v>
      </c>
      <c r="H943">
        <v>3</v>
      </c>
      <c r="I943" t="s">
        <v>104</v>
      </c>
      <c r="J943">
        <v>531</v>
      </c>
      <c r="K943">
        <v>187</v>
      </c>
      <c r="L943">
        <v>32</v>
      </c>
      <c r="M943"/>
      <c r="N943"/>
      <c r="O943"/>
      <c r="P943"/>
      <c r="Q943"/>
    </row>
    <row r="944" spans="1:17" s="1" customFormat="1" x14ac:dyDescent="0.25">
      <c r="A944" t="s">
        <v>100</v>
      </c>
      <c r="B944" t="s">
        <v>52</v>
      </c>
      <c r="C944" s="1" t="str">
        <f t="shared" si="11"/>
        <v>cod</v>
      </c>
      <c r="D944" t="s">
        <v>54</v>
      </c>
      <c r="E944">
        <v>25</v>
      </c>
      <c r="F944" t="s">
        <v>47</v>
      </c>
      <c r="G944">
        <v>2014</v>
      </c>
      <c r="H944">
        <v>4</v>
      </c>
      <c r="I944" t="s">
        <v>104</v>
      </c>
      <c r="J944">
        <v>578103</v>
      </c>
      <c r="K944">
        <v>525</v>
      </c>
      <c r="L944">
        <v>480</v>
      </c>
      <c r="M944">
        <v>7</v>
      </c>
      <c r="N944">
        <v>7</v>
      </c>
      <c r="O944">
        <v>7</v>
      </c>
      <c r="P944">
        <v>482</v>
      </c>
      <c r="Q944">
        <v>429</v>
      </c>
    </row>
    <row r="945" spans="1:17" s="1" customFormat="1" x14ac:dyDescent="0.25">
      <c r="A945" t="s">
        <v>100</v>
      </c>
      <c r="B945" t="s">
        <v>52</v>
      </c>
      <c r="C945" s="1" t="str">
        <f t="shared" si="11"/>
        <v>cod</v>
      </c>
      <c r="D945" t="s">
        <v>54</v>
      </c>
      <c r="E945">
        <v>25</v>
      </c>
      <c r="F945" t="s">
        <v>43</v>
      </c>
      <c r="G945">
        <v>2014</v>
      </c>
      <c r="H945">
        <v>4</v>
      </c>
      <c r="I945" t="s">
        <v>104</v>
      </c>
      <c r="J945">
        <v>20551</v>
      </c>
      <c r="K945">
        <v>354</v>
      </c>
      <c r="L945">
        <v>326</v>
      </c>
      <c r="M945">
        <v>7</v>
      </c>
      <c r="N945">
        <v>7</v>
      </c>
      <c r="O945">
        <v>7</v>
      </c>
      <c r="P945">
        <v>482</v>
      </c>
      <c r="Q945">
        <v>429</v>
      </c>
    </row>
    <row r="946" spans="1:17" s="1" customFormat="1" x14ac:dyDescent="0.25">
      <c r="A946" t="s">
        <v>100</v>
      </c>
      <c r="B946" t="s">
        <v>39</v>
      </c>
      <c r="C946" s="1" t="str">
        <f t="shared" si="11"/>
        <v>dab</v>
      </c>
      <c r="D946" t="s">
        <v>41</v>
      </c>
      <c r="E946">
        <v>25</v>
      </c>
      <c r="F946" t="s">
        <v>47</v>
      </c>
      <c r="G946">
        <v>2014</v>
      </c>
      <c r="H946">
        <v>4</v>
      </c>
      <c r="I946" t="s">
        <v>104</v>
      </c>
      <c r="J946">
        <v>0</v>
      </c>
      <c r="K946">
        <v>525</v>
      </c>
      <c r="L946"/>
      <c r="M946">
        <v>7</v>
      </c>
      <c r="N946"/>
      <c r="O946"/>
      <c r="P946"/>
      <c r="Q946"/>
    </row>
    <row r="947" spans="1:17" s="1" customFormat="1" x14ac:dyDescent="0.25">
      <c r="A947" t="s">
        <v>100</v>
      </c>
      <c r="B947" t="s">
        <v>48</v>
      </c>
      <c r="C947" s="1" t="str">
        <f t="shared" si="11"/>
        <v>ple</v>
      </c>
      <c r="D947" t="s">
        <v>50</v>
      </c>
      <c r="E947">
        <v>25</v>
      </c>
      <c r="F947" t="s">
        <v>47</v>
      </c>
      <c r="G947">
        <v>2014</v>
      </c>
      <c r="H947">
        <v>4</v>
      </c>
      <c r="I947" t="s">
        <v>104</v>
      </c>
      <c r="J947">
        <v>56587</v>
      </c>
      <c r="K947">
        <v>525</v>
      </c>
      <c r="L947">
        <v>201</v>
      </c>
      <c r="M947">
        <v>7</v>
      </c>
      <c r="N947"/>
      <c r="O947"/>
      <c r="P947"/>
      <c r="Q947"/>
    </row>
    <row r="948" spans="1:17" s="1" customFormat="1" x14ac:dyDescent="0.25">
      <c r="A948" t="s">
        <v>100</v>
      </c>
      <c r="B948" t="s">
        <v>48</v>
      </c>
      <c r="C948" s="1" t="str">
        <f t="shared" si="11"/>
        <v>ple</v>
      </c>
      <c r="D948" t="s">
        <v>50</v>
      </c>
      <c r="E948">
        <v>25</v>
      </c>
      <c r="F948" t="s">
        <v>43</v>
      </c>
      <c r="G948">
        <v>2014</v>
      </c>
      <c r="H948">
        <v>4</v>
      </c>
      <c r="I948" t="s">
        <v>104</v>
      </c>
      <c r="J948">
        <v>4942</v>
      </c>
      <c r="K948">
        <v>354</v>
      </c>
      <c r="L948">
        <v>96</v>
      </c>
      <c r="M948">
        <v>7</v>
      </c>
      <c r="N948"/>
      <c r="O948"/>
      <c r="P948"/>
      <c r="Q948"/>
    </row>
    <row r="949" spans="1:17" s="1" customFormat="1" x14ac:dyDescent="0.25">
      <c r="A949" t="s">
        <v>100</v>
      </c>
      <c r="B949" t="s">
        <v>52</v>
      </c>
      <c r="C949" s="1" t="str">
        <f t="shared" si="11"/>
        <v>cod</v>
      </c>
      <c r="D949" t="s">
        <v>54</v>
      </c>
      <c r="E949">
        <v>25</v>
      </c>
      <c r="F949" t="s">
        <v>43</v>
      </c>
      <c r="G949">
        <v>2015</v>
      </c>
      <c r="H949">
        <v>1</v>
      </c>
      <c r="I949" t="s">
        <v>104</v>
      </c>
      <c r="J949">
        <v>63788</v>
      </c>
      <c r="K949">
        <v>258</v>
      </c>
      <c r="L949">
        <v>225</v>
      </c>
      <c r="M949">
        <v>17</v>
      </c>
      <c r="N949">
        <v>5</v>
      </c>
      <c r="O949">
        <v>5</v>
      </c>
      <c r="P949">
        <v>415</v>
      </c>
      <c r="Q949">
        <v>251</v>
      </c>
    </row>
    <row r="950" spans="1:17" s="1" customFormat="1" x14ac:dyDescent="0.25">
      <c r="A950" t="s">
        <v>100</v>
      </c>
      <c r="B950" t="s">
        <v>52</v>
      </c>
      <c r="C950" s="1" t="str">
        <f t="shared" si="11"/>
        <v>cod</v>
      </c>
      <c r="D950" t="s">
        <v>54</v>
      </c>
      <c r="E950">
        <v>25</v>
      </c>
      <c r="F950" t="s">
        <v>47</v>
      </c>
      <c r="G950">
        <v>2015</v>
      </c>
      <c r="H950">
        <v>1</v>
      </c>
      <c r="I950" t="s">
        <v>104</v>
      </c>
      <c r="J950">
        <v>2572521</v>
      </c>
      <c r="K950">
        <v>1113</v>
      </c>
      <c r="L950">
        <v>1009</v>
      </c>
      <c r="M950">
        <v>17</v>
      </c>
      <c r="N950">
        <v>5</v>
      </c>
      <c r="O950">
        <v>5</v>
      </c>
      <c r="P950">
        <v>415</v>
      </c>
      <c r="Q950">
        <v>251</v>
      </c>
    </row>
    <row r="951" spans="1:17" s="1" customFormat="1" x14ac:dyDescent="0.25">
      <c r="A951" t="s">
        <v>100</v>
      </c>
      <c r="B951" t="s">
        <v>39</v>
      </c>
      <c r="C951" s="1" t="str">
        <f t="shared" si="11"/>
        <v>dab</v>
      </c>
      <c r="D951" t="s">
        <v>41</v>
      </c>
      <c r="E951">
        <v>25</v>
      </c>
      <c r="F951" t="s">
        <v>47</v>
      </c>
      <c r="G951">
        <v>2015</v>
      </c>
      <c r="H951">
        <v>1</v>
      </c>
      <c r="I951" t="s">
        <v>104</v>
      </c>
      <c r="J951">
        <v>4</v>
      </c>
      <c r="K951">
        <v>1113</v>
      </c>
      <c r="L951">
        <v>1</v>
      </c>
      <c r="M951">
        <v>17</v>
      </c>
      <c r="N951"/>
      <c r="O951"/>
      <c r="P951"/>
      <c r="Q951"/>
    </row>
    <row r="952" spans="1:17" s="1" customFormat="1" x14ac:dyDescent="0.25">
      <c r="A952" t="s">
        <v>100</v>
      </c>
      <c r="B952" t="s">
        <v>48</v>
      </c>
      <c r="C952" s="1" t="str">
        <f t="shared" si="11"/>
        <v>ple</v>
      </c>
      <c r="D952" t="s">
        <v>50</v>
      </c>
      <c r="E952">
        <v>25</v>
      </c>
      <c r="F952" t="s">
        <v>43</v>
      </c>
      <c r="G952">
        <v>2015</v>
      </c>
      <c r="H952">
        <v>1</v>
      </c>
      <c r="I952" t="s">
        <v>104</v>
      </c>
      <c r="J952">
        <v>1630</v>
      </c>
      <c r="K952">
        <v>258</v>
      </c>
      <c r="L952">
        <v>36</v>
      </c>
      <c r="M952">
        <v>17</v>
      </c>
      <c r="N952"/>
      <c r="O952"/>
      <c r="P952"/>
      <c r="Q952"/>
    </row>
    <row r="953" spans="1:17" s="1" customFormat="1" x14ac:dyDescent="0.25">
      <c r="A953" t="s">
        <v>100</v>
      </c>
      <c r="B953" t="s">
        <v>48</v>
      </c>
      <c r="C953" s="1" t="str">
        <f t="shared" si="11"/>
        <v>ple</v>
      </c>
      <c r="D953" t="s">
        <v>50</v>
      </c>
      <c r="E953">
        <v>25</v>
      </c>
      <c r="F953" t="s">
        <v>47</v>
      </c>
      <c r="G953">
        <v>2015</v>
      </c>
      <c r="H953">
        <v>1</v>
      </c>
      <c r="I953" t="s">
        <v>104</v>
      </c>
      <c r="J953">
        <v>44740</v>
      </c>
      <c r="K953">
        <v>1113</v>
      </c>
      <c r="L953">
        <v>129</v>
      </c>
      <c r="M953">
        <v>17</v>
      </c>
      <c r="N953"/>
      <c r="O953"/>
      <c r="P953"/>
      <c r="Q953"/>
    </row>
    <row r="954" spans="1:17" s="1" customFormat="1" x14ac:dyDescent="0.25">
      <c r="A954" t="s">
        <v>100</v>
      </c>
      <c r="B954" t="s">
        <v>52</v>
      </c>
      <c r="C954" s="1" t="str">
        <f t="shared" si="11"/>
        <v>cod</v>
      </c>
      <c r="D954" t="s">
        <v>54</v>
      </c>
      <c r="E954">
        <v>25</v>
      </c>
      <c r="F954" t="s">
        <v>43</v>
      </c>
      <c r="G954">
        <v>2015</v>
      </c>
      <c r="H954">
        <v>2</v>
      </c>
      <c r="I954" t="s">
        <v>104</v>
      </c>
      <c r="J954">
        <v>205186</v>
      </c>
      <c r="K954">
        <v>503</v>
      </c>
      <c r="L954">
        <v>487</v>
      </c>
      <c r="M954">
        <v>34</v>
      </c>
      <c r="N954">
        <v>5</v>
      </c>
      <c r="O954">
        <v>5</v>
      </c>
      <c r="P954">
        <v>501</v>
      </c>
      <c r="Q954">
        <v>301</v>
      </c>
    </row>
    <row r="955" spans="1:17" s="1" customFormat="1" x14ac:dyDescent="0.25">
      <c r="A955" t="s">
        <v>100</v>
      </c>
      <c r="B955" t="s">
        <v>52</v>
      </c>
      <c r="C955" s="1" t="str">
        <f t="shared" si="11"/>
        <v>cod</v>
      </c>
      <c r="D955" t="s">
        <v>54</v>
      </c>
      <c r="E955">
        <v>25</v>
      </c>
      <c r="F955" t="s">
        <v>47</v>
      </c>
      <c r="G955">
        <v>2015</v>
      </c>
      <c r="H955">
        <v>2</v>
      </c>
      <c r="I955" t="s">
        <v>104</v>
      </c>
      <c r="J955">
        <v>4386293</v>
      </c>
      <c r="K955">
        <v>1108</v>
      </c>
      <c r="L955">
        <v>1070</v>
      </c>
      <c r="M955">
        <v>34</v>
      </c>
      <c r="N955">
        <v>5</v>
      </c>
      <c r="O955">
        <v>5</v>
      </c>
      <c r="P955">
        <v>501</v>
      </c>
      <c r="Q955">
        <v>301</v>
      </c>
    </row>
    <row r="956" spans="1:17" s="1" customFormat="1" x14ac:dyDescent="0.25">
      <c r="A956" t="s">
        <v>100</v>
      </c>
      <c r="B956" t="s">
        <v>39</v>
      </c>
      <c r="C956" s="1" t="str">
        <f t="shared" si="11"/>
        <v>dab</v>
      </c>
      <c r="D956" t="s">
        <v>41</v>
      </c>
      <c r="E956">
        <v>25</v>
      </c>
      <c r="F956" t="s">
        <v>47</v>
      </c>
      <c r="G956">
        <v>2015</v>
      </c>
      <c r="H956">
        <v>2</v>
      </c>
      <c r="I956" t="s">
        <v>104</v>
      </c>
      <c r="J956">
        <v>23</v>
      </c>
      <c r="K956">
        <v>1108</v>
      </c>
      <c r="L956">
        <v>3</v>
      </c>
      <c r="M956">
        <v>34</v>
      </c>
      <c r="N956"/>
      <c r="O956"/>
      <c r="P956"/>
      <c r="Q956"/>
    </row>
    <row r="957" spans="1:17" s="1" customFormat="1" x14ac:dyDescent="0.25">
      <c r="A957" t="s">
        <v>100</v>
      </c>
      <c r="B957" t="s">
        <v>48</v>
      </c>
      <c r="C957" s="1" t="str">
        <f t="shared" si="11"/>
        <v>ple</v>
      </c>
      <c r="D957" t="s">
        <v>50</v>
      </c>
      <c r="E957">
        <v>25</v>
      </c>
      <c r="F957" t="s">
        <v>43</v>
      </c>
      <c r="G957">
        <v>2015</v>
      </c>
      <c r="H957">
        <v>2</v>
      </c>
      <c r="I957" t="s">
        <v>104</v>
      </c>
      <c r="J957">
        <v>58</v>
      </c>
      <c r="K957">
        <v>503</v>
      </c>
      <c r="L957">
        <v>11</v>
      </c>
      <c r="M957">
        <v>34</v>
      </c>
      <c r="N957"/>
      <c r="O957"/>
      <c r="P957"/>
      <c r="Q957"/>
    </row>
    <row r="958" spans="1:17" s="1" customFormat="1" x14ac:dyDescent="0.25">
      <c r="A958" t="s">
        <v>100</v>
      </c>
      <c r="B958" t="s">
        <v>48</v>
      </c>
      <c r="C958" s="1" t="str">
        <f t="shared" si="11"/>
        <v>ple</v>
      </c>
      <c r="D958" t="s">
        <v>50</v>
      </c>
      <c r="E958">
        <v>25</v>
      </c>
      <c r="F958" t="s">
        <v>47</v>
      </c>
      <c r="G958">
        <v>2015</v>
      </c>
      <c r="H958">
        <v>2</v>
      </c>
      <c r="I958" t="s">
        <v>104</v>
      </c>
      <c r="J958">
        <v>549</v>
      </c>
      <c r="K958">
        <v>1108</v>
      </c>
      <c r="L958">
        <v>25</v>
      </c>
      <c r="M958">
        <v>34</v>
      </c>
      <c r="N958"/>
      <c r="O958"/>
      <c r="P958"/>
      <c r="Q958"/>
    </row>
    <row r="959" spans="1:17" s="1" customFormat="1" x14ac:dyDescent="0.25">
      <c r="A959" t="s">
        <v>100</v>
      </c>
      <c r="B959" t="s">
        <v>52</v>
      </c>
      <c r="C959" s="1" t="str">
        <f t="shared" si="11"/>
        <v>cod</v>
      </c>
      <c r="D959" t="s">
        <v>54</v>
      </c>
      <c r="E959">
        <v>25</v>
      </c>
      <c r="F959" t="s">
        <v>43</v>
      </c>
      <c r="G959">
        <v>2015</v>
      </c>
      <c r="H959">
        <v>3</v>
      </c>
      <c r="I959" t="s">
        <v>104</v>
      </c>
      <c r="J959">
        <v>10901</v>
      </c>
      <c r="K959">
        <v>162</v>
      </c>
      <c r="L959">
        <v>152</v>
      </c>
      <c r="M959">
        <v>7</v>
      </c>
      <c r="N959">
        <v>5</v>
      </c>
      <c r="O959">
        <v>5</v>
      </c>
      <c r="P959">
        <v>505</v>
      </c>
      <c r="Q959">
        <v>361</v>
      </c>
    </row>
    <row r="960" spans="1:17" s="1" customFormat="1" x14ac:dyDescent="0.25">
      <c r="A960" t="s">
        <v>100</v>
      </c>
      <c r="B960" t="s">
        <v>52</v>
      </c>
      <c r="C960" s="1" t="str">
        <f t="shared" si="11"/>
        <v>cod</v>
      </c>
      <c r="D960" t="s">
        <v>54</v>
      </c>
      <c r="E960">
        <v>25</v>
      </c>
      <c r="F960" t="s">
        <v>47</v>
      </c>
      <c r="G960">
        <v>2015</v>
      </c>
      <c r="H960">
        <v>3</v>
      </c>
      <c r="I960" t="s">
        <v>104</v>
      </c>
      <c r="J960">
        <v>117306</v>
      </c>
      <c r="K960">
        <v>175</v>
      </c>
      <c r="L960">
        <v>148</v>
      </c>
      <c r="M960">
        <v>7</v>
      </c>
      <c r="N960">
        <v>5</v>
      </c>
      <c r="O960">
        <v>5</v>
      </c>
      <c r="P960">
        <v>505</v>
      </c>
      <c r="Q960">
        <v>361</v>
      </c>
    </row>
    <row r="961" spans="1:17" s="1" customFormat="1" x14ac:dyDescent="0.25">
      <c r="A961" t="s">
        <v>100</v>
      </c>
      <c r="B961" t="s">
        <v>39</v>
      </c>
      <c r="C961" s="1" t="str">
        <f t="shared" si="11"/>
        <v>dab</v>
      </c>
      <c r="D961" t="s">
        <v>41</v>
      </c>
      <c r="E961">
        <v>25</v>
      </c>
      <c r="F961" t="s">
        <v>47</v>
      </c>
      <c r="G961">
        <v>2015</v>
      </c>
      <c r="H961">
        <v>3</v>
      </c>
      <c r="I961" t="s">
        <v>104</v>
      </c>
      <c r="J961">
        <v>0</v>
      </c>
      <c r="K961">
        <v>175</v>
      </c>
      <c r="L961"/>
      <c r="M961">
        <v>7</v>
      </c>
      <c r="N961"/>
      <c r="O961"/>
      <c r="P961"/>
      <c r="Q961"/>
    </row>
    <row r="962" spans="1:17" s="1" customFormat="1" x14ac:dyDescent="0.25">
      <c r="A962" t="s">
        <v>100</v>
      </c>
      <c r="B962" t="s">
        <v>48</v>
      </c>
      <c r="C962" s="1" t="str">
        <f t="shared" si="11"/>
        <v>ple</v>
      </c>
      <c r="D962" t="s">
        <v>50</v>
      </c>
      <c r="E962">
        <v>25</v>
      </c>
      <c r="F962" t="s">
        <v>43</v>
      </c>
      <c r="G962">
        <v>2015</v>
      </c>
      <c r="H962">
        <v>3</v>
      </c>
      <c r="I962" t="s">
        <v>104</v>
      </c>
      <c r="J962">
        <v>109</v>
      </c>
      <c r="K962">
        <v>162</v>
      </c>
      <c r="L962">
        <v>14</v>
      </c>
      <c r="M962">
        <v>7</v>
      </c>
      <c r="N962"/>
      <c r="O962"/>
      <c r="P962"/>
      <c r="Q962"/>
    </row>
    <row r="963" spans="1:17" s="1" customFormat="1" x14ac:dyDescent="0.25">
      <c r="A963" t="s">
        <v>100</v>
      </c>
      <c r="B963" t="s">
        <v>48</v>
      </c>
      <c r="C963" s="1" t="str">
        <f t="shared" si="11"/>
        <v>ple</v>
      </c>
      <c r="D963" t="s">
        <v>50</v>
      </c>
      <c r="E963">
        <v>25</v>
      </c>
      <c r="F963" t="s">
        <v>47</v>
      </c>
      <c r="G963">
        <v>2015</v>
      </c>
      <c r="H963">
        <v>3</v>
      </c>
      <c r="I963" t="s">
        <v>104</v>
      </c>
      <c r="J963">
        <v>326</v>
      </c>
      <c r="K963">
        <v>175</v>
      </c>
      <c r="L963">
        <v>14</v>
      </c>
      <c r="M963">
        <v>7</v>
      </c>
      <c r="N963"/>
      <c r="O963"/>
      <c r="P963"/>
      <c r="Q963"/>
    </row>
    <row r="964" spans="1:17" s="1" customFormat="1" x14ac:dyDescent="0.25">
      <c r="A964" t="s">
        <v>100</v>
      </c>
      <c r="B964" t="s">
        <v>52</v>
      </c>
      <c r="C964" s="1" t="str">
        <f t="shared" si="11"/>
        <v>cod</v>
      </c>
      <c r="D964" t="s">
        <v>54</v>
      </c>
      <c r="E964">
        <v>25</v>
      </c>
      <c r="F964" t="s">
        <v>43</v>
      </c>
      <c r="G964">
        <v>2015</v>
      </c>
      <c r="H964">
        <v>4</v>
      </c>
      <c r="I964" t="s">
        <v>104</v>
      </c>
      <c r="J964">
        <v>14193</v>
      </c>
      <c r="K964">
        <v>201</v>
      </c>
      <c r="L964">
        <v>169</v>
      </c>
      <c r="M964">
        <v>2</v>
      </c>
      <c r="N964">
        <v>2</v>
      </c>
      <c r="O964">
        <v>2</v>
      </c>
      <c r="P964">
        <v>146</v>
      </c>
      <c r="Q964">
        <v>98</v>
      </c>
    </row>
    <row r="965" spans="1:17" s="1" customFormat="1" x14ac:dyDescent="0.25">
      <c r="A965" t="s">
        <v>100</v>
      </c>
      <c r="B965" t="s">
        <v>52</v>
      </c>
      <c r="C965" s="1" t="str">
        <f t="shared" si="11"/>
        <v>cod</v>
      </c>
      <c r="D965" t="s">
        <v>54</v>
      </c>
      <c r="E965">
        <v>25</v>
      </c>
      <c r="F965" t="s">
        <v>47</v>
      </c>
      <c r="G965">
        <v>2015</v>
      </c>
      <c r="H965">
        <v>4</v>
      </c>
      <c r="I965" t="s">
        <v>104</v>
      </c>
      <c r="J965">
        <v>810036</v>
      </c>
      <c r="K965">
        <v>500</v>
      </c>
      <c r="L965">
        <v>424</v>
      </c>
      <c r="M965">
        <v>2</v>
      </c>
      <c r="N965">
        <v>2</v>
      </c>
      <c r="O965">
        <v>2</v>
      </c>
      <c r="P965">
        <v>146</v>
      </c>
      <c r="Q965">
        <v>98</v>
      </c>
    </row>
    <row r="966" spans="1:17" s="1" customFormat="1" x14ac:dyDescent="0.25">
      <c r="A966" t="s">
        <v>100</v>
      </c>
      <c r="B966" t="s">
        <v>39</v>
      </c>
      <c r="C966" s="1" t="str">
        <f t="shared" si="11"/>
        <v>dab</v>
      </c>
      <c r="D966" t="s">
        <v>41</v>
      </c>
      <c r="E966">
        <v>25</v>
      </c>
      <c r="F966" t="s">
        <v>47</v>
      </c>
      <c r="G966">
        <v>2015</v>
      </c>
      <c r="H966">
        <v>4</v>
      </c>
      <c r="I966" t="s">
        <v>104</v>
      </c>
      <c r="J966">
        <v>0</v>
      </c>
      <c r="K966">
        <v>500</v>
      </c>
      <c r="L966"/>
      <c r="M966">
        <v>2</v>
      </c>
      <c r="N966"/>
      <c r="O966"/>
      <c r="P966"/>
      <c r="Q966"/>
    </row>
    <row r="967" spans="1:17" s="1" customFormat="1" x14ac:dyDescent="0.25">
      <c r="A967" t="s">
        <v>100</v>
      </c>
      <c r="B967" t="s">
        <v>48</v>
      </c>
      <c r="C967" s="1" t="str">
        <f t="shared" si="11"/>
        <v>ple</v>
      </c>
      <c r="D967" t="s">
        <v>50</v>
      </c>
      <c r="E967">
        <v>25</v>
      </c>
      <c r="F967" t="s">
        <v>43</v>
      </c>
      <c r="G967">
        <v>2015</v>
      </c>
      <c r="H967">
        <v>4</v>
      </c>
      <c r="I967" t="s">
        <v>104</v>
      </c>
      <c r="J967">
        <v>3328</v>
      </c>
      <c r="K967">
        <v>201</v>
      </c>
      <c r="L967">
        <v>79</v>
      </c>
      <c r="M967">
        <v>2</v>
      </c>
      <c r="N967"/>
      <c r="O967"/>
      <c r="P967"/>
      <c r="Q967"/>
    </row>
    <row r="968" spans="1:17" s="1" customFormat="1" x14ac:dyDescent="0.25">
      <c r="A968" t="s">
        <v>100</v>
      </c>
      <c r="B968" t="s">
        <v>48</v>
      </c>
      <c r="C968" s="1" t="str">
        <f t="shared" si="11"/>
        <v>ple</v>
      </c>
      <c r="D968" t="s">
        <v>50</v>
      </c>
      <c r="E968">
        <v>25</v>
      </c>
      <c r="F968" t="s">
        <v>47</v>
      </c>
      <c r="G968">
        <v>2015</v>
      </c>
      <c r="H968">
        <v>4</v>
      </c>
      <c r="I968" t="s">
        <v>104</v>
      </c>
      <c r="J968">
        <v>18120</v>
      </c>
      <c r="K968">
        <v>500</v>
      </c>
      <c r="L968">
        <v>146</v>
      </c>
      <c r="M968">
        <v>2</v>
      </c>
      <c r="N968"/>
      <c r="O968"/>
      <c r="P968"/>
      <c r="Q968"/>
    </row>
    <row r="969" spans="1:17" s="1" customFormat="1" x14ac:dyDescent="0.25">
      <c r="A969" t="s">
        <v>100</v>
      </c>
      <c r="B969" t="s">
        <v>52</v>
      </c>
      <c r="C969" s="1" t="str">
        <f t="shared" si="11"/>
        <v>cod</v>
      </c>
      <c r="D969" t="s">
        <v>54</v>
      </c>
      <c r="E969">
        <v>25</v>
      </c>
      <c r="F969" t="s">
        <v>43</v>
      </c>
      <c r="G969">
        <v>2016</v>
      </c>
      <c r="H969">
        <v>1</v>
      </c>
      <c r="I969" t="s">
        <v>104</v>
      </c>
      <c r="J969">
        <v>126956</v>
      </c>
      <c r="K969">
        <v>246</v>
      </c>
      <c r="L969">
        <v>206</v>
      </c>
      <c r="M969">
        <v>23</v>
      </c>
      <c r="N969">
        <v>9</v>
      </c>
      <c r="O969">
        <v>9</v>
      </c>
      <c r="P969">
        <v>757</v>
      </c>
      <c r="Q969">
        <v>431</v>
      </c>
    </row>
    <row r="970" spans="1:17" s="1" customFormat="1" x14ac:dyDescent="0.25">
      <c r="A970" t="s">
        <v>100</v>
      </c>
      <c r="B970" t="s">
        <v>52</v>
      </c>
      <c r="C970" s="1" t="str">
        <f t="shared" si="11"/>
        <v>cod</v>
      </c>
      <c r="D970" t="s">
        <v>54</v>
      </c>
      <c r="E970">
        <v>25</v>
      </c>
      <c r="F970" t="s">
        <v>47</v>
      </c>
      <c r="G970">
        <v>2016</v>
      </c>
      <c r="H970">
        <v>1</v>
      </c>
      <c r="I970" t="s">
        <v>104</v>
      </c>
      <c r="J970">
        <v>1654262</v>
      </c>
      <c r="K970">
        <v>874</v>
      </c>
      <c r="L970">
        <v>794</v>
      </c>
      <c r="M970">
        <v>23</v>
      </c>
      <c r="N970">
        <v>9</v>
      </c>
      <c r="O970">
        <v>9</v>
      </c>
      <c r="P970">
        <v>757</v>
      </c>
      <c r="Q970">
        <v>431</v>
      </c>
    </row>
    <row r="971" spans="1:17" s="1" customFormat="1" x14ac:dyDescent="0.25">
      <c r="A971" t="s">
        <v>100</v>
      </c>
      <c r="B971" t="s">
        <v>39</v>
      </c>
      <c r="C971" s="1" t="str">
        <f t="shared" si="11"/>
        <v>dab</v>
      </c>
      <c r="D971" t="s">
        <v>41</v>
      </c>
      <c r="E971">
        <v>25</v>
      </c>
      <c r="F971" t="s">
        <v>47</v>
      </c>
      <c r="G971">
        <v>2016</v>
      </c>
      <c r="H971">
        <v>1</v>
      </c>
      <c r="I971" t="s">
        <v>104</v>
      </c>
      <c r="J971">
        <v>0</v>
      </c>
      <c r="K971">
        <v>874</v>
      </c>
      <c r="L971"/>
      <c r="M971">
        <v>23</v>
      </c>
      <c r="N971"/>
      <c r="O971"/>
      <c r="P971"/>
      <c r="Q971"/>
    </row>
    <row r="972" spans="1:17" s="1" customFormat="1" x14ac:dyDescent="0.25">
      <c r="A972" t="s">
        <v>100</v>
      </c>
      <c r="B972" t="s">
        <v>48</v>
      </c>
      <c r="C972" s="1" t="str">
        <f t="shared" si="11"/>
        <v>ple</v>
      </c>
      <c r="D972" t="s">
        <v>50</v>
      </c>
      <c r="E972">
        <v>25</v>
      </c>
      <c r="F972" t="s">
        <v>43</v>
      </c>
      <c r="G972">
        <v>2016</v>
      </c>
      <c r="H972">
        <v>1</v>
      </c>
      <c r="I972" t="s">
        <v>104</v>
      </c>
      <c r="J972">
        <v>7677</v>
      </c>
      <c r="K972">
        <v>246</v>
      </c>
      <c r="L972">
        <v>75</v>
      </c>
      <c r="M972">
        <v>23</v>
      </c>
      <c r="N972"/>
      <c r="O972"/>
      <c r="P972"/>
      <c r="Q972"/>
    </row>
    <row r="973" spans="1:17" s="1" customFormat="1" x14ac:dyDescent="0.25">
      <c r="A973" t="s">
        <v>100</v>
      </c>
      <c r="B973" t="s">
        <v>48</v>
      </c>
      <c r="C973" s="1" t="str">
        <f t="shared" si="11"/>
        <v>ple</v>
      </c>
      <c r="D973" t="s">
        <v>50</v>
      </c>
      <c r="E973">
        <v>25</v>
      </c>
      <c r="F973" t="s">
        <v>47</v>
      </c>
      <c r="G973">
        <v>2016</v>
      </c>
      <c r="H973">
        <v>1</v>
      </c>
      <c r="I973" t="s">
        <v>104</v>
      </c>
      <c r="J973">
        <v>7976</v>
      </c>
      <c r="K973">
        <v>874</v>
      </c>
      <c r="L973">
        <v>170</v>
      </c>
      <c r="M973">
        <v>23</v>
      </c>
      <c r="N973"/>
      <c r="O973"/>
      <c r="P973"/>
      <c r="Q973"/>
    </row>
    <row r="974" spans="1:17" s="1" customFormat="1" x14ac:dyDescent="0.25">
      <c r="A974" t="s">
        <v>100</v>
      </c>
      <c r="B974" t="s">
        <v>52</v>
      </c>
      <c r="C974" s="1" t="str">
        <f t="shared" si="11"/>
        <v>cod</v>
      </c>
      <c r="D974" t="s">
        <v>54</v>
      </c>
      <c r="E974">
        <v>25</v>
      </c>
      <c r="F974" t="s">
        <v>43</v>
      </c>
      <c r="G974">
        <v>2016</v>
      </c>
      <c r="H974">
        <v>2</v>
      </c>
      <c r="I974" t="s">
        <v>104</v>
      </c>
      <c r="J974">
        <v>135209</v>
      </c>
      <c r="K974">
        <v>453</v>
      </c>
      <c r="L974">
        <v>437</v>
      </c>
      <c r="M974">
        <v>13</v>
      </c>
      <c r="N974"/>
      <c r="O974"/>
      <c r="P974"/>
      <c r="Q974"/>
    </row>
    <row r="975" spans="1:17" s="1" customFormat="1" x14ac:dyDescent="0.25">
      <c r="A975" t="s">
        <v>100</v>
      </c>
      <c r="B975" t="s">
        <v>52</v>
      </c>
      <c r="C975" s="1" t="str">
        <f t="shared" si="11"/>
        <v>cod</v>
      </c>
      <c r="D975" t="s">
        <v>54</v>
      </c>
      <c r="E975">
        <v>25</v>
      </c>
      <c r="F975" t="s">
        <v>47</v>
      </c>
      <c r="G975">
        <v>2016</v>
      </c>
      <c r="H975">
        <v>2</v>
      </c>
      <c r="I975" t="s">
        <v>104</v>
      </c>
      <c r="J975">
        <v>2029423</v>
      </c>
      <c r="K975">
        <v>645</v>
      </c>
      <c r="L975">
        <v>634</v>
      </c>
      <c r="M975">
        <v>13</v>
      </c>
      <c r="N975"/>
      <c r="O975"/>
      <c r="P975"/>
      <c r="Q975"/>
    </row>
    <row r="976" spans="1:17" s="1" customFormat="1" x14ac:dyDescent="0.25">
      <c r="A976" t="s">
        <v>100</v>
      </c>
      <c r="B976" t="s">
        <v>39</v>
      </c>
      <c r="C976" s="1" t="str">
        <f t="shared" si="11"/>
        <v>dab</v>
      </c>
      <c r="D976" t="s">
        <v>41</v>
      </c>
      <c r="E976">
        <v>25</v>
      </c>
      <c r="F976" t="s">
        <v>43</v>
      </c>
      <c r="G976">
        <v>2016</v>
      </c>
      <c r="H976">
        <v>2</v>
      </c>
      <c r="I976" t="s">
        <v>104</v>
      </c>
      <c r="J976">
        <v>30</v>
      </c>
      <c r="K976">
        <v>453</v>
      </c>
      <c r="L976">
        <v>11</v>
      </c>
      <c r="M976">
        <v>13</v>
      </c>
      <c r="N976"/>
      <c r="O976"/>
      <c r="P976"/>
      <c r="Q976"/>
    </row>
    <row r="977" spans="1:17" s="1" customFormat="1" x14ac:dyDescent="0.25">
      <c r="A977" t="s">
        <v>100</v>
      </c>
      <c r="B977" t="s">
        <v>39</v>
      </c>
      <c r="C977" s="1" t="str">
        <f t="shared" si="11"/>
        <v>dab</v>
      </c>
      <c r="D977" t="s">
        <v>41</v>
      </c>
      <c r="E977">
        <v>25</v>
      </c>
      <c r="F977" t="s">
        <v>47</v>
      </c>
      <c r="G977">
        <v>2016</v>
      </c>
      <c r="H977">
        <v>2</v>
      </c>
      <c r="I977" t="s">
        <v>104</v>
      </c>
      <c r="J977">
        <v>0</v>
      </c>
      <c r="K977">
        <v>645</v>
      </c>
      <c r="L977"/>
      <c r="M977">
        <v>13</v>
      </c>
      <c r="N977"/>
      <c r="O977"/>
      <c r="P977"/>
      <c r="Q977"/>
    </row>
    <row r="978" spans="1:17" s="1" customFormat="1" x14ac:dyDescent="0.25">
      <c r="A978" t="s">
        <v>100</v>
      </c>
      <c r="B978" t="s">
        <v>48</v>
      </c>
      <c r="C978" s="1" t="str">
        <f t="shared" si="11"/>
        <v>ple</v>
      </c>
      <c r="D978" t="s">
        <v>50</v>
      </c>
      <c r="E978">
        <v>25</v>
      </c>
      <c r="F978" t="s">
        <v>43</v>
      </c>
      <c r="G978">
        <v>2016</v>
      </c>
      <c r="H978">
        <v>2</v>
      </c>
      <c r="I978" t="s">
        <v>104</v>
      </c>
      <c r="J978">
        <v>270</v>
      </c>
      <c r="K978">
        <v>453</v>
      </c>
      <c r="L978">
        <v>46</v>
      </c>
      <c r="M978">
        <v>13</v>
      </c>
      <c r="N978"/>
      <c r="O978"/>
      <c r="P978"/>
      <c r="Q978"/>
    </row>
    <row r="979" spans="1:17" s="1" customFormat="1" x14ac:dyDescent="0.25">
      <c r="A979" t="s">
        <v>100</v>
      </c>
      <c r="B979" t="s">
        <v>48</v>
      </c>
      <c r="C979" s="1" t="str">
        <f t="shared" si="11"/>
        <v>ple</v>
      </c>
      <c r="D979" t="s">
        <v>50</v>
      </c>
      <c r="E979">
        <v>25</v>
      </c>
      <c r="F979" t="s">
        <v>47</v>
      </c>
      <c r="G979">
        <v>2016</v>
      </c>
      <c r="H979">
        <v>2</v>
      </c>
      <c r="I979" t="s">
        <v>104</v>
      </c>
      <c r="J979">
        <v>306</v>
      </c>
      <c r="K979">
        <v>645</v>
      </c>
      <c r="L979">
        <v>40</v>
      </c>
      <c r="M979">
        <v>13</v>
      </c>
      <c r="N979"/>
      <c r="O979"/>
      <c r="P979"/>
      <c r="Q979"/>
    </row>
    <row r="980" spans="1:17" s="1" customFormat="1" x14ac:dyDescent="0.25">
      <c r="A980" t="s">
        <v>100</v>
      </c>
      <c r="B980" t="s">
        <v>52</v>
      </c>
      <c r="C980" s="1" t="str">
        <f t="shared" si="11"/>
        <v>cod</v>
      </c>
      <c r="D980" t="s">
        <v>54</v>
      </c>
      <c r="E980">
        <v>25</v>
      </c>
      <c r="F980" t="s">
        <v>43</v>
      </c>
      <c r="G980">
        <v>2016</v>
      </c>
      <c r="H980">
        <v>3</v>
      </c>
      <c r="I980" t="s">
        <v>104</v>
      </c>
      <c r="J980">
        <v>19018</v>
      </c>
      <c r="K980">
        <v>237</v>
      </c>
      <c r="L980">
        <v>209</v>
      </c>
      <c r="M980">
        <v>1</v>
      </c>
      <c r="N980">
        <v>1</v>
      </c>
      <c r="O980">
        <v>1</v>
      </c>
      <c r="P980">
        <v>91</v>
      </c>
      <c r="Q980">
        <v>93</v>
      </c>
    </row>
    <row r="981" spans="1:17" s="1" customFormat="1" x14ac:dyDescent="0.25">
      <c r="A981" t="s">
        <v>100</v>
      </c>
      <c r="B981" t="s">
        <v>52</v>
      </c>
      <c r="C981" s="1" t="str">
        <f t="shared" si="11"/>
        <v>cod</v>
      </c>
      <c r="D981" t="s">
        <v>54</v>
      </c>
      <c r="E981">
        <v>25</v>
      </c>
      <c r="F981" t="s">
        <v>47</v>
      </c>
      <c r="G981">
        <v>2016</v>
      </c>
      <c r="H981">
        <v>3</v>
      </c>
      <c r="I981" t="s">
        <v>104</v>
      </c>
      <c r="J981">
        <v>189447</v>
      </c>
      <c r="K981">
        <v>140</v>
      </c>
      <c r="L981">
        <v>139</v>
      </c>
      <c r="M981">
        <v>1</v>
      </c>
      <c r="N981">
        <v>1</v>
      </c>
      <c r="O981">
        <v>1</v>
      </c>
      <c r="P981">
        <v>91</v>
      </c>
      <c r="Q981">
        <v>93</v>
      </c>
    </row>
    <row r="982" spans="1:17" s="1" customFormat="1" x14ac:dyDescent="0.25">
      <c r="A982" t="s">
        <v>100</v>
      </c>
      <c r="B982" t="s">
        <v>39</v>
      </c>
      <c r="C982" s="1" t="str">
        <f t="shared" si="11"/>
        <v>dab</v>
      </c>
      <c r="D982" t="s">
        <v>41</v>
      </c>
      <c r="E982">
        <v>25</v>
      </c>
      <c r="F982" t="s">
        <v>47</v>
      </c>
      <c r="G982">
        <v>2016</v>
      </c>
      <c r="H982">
        <v>3</v>
      </c>
      <c r="I982" t="s">
        <v>104</v>
      </c>
      <c r="J982">
        <v>0</v>
      </c>
      <c r="K982">
        <v>140</v>
      </c>
      <c r="L982"/>
      <c r="M982">
        <v>1</v>
      </c>
      <c r="N982"/>
      <c r="O982"/>
      <c r="P982"/>
      <c r="Q982"/>
    </row>
    <row r="983" spans="1:17" s="1" customFormat="1" x14ac:dyDescent="0.25">
      <c r="A983" t="s">
        <v>100</v>
      </c>
      <c r="B983" t="s">
        <v>48</v>
      </c>
      <c r="C983" s="1" t="str">
        <f t="shared" si="11"/>
        <v>ple</v>
      </c>
      <c r="D983" t="s">
        <v>50</v>
      </c>
      <c r="E983">
        <v>25</v>
      </c>
      <c r="F983" t="s">
        <v>43</v>
      </c>
      <c r="G983">
        <v>2016</v>
      </c>
      <c r="H983">
        <v>3</v>
      </c>
      <c r="I983" t="s">
        <v>104</v>
      </c>
      <c r="J983">
        <v>254</v>
      </c>
      <c r="K983">
        <v>237</v>
      </c>
      <c r="L983">
        <v>29</v>
      </c>
      <c r="M983">
        <v>1</v>
      </c>
      <c r="N983"/>
      <c r="O983"/>
      <c r="P983"/>
      <c r="Q983"/>
    </row>
    <row r="984" spans="1:17" s="1" customFormat="1" x14ac:dyDescent="0.25">
      <c r="A984" t="s">
        <v>100</v>
      </c>
      <c r="B984" t="s">
        <v>48</v>
      </c>
      <c r="C984" s="1" t="str">
        <f t="shared" si="11"/>
        <v>ple</v>
      </c>
      <c r="D984" t="s">
        <v>50</v>
      </c>
      <c r="E984">
        <v>25</v>
      </c>
      <c r="F984" t="s">
        <v>47</v>
      </c>
      <c r="G984">
        <v>2016</v>
      </c>
      <c r="H984">
        <v>3</v>
      </c>
      <c r="I984" t="s">
        <v>104</v>
      </c>
      <c r="J984">
        <v>1178</v>
      </c>
      <c r="K984">
        <v>140</v>
      </c>
      <c r="L984">
        <v>53</v>
      </c>
      <c r="M984">
        <v>1</v>
      </c>
      <c r="N984"/>
      <c r="O984"/>
      <c r="P984"/>
      <c r="Q984"/>
    </row>
    <row r="985" spans="1:17" s="1" customFormat="1" x14ac:dyDescent="0.25">
      <c r="A985" t="s">
        <v>100</v>
      </c>
      <c r="B985" t="s">
        <v>52</v>
      </c>
      <c r="C985" s="1" t="str">
        <f t="shared" si="11"/>
        <v>cod</v>
      </c>
      <c r="D985" t="s">
        <v>54</v>
      </c>
      <c r="E985">
        <v>25</v>
      </c>
      <c r="F985" t="s">
        <v>43</v>
      </c>
      <c r="G985">
        <v>2016</v>
      </c>
      <c r="H985">
        <v>4</v>
      </c>
      <c r="I985" t="s">
        <v>104</v>
      </c>
      <c r="J985">
        <v>12149</v>
      </c>
      <c r="K985">
        <v>172</v>
      </c>
      <c r="L985">
        <v>152</v>
      </c>
      <c r="M985">
        <v>13</v>
      </c>
      <c r="N985">
        <v>4</v>
      </c>
      <c r="O985">
        <v>4</v>
      </c>
      <c r="P985">
        <v>331</v>
      </c>
      <c r="Q985">
        <v>196</v>
      </c>
    </row>
    <row r="986" spans="1:17" s="1" customFormat="1" x14ac:dyDescent="0.25">
      <c r="A986" t="s">
        <v>100</v>
      </c>
      <c r="B986" t="s">
        <v>52</v>
      </c>
      <c r="C986" s="1" t="str">
        <f t="shared" si="11"/>
        <v>cod</v>
      </c>
      <c r="D986" t="s">
        <v>54</v>
      </c>
      <c r="E986">
        <v>25</v>
      </c>
      <c r="F986" t="s">
        <v>47</v>
      </c>
      <c r="G986">
        <v>2016</v>
      </c>
      <c r="H986">
        <v>4</v>
      </c>
      <c r="I986" t="s">
        <v>104</v>
      </c>
      <c r="J986">
        <v>447266</v>
      </c>
      <c r="K986">
        <v>348</v>
      </c>
      <c r="L986">
        <v>321</v>
      </c>
      <c r="M986">
        <v>13</v>
      </c>
      <c r="N986">
        <v>4</v>
      </c>
      <c r="O986">
        <v>4</v>
      </c>
      <c r="P986">
        <v>331</v>
      </c>
      <c r="Q986">
        <v>196</v>
      </c>
    </row>
    <row r="987" spans="1:17" s="1" customFormat="1" x14ac:dyDescent="0.25">
      <c r="A987" t="s">
        <v>100</v>
      </c>
      <c r="B987" t="s">
        <v>39</v>
      </c>
      <c r="C987" s="1" t="str">
        <f t="shared" si="11"/>
        <v>dab</v>
      </c>
      <c r="D987" t="s">
        <v>41</v>
      </c>
      <c r="E987">
        <v>25</v>
      </c>
      <c r="F987" t="s">
        <v>47</v>
      </c>
      <c r="G987">
        <v>2016</v>
      </c>
      <c r="H987">
        <v>4</v>
      </c>
      <c r="I987" t="s">
        <v>104</v>
      </c>
      <c r="J987">
        <v>0</v>
      </c>
      <c r="K987">
        <v>348</v>
      </c>
      <c r="L987"/>
      <c r="M987">
        <v>13</v>
      </c>
      <c r="N987"/>
      <c r="O987"/>
      <c r="P987"/>
      <c r="Q987"/>
    </row>
    <row r="988" spans="1:17" s="1" customFormat="1" x14ac:dyDescent="0.25">
      <c r="A988" t="s">
        <v>100</v>
      </c>
      <c r="B988" t="s">
        <v>48</v>
      </c>
      <c r="C988" s="1" t="str">
        <f t="shared" si="11"/>
        <v>ple</v>
      </c>
      <c r="D988" t="s">
        <v>50</v>
      </c>
      <c r="E988">
        <v>25</v>
      </c>
      <c r="F988" t="s">
        <v>43</v>
      </c>
      <c r="G988">
        <v>2016</v>
      </c>
      <c r="H988">
        <v>4</v>
      </c>
      <c r="I988" t="s">
        <v>104</v>
      </c>
      <c r="J988">
        <v>2862</v>
      </c>
      <c r="K988">
        <v>172</v>
      </c>
      <c r="L988">
        <v>63</v>
      </c>
      <c r="M988">
        <v>13</v>
      </c>
      <c r="N988">
        <v>1</v>
      </c>
      <c r="O988">
        <v>1</v>
      </c>
      <c r="P988">
        <v>243</v>
      </c>
      <c r="Q988">
        <v>83</v>
      </c>
    </row>
    <row r="989" spans="1:17" s="1" customFormat="1" x14ac:dyDescent="0.25">
      <c r="A989" t="s">
        <v>100</v>
      </c>
      <c r="B989" t="s">
        <v>48</v>
      </c>
      <c r="C989" s="1" t="str">
        <f t="shared" si="11"/>
        <v>ple</v>
      </c>
      <c r="D989" t="s">
        <v>50</v>
      </c>
      <c r="E989">
        <v>25</v>
      </c>
      <c r="F989" t="s">
        <v>47</v>
      </c>
      <c r="G989">
        <v>2016</v>
      </c>
      <c r="H989">
        <v>4</v>
      </c>
      <c r="I989" t="s">
        <v>104</v>
      </c>
      <c r="J989">
        <v>39782</v>
      </c>
      <c r="K989">
        <v>348</v>
      </c>
      <c r="L989">
        <v>180</v>
      </c>
      <c r="M989">
        <v>13</v>
      </c>
      <c r="N989">
        <v>1</v>
      </c>
      <c r="O989">
        <v>1</v>
      </c>
      <c r="P989">
        <v>243</v>
      </c>
      <c r="Q989">
        <v>83</v>
      </c>
    </row>
    <row r="990" spans="1:17" s="1" customFormat="1" x14ac:dyDescent="0.25">
      <c r="A990" t="s">
        <v>100</v>
      </c>
      <c r="B990" t="s">
        <v>52</v>
      </c>
      <c r="C990" s="1" t="str">
        <f t="shared" ref="C990:C1053" si="12">LEFT(D990,3)</f>
        <v>cod</v>
      </c>
      <c r="D990" t="s">
        <v>54</v>
      </c>
      <c r="E990">
        <v>25</v>
      </c>
      <c r="F990" t="s">
        <v>43</v>
      </c>
      <c r="G990">
        <v>2014</v>
      </c>
      <c r="H990">
        <v>1</v>
      </c>
      <c r="I990" t="s">
        <v>101</v>
      </c>
      <c r="J990">
        <v>0</v>
      </c>
      <c r="K990">
        <v>153</v>
      </c>
      <c r="L990">
        <v>111</v>
      </c>
      <c r="M990"/>
      <c r="N990"/>
      <c r="O990"/>
      <c r="P990"/>
      <c r="Q990"/>
    </row>
    <row r="991" spans="1:17" s="1" customFormat="1" x14ac:dyDescent="0.25">
      <c r="A991" t="s">
        <v>100</v>
      </c>
      <c r="B991" t="s">
        <v>32</v>
      </c>
      <c r="C991" s="1" t="str">
        <f t="shared" si="12"/>
        <v>fle</v>
      </c>
      <c r="D991" t="s">
        <v>34</v>
      </c>
      <c r="E991">
        <v>25</v>
      </c>
      <c r="F991" t="s">
        <v>43</v>
      </c>
      <c r="G991">
        <v>2014</v>
      </c>
      <c r="H991">
        <v>1</v>
      </c>
      <c r="I991" t="s">
        <v>101</v>
      </c>
      <c r="J991">
        <v>0</v>
      </c>
      <c r="K991">
        <v>153</v>
      </c>
      <c r="L991">
        <v>44</v>
      </c>
      <c r="M991"/>
      <c r="N991"/>
      <c r="O991"/>
      <c r="P991"/>
      <c r="Q991"/>
    </row>
    <row r="992" spans="1:17" s="1" customFormat="1" x14ac:dyDescent="0.25">
      <c r="A992" t="s">
        <v>100</v>
      </c>
      <c r="B992" t="s">
        <v>48</v>
      </c>
      <c r="C992" s="1" t="str">
        <f t="shared" si="12"/>
        <v>ple</v>
      </c>
      <c r="D992" t="s">
        <v>50</v>
      </c>
      <c r="E992">
        <v>25</v>
      </c>
      <c r="F992" t="s">
        <v>43</v>
      </c>
      <c r="G992">
        <v>2014</v>
      </c>
      <c r="H992">
        <v>1</v>
      </c>
      <c r="I992" t="s">
        <v>101</v>
      </c>
      <c r="J992">
        <v>0</v>
      </c>
      <c r="K992">
        <v>153</v>
      </c>
      <c r="L992">
        <v>32</v>
      </c>
      <c r="M992"/>
      <c r="N992"/>
      <c r="O992"/>
      <c r="P992"/>
      <c r="Q992"/>
    </row>
    <row r="993" spans="1:17" s="1" customFormat="1" x14ac:dyDescent="0.25">
      <c r="A993" t="s">
        <v>100</v>
      </c>
      <c r="B993" t="s">
        <v>51</v>
      </c>
      <c r="C993" s="1" t="str">
        <f t="shared" si="12"/>
        <v>tur</v>
      </c>
      <c r="D993" t="s">
        <v>28</v>
      </c>
      <c r="E993">
        <v>25</v>
      </c>
      <c r="F993" t="s">
        <v>43</v>
      </c>
      <c r="G993">
        <v>2014</v>
      </c>
      <c r="H993">
        <v>1</v>
      </c>
      <c r="I993" t="s">
        <v>101</v>
      </c>
      <c r="J993">
        <v>0</v>
      </c>
      <c r="K993">
        <v>153</v>
      </c>
      <c r="L993">
        <v>3</v>
      </c>
      <c r="M993"/>
      <c r="N993"/>
      <c r="O993"/>
      <c r="P993"/>
      <c r="Q993"/>
    </row>
    <row r="994" spans="1:17" s="1" customFormat="1" x14ac:dyDescent="0.25">
      <c r="A994" t="s">
        <v>100</v>
      </c>
      <c r="B994" t="s">
        <v>32</v>
      </c>
      <c r="C994" s="1" t="str">
        <f t="shared" si="12"/>
        <v>fle</v>
      </c>
      <c r="D994" t="s">
        <v>34</v>
      </c>
      <c r="E994">
        <v>25</v>
      </c>
      <c r="F994" t="s">
        <v>43</v>
      </c>
      <c r="G994">
        <v>2014</v>
      </c>
      <c r="H994">
        <v>1</v>
      </c>
      <c r="I994" t="s">
        <v>104</v>
      </c>
      <c r="J994">
        <v>7481</v>
      </c>
      <c r="K994">
        <v>153</v>
      </c>
      <c r="L994">
        <v>44</v>
      </c>
      <c r="M994"/>
      <c r="N994"/>
      <c r="O994"/>
      <c r="P994"/>
      <c r="Q994"/>
    </row>
    <row r="995" spans="1:17" s="1" customFormat="1" x14ac:dyDescent="0.25">
      <c r="A995" t="s">
        <v>100</v>
      </c>
      <c r="B995" t="s">
        <v>51</v>
      </c>
      <c r="C995" s="1" t="str">
        <f t="shared" si="12"/>
        <v>tur</v>
      </c>
      <c r="D995" t="s">
        <v>28</v>
      </c>
      <c r="E995">
        <v>25</v>
      </c>
      <c r="F995" t="s">
        <v>43</v>
      </c>
      <c r="G995">
        <v>2014</v>
      </c>
      <c r="H995">
        <v>1</v>
      </c>
      <c r="I995" t="s">
        <v>104</v>
      </c>
      <c r="J995">
        <v>5</v>
      </c>
      <c r="K995">
        <v>153</v>
      </c>
      <c r="L995">
        <v>3</v>
      </c>
      <c r="M995"/>
      <c r="N995"/>
      <c r="O995"/>
      <c r="P995"/>
      <c r="Q995"/>
    </row>
    <row r="996" spans="1:17" s="1" customFormat="1" x14ac:dyDescent="0.25">
      <c r="A996" t="s">
        <v>100</v>
      </c>
      <c r="B996" t="s">
        <v>52</v>
      </c>
      <c r="C996" s="1" t="str">
        <f t="shared" si="12"/>
        <v>cod</v>
      </c>
      <c r="D996" t="s">
        <v>54</v>
      </c>
      <c r="E996">
        <v>25</v>
      </c>
      <c r="F996" t="s">
        <v>43</v>
      </c>
      <c r="G996">
        <v>2014</v>
      </c>
      <c r="H996">
        <v>2</v>
      </c>
      <c r="I996" t="s">
        <v>101</v>
      </c>
      <c r="J996">
        <v>0</v>
      </c>
      <c r="K996">
        <v>463</v>
      </c>
      <c r="L996">
        <v>415</v>
      </c>
      <c r="M996"/>
      <c r="N996"/>
      <c r="O996"/>
      <c r="P996"/>
      <c r="Q996"/>
    </row>
    <row r="997" spans="1:17" s="1" customFormat="1" x14ac:dyDescent="0.25">
      <c r="A997" t="s">
        <v>100</v>
      </c>
      <c r="B997" t="s">
        <v>32</v>
      </c>
      <c r="C997" s="1" t="str">
        <f t="shared" si="12"/>
        <v>fle</v>
      </c>
      <c r="D997" t="s">
        <v>34</v>
      </c>
      <c r="E997">
        <v>25</v>
      </c>
      <c r="F997" t="s">
        <v>43</v>
      </c>
      <c r="G997">
        <v>2014</v>
      </c>
      <c r="H997">
        <v>2</v>
      </c>
      <c r="I997" t="s">
        <v>101</v>
      </c>
      <c r="J997">
        <v>0</v>
      </c>
      <c r="K997">
        <v>463</v>
      </c>
      <c r="L997">
        <v>193</v>
      </c>
      <c r="M997"/>
      <c r="N997"/>
      <c r="O997"/>
      <c r="P997"/>
      <c r="Q997"/>
    </row>
    <row r="998" spans="1:17" s="1" customFormat="1" x14ac:dyDescent="0.25">
      <c r="A998" t="s">
        <v>100</v>
      </c>
      <c r="B998" t="s">
        <v>48</v>
      </c>
      <c r="C998" s="1" t="str">
        <f t="shared" si="12"/>
        <v>ple</v>
      </c>
      <c r="D998" t="s">
        <v>50</v>
      </c>
      <c r="E998">
        <v>25</v>
      </c>
      <c r="F998" t="s">
        <v>43</v>
      </c>
      <c r="G998">
        <v>2014</v>
      </c>
      <c r="H998">
        <v>2</v>
      </c>
      <c r="I998" t="s">
        <v>101</v>
      </c>
      <c r="J998">
        <v>0</v>
      </c>
      <c r="K998">
        <v>463</v>
      </c>
      <c r="L998">
        <v>43</v>
      </c>
      <c r="M998"/>
      <c r="N998"/>
      <c r="O998"/>
      <c r="P998"/>
      <c r="Q998"/>
    </row>
    <row r="999" spans="1:17" s="1" customFormat="1" x14ac:dyDescent="0.25">
      <c r="A999" t="s">
        <v>100</v>
      </c>
      <c r="B999" t="s">
        <v>51</v>
      </c>
      <c r="C999" s="1" t="str">
        <f t="shared" si="12"/>
        <v>tur</v>
      </c>
      <c r="D999" t="s">
        <v>28</v>
      </c>
      <c r="E999">
        <v>25</v>
      </c>
      <c r="F999" t="s">
        <v>43</v>
      </c>
      <c r="G999">
        <v>2014</v>
      </c>
      <c r="H999">
        <v>2</v>
      </c>
      <c r="I999" t="s">
        <v>101</v>
      </c>
      <c r="J999">
        <v>0</v>
      </c>
      <c r="K999">
        <v>463</v>
      </c>
      <c r="L999">
        <v>35</v>
      </c>
      <c r="M999"/>
      <c r="N999"/>
      <c r="O999"/>
      <c r="P999"/>
      <c r="Q999"/>
    </row>
    <row r="1000" spans="1:17" s="1" customFormat="1" x14ac:dyDescent="0.25">
      <c r="A1000" t="s">
        <v>100</v>
      </c>
      <c r="B1000" t="s">
        <v>32</v>
      </c>
      <c r="C1000" s="1" t="str">
        <f t="shared" si="12"/>
        <v>fle</v>
      </c>
      <c r="D1000" t="s">
        <v>34</v>
      </c>
      <c r="E1000">
        <v>25</v>
      </c>
      <c r="F1000" t="s">
        <v>43</v>
      </c>
      <c r="G1000">
        <v>2014</v>
      </c>
      <c r="H1000">
        <v>2</v>
      </c>
      <c r="I1000" t="s">
        <v>104</v>
      </c>
      <c r="J1000">
        <v>27322</v>
      </c>
      <c r="K1000">
        <v>463</v>
      </c>
      <c r="L1000">
        <v>193</v>
      </c>
      <c r="M1000"/>
      <c r="N1000"/>
      <c r="O1000"/>
      <c r="P1000"/>
      <c r="Q1000"/>
    </row>
    <row r="1001" spans="1:17" s="1" customFormat="1" x14ac:dyDescent="0.25">
      <c r="A1001" t="s">
        <v>100</v>
      </c>
      <c r="B1001" t="s">
        <v>51</v>
      </c>
      <c r="C1001" s="1" t="str">
        <f t="shared" si="12"/>
        <v>tur</v>
      </c>
      <c r="D1001" t="s">
        <v>28</v>
      </c>
      <c r="E1001">
        <v>25</v>
      </c>
      <c r="F1001" t="s">
        <v>43</v>
      </c>
      <c r="G1001">
        <v>2014</v>
      </c>
      <c r="H1001">
        <v>2</v>
      </c>
      <c r="I1001" t="s">
        <v>104</v>
      </c>
      <c r="J1001">
        <v>275</v>
      </c>
      <c r="K1001">
        <v>463</v>
      </c>
      <c r="L1001">
        <v>35</v>
      </c>
      <c r="M1001"/>
      <c r="N1001"/>
      <c r="O1001"/>
      <c r="P1001"/>
      <c r="Q1001"/>
    </row>
    <row r="1002" spans="1:17" s="1" customFormat="1" x14ac:dyDescent="0.25">
      <c r="A1002" t="s">
        <v>100</v>
      </c>
      <c r="B1002" t="s">
        <v>52</v>
      </c>
      <c r="C1002" s="1" t="str">
        <f t="shared" si="12"/>
        <v>cod</v>
      </c>
      <c r="D1002" t="s">
        <v>54</v>
      </c>
      <c r="E1002">
        <v>25</v>
      </c>
      <c r="F1002" t="s">
        <v>43</v>
      </c>
      <c r="G1002">
        <v>2014</v>
      </c>
      <c r="H1002">
        <v>3</v>
      </c>
      <c r="I1002" t="s">
        <v>101</v>
      </c>
      <c r="J1002">
        <v>0</v>
      </c>
      <c r="K1002">
        <v>235</v>
      </c>
      <c r="L1002">
        <v>212</v>
      </c>
      <c r="M1002"/>
      <c r="N1002"/>
      <c r="O1002"/>
      <c r="P1002"/>
      <c r="Q1002"/>
    </row>
    <row r="1003" spans="1:17" s="1" customFormat="1" x14ac:dyDescent="0.25">
      <c r="A1003" t="s">
        <v>100</v>
      </c>
      <c r="B1003" t="s">
        <v>32</v>
      </c>
      <c r="C1003" s="1" t="str">
        <f t="shared" si="12"/>
        <v>fle</v>
      </c>
      <c r="D1003" t="s">
        <v>34</v>
      </c>
      <c r="E1003">
        <v>25</v>
      </c>
      <c r="F1003" t="s">
        <v>43</v>
      </c>
      <c r="G1003">
        <v>2014</v>
      </c>
      <c r="H1003">
        <v>3</v>
      </c>
      <c r="I1003" t="s">
        <v>101</v>
      </c>
      <c r="J1003">
        <v>0</v>
      </c>
      <c r="K1003">
        <v>235</v>
      </c>
      <c r="L1003">
        <v>126</v>
      </c>
      <c r="M1003"/>
      <c r="N1003"/>
      <c r="O1003"/>
      <c r="P1003"/>
      <c r="Q1003"/>
    </row>
    <row r="1004" spans="1:17" s="1" customFormat="1" x14ac:dyDescent="0.25">
      <c r="A1004" t="s">
        <v>100</v>
      </c>
      <c r="B1004" t="s">
        <v>48</v>
      </c>
      <c r="C1004" s="1" t="str">
        <f t="shared" si="12"/>
        <v>ple</v>
      </c>
      <c r="D1004" t="s">
        <v>50</v>
      </c>
      <c r="E1004">
        <v>25</v>
      </c>
      <c r="F1004" t="s">
        <v>43</v>
      </c>
      <c r="G1004">
        <v>2014</v>
      </c>
      <c r="H1004">
        <v>3</v>
      </c>
      <c r="I1004" t="s">
        <v>101</v>
      </c>
      <c r="J1004">
        <v>0</v>
      </c>
      <c r="K1004">
        <v>235</v>
      </c>
      <c r="L1004">
        <v>24</v>
      </c>
      <c r="M1004"/>
      <c r="N1004"/>
      <c r="O1004"/>
      <c r="P1004"/>
      <c r="Q1004"/>
    </row>
    <row r="1005" spans="1:17" s="1" customFormat="1" x14ac:dyDescent="0.25">
      <c r="A1005" t="s">
        <v>100</v>
      </c>
      <c r="B1005" t="s">
        <v>51</v>
      </c>
      <c r="C1005" s="1" t="str">
        <f t="shared" si="12"/>
        <v>tur</v>
      </c>
      <c r="D1005" t="s">
        <v>28</v>
      </c>
      <c r="E1005">
        <v>25</v>
      </c>
      <c r="F1005" t="s">
        <v>43</v>
      </c>
      <c r="G1005">
        <v>2014</v>
      </c>
      <c r="H1005">
        <v>3</v>
      </c>
      <c r="I1005" t="s">
        <v>101</v>
      </c>
      <c r="J1005">
        <v>0</v>
      </c>
      <c r="K1005">
        <v>235</v>
      </c>
      <c r="L1005">
        <v>4</v>
      </c>
      <c r="M1005"/>
      <c r="N1005"/>
      <c r="O1005"/>
      <c r="P1005"/>
      <c r="Q1005"/>
    </row>
    <row r="1006" spans="1:17" s="1" customFormat="1" x14ac:dyDescent="0.25">
      <c r="A1006" t="s">
        <v>100</v>
      </c>
      <c r="B1006" t="s">
        <v>32</v>
      </c>
      <c r="C1006" s="1" t="str">
        <f t="shared" si="12"/>
        <v>fle</v>
      </c>
      <c r="D1006" t="s">
        <v>34</v>
      </c>
      <c r="E1006">
        <v>25</v>
      </c>
      <c r="F1006" t="s">
        <v>43</v>
      </c>
      <c r="G1006">
        <v>2014</v>
      </c>
      <c r="H1006">
        <v>3</v>
      </c>
      <c r="I1006" t="s">
        <v>104</v>
      </c>
      <c r="J1006">
        <v>2789</v>
      </c>
      <c r="K1006">
        <v>235</v>
      </c>
      <c r="L1006">
        <v>126</v>
      </c>
      <c r="M1006"/>
      <c r="N1006"/>
      <c r="O1006"/>
      <c r="P1006"/>
      <c r="Q1006"/>
    </row>
    <row r="1007" spans="1:17" s="1" customFormat="1" x14ac:dyDescent="0.25">
      <c r="A1007" t="s">
        <v>100</v>
      </c>
      <c r="B1007" t="s">
        <v>51</v>
      </c>
      <c r="C1007" s="1" t="str">
        <f t="shared" si="12"/>
        <v>tur</v>
      </c>
      <c r="D1007" t="s">
        <v>28</v>
      </c>
      <c r="E1007">
        <v>25</v>
      </c>
      <c r="F1007" t="s">
        <v>43</v>
      </c>
      <c r="G1007">
        <v>2014</v>
      </c>
      <c r="H1007">
        <v>3</v>
      </c>
      <c r="I1007" t="s">
        <v>104</v>
      </c>
      <c r="J1007">
        <v>13</v>
      </c>
      <c r="K1007">
        <v>235</v>
      </c>
      <c r="L1007">
        <v>4</v>
      </c>
      <c r="M1007"/>
      <c r="N1007"/>
      <c r="O1007"/>
      <c r="P1007"/>
      <c r="Q1007"/>
    </row>
    <row r="1008" spans="1:17" s="1" customFormat="1" x14ac:dyDescent="0.25">
      <c r="A1008" t="s">
        <v>100</v>
      </c>
      <c r="B1008" t="s">
        <v>52</v>
      </c>
      <c r="C1008" s="1" t="str">
        <f t="shared" si="12"/>
        <v>cod</v>
      </c>
      <c r="D1008" t="s">
        <v>54</v>
      </c>
      <c r="E1008">
        <v>25</v>
      </c>
      <c r="F1008" t="s">
        <v>43</v>
      </c>
      <c r="G1008">
        <v>2014</v>
      </c>
      <c r="H1008">
        <v>4</v>
      </c>
      <c r="I1008" t="s">
        <v>101</v>
      </c>
      <c r="J1008">
        <v>0</v>
      </c>
      <c r="K1008">
        <v>354</v>
      </c>
      <c r="L1008">
        <v>326</v>
      </c>
      <c r="M1008"/>
      <c r="N1008"/>
      <c r="O1008"/>
      <c r="P1008"/>
      <c r="Q1008"/>
    </row>
    <row r="1009" spans="1:17" s="1" customFormat="1" x14ac:dyDescent="0.25">
      <c r="A1009" t="s">
        <v>100</v>
      </c>
      <c r="B1009" t="s">
        <v>32</v>
      </c>
      <c r="C1009" s="1" t="str">
        <f t="shared" si="12"/>
        <v>fle</v>
      </c>
      <c r="D1009" t="s">
        <v>34</v>
      </c>
      <c r="E1009">
        <v>25</v>
      </c>
      <c r="F1009" t="s">
        <v>43</v>
      </c>
      <c r="G1009">
        <v>2014</v>
      </c>
      <c r="H1009">
        <v>4</v>
      </c>
      <c r="I1009" t="s">
        <v>101</v>
      </c>
      <c r="J1009">
        <v>0</v>
      </c>
      <c r="K1009">
        <v>354</v>
      </c>
      <c r="L1009">
        <v>167</v>
      </c>
      <c r="M1009"/>
      <c r="N1009"/>
      <c r="O1009"/>
      <c r="P1009"/>
      <c r="Q1009"/>
    </row>
    <row r="1010" spans="1:17" s="1" customFormat="1" x14ac:dyDescent="0.25">
      <c r="A1010" t="s">
        <v>100</v>
      </c>
      <c r="B1010" t="s">
        <v>48</v>
      </c>
      <c r="C1010" s="1" t="str">
        <f t="shared" si="12"/>
        <v>ple</v>
      </c>
      <c r="D1010" t="s">
        <v>50</v>
      </c>
      <c r="E1010">
        <v>25</v>
      </c>
      <c r="F1010" t="s">
        <v>43</v>
      </c>
      <c r="G1010">
        <v>2014</v>
      </c>
      <c r="H1010">
        <v>4</v>
      </c>
      <c r="I1010" t="s">
        <v>101</v>
      </c>
      <c r="J1010">
        <v>0</v>
      </c>
      <c r="K1010">
        <v>354</v>
      </c>
      <c r="L1010">
        <v>96</v>
      </c>
      <c r="M1010"/>
      <c r="N1010"/>
      <c r="O1010"/>
      <c r="P1010"/>
      <c r="Q1010"/>
    </row>
    <row r="1011" spans="1:17" s="1" customFormat="1" x14ac:dyDescent="0.25">
      <c r="A1011" t="s">
        <v>100</v>
      </c>
      <c r="B1011" t="s">
        <v>51</v>
      </c>
      <c r="C1011" s="1" t="str">
        <f t="shared" si="12"/>
        <v>tur</v>
      </c>
      <c r="D1011" t="s">
        <v>28</v>
      </c>
      <c r="E1011">
        <v>25</v>
      </c>
      <c r="F1011" t="s">
        <v>43</v>
      </c>
      <c r="G1011">
        <v>2014</v>
      </c>
      <c r="H1011">
        <v>4</v>
      </c>
      <c r="I1011" t="s">
        <v>101</v>
      </c>
      <c r="J1011">
        <v>0</v>
      </c>
      <c r="K1011">
        <v>354</v>
      </c>
      <c r="L1011">
        <v>21</v>
      </c>
      <c r="M1011"/>
      <c r="N1011"/>
      <c r="O1011"/>
      <c r="P1011"/>
      <c r="Q1011"/>
    </row>
    <row r="1012" spans="1:17" s="1" customFormat="1" x14ac:dyDescent="0.25">
      <c r="A1012" t="s">
        <v>100</v>
      </c>
      <c r="B1012" t="s">
        <v>32</v>
      </c>
      <c r="C1012" s="1" t="str">
        <f t="shared" si="12"/>
        <v>fle</v>
      </c>
      <c r="D1012" t="s">
        <v>34</v>
      </c>
      <c r="E1012">
        <v>25</v>
      </c>
      <c r="F1012" t="s">
        <v>43</v>
      </c>
      <c r="G1012">
        <v>2014</v>
      </c>
      <c r="H1012">
        <v>4</v>
      </c>
      <c r="I1012" t="s">
        <v>104</v>
      </c>
      <c r="J1012">
        <v>5721</v>
      </c>
      <c r="K1012">
        <v>354</v>
      </c>
      <c r="L1012">
        <v>167</v>
      </c>
      <c r="M1012"/>
      <c r="N1012"/>
      <c r="O1012"/>
      <c r="P1012"/>
      <c r="Q1012"/>
    </row>
    <row r="1013" spans="1:17" s="1" customFormat="1" x14ac:dyDescent="0.25">
      <c r="A1013" t="s">
        <v>100</v>
      </c>
      <c r="B1013" t="s">
        <v>51</v>
      </c>
      <c r="C1013" s="1" t="str">
        <f t="shared" si="12"/>
        <v>tur</v>
      </c>
      <c r="D1013" t="s">
        <v>28</v>
      </c>
      <c r="E1013">
        <v>25</v>
      </c>
      <c r="F1013" t="s">
        <v>43</v>
      </c>
      <c r="G1013">
        <v>2014</v>
      </c>
      <c r="H1013">
        <v>4</v>
      </c>
      <c r="I1013" t="s">
        <v>104</v>
      </c>
      <c r="J1013">
        <v>26</v>
      </c>
      <c r="K1013">
        <v>354</v>
      </c>
      <c r="L1013">
        <v>21</v>
      </c>
      <c r="M1013"/>
      <c r="N1013"/>
      <c r="O1013"/>
      <c r="P1013"/>
      <c r="Q1013"/>
    </row>
    <row r="1014" spans="1:17" s="1" customFormat="1" x14ac:dyDescent="0.25">
      <c r="A1014" t="s">
        <v>100</v>
      </c>
      <c r="B1014" t="s">
        <v>52</v>
      </c>
      <c r="C1014" s="1" t="str">
        <f t="shared" si="12"/>
        <v>cod</v>
      </c>
      <c r="D1014" t="s">
        <v>54</v>
      </c>
      <c r="E1014">
        <v>25</v>
      </c>
      <c r="F1014" t="s">
        <v>43</v>
      </c>
      <c r="G1014">
        <v>2015</v>
      </c>
      <c r="H1014">
        <v>1</v>
      </c>
      <c r="I1014" t="s">
        <v>101</v>
      </c>
      <c r="J1014">
        <v>0</v>
      </c>
      <c r="K1014">
        <v>258</v>
      </c>
      <c r="L1014">
        <v>225</v>
      </c>
      <c r="M1014">
        <v>1</v>
      </c>
      <c r="N1014">
        <v>1</v>
      </c>
      <c r="O1014">
        <v>1</v>
      </c>
      <c r="P1014">
        <v>1</v>
      </c>
      <c r="Q1014">
        <v>1</v>
      </c>
    </row>
    <row r="1015" spans="1:17" s="1" customFormat="1" x14ac:dyDescent="0.25">
      <c r="A1015" t="s">
        <v>100</v>
      </c>
      <c r="B1015" t="s">
        <v>32</v>
      </c>
      <c r="C1015" s="1" t="str">
        <f t="shared" si="12"/>
        <v>fle</v>
      </c>
      <c r="D1015" t="s">
        <v>34</v>
      </c>
      <c r="E1015">
        <v>25</v>
      </c>
      <c r="F1015" t="s">
        <v>43</v>
      </c>
      <c r="G1015">
        <v>2015</v>
      </c>
      <c r="H1015">
        <v>1</v>
      </c>
      <c r="I1015" t="s">
        <v>101</v>
      </c>
      <c r="J1015">
        <v>0</v>
      </c>
      <c r="K1015">
        <v>258</v>
      </c>
      <c r="L1015">
        <v>57</v>
      </c>
      <c r="M1015">
        <v>1</v>
      </c>
      <c r="N1015"/>
      <c r="O1015"/>
      <c r="P1015"/>
      <c r="Q1015"/>
    </row>
    <row r="1016" spans="1:17" s="1" customFormat="1" x14ac:dyDescent="0.25">
      <c r="A1016" t="s">
        <v>100</v>
      </c>
      <c r="B1016" t="s">
        <v>48</v>
      </c>
      <c r="C1016" s="1" t="str">
        <f t="shared" si="12"/>
        <v>ple</v>
      </c>
      <c r="D1016" t="s">
        <v>50</v>
      </c>
      <c r="E1016">
        <v>25</v>
      </c>
      <c r="F1016" t="s">
        <v>43</v>
      </c>
      <c r="G1016">
        <v>2015</v>
      </c>
      <c r="H1016">
        <v>1</v>
      </c>
      <c r="I1016" t="s">
        <v>101</v>
      </c>
      <c r="J1016">
        <v>0</v>
      </c>
      <c r="K1016">
        <v>258</v>
      </c>
      <c r="L1016">
        <v>36</v>
      </c>
      <c r="M1016">
        <v>1</v>
      </c>
      <c r="N1016"/>
      <c r="O1016"/>
      <c r="P1016"/>
      <c r="Q1016"/>
    </row>
    <row r="1017" spans="1:17" s="1" customFormat="1" x14ac:dyDescent="0.25">
      <c r="A1017" t="s">
        <v>100</v>
      </c>
      <c r="B1017" t="s">
        <v>51</v>
      </c>
      <c r="C1017" s="1" t="str">
        <f t="shared" si="12"/>
        <v>tur</v>
      </c>
      <c r="D1017" t="s">
        <v>28</v>
      </c>
      <c r="E1017">
        <v>25</v>
      </c>
      <c r="F1017" t="s">
        <v>43</v>
      </c>
      <c r="G1017">
        <v>2015</v>
      </c>
      <c r="H1017">
        <v>1</v>
      </c>
      <c r="I1017" t="s">
        <v>101</v>
      </c>
      <c r="J1017">
        <v>0</v>
      </c>
      <c r="K1017">
        <v>258</v>
      </c>
      <c r="L1017">
        <v>2</v>
      </c>
      <c r="M1017">
        <v>1</v>
      </c>
      <c r="N1017"/>
      <c r="O1017"/>
      <c r="P1017"/>
      <c r="Q1017"/>
    </row>
    <row r="1018" spans="1:17" s="1" customFormat="1" x14ac:dyDescent="0.25">
      <c r="A1018" t="s">
        <v>100</v>
      </c>
      <c r="B1018" t="s">
        <v>32</v>
      </c>
      <c r="C1018" s="1" t="str">
        <f t="shared" si="12"/>
        <v>fle</v>
      </c>
      <c r="D1018" t="s">
        <v>34</v>
      </c>
      <c r="E1018">
        <v>25</v>
      </c>
      <c r="F1018" t="s">
        <v>43</v>
      </c>
      <c r="G1018">
        <v>2015</v>
      </c>
      <c r="H1018">
        <v>1</v>
      </c>
      <c r="I1018" t="s">
        <v>104</v>
      </c>
      <c r="J1018">
        <v>6530</v>
      </c>
      <c r="K1018">
        <v>258</v>
      </c>
      <c r="L1018">
        <v>57</v>
      </c>
      <c r="M1018">
        <v>1</v>
      </c>
      <c r="N1018"/>
      <c r="O1018"/>
      <c r="P1018"/>
      <c r="Q1018"/>
    </row>
    <row r="1019" spans="1:17" s="1" customFormat="1" x14ac:dyDescent="0.25">
      <c r="A1019" t="s">
        <v>100</v>
      </c>
      <c r="B1019" t="s">
        <v>51</v>
      </c>
      <c r="C1019" s="1" t="str">
        <f t="shared" si="12"/>
        <v>tur</v>
      </c>
      <c r="D1019" t="s">
        <v>28</v>
      </c>
      <c r="E1019">
        <v>25</v>
      </c>
      <c r="F1019" t="s">
        <v>43</v>
      </c>
      <c r="G1019">
        <v>2015</v>
      </c>
      <c r="H1019">
        <v>1</v>
      </c>
      <c r="I1019" t="s">
        <v>104</v>
      </c>
      <c r="J1019">
        <v>3</v>
      </c>
      <c r="K1019">
        <v>258</v>
      </c>
      <c r="L1019">
        <v>2</v>
      </c>
      <c r="M1019">
        <v>1</v>
      </c>
      <c r="N1019"/>
      <c r="O1019"/>
      <c r="P1019"/>
      <c r="Q1019"/>
    </row>
    <row r="1020" spans="1:17" s="1" customFormat="1" x14ac:dyDescent="0.25">
      <c r="A1020" t="s">
        <v>100</v>
      </c>
      <c r="B1020" t="s">
        <v>52</v>
      </c>
      <c r="C1020" s="1" t="str">
        <f t="shared" si="12"/>
        <v>cod</v>
      </c>
      <c r="D1020" t="s">
        <v>54</v>
      </c>
      <c r="E1020">
        <v>25</v>
      </c>
      <c r="F1020" t="s">
        <v>43</v>
      </c>
      <c r="G1020">
        <v>2015</v>
      </c>
      <c r="H1020">
        <v>2</v>
      </c>
      <c r="I1020" t="s">
        <v>101</v>
      </c>
      <c r="J1020">
        <v>0</v>
      </c>
      <c r="K1020">
        <v>503</v>
      </c>
      <c r="L1020">
        <v>487</v>
      </c>
      <c r="M1020"/>
      <c r="N1020"/>
      <c r="O1020"/>
      <c r="P1020"/>
      <c r="Q1020"/>
    </row>
    <row r="1021" spans="1:17" s="1" customFormat="1" x14ac:dyDescent="0.25">
      <c r="A1021" t="s">
        <v>100</v>
      </c>
      <c r="B1021" t="s">
        <v>32</v>
      </c>
      <c r="C1021" s="1" t="str">
        <f t="shared" si="12"/>
        <v>fle</v>
      </c>
      <c r="D1021" t="s">
        <v>34</v>
      </c>
      <c r="E1021">
        <v>25</v>
      </c>
      <c r="F1021" t="s">
        <v>43</v>
      </c>
      <c r="G1021">
        <v>2015</v>
      </c>
      <c r="H1021">
        <v>2</v>
      </c>
      <c r="I1021" t="s">
        <v>101</v>
      </c>
      <c r="J1021">
        <v>0</v>
      </c>
      <c r="K1021">
        <v>503</v>
      </c>
      <c r="L1021">
        <v>140</v>
      </c>
      <c r="M1021"/>
      <c r="N1021"/>
      <c r="O1021"/>
      <c r="P1021"/>
      <c r="Q1021"/>
    </row>
    <row r="1022" spans="1:17" s="1" customFormat="1" x14ac:dyDescent="0.25">
      <c r="A1022" t="s">
        <v>100</v>
      </c>
      <c r="B1022" t="s">
        <v>48</v>
      </c>
      <c r="C1022" s="1" t="str">
        <f t="shared" si="12"/>
        <v>ple</v>
      </c>
      <c r="D1022" t="s">
        <v>50</v>
      </c>
      <c r="E1022">
        <v>25</v>
      </c>
      <c r="F1022" t="s">
        <v>43</v>
      </c>
      <c r="G1022">
        <v>2015</v>
      </c>
      <c r="H1022">
        <v>2</v>
      </c>
      <c r="I1022" t="s">
        <v>101</v>
      </c>
      <c r="J1022">
        <v>0</v>
      </c>
      <c r="K1022">
        <v>503</v>
      </c>
      <c r="L1022">
        <v>11</v>
      </c>
      <c r="M1022"/>
      <c r="N1022"/>
      <c r="O1022"/>
      <c r="P1022"/>
      <c r="Q1022"/>
    </row>
    <row r="1023" spans="1:17" s="1" customFormat="1" x14ac:dyDescent="0.25">
      <c r="A1023" t="s">
        <v>100</v>
      </c>
      <c r="B1023" t="s">
        <v>51</v>
      </c>
      <c r="C1023" s="1" t="str">
        <f t="shared" si="12"/>
        <v>tur</v>
      </c>
      <c r="D1023" t="s">
        <v>28</v>
      </c>
      <c r="E1023">
        <v>25</v>
      </c>
      <c r="F1023" t="s">
        <v>43</v>
      </c>
      <c r="G1023">
        <v>2015</v>
      </c>
      <c r="H1023">
        <v>2</v>
      </c>
      <c r="I1023" t="s">
        <v>101</v>
      </c>
      <c r="J1023">
        <v>0</v>
      </c>
      <c r="K1023">
        <v>503</v>
      </c>
      <c r="L1023">
        <v>2</v>
      </c>
      <c r="M1023"/>
      <c r="N1023"/>
      <c r="O1023"/>
      <c r="P1023"/>
      <c r="Q1023"/>
    </row>
    <row r="1024" spans="1:17" s="1" customFormat="1" x14ac:dyDescent="0.25">
      <c r="A1024" t="s">
        <v>100</v>
      </c>
      <c r="B1024" t="s">
        <v>32</v>
      </c>
      <c r="C1024" s="1" t="str">
        <f t="shared" si="12"/>
        <v>fle</v>
      </c>
      <c r="D1024" t="s">
        <v>34</v>
      </c>
      <c r="E1024">
        <v>25</v>
      </c>
      <c r="F1024" t="s">
        <v>43</v>
      </c>
      <c r="G1024">
        <v>2015</v>
      </c>
      <c r="H1024">
        <v>2</v>
      </c>
      <c r="I1024" t="s">
        <v>104</v>
      </c>
      <c r="J1024">
        <v>4926</v>
      </c>
      <c r="K1024">
        <v>503</v>
      </c>
      <c r="L1024">
        <v>140</v>
      </c>
      <c r="M1024"/>
      <c r="N1024"/>
      <c r="O1024"/>
      <c r="P1024"/>
      <c r="Q1024"/>
    </row>
    <row r="1025" spans="1:17" s="1" customFormat="1" x14ac:dyDescent="0.25">
      <c r="A1025" t="s">
        <v>100</v>
      </c>
      <c r="B1025" t="s">
        <v>51</v>
      </c>
      <c r="C1025" s="1" t="str">
        <f t="shared" si="12"/>
        <v>tur</v>
      </c>
      <c r="D1025" t="s">
        <v>28</v>
      </c>
      <c r="E1025">
        <v>25</v>
      </c>
      <c r="F1025" t="s">
        <v>43</v>
      </c>
      <c r="G1025">
        <v>2015</v>
      </c>
      <c r="H1025">
        <v>2</v>
      </c>
      <c r="I1025" t="s">
        <v>104</v>
      </c>
      <c r="J1025">
        <v>4</v>
      </c>
      <c r="K1025">
        <v>503</v>
      </c>
      <c r="L1025">
        <v>2</v>
      </c>
      <c r="M1025"/>
      <c r="N1025"/>
      <c r="O1025"/>
      <c r="P1025"/>
      <c r="Q1025"/>
    </row>
    <row r="1026" spans="1:17" s="1" customFormat="1" x14ac:dyDescent="0.25">
      <c r="A1026" t="s">
        <v>100</v>
      </c>
      <c r="B1026" t="s">
        <v>52</v>
      </c>
      <c r="C1026" s="1" t="str">
        <f t="shared" si="12"/>
        <v>cod</v>
      </c>
      <c r="D1026" t="s">
        <v>54</v>
      </c>
      <c r="E1026">
        <v>25</v>
      </c>
      <c r="F1026" t="s">
        <v>43</v>
      </c>
      <c r="G1026">
        <v>2015</v>
      </c>
      <c r="H1026">
        <v>3</v>
      </c>
      <c r="I1026" t="s">
        <v>101</v>
      </c>
      <c r="J1026">
        <v>0</v>
      </c>
      <c r="K1026">
        <v>162</v>
      </c>
      <c r="L1026">
        <v>152</v>
      </c>
      <c r="M1026"/>
      <c r="N1026"/>
      <c r="O1026"/>
      <c r="P1026"/>
      <c r="Q1026"/>
    </row>
    <row r="1027" spans="1:17" s="1" customFormat="1" x14ac:dyDescent="0.25">
      <c r="A1027" t="s">
        <v>100</v>
      </c>
      <c r="B1027" t="s">
        <v>32</v>
      </c>
      <c r="C1027" s="1" t="str">
        <f t="shared" si="12"/>
        <v>fle</v>
      </c>
      <c r="D1027" t="s">
        <v>34</v>
      </c>
      <c r="E1027">
        <v>25</v>
      </c>
      <c r="F1027" t="s">
        <v>43</v>
      </c>
      <c r="G1027">
        <v>2015</v>
      </c>
      <c r="H1027">
        <v>3</v>
      </c>
      <c r="I1027" t="s">
        <v>101</v>
      </c>
      <c r="J1027">
        <v>0</v>
      </c>
      <c r="K1027">
        <v>162</v>
      </c>
      <c r="L1027">
        <v>74</v>
      </c>
      <c r="M1027"/>
      <c r="N1027"/>
      <c r="O1027"/>
      <c r="P1027"/>
      <c r="Q1027"/>
    </row>
    <row r="1028" spans="1:17" s="1" customFormat="1" x14ac:dyDescent="0.25">
      <c r="A1028" t="s">
        <v>100</v>
      </c>
      <c r="B1028" t="s">
        <v>48</v>
      </c>
      <c r="C1028" s="1" t="str">
        <f t="shared" si="12"/>
        <v>ple</v>
      </c>
      <c r="D1028" t="s">
        <v>50</v>
      </c>
      <c r="E1028">
        <v>25</v>
      </c>
      <c r="F1028" t="s">
        <v>43</v>
      </c>
      <c r="G1028">
        <v>2015</v>
      </c>
      <c r="H1028">
        <v>3</v>
      </c>
      <c r="I1028" t="s">
        <v>101</v>
      </c>
      <c r="J1028">
        <v>0</v>
      </c>
      <c r="K1028">
        <v>162</v>
      </c>
      <c r="L1028">
        <v>14</v>
      </c>
      <c r="M1028"/>
      <c r="N1028"/>
      <c r="O1028"/>
      <c r="P1028"/>
      <c r="Q1028"/>
    </row>
    <row r="1029" spans="1:17" s="1" customFormat="1" x14ac:dyDescent="0.25">
      <c r="A1029" t="s">
        <v>100</v>
      </c>
      <c r="B1029" t="s">
        <v>51</v>
      </c>
      <c r="C1029" s="1" t="str">
        <f t="shared" si="12"/>
        <v>tur</v>
      </c>
      <c r="D1029" t="s">
        <v>28</v>
      </c>
      <c r="E1029">
        <v>25</v>
      </c>
      <c r="F1029" t="s">
        <v>43</v>
      </c>
      <c r="G1029">
        <v>2015</v>
      </c>
      <c r="H1029">
        <v>3</v>
      </c>
      <c r="I1029" t="s">
        <v>101</v>
      </c>
      <c r="J1029">
        <v>0</v>
      </c>
      <c r="K1029">
        <v>162</v>
      </c>
      <c r="L1029">
        <v>6</v>
      </c>
      <c r="M1029"/>
      <c r="N1029"/>
      <c r="O1029"/>
      <c r="P1029"/>
      <c r="Q1029"/>
    </row>
    <row r="1030" spans="1:17" s="1" customFormat="1" x14ac:dyDescent="0.25">
      <c r="A1030" t="s">
        <v>100</v>
      </c>
      <c r="B1030" t="s">
        <v>32</v>
      </c>
      <c r="C1030" s="1" t="str">
        <f t="shared" si="12"/>
        <v>fle</v>
      </c>
      <c r="D1030" t="s">
        <v>34</v>
      </c>
      <c r="E1030">
        <v>25</v>
      </c>
      <c r="F1030" t="s">
        <v>43</v>
      </c>
      <c r="G1030">
        <v>2015</v>
      </c>
      <c r="H1030">
        <v>3</v>
      </c>
      <c r="I1030" t="s">
        <v>104</v>
      </c>
      <c r="J1030">
        <v>1936</v>
      </c>
      <c r="K1030">
        <v>162</v>
      </c>
      <c r="L1030">
        <v>74</v>
      </c>
      <c r="M1030"/>
      <c r="N1030"/>
      <c r="O1030"/>
      <c r="P1030"/>
      <c r="Q1030"/>
    </row>
    <row r="1031" spans="1:17" s="1" customFormat="1" x14ac:dyDescent="0.25">
      <c r="A1031" t="s">
        <v>100</v>
      </c>
      <c r="B1031" t="s">
        <v>51</v>
      </c>
      <c r="C1031" s="1" t="str">
        <f t="shared" si="12"/>
        <v>tur</v>
      </c>
      <c r="D1031" t="s">
        <v>28</v>
      </c>
      <c r="E1031">
        <v>25</v>
      </c>
      <c r="F1031" t="s">
        <v>43</v>
      </c>
      <c r="G1031">
        <v>2015</v>
      </c>
      <c r="H1031">
        <v>3</v>
      </c>
      <c r="I1031" t="s">
        <v>104</v>
      </c>
      <c r="J1031">
        <v>11</v>
      </c>
      <c r="K1031">
        <v>162</v>
      </c>
      <c r="L1031">
        <v>6</v>
      </c>
      <c r="M1031"/>
      <c r="N1031"/>
      <c r="O1031"/>
      <c r="P1031"/>
      <c r="Q1031"/>
    </row>
    <row r="1032" spans="1:17" s="1" customFormat="1" x14ac:dyDescent="0.25">
      <c r="A1032" t="s">
        <v>100</v>
      </c>
      <c r="B1032" t="s">
        <v>52</v>
      </c>
      <c r="C1032" s="1" t="str">
        <f t="shared" si="12"/>
        <v>cod</v>
      </c>
      <c r="D1032" t="s">
        <v>54</v>
      </c>
      <c r="E1032">
        <v>25</v>
      </c>
      <c r="F1032" t="s">
        <v>43</v>
      </c>
      <c r="G1032">
        <v>2015</v>
      </c>
      <c r="H1032">
        <v>4</v>
      </c>
      <c r="I1032" t="s">
        <v>101</v>
      </c>
      <c r="J1032">
        <v>0</v>
      </c>
      <c r="K1032">
        <v>201</v>
      </c>
      <c r="L1032">
        <v>169</v>
      </c>
      <c r="M1032"/>
      <c r="N1032"/>
      <c r="O1032"/>
      <c r="P1032"/>
      <c r="Q1032"/>
    </row>
    <row r="1033" spans="1:17" s="1" customFormat="1" x14ac:dyDescent="0.25">
      <c r="A1033" t="s">
        <v>100</v>
      </c>
      <c r="B1033" t="s">
        <v>32</v>
      </c>
      <c r="C1033" s="1" t="str">
        <f t="shared" si="12"/>
        <v>fle</v>
      </c>
      <c r="D1033" t="s">
        <v>34</v>
      </c>
      <c r="E1033">
        <v>25</v>
      </c>
      <c r="F1033" t="s">
        <v>43</v>
      </c>
      <c r="G1033">
        <v>2015</v>
      </c>
      <c r="H1033">
        <v>4</v>
      </c>
      <c r="I1033" t="s">
        <v>101</v>
      </c>
      <c r="J1033">
        <v>0</v>
      </c>
      <c r="K1033">
        <v>201</v>
      </c>
      <c r="L1033">
        <v>90</v>
      </c>
      <c r="M1033"/>
      <c r="N1033"/>
      <c r="O1033"/>
      <c r="P1033"/>
      <c r="Q1033"/>
    </row>
    <row r="1034" spans="1:17" s="1" customFormat="1" x14ac:dyDescent="0.25">
      <c r="A1034" t="s">
        <v>100</v>
      </c>
      <c r="B1034" t="s">
        <v>48</v>
      </c>
      <c r="C1034" s="1" t="str">
        <f t="shared" si="12"/>
        <v>ple</v>
      </c>
      <c r="D1034" t="s">
        <v>50</v>
      </c>
      <c r="E1034">
        <v>25</v>
      </c>
      <c r="F1034" t="s">
        <v>43</v>
      </c>
      <c r="G1034">
        <v>2015</v>
      </c>
      <c r="H1034">
        <v>4</v>
      </c>
      <c r="I1034" t="s">
        <v>101</v>
      </c>
      <c r="J1034">
        <v>0</v>
      </c>
      <c r="K1034">
        <v>201</v>
      </c>
      <c r="L1034">
        <v>79</v>
      </c>
      <c r="M1034"/>
      <c r="N1034"/>
      <c r="O1034"/>
      <c r="P1034"/>
      <c r="Q1034"/>
    </row>
    <row r="1035" spans="1:17" s="1" customFormat="1" x14ac:dyDescent="0.25">
      <c r="A1035" t="s">
        <v>100</v>
      </c>
      <c r="B1035" t="s">
        <v>51</v>
      </c>
      <c r="C1035" s="1" t="str">
        <f t="shared" si="12"/>
        <v>tur</v>
      </c>
      <c r="D1035" t="s">
        <v>28</v>
      </c>
      <c r="E1035">
        <v>25</v>
      </c>
      <c r="F1035" t="s">
        <v>43</v>
      </c>
      <c r="G1035">
        <v>2015</v>
      </c>
      <c r="H1035">
        <v>4</v>
      </c>
      <c r="I1035" t="s">
        <v>101</v>
      </c>
      <c r="J1035">
        <v>0</v>
      </c>
      <c r="K1035">
        <v>201</v>
      </c>
      <c r="L1035">
        <v>29</v>
      </c>
      <c r="M1035"/>
      <c r="N1035"/>
      <c r="O1035"/>
      <c r="P1035"/>
      <c r="Q1035"/>
    </row>
    <row r="1036" spans="1:17" s="1" customFormat="1" x14ac:dyDescent="0.25">
      <c r="A1036" t="s">
        <v>100</v>
      </c>
      <c r="B1036" t="s">
        <v>102</v>
      </c>
      <c r="C1036" s="1" t="str">
        <f t="shared" si="12"/>
        <v>bll</v>
      </c>
      <c r="D1036" t="s">
        <v>103</v>
      </c>
      <c r="E1036">
        <v>25</v>
      </c>
      <c r="F1036" t="s">
        <v>43</v>
      </c>
      <c r="G1036">
        <v>2015</v>
      </c>
      <c r="H1036">
        <v>4</v>
      </c>
      <c r="I1036" t="s">
        <v>101</v>
      </c>
      <c r="J1036">
        <v>0</v>
      </c>
      <c r="K1036">
        <v>201</v>
      </c>
      <c r="L1036">
        <v>1</v>
      </c>
      <c r="M1036"/>
      <c r="N1036"/>
      <c r="O1036"/>
      <c r="P1036"/>
      <c r="Q1036"/>
    </row>
    <row r="1037" spans="1:17" s="1" customFormat="1" x14ac:dyDescent="0.25">
      <c r="A1037" t="s">
        <v>100</v>
      </c>
      <c r="B1037" t="s">
        <v>32</v>
      </c>
      <c r="C1037" s="1" t="str">
        <f t="shared" si="12"/>
        <v>fle</v>
      </c>
      <c r="D1037" t="s">
        <v>34</v>
      </c>
      <c r="E1037">
        <v>25</v>
      </c>
      <c r="F1037" t="s">
        <v>43</v>
      </c>
      <c r="G1037">
        <v>2015</v>
      </c>
      <c r="H1037">
        <v>4</v>
      </c>
      <c r="I1037" t="s">
        <v>104</v>
      </c>
      <c r="J1037">
        <v>3098</v>
      </c>
      <c r="K1037">
        <v>201</v>
      </c>
      <c r="L1037">
        <v>90</v>
      </c>
      <c r="M1037"/>
      <c r="N1037"/>
      <c r="O1037"/>
      <c r="P1037"/>
      <c r="Q1037"/>
    </row>
    <row r="1038" spans="1:17" s="1" customFormat="1" x14ac:dyDescent="0.25">
      <c r="A1038" t="s">
        <v>100</v>
      </c>
      <c r="B1038" t="s">
        <v>51</v>
      </c>
      <c r="C1038" s="1" t="str">
        <f t="shared" si="12"/>
        <v>tur</v>
      </c>
      <c r="D1038" t="s">
        <v>28</v>
      </c>
      <c r="E1038">
        <v>25</v>
      </c>
      <c r="F1038" t="s">
        <v>43</v>
      </c>
      <c r="G1038">
        <v>2015</v>
      </c>
      <c r="H1038">
        <v>4</v>
      </c>
      <c r="I1038" t="s">
        <v>104</v>
      </c>
      <c r="J1038">
        <v>50</v>
      </c>
      <c r="K1038">
        <v>201</v>
      </c>
      <c r="L1038">
        <v>29</v>
      </c>
      <c r="M1038"/>
      <c r="N1038"/>
      <c r="O1038"/>
      <c r="P1038"/>
      <c r="Q1038"/>
    </row>
    <row r="1039" spans="1:17" s="1" customFormat="1" x14ac:dyDescent="0.25">
      <c r="A1039" t="s">
        <v>100</v>
      </c>
      <c r="B1039" t="s">
        <v>102</v>
      </c>
      <c r="C1039" s="1" t="str">
        <f t="shared" si="12"/>
        <v>bll</v>
      </c>
      <c r="D1039" t="s">
        <v>103</v>
      </c>
      <c r="E1039">
        <v>25</v>
      </c>
      <c r="F1039" t="s">
        <v>43</v>
      </c>
      <c r="G1039">
        <v>2015</v>
      </c>
      <c r="H1039">
        <v>4</v>
      </c>
      <c r="I1039" t="s">
        <v>104</v>
      </c>
      <c r="J1039">
        <v>1</v>
      </c>
      <c r="K1039">
        <v>201</v>
      </c>
      <c r="L1039">
        <v>1</v>
      </c>
      <c r="M1039"/>
      <c r="N1039"/>
      <c r="O1039"/>
      <c r="P1039"/>
      <c r="Q1039"/>
    </row>
    <row r="1040" spans="1:17" s="1" customFormat="1" x14ac:dyDescent="0.25">
      <c r="A1040" t="s">
        <v>100</v>
      </c>
      <c r="B1040" t="s">
        <v>52</v>
      </c>
      <c r="C1040" s="1" t="str">
        <f t="shared" si="12"/>
        <v>cod</v>
      </c>
      <c r="D1040" t="s">
        <v>54</v>
      </c>
      <c r="E1040">
        <v>25</v>
      </c>
      <c r="F1040" t="s">
        <v>43</v>
      </c>
      <c r="G1040">
        <v>2016</v>
      </c>
      <c r="H1040">
        <v>1</v>
      </c>
      <c r="I1040" t="s">
        <v>101</v>
      </c>
      <c r="J1040">
        <v>0</v>
      </c>
      <c r="K1040">
        <v>246</v>
      </c>
      <c r="L1040">
        <v>206</v>
      </c>
      <c r="M1040">
        <v>1</v>
      </c>
      <c r="N1040">
        <v>1</v>
      </c>
      <c r="O1040">
        <v>1</v>
      </c>
      <c r="P1040">
        <v>2</v>
      </c>
      <c r="Q1040">
        <v>1</v>
      </c>
    </row>
    <row r="1041" spans="1:17" s="1" customFormat="1" x14ac:dyDescent="0.25">
      <c r="A1041" t="s">
        <v>100</v>
      </c>
      <c r="B1041" t="s">
        <v>32</v>
      </c>
      <c r="C1041" s="1" t="str">
        <f t="shared" si="12"/>
        <v>fle</v>
      </c>
      <c r="D1041" t="s">
        <v>34</v>
      </c>
      <c r="E1041">
        <v>25</v>
      </c>
      <c r="F1041" t="s">
        <v>43</v>
      </c>
      <c r="G1041">
        <v>2016</v>
      </c>
      <c r="H1041">
        <v>1</v>
      </c>
      <c r="I1041" t="s">
        <v>101</v>
      </c>
      <c r="J1041">
        <v>0</v>
      </c>
      <c r="K1041">
        <v>246</v>
      </c>
      <c r="L1041">
        <v>82</v>
      </c>
      <c r="M1041">
        <v>1</v>
      </c>
      <c r="N1041"/>
      <c r="O1041"/>
      <c r="P1041"/>
      <c r="Q1041"/>
    </row>
    <row r="1042" spans="1:17" s="1" customFormat="1" x14ac:dyDescent="0.25">
      <c r="A1042" t="s">
        <v>100</v>
      </c>
      <c r="B1042" t="s">
        <v>48</v>
      </c>
      <c r="C1042" s="1" t="str">
        <f t="shared" si="12"/>
        <v>ple</v>
      </c>
      <c r="D1042" t="s">
        <v>50</v>
      </c>
      <c r="E1042">
        <v>25</v>
      </c>
      <c r="F1042" t="s">
        <v>43</v>
      </c>
      <c r="G1042">
        <v>2016</v>
      </c>
      <c r="H1042">
        <v>1</v>
      </c>
      <c r="I1042" t="s">
        <v>101</v>
      </c>
      <c r="J1042">
        <v>0</v>
      </c>
      <c r="K1042">
        <v>246</v>
      </c>
      <c r="L1042">
        <v>75</v>
      </c>
      <c r="M1042">
        <v>1</v>
      </c>
      <c r="N1042"/>
      <c r="O1042"/>
      <c r="P1042"/>
      <c r="Q1042"/>
    </row>
    <row r="1043" spans="1:17" s="1" customFormat="1" x14ac:dyDescent="0.25">
      <c r="A1043" t="s">
        <v>100</v>
      </c>
      <c r="B1043" t="s">
        <v>51</v>
      </c>
      <c r="C1043" s="1" t="str">
        <f t="shared" si="12"/>
        <v>tur</v>
      </c>
      <c r="D1043" t="s">
        <v>28</v>
      </c>
      <c r="E1043">
        <v>25</v>
      </c>
      <c r="F1043" t="s">
        <v>43</v>
      </c>
      <c r="G1043">
        <v>2016</v>
      </c>
      <c r="H1043">
        <v>1</v>
      </c>
      <c r="I1043" t="s">
        <v>101</v>
      </c>
      <c r="J1043">
        <v>0</v>
      </c>
      <c r="K1043">
        <v>246</v>
      </c>
      <c r="L1043">
        <v>18</v>
      </c>
      <c r="M1043">
        <v>1</v>
      </c>
      <c r="N1043"/>
      <c r="O1043"/>
      <c r="P1043"/>
      <c r="Q1043"/>
    </row>
    <row r="1044" spans="1:17" s="1" customFormat="1" x14ac:dyDescent="0.25">
      <c r="A1044" t="s">
        <v>100</v>
      </c>
      <c r="B1044" t="s">
        <v>32</v>
      </c>
      <c r="C1044" s="1" t="str">
        <f t="shared" si="12"/>
        <v>fle</v>
      </c>
      <c r="D1044" t="s">
        <v>34</v>
      </c>
      <c r="E1044">
        <v>25</v>
      </c>
      <c r="F1044" t="s">
        <v>43</v>
      </c>
      <c r="G1044">
        <v>2016</v>
      </c>
      <c r="H1044">
        <v>1</v>
      </c>
      <c r="I1044" t="s">
        <v>104</v>
      </c>
      <c r="J1044">
        <v>17211</v>
      </c>
      <c r="K1044">
        <v>246</v>
      </c>
      <c r="L1044">
        <v>82</v>
      </c>
      <c r="M1044">
        <v>1</v>
      </c>
      <c r="N1044"/>
      <c r="O1044"/>
      <c r="P1044"/>
      <c r="Q1044"/>
    </row>
    <row r="1045" spans="1:17" s="1" customFormat="1" x14ac:dyDescent="0.25">
      <c r="A1045" t="s">
        <v>100</v>
      </c>
      <c r="B1045" t="s">
        <v>51</v>
      </c>
      <c r="C1045" s="1" t="str">
        <f t="shared" si="12"/>
        <v>tur</v>
      </c>
      <c r="D1045" t="s">
        <v>28</v>
      </c>
      <c r="E1045">
        <v>25</v>
      </c>
      <c r="F1045" t="s">
        <v>43</v>
      </c>
      <c r="G1045">
        <v>2016</v>
      </c>
      <c r="H1045">
        <v>1</v>
      </c>
      <c r="I1045" t="s">
        <v>104</v>
      </c>
      <c r="J1045">
        <v>61</v>
      </c>
      <c r="K1045">
        <v>246</v>
      </c>
      <c r="L1045">
        <v>18</v>
      </c>
      <c r="M1045">
        <v>1</v>
      </c>
      <c r="N1045"/>
      <c r="O1045"/>
      <c r="P1045"/>
      <c r="Q1045"/>
    </row>
    <row r="1046" spans="1:17" s="1" customFormat="1" x14ac:dyDescent="0.25">
      <c r="A1046" t="s">
        <v>100</v>
      </c>
      <c r="B1046" t="s">
        <v>52</v>
      </c>
      <c r="C1046" s="1" t="str">
        <f t="shared" si="12"/>
        <v>cod</v>
      </c>
      <c r="D1046" t="s">
        <v>54</v>
      </c>
      <c r="E1046">
        <v>25</v>
      </c>
      <c r="F1046" t="s">
        <v>43</v>
      </c>
      <c r="G1046">
        <v>2016</v>
      </c>
      <c r="H1046">
        <v>2</v>
      </c>
      <c r="I1046" t="s">
        <v>101</v>
      </c>
      <c r="J1046">
        <v>0</v>
      </c>
      <c r="K1046">
        <v>453</v>
      </c>
      <c r="L1046">
        <v>437</v>
      </c>
      <c r="M1046"/>
      <c r="N1046"/>
      <c r="O1046"/>
      <c r="P1046"/>
      <c r="Q1046"/>
    </row>
    <row r="1047" spans="1:17" s="1" customFormat="1" x14ac:dyDescent="0.25">
      <c r="A1047" t="s">
        <v>100</v>
      </c>
      <c r="B1047" t="s">
        <v>39</v>
      </c>
      <c r="C1047" s="1" t="str">
        <f t="shared" si="12"/>
        <v>dab</v>
      </c>
      <c r="D1047" t="s">
        <v>41</v>
      </c>
      <c r="E1047">
        <v>25</v>
      </c>
      <c r="F1047" t="s">
        <v>43</v>
      </c>
      <c r="G1047">
        <v>2016</v>
      </c>
      <c r="H1047">
        <v>2</v>
      </c>
      <c r="I1047" t="s">
        <v>101</v>
      </c>
      <c r="J1047">
        <v>0</v>
      </c>
      <c r="K1047">
        <v>453</v>
      </c>
      <c r="L1047">
        <v>11</v>
      </c>
      <c r="M1047"/>
      <c r="N1047"/>
      <c r="O1047"/>
      <c r="P1047"/>
      <c r="Q1047"/>
    </row>
    <row r="1048" spans="1:17" s="1" customFormat="1" x14ac:dyDescent="0.25">
      <c r="A1048" t="s">
        <v>100</v>
      </c>
      <c r="B1048" t="s">
        <v>32</v>
      </c>
      <c r="C1048" s="1" t="str">
        <f t="shared" si="12"/>
        <v>fle</v>
      </c>
      <c r="D1048" t="s">
        <v>34</v>
      </c>
      <c r="E1048">
        <v>25</v>
      </c>
      <c r="F1048" t="s">
        <v>43</v>
      </c>
      <c r="G1048">
        <v>2016</v>
      </c>
      <c r="H1048">
        <v>2</v>
      </c>
      <c r="I1048" t="s">
        <v>101</v>
      </c>
      <c r="J1048">
        <v>0</v>
      </c>
      <c r="K1048">
        <v>453</v>
      </c>
      <c r="L1048">
        <v>158</v>
      </c>
      <c r="M1048"/>
      <c r="N1048"/>
      <c r="O1048"/>
      <c r="P1048"/>
      <c r="Q1048"/>
    </row>
    <row r="1049" spans="1:17" s="1" customFormat="1" x14ac:dyDescent="0.25">
      <c r="A1049" t="s">
        <v>100</v>
      </c>
      <c r="B1049" t="s">
        <v>48</v>
      </c>
      <c r="C1049" s="1" t="str">
        <f t="shared" si="12"/>
        <v>ple</v>
      </c>
      <c r="D1049" t="s">
        <v>50</v>
      </c>
      <c r="E1049">
        <v>25</v>
      </c>
      <c r="F1049" t="s">
        <v>43</v>
      </c>
      <c r="G1049">
        <v>2016</v>
      </c>
      <c r="H1049">
        <v>2</v>
      </c>
      <c r="I1049" t="s">
        <v>101</v>
      </c>
      <c r="J1049">
        <v>0</v>
      </c>
      <c r="K1049">
        <v>453</v>
      </c>
      <c r="L1049">
        <v>46</v>
      </c>
      <c r="M1049"/>
      <c r="N1049"/>
      <c r="O1049"/>
      <c r="P1049"/>
      <c r="Q1049"/>
    </row>
    <row r="1050" spans="1:17" s="1" customFormat="1" x14ac:dyDescent="0.25">
      <c r="A1050" t="s">
        <v>100</v>
      </c>
      <c r="B1050" t="s">
        <v>51</v>
      </c>
      <c r="C1050" s="1" t="str">
        <f t="shared" si="12"/>
        <v>tur</v>
      </c>
      <c r="D1050" t="s">
        <v>28</v>
      </c>
      <c r="E1050">
        <v>25</v>
      </c>
      <c r="F1050" t="s">
        <v>43</v>
      </c>
      <c r="G1050">
        <v>2016</v>
      </c>
      <c r="H1050">
        <v>2</v>
      </c>
      <c r="I1050" t="s">
        <v>101</v>
      </c>
      <c r="J1050">
        <v>0</v>
      </c>
      <c r="K1050">
        <v>453</v>
      </c>
      <c r="L1050">
        <v>23</v>
      </c>
      <c r="M1050"/>
      <c r="N1050"/>
      <c r="O1050"/>
      <c r="P1050"/>
      <c r="Q1050"/>
    </row>
    <row r="1051" spans="1:17" s="1" customFormat="1" x14ac:dyDescent="0.25">
      <c r="A1051" t="s">
        <v>100</v>
      </c>
      <c r="B1051" t="s">
        <v>102</v>
      </c>
      <c r="C1051" s="1" t="str">
        <f t="shared" si="12"/>
        <v>bll</v>
      </c>
      <c r="D1051" t="s">
        <v>103</v>
      </c>
      <c r="E1051">
        <v>25</v>
      </c>
      <c r="F1051" t="s">
        <v>43</v>
      </c>
      <c r="G1051">
        <v>2016</v>
      </c>
      <c r="H1051">
        <v>2</v>
      </c>
      <c r="I1051" t="s">
        <v>101</v>
      </c>
      <c r="J1051">
        <v>0</v>
      </c>
      <c r="K1051">
        <v>453</v>
      </c>
      <c r="L1051">
        <v>1</v>
      </c>
      <c r="M1051"/>
      <c r="N1051"/>
      <c r="O1051"/>
      <c r="P1051"/>
      <c r="Q1051"/>
    </row>
    <row r="1052" spans="1:17" s="1" customFormat="1" x14ac:dyDescent="0.25">
      <c r="A1052" t="s">
        <v>100</v>
      </c>
      <c r="B1052" t="s">
        <v>32</v>
      </c>
      <c r="C1052" s="1" t="str">
        <f t="shared" si="12"/>
        <v>fle</v>
      </c>
      <c r="D1052" t="s">
        <v>34</v>
      </c>
      <c r="E1052">
        <v>25</v>
      </c>
      <c r="F1052" t="s">
        <v>43</v>
      </c>
      <c r="G1052">
        <v>2016</v>
      </c>
      <c r="H1052">
        <v>2</v>
      </c>
      <c r="I1052" t="s">
        <v>104</v>
      </c>
      <c r="J1052">
        <v>7423</v>
      </c>
      <c r="K1052">
        <v>453</v>
      </c>
      <c r="L1052">
        <v>158</v>
      </c>
      <c r="M1052"/>
      <c r="N1052"/>
      <c r="O1052"/>
      <c r="P1052"/>
      <c r="Q1052"/>
    </row>
    <row r="1053" spans="1:17" s="1" customFormat="1" x14ac:dyDescent="0.25">
      <c r="A1053" t="s">
        <v>100</v>
      </c>
      <c r="B1053" t="s">
        <v>51</v>
      </c>
      <c r="C1053" s="1" t="str">
        <f t="shared" si="12"/>
        <v>tur</v>
      </c>
      <c r="D1053" t="s">
        <v>28</v>
      </c>
      <c r="E1053">
        <v>25</v>
      </c>
      <c r="F1053" t="s">
        <v>43</v>
      </c>
      <c r="G1053">
        <v>2016</v>
      </c>
      <c r="H1053">
        <v>2</v>
      </c>
      <c r="I1053" t="s">
        <v>104</v>
      </c>
      <c r="J1053">
        <v>224</v>
      </c>
      <c r="K1053">
        <v>453</v>
      </c>
      <c r="L1053">
        <v>23</v>
      </c>
      <c r="M1053"/>
      <c r="N1053"/>
      <c r="O1053"/>
      <c r="P1053"/>
      <c r="Q1053"/>
    </row>
    <row r="1054" spans="1:17" s="1" customFormat="1" x14ac:dyDescent="0.25">
      <c r="A1054" t="s">
        <v>100</v>
      </c>
      <c r="B1054" t="s">
        <v>102</v>
      </c>
      <c r="C1054" s="1" t="str">
        <f t="shared" ref="C1054:C1117" si="13">LEFT(D1054,3)</f>
        <v>bll</v>
      </c>
      <c r="D1054" t="s">
        <v>103</v>
      </c>
      <c r="E1054">
        <v>25</v>
      </c>
      <c r="F1054" t="s">
        <v>43</v>
      </c>
      <c r="G1054">
        <v>2016</v>
      </c>
      <c r="H1054">
        <v>2</v>
      </c>
      <c r="I1054" t="s">
        <v>104</v>
      </c>
      <c r="J1054">
        <v>1</v>
      </c>
      <c r="K1054">
        <v>453</v>
      </c>
      <c r="L1054">
        <v>1</v>
      </c>
      <c r="M1054"/>
      <c r="N1054"/>
      <c r="O1054"/>
      <c r="P1054"/>
      <c r="Q1054"/>
    </row>
    <row r="1055" spans="1:17" s="1" customFormat="1" x14ac:dyDescent="0.25">
      <c r="A1055" t="s">
        <v>100</v>
      </c>
      <c r="B1055" t="s">
        <v>52</v>
      </c>
      <c r="C1055" s="1" t="str">
        <f t="shared" si="13"/>
        <v>cod</v>
      </c>
      <c r="D1055" t="s">
        <v>54</v>
      </c>
      <c r="E1055">
        <v>25</v>
      </c>
      <c r="F1055" t="s">
        <v>43</v>
      </c>
      <c r="G1055">
        <v>2016</v>
      </c>
      <c r="H1055">
        <v>3</v>
      </c>
      <c r="I1055" t="s">
        <v>101</v>
      </c>
      <c r="J1055">
        <v>0</v>
      </c>
      <c r="K1055">
        <v>237</v>
      </c>
      <c r="L1055">
        <v>209</v>
      </c>
      <c r="M1055"/>
      <c r="N1055"/>
      <c r="O1055"/>
      <c r="P1055"/>
      <c r="Q1055"/>
    </row>
    <row r="1056" spans="1:17" s="1" customFormat="1" x14ac:dyDescent="0.25">
      <c r="A1056" t="s">
        <v>100</v>
      </c>
      <c r="B1056" t="s">
        <v>32</v>
      </c>
      <c r="C1056" s="1" t="str">
        <f t="shared" si="13"/>
        <v>fle</v>
      </c>
      <c r="D1056" t="s">
        <v>34</v>
      </c>
      <c r="E1056">
        <v>25</v>
      </c>
      <c r="F1056" t="s">
        <v>43</v>
      </c>
      <c r="G1056">
        <v>2016</v>
      </c>
      <c r="H1056">
        <v>3</v>
      </c>
      <c r="I1056" t="s">
        <v>101</v>
      </c>
      <c r="J1056">
        <v>0</v>
      </c>
      <c r="K1056">
        <v>237</v>
      </c>
      <c r="L1056">
        <v>78</v>
      </c>
      <c r="M1056"/>
      <c r="N1056"/>
      <c r="O1056"/>
      <c r="P1056"/>
      <c r="Q1056"/>
    </row>
    <row r="1057" spans="1:17" s="1" customFormat="1" x14ac:dyDescent="0.25">
      <c r="A1057" t="s">
        <v>100</v>
      </c>
      <c r="B1057" t="s">
        <v>48</v>
      </c>
      <c r="C1057" s="1" t="str">
        <f t="shared" si="13"/>
        <v>ple</v>
      </c>
      <c r="D1057" t="s">
        <v>50</v>
      </c>
      <c r="E1057">
        <v>25</v>
      </c>
      <c r="F1057" t="s">
        <v>43</v>
      </c>
      <c r="G1057">
        <v>2016</v>
      </c>
      <c r="H1057">
        <v>3</v>
      </c>
      <c r="I1057" t="s">
        <v>101</v>
      </c>
      <c r="J1057">
        <v>0</v>
      </c>
      <c r="K1057">
        <v>237</v>
      </c>
      <c r="L1057">
        <v>29</v>
      </c>
      <c r="M1057"/>
      <c r="N1057"/>
      <c r="O1057"/>
      <c r="P1057"/>
      <c r="Q1057"/>
    </row>
    <row r="1058" spans="1:17" s="1" customFormat="1" x14ac:dyDescent="0.25">
      <c r="A1058" t="s">
        <v>100</v>
      </c>
      <c r="B1058" t="s">
        <v>51</v>
      </c>
      <c r="C1058" s="1" t="str">
        <f t="shared" si="13"/>
        <v>tur</v>
      </c>
      <c r="D1058" t="s">
        <v>28</v>
      </c>
      <c r="E1058">
        <v>25</v>
      </c>
      <c r="F1058" t="s">
        <v>43</v>
      </c>
      <c r="G1058">
        <v>2016</v>
      </c>
      <c r="H1058">
        <v>3</v>
      </c>
      <c r="I1058" t="s">
        <v>101</v>
      </c>
      <c r="J1058">
        <v>0</v>
      </c>
      <c r="K1058">
        <v>237</v>
      </c>
      <c r="L1058">
        <v>63</v>
      </c>
      <c r="M1058"/>
      <c r="N1058"/>
      <c r="O1058"/>
      <c r="P1058"/>
      <c r="Q1058"/>
    </row>
    <row r="1059" spans="1:17" s="1" customFormat="1" x14ac:dyDescent="0.25">
      <c r="A1059" t="s">
        <v>100</v>
      </c>
      <c r="B1059" t="s">
        <v>32</v>
      </c>
      <c r="C1059" s="1" t="str">
        <f t="shared" si="13"/>
        <v>fle</v>
      </c>
      <c r="D1059" t="s">
        <v>34</v>
      </c>
      <c r="E1059">
        <v>25</v>
      </c>
      <c r="F1059" t="s">
        <v>43</v>
      </c>
      <c r="G1059">
        <v>2016</v>
      </c>
      <c r="H1059">
        <v>3</v>
      </c>
      <c r="I1059" t="s">
        <v>104</v>
      </c>
      <c r="J1059">
        <v>2451</v>
      </c>
      <c r="K1059">
        <v>237</v>
      </c>
      <c r="L1059">
        <v>78</v>
      </c>
      <c r="M1059"/>
      <c r="N1059"/>
      <c r="O1059"/>
      <c r="P1059"/>
      <c r="Q1059"/>
    </row>
    <row r="1060" spans="1:17" s="1" customFormat="1" x14ac:dyDescent="0.25">
      <c r="A1060" t="s">
        <v>100</v>
      </c>
      <c r="B1060" t="s">
        <v>51</v>
      </c>
      <c r="C1060" s="1" t="str">
        <f t="shared" si="13"/>
        <v>tur</v>
      </c>
      <c r="D1060" t="s">
        <v>28</v>
      </c>
      <c r="E1060">
        <v>25</v>
      </c>
      <c r="F1060" t="s">
        <v>43</v>
      </c>
      <c r="G1060">
        <v>2016</v>
      </c>
      <c r="H1060">
        <v>3</v>
      </c>
      <c r="I1060" t="s">
        <v>104</v>
      </c>
      <c r="J1060">
        <v>1734</v>
      </c>
      <c r="K1060">
        <v>237</v>
      </c>
      <c r="L1060">
        <v>63</v>
      </c>
      <c r="M1060"/>
      <c r="N1060"/>
      <c r="O1060"/>
      <c r="P1060"/>
      <c r="Q1060"/>
    </row>
    <row r="1061" spans="1:17" s="1" customFormat="1" x14ac:dyDescent="0.25">
      <c r="A1061" t="s">
        <v>100</v>
      </c>
      <c r="B1061" t="s">
        <v>52</v>
      </c>
      <c r="C1061" s="1" t="str">
        <f t="shared" si="13"/>
        <v>cod</v>
      </c>
      <c r="D1061" t="s">
        <v>54</v>
      </c>
      <c r="E1061">
        <v>25</v>
      </c>
      <c r="F1061" t="s">
        <v>43</v>
      </c>
      <c r="G1061">
        <v>2016</v>
      </c>
      <c r="H1061">
        <v>4</v>
      </c>
      <c r="I1061" t="s">
        <v>101</v>
      </c>
      <c r="J1061">
        <v>0</v>
      </c>
      <c r="K1061">
        <v>172</v>
      </c>
      <c r="L1061">
        <v>152</v>
      </c>
      <c r="M1061"/>
      <c r="N1061"/>
      <c r="O1061"/>
      <c r="P1061"/>
      <c r="Q1061"/>
    </row>
    <row r="1062" spans="1:17" s="1" customFormat="1" x14ac:dyDescent="0.25">
      <c r="A1062" t="s">
        <v>100</v>
      </c>
      <c r="B1062" t="s">
        <v>32</v>
      </c>
      <c r="C1062" s="1" t="str">
        <f t="shared" si="13"/>
        <v>fle</v>
      </c>
      <c r="D1062" t="s">
        <v>34</v>
      </c>
      <c r="E1062">
        <v>25</v>
      </c>
      <c r="F1062" t="s">
        <v>43</v>
      </c>
      <c r="G1062">
        <v>2016</v>
      </c>
      <c r="H1062">
        <v>4</v>
      </c>
      <c r="I1062" t="s">
        <v>101</v>
      </c>
      <c r="J1062">
        <v>0</v>
      </c>
      <c r="K1062">
        <v>172</v>
      </c>
      <c r="L1062">
        <v>73</v>
      </c>
      <c r="M1062"/>
      <c r="N1062"/>
      <c r="O1062"/>
      <c r="P1062"/>
      <c r="Q1062"/>
    </row>
    <row r="1063" spans="1:17" s="1" customFormat="1" x14ac:dyDescent="0.25">
      <c r="A1063" t="s">
        <v>100</v>
      </c>
      <c r="B1063" t="s">
        <v>48</v>
      </c>
      <c r="C1063" s="1" t="str">
        <f t="shared" si="13"/>
        <v>ple</v>
      </c>
      <c r="D1063" t="s">
        <v>50</v>
      </c>
      <c r="E1063">
        <v>25</v>
      </c>
      <c r="F1063" t="s">
        <v>43</v>
      </c>
      <c r="G1063">
        <v>2016</v>
      </c>
      <c r="H1063">
        <v>4</v>
      </c>
      <c r="I1063" t="s">
        <v>101</v>
      </c>
      <c r="J1063">
        <v>0</v>
      </c>
      <c r="K1063">
        <v>172</v>
      </c>
      <c r="L1063">
        <v>63</v>
      </c>
      <c r="M1063"/>
      <c r="N1063"/>
      <c r="O1063"/>
      <c r="P1063"/>
      <c r="Q1063"/>
    </row>
    <row r="1064" spans="1:17" s="1" customFormat="1" x14ac:dyDescent="0.25">
      <c r="A1064" t="s">
        <v>100</v>
      </c>
      <c r="B1064" t="s">
        <v>51</v>
      </c>
      <c r="C1064" s="1" t="str">
        <f t="shared" si="13"/>
        <v>tur</v>
      </c>
      <c r="D1064" t="s">
        <v>28</v>
      </c>
      <c r="E1064">
        <v>25</v>
      </c>
      <c r="F1064" t="s">
        <v>43</v>
      </c>
      <c r="G1064">
        <v>2016</v>
      </c>
      <c r="H1064">
        <v>4</v>
      </c>
      <c r="I1064" t="s">
        <v>101</v>
      </c>
      <c r="J1064">
        <v>0</v>
      </c>
      <c r="K1064">
        <v>172</v>
      </c>
      <c r="L1064">
        <v>21</v>
      </c>
      <c r="M1064"/>
      <c r="N1064"/>
      <c r="O1064"/>
      <c r="P1064"/>
      <c r="Q1064"/>
    </row>
    <row r="1065" spans="1:17" s="1" customFormat="1" x14ac:dyDescent="0.25">
      <c r="A1065" t="s">
        <v>100</v>
      </c>
      <c r="B1065" t="s">
        <v>32</v>
      </c>
      <c r="C1065" s="1" t="str">
        <f t="shared" si="13"/>
        <v>fle</v>
      </c>
      <c r="D1065" t="s">
        <v>34</v>
      </c>
      <c r="E1065">
        <v>25</v>
      </c>
      <c r="F1065" t="s">
        <v>43</v>
      </c>
      <c r="G1065">
        <v>2016</v>
      </c>
      <c r="H1065">
        <v>4</v>
      </c>
      <c r="I1065" t="s">
        <v>104</v>
      </c>
      <c r="J1065">
        <v>3161</v>
      </c>
      <c r="K1065">
        <v>172</v>
      </c>
      <c r="L1065">
        <v>73</v>
      </c>
      <c r="M1065"/>
      <c r="N1065"/>
      <c r="O1065"/>
      <c r="P1065"/>
      <c r="Q1065"/>
    </row>
    <row r="1066" spans="1:17" s="1" customFormat="1" x14ac:dyDescent="0.25">
      <c r="A1066" t="s">
        <v>100</v>
      </c>
      <c r="B1066" t="s">
        <v>51</v>
      </c>
      <c r="C1066" s="1" t="str">
        <f t="shared" si="13"/>
        <v>tur</v>
      </c>
      <c r="D1066" t="s">
        <v>28</v>
      </c>
      <c r="E1066">
        <v>25</v>
      </c>
      <c r="F1066" t="s">
        <v>43</v>
      </c>
      <c r="G1066">
        <v>2016</v>
      </c>
      <c r="H1066">
        <v>4</v>
      </c>
      <c r="I1066" t="s">
        <v>104</v>
      </c>
      <c r="J1066">
        <v>48</v>
      </c>
      <c r="K1066">
        <v>172</v>
      </c>
      <c r="L1066">
        <v>21</v>
      </c>
      <c r="M1066"/>
      <c r="N1066"/>
      <c r="O1066"/>
      <c r="P1066"/>
      <c r="Q1066"/>
    </row>
    <row r="1067" spans="1:17" s="1" customFormat="1" x14ac:dyDescent="0.25">
      <c r="A1067" t="s">
        <v>100</v>
      </c>
      <c r="B1067" t="s">
        <v>52</v>
      </c>
      <c r="C1067" s="1" t="str">
        <f t="shared" si="13"/>
        <v>cod</v>
      </c>
      <c r="D1067" t="s">
        <v>54</v>
      </c>
      <c r="E1067">
        <v>26</v>
      </c>
      <c r="F1067" t="s">
        <v>47</v>
      </c>
      <c r="G1067">
        <v>2014</v>
      </c>
      <c r="H1067">
        <v>1</v>
      </c>
      <c r="I1067" t="s">
        <v>101</v>
      </c>
      <c r="J1067">
        <v>0</v>
      </c>
      <c r="K1067">
        <v>18</v>
      </c>
      <c r="L1067">
        <v>7</v>
      </c>
      <c r="M1067"/>
      <c r="N1067"/>
      <c r="O1067"/>
      <c r="P1067"/>
      <c r="Q1067"/>
    </row>
    <row r="1068" spans="1:17" s="1" customFormat="1" x14ac:dyDescent="0.25">
      <c r="A1068" t="s">
        <v>100</v>
      </c>
      <c r="B1068" t="s">
        <v>32</v>
      </c>
      <c r="C1068" s="1" t="str">
        <f t="shared" si="13"/>
        <v>fle</v>
      </c>
      <c r="D1068" t="s">
        <v>37</v>
      </c>
      <c r="E1068">
        <v>26</v>
      </c>
      <c r="F1068" t="s">
        <v>47</v>
      </c>
      <c r="G1068">
        <v>2014</v>
      </c>
      <c r="H1068">
        <v>1</v>
      </c>
      <c r="I1068" t="s">
        <v>101</v>
      </c>
      <c r="J1068">
        <v>0</v>
      </c>
      <c r="K1068">
        <v>18</v>
      </c>
      <c r="L1068">
        <v>2</v>
      </c>
      <c r="M1068"/>
      <c r="N1068"/>
      <c r="O1068"/>
      <c r="P1068"/>
      <c r="Q1068"/>
    </row>
    <row r="1069" spans="1:17" s="1" customFormat="1" x14ac:dyDescent="0.25">
      <c r="A1069" t="s">
        <v>100</v>
      </c>
      <c r="B1069" t="s">
        <v>32</v>
      </c>
      <c r="C1069" s="1" t="str">
        <f t="shared" si="13"/>
        <v>fle</v>
      </c>
      <c r="D1069" t="s">
        <v>37</v>
      </c>
      <c r="E1069">
        <v>26</v>
      </c>
      <c r="F1069" t="s">
        <v>47</v>
      </c>
      <c r="G1069">
        <v>2014</v>
      </c>
      <c r="H1069">
        <v>1</v>
      </c>
      <c r="I1069" t="s">
        <v>104</v>
      </c>
      <c r="J1069">
        <v>872</v>
      </c>
      <c r="K1069">
        <v>18</v>
      </c>
      <c r="L1069">
        <v>2</v>
      </c>
      <c r="M1069"/>
      <c r="N1069"/>
      <c r="O1069"/>
      <c r="P1069"/>
      <c r="Q1069"/>
    </row>
    <row r="1070" spans="1:17" s="1" customFormat="1" x14ac:dyDescent="0.25">
      <c r="A1070" t="s">
        <v>100</v>
      </c>
      <c r="B1070" t="s">
        <v>52</v>
      </c>
      <c r="C1070" s="1" t="str">
        <f t="shared" si="13"/>
        <v>cod</v>
      </c>
      <c r="D1070" t="s">
        <v>54</v>
      </c>
      <c r="E1070">
        <v>26</v>
      </c>
      <c r="F1070" t="s">
        <v>47</v>
      </c>
      <c r="G1070">
        <v>2014</v>
      </c>
      <c r="H1070">
        <v>3</v>
      </c>
      <c r="I1070" t="s">
        <v>101</v>
      </c>
      <c r="J1070">
        <v>0</v>
      </c>
      <c r="K1070">
        <v>2</v>
      </c>
      <c r="L1070">
        <v>2</v>
      </c>
      <c r="M1070"/>
      <c r="N1070"/>
      <c r="O1070"/>
      <c r="P1070"/>
      <c r="Q1070"/>
    </row>
    <row r="1071" spans="1:17" s="1" customFormat="1" x14ac:dyDescent="0.25">
      <c r="A1071" t="s">
        <v>100</v>
      </c>
      <c r="B1071" t="s">
        <v>52</v>
      </c>
      <c r="C1071" s="1" t="str">
        <f t="shared" si="13"/>
        <v>cod</v>
      </c>
      <c r="D1071" t="s">
        <v>54</v>
      </c>
      <c r="E1071">
        <v>26</v>
      </c>
      <c r="F1071" t="s">
        <v>47</v>
      </c>
      <c r="G1071">
        <v>2014</v>
      </c>
      <c r="H1071">
        <v>4</v>
      </c>
      <c r="I1071" t="s">
        <v>101</v>
      </c>
      <c r="J1071">
        <v>0</v>
      </c>
      <c r="K1071">
        <v>32</v>
      </c>
      <c r="L1071">
        <v>29</v>
      </c>
      <c r="M1071"/>
      <c r="N1071"/>
      <c r="O1071"/>
      <c r="P1071"/>
      <c r="Q1071"/>
    </row>
    <row r="1072" spans="1:17" s="1" customFormat="1" x14ac:dyDescent="0.25">
      <c r="A1072" t="s">
        <v>100</v>
      </c>
      <c r="B1072" t="s">
        <v>52</v>
      </c>
      <c r="C1072" s="1" t="str">
        <f t="shared" si="13"/>
        <v>cod</v>
      </c>
      <c r="D1072" t="s">
        <v>54</v>
      </c>
      <c r="E1072">
        <v>26</v>
      </c>
      <c r="F1072" t="s">
        <v>47</v>
      </c>
      <c r="G1072">
        <v>2015</v>
      </c>
      <c r="H1072">
        <v>1</v>
      </c>
      <c r="I1072" t="s">
        <v>101</v>
      </c>
      <c r="J1072">
        <v>0</v>
      </c>
      <c r="K1072">
        <v>19</v>
      </c>
      <c r="L1072">
        <v>11</v>
      </c>
      <c r="M1072"/>
      <c r="N1072"/>
      <c r="O1072"/>
      <c r="P1072"/>
      <c r="Q1072"/>
    </row>
    <row r="1073" spans="1:17" s="1" customFormat="1" x14ac:dyDescent="0.25">
      <c r="A1073" t="s">
        <v>100</v>
      </c>
      <c r="B1073" t="s">
        <v>52</v>
      </c>
      <c r="C1073" s="1" t="str">
        <f t="shared" si="13"/>
        <v>cod</v>
      </c>
      <c r="D1073" t="s">
        <v>54</v>
      </c>
      <c r="E1073">
        <v>26</v>
      </c>
      <c r="F1073" t="s">
        <v>47</v>
      </c>
      <c r="G1073">
        <v>2015</v>
      </c>
      <c r="H1073">
        <v>2</v>
      </c>
      <c r="I1073" t="s">
        <v>101</v>
      </c>
      <c r="J1073">
        <v>0</v>
      </c>
      <c r="K1073">
        <v>10</v>
      </c>
      <c r="L1073">
        <v>10</v>
      </c>
      <c r="M1073"/>
      <c r="N1073"/>
      <c r="O1073"/>
      <c r="P1073"/>
      <c r="Q1073"/>
    </row>
    <row r="1074" spans="1:17" s="1" customFormat="1" x14ac:dyDescent="0.25">
      <c r="A1074" t="s">
        <v>100</v>
      </c>
      <c r="B1074" t="s">
        <v>52</v>
      </c>
      <c r="C1074" s="1" t="str">
        <f t="shared" si="13"/>
        <v>cod</v>
      </c>
      <c r="D1074" t="s">
        <v>54</v>
      </c>
      <c r="E1074">
        <v>26</v>
      </c>
      <c r="F1074" t="s">
        <v>47</v>
      </c>
      <c r="G1074">
        <v>2015</v>
      </c>
      <c r="H1074">
        <v>3</v>
      </c>
      <c r="I1074" t="s">
        <v>101</v>
      </c>
      <c r="J1074">
        <v>0</v>
      </c>
      <c r="K1074">
        <v>15</v>
      </c>
      <c r="L1074">
        <v>15</v>
      </c>
      <c r="M1074"/>
      <c r="N1074"/>
      <c r="O1074"/>
      <c r="P1074"/>
      <c r="Q1074"/>
    </row>
    <row r="1075" spans="1:17" s="1" customFormat="1" x14ac:dyDescent="0.25">
      <c r="A1075" t="s">
        <v>100</v>
      </c>
      <c r="B1075" t="s">
        <v>52</v>
      </c>
      <c r="C1075" s="1" t="str">
        <f t="shared" si="13"/>
        <v>cod</v>
      </c>
      <c r="D1075" t="s">
        <v>54</v>
      </c>
      <c r="E1075">
        <v>26</v>
      </c>
      <c r="F1075" t="s">
        <v>47</v>
      </c>
      <c r="G1075">
        <v>2015</v>
      </c>
      <c r="H1075">
        <v>4</v>
      </c>
      <c r="I1075" t="s">
        <v>101</v>
      </c>
      <c r="J1075">
        <v>0</v>
      </c>
      <c r="K1075">
        <v>47</v>
      </c>
      <c r="L1075">
        <v>47</v>
      </c>
      <c r="M1075"/>
      <c r="N1075"/>
      <c r="O1075"/>
      <c r="P1075"/>
      <c r="Q1075"/>
    </row>
    <row r="1076" spans="1:17" s="1" customFormat="1" x14ac:dyDescent="0.25">
      <c r="A1076" t="s">
        <v>100</v>
      </c>
      <c r="B1076" t="s">
        <v>51</v>
      </c>
      <c r="C1076" s="1" t="str">
        <f t="shared" si="13"/>
        <v>tur</v>
      </c>
      <c r="D1076" t="s">
        <v>28</v>
      </c>
      <c r="E1076">
        <v>26</v>
      </c>
      <c r="F1076" t="s">
        <v>47</v>
      </c>
      <c r="G1076">
        <v>2015</v>
      </c>
      <c r="H1076">
        <v>4</v>
      </c>
      <c r="I1076" t="s">
        <v>101</v>
      </c>
      <c r="J1076">
        <v>0</v>
      </c>
      <c r="K1076">
        <v>47</v>
      </c>
      <c r="L1076">
        <v>1</v>
      </c>
      <c r="M1076"/>
      <c r="N1076"/>
      <c r="O1076"/>
      <c r="P1076"/>
      <c r="Q1076"/>
    </row>
    <row r="1077" spans="1:17" s="1" customFormat="1" x14ac:dyDescent="0.25">
      <c r="A1077" t="s">
        <v>100</v>
      </c>
      <c r="B1077" t="s">
        <v>51</v>
      </c>
      <c r="C1077" s="1" t="str">
        <f t="shared" si="13"/>
        <v>tur</v>
      </c>
      <c r="D1077" t="s">
        <v>28</v>
      </c>
      <c r="E1077">
        <v>26</v>
      </c>
      <c r="F1077" t="s">
        <v>47</v>
      </c>
      <c r="G1077">
        <v>2015</v>
      </c>
      <c r="H1077">
        <v>4</v>
      </c>
      <c r="I1077" t="s">
        <v>104</v>
      </c>
      <c r="J1077">
        <v>2</v>
      </c>
      <c r="K1077">
        <v>47</v>
      </c>
      <c r="L1077">
        <v>1</v>
      </c>
      <c r="M1077"/>
      <c r="N1077"/>
      <c r="O1077"/>
      <c r="P1077"/>
      <c r="Q1077"/>
    </row>
    <row r="1078" spans="1:17" s="1" customFormat="1" x14ac:dyDescent="0.25">
      <c r="A1078" t="s">
        <v>100</v>
      </c>
      <c r="B1078" t="s">
        <v>52</v>
      </c>
      <c r="C1078" s="1" t="str">
        <f t="shared" si="13"/>
        <v>cod</v>
      </c>
      <c r="D1078" t="s">
        <v>54</v>
      </c>
      <c r="E1078">
        <v>26</v>
      </c>
      <c r="F1078" t="s">
        <v>47</v>
      </c>
      <c r="G1078">
        <v>2016</v>
      </c>
      <c r="H1078">
        <v>1</v>
      </c>
      <c r="I1078" t="s">
        <v>101</v>
      </c>
      <c r="J1078">
        <v>0</v>
      </c>
      <c r="K1078">
        <v>68</v>
      </c>
      <c r="L1078">
        <v>64</v>
      </c>
      <c r="M1078"/>
      <c r="N1078"/>
      <c r="O1078"/>
      <c r="P1078"/>
      <c r="Q1078"/>
    </row>
    <row r="1079" spans="1:17" s="1" customFormat="1" x14ac:dyDescent="0.25">
      <c r="A1079" t="s">
        <v>100</v>
      </c>
      <c r="B1079" t="s">
        <v>39</v>
      </c>
      <c r="C1079" s="1" t="str">
        <f t="shared" si="13"/>
        <v>dab</v>
      </c>
      <c r="D1079" t="s">
        <v>41</v>
      </c>
      <c r="E1079">
        <v>26</v>
      </c>
      <c r="F1079" t="s">
        <v>47</v>
      </c>
      <c r="G1079">
        <v>2016</v>
      </c>
      <c r="H1079">
        <v>1</v>
      </c>
      <c r="I1079" t="s">
        <v>101</v>
      </c>
      <c r="J1079">
        <v>0</v>
      </c>
      <c r="K1079">
        <v>68</v>
      </c>
      <c r="L1079">
        <v>1</v>
      </c>
      <c r="M1079"/>
      <c r="N1079"/>
      <c r="O1079"/>
      <c r="P1079"/>
      <c r="Q1079"/>
    </row>
    <row r="1080" spans="1:17" s="1" customFormat="1" x14ac:dyDescent="0.25">
      <c r="A1080" t="s">
        <v>100</v>
      </c>
      <c r="B1080" t="s">
        <v>48</v>
      </c>
      <c r="C1080" s="1" t="str">
        <f t="shared" si="13"/>
        <v>ple</v>
      </c>
      <c r="D1080" t="s">
        <v>50</v>
      </c>
      <c r="E1080">
        <v>26</v>
      </c>
      <c r="F1080" t="s">
        <v>47</v>
      </c>
      <c r="G1080">
        <v>2016</v>
      </c>
      <c r="H1080">
        <v>1</v>
      </c>
      <c r="I1080" t="s">
        <v>101</v>
      </c>
      <c r="J1080">
        <v>0</v>
      </c>
      <c r="K1080">
        <v>68</v>
      </c>
      <c r="L1080">
        <v>1</v>
      </c>
      <c r="M1080"/>
      <c r="N1080"/>
      <c r="O1080"/>
      <c r="P1080"/>
      <c r="Q1080"/>
    </row>
    <row r="1081" spans="1:17" s="1" customFormat="1" x14ac:dyDescent="0.25">
      <c r="A1081" t="s">
        <v>100</v>
      </c>
      <c r="B1081" t="s">
        <v>51</v>
      </c>
      <c r="C1081" s="1" t="str">
        <f t="shared" si="13"/>
        <v>tur</v>
      </c>
      <c r="D1081" t="s">
        <v>28</v>
      </c>
      <c r="E1081">
        <v>26</v>
      </c>
      <c r="F1081" t="s">
        <v>47</v>
      </c>
      <c r="G1081">
        <v>2016</v>
      </c>
      <c r="H1081">
        <v>1</v>
      </c>
      <c r="I1081" t="s">
        <v>101</v>
      </c>
      <c r="J1081">
        <v>0</v>
      </c>
      <c r="K1081">
        <v>68</v>
      </c>
      <c r="L1081">
        <v>4</v>
      </c>
      <c r="M1081"/>
      <c r="N1081"/>
      <c r="O1081"/>
      <c r="P1081"/>
      <c r="Q1081"/>
    </row>
    <row r="1082" spans="1:17" s="1" customFormat="1" x14ac:dyDescent="0.25">
      <c r="A1082" t="s">
        <v>100</v>
      </c>
      <c r="B1082" t="s">
        <v>51</v>
      </c>
      <c r="C1082" s="1" t="str">
        <f t="shared" si="13"/>
        <v>tur</v>
      </c>
      <c r="D1082" t="s">
        <v>28</v>
      </c>
      <c r="E1082">
        <v>26</v>
      </c>
      <c r="F1082" t="s">
        <v>47</v>
      </c>
      <c r="G1082">
        <v>2016</v>
      </c>
      <c r="H1082">
        <v>1</v>
      </c>
      <c r="I1082" t="s">
        <v>104</v>
      </c>
      <c r="J1082">
        <v>44</v>
      </c>
      <c r="K1082">
        <v>68</v>
      </c>
      <c r="L1082">
        <v>4</v>
      </c>
      <c r="M1082"/>
      <c r="N1082"/>
      <c r="O1082"/>
      <c r="P1082"/>
      <c r="Q1082"/>
    </row>
    <row r="1083" spans="1:17" s="1" customFormat="1" x14ac:dyDescent="0.25">
      <c r="A1083" t="s">
        <v>100</v>
      </c>
      <c r="B1083" t="s">
        <v>52</v>
      </c>
      <c r="C1083" s="1" t="str">
        <f t="shared" si="13"/>
        <v>cod</v>
      </c>
      <c r="D1083" t="s">
        <v>54</v>
      </c>
      <c r="E1083">
        <v>26</v>
      </c>
      <c r="F1083" t="s">
        <v>47</v>
      </c>
      <c r="G1083">
        <v>2016</v>
      </c>
      <c r="H1083">
        <v>2</v>
      </c>
      <c r="I1083" t="s">
        <v>101</v>
      </c>
      <c r="J1083">
        <v>0</v>
      </c>
      <c r="K1083">
        <v>61</v>
      </c>
      <c r="L1083">
        <v>59</v>
      </c>
      <c r="M1083"/>
      <c r="N1083"/>
      <c r="O1083"/>
      <c r="P1083"/>
      <c r="Q1083"/>
    </row>
    <row r="1084" spans="1:17" s="1" customFormat="1" x14ac:dyDescent="0.25">
      <c r="A1084" t="s">
        <v>100</v>
      </c>
      <c r="B1084" t="s">
        <v>52</v>
      </c>
      <c r="C1084" s="1" t="str">
        <f t="shared" si="13"/>
        <v>cod</v>
      </c>
      <c r="D1084" t="s">
        <v>54</v>
      </c>
      <c r="E1084">
        <v>26</v>
      </c>
      <c r="F1084" t="s">
        <v>47</v>
      </c>
      <c r="G1084">
        <v>2016</v>
      </c>
      <c r="H1084">
        <v>3</v>
      </c>
      <c r="I1084" t="s">
        <v>101</v>
      </c>
      <c r="J1084">
        <v>0</v>
      </c>
      <c r="K1084">
        <v>6</v>
      </c>
      <c r="L1084">
        <v>6</v>
      </c>
      <c r="M1084"/>
      <c r="N1084"/>
      <c r="O1084"/>
      <c r="P1084"/>
      <c r="Q1084"/>
    </row>
    <row r="1085" spans="1:17" s="1" customFormat="1" x14ac:dyDescent="0.25">
      <c r="A1085" t="s">
        <v>100</v>
      </c>
      <c r="B1085" t="s">
        <v>52</v>
      </c>
      <c r="C1085" s="1" t="str">
        <f t="shared" si="13"/>
        <v>cod</v>
      </c>
      <c r="D1085" t="s">
        <v>54</v>
      </c>
      <c r="E1085">
        <v>26</v>
      </c>
      <c r="F1085" t="s">
        <v>47</v>
      </c>
      <c r="G1085">
        <v>2016</v>
      </c>
      <c r="H1085">
        <v>4</v>
      </c>
      <c r="I1085" t="s">
        <v>101</v>
      </c>
      <c r="J1085">
        <v>0</v>
      </c>
      <c r="K1085">
        <v>40</v>
      </c>
      <c r="L1085">
        <v>39</v>
      </c>
      <c r="M1085"/>
      <c r="N1085"/>
      <c r="O1085"/>
      <c r="P1085"/>
      <c r="Q1085"/>
    </row>
    <row r="1086" spans="1:17" s="1" customFormat="1" x14ac:dyDescent="0.25">
      <c r="A1086" t="s">
        <v>100</v>
      </c>
      <c r="B1086" t="s">
        <v>52</v>
      </c>
      <c r="C1086" s="1" t="str">
        <f t="shared" si="13"/>
        <v>cod</v>
      </c>
      <c r="D1086" t="s">
        <v>54</v>
      </c>
      <c r="E1086">
        <v>26</v>
      </c>
      <c r="F1086" t="s">
        <v>47</v>
      </c>
      <c r="G1086">
        <v>2014</v>
      </c>
      <c r="H1086">
        <v>1</v>
      </c>
      <c r="I1086" t="s">
        <v>104</v>
      </c>
      <c r="J1086">
        <v>59333</v>
      </c>
      <c r="K1086">
        <v>18</v>
      </c>
      <c r="L1086">
        <v>7</v>
      </c>
      <c r="M1086">
        <v>3</v>
      </c>
      <c r="N1086"/>
      <c r="O1086"/>
      <c r="P1086"/>
      <c r="Q1086"/>
    </row>
    <row r="1087" spans="1:17" s="1" customFormat="1" x14ac:dyDescent="0.25">
      <c r="A1087" t="s">
        <v>100</v>
      </c>
      <c r="B1087" t="s">
        <v>52</v>
      </c>
      <c r="C1087" s="1" t="str">
        <f t="shared" si="13"/>
        <v>cod</v>
      </c>
      <c r="D1087" t="s">
        <v>54</v>
      </c>
      <c r="E1087">
        <v>26</v>
      </c>
      <c r="F1087" t="s">
        <v>47</v>
      </c>
      <c r="G1087">
        <v>2014</v>
      </c>
      <c r="H1087">
        <v>3</v>
      </c>
      <c r="I1087" t="s">
        <v>104</v>
      </c>
      <c r="J1087">
        <v>7726</v>
      </c>
      <c r="K1087">
        <v>2</v>
      </c>
      <c r="L1087">
        <v>2</v>
      </c>
      <c r="M1087"/>
      <c r="N1087"/>
      <c r="O1087"/>
      <c r="P1087"/>
      <c r="Q1087"/>
    </row>
    <row r="1088" spans="1:17" s="1" customFormat="1" x14ac:dyDescent="0.25">
      <c r="A1088" t="s">
        <v>100</v>
      </c>
      <c r="B1088" t="s">
        <v>52</v>
      </c>
      <c r="C1088" s="1" t="str">
        <f t="shared" si="13"/>
        <v>cod</v>
      </c>
      <c r="D1088" t="s">
        <v>54</v>
      </c>
      <c r="E1088">
        <v>26</v>
      </c>
      <c r="F1088" t="s">
        <v>47</v>
      </c>
      <c r="G1088">
        <v>2014</v>
      </c>
      <c r="H1088">
        <v>4</v>
      </c>
      <c r="I1088" t="s">
        <v>104</v>
      </c>
      <c r="J1088">
        <v>317489</v>
      </c>
      <c r="K1088">
        <v>32</v>
      </c>
      <c r="L1088">
        <v>29</v>
      </c>
      <c r="M1088">
        <v>1</v>
      </c>
      <c r="N1088"/>
      <c r="O1088"/>
      <c r="P1088"/>
      <c r="Q1088"/>
    </row>
    <row r="1089" spans="1:17" s="1" customFormat="1" x14ac:dyDescent="0.25">
      <c r="A1089" t="s">
        <v>100</v>
      </c>
      <c r="B1089" t="s">
        <v>52</v>
      </c>
      <c r="C1089" s="1" t="str">
        <f t="shared" si="13"/>
        <v>cod</v>
      </c>
      <c r="D1089" t="s">
        <v>54</v>
      </c>
      <c r="E1089">
        <v>26</v>
      </c>
      <c r="F1089" t="s">
        <v>43</v>
      </c>
      <c r="G1089">
        <v>2014</v>
      </c>
      <c r="H1089">
        <v>4</v>
      </c>
      <c r="I1089" t="s">
        <v>104</v>
      </c>
      <c r="J1089">
        <v>19933</v>
      </c>
      <c r="K1089">
        <v>2</v>
      </c>
      <c r="L1089">
        <v>2</v>
      </c>
      <c r="M1089">
        <v>1</v>
      </c>
      <c r="N1089"/>
      <c r="O1089"/>
      <c r="P1089"/>
      <c r="Q1089"/>
    </row>
    <row r="1090" spans="1:17" s="1" customFormat="1" x14ac:dyDescent="0.25">
      <c r="A1090" t="s">
        <v>100</v>
      </c>
      <c r="B1090" t="s">
        <v>52</v>
      </c>
      <c r="C1090" s="1" t="str">
        <f t="shared" si="13"/>
        <v>cod</v>
      </c>
      <c r="D1090" t="s">
        <v>54</v>
      </c>
      <c r="E1090">
        <v>26</v>
      </c>
      <c r="F1090" t="s">
        <v>47</v>
      </c>
      <c r="G1090">
        <v>2015</v>
      </c>
      <c r="H1090">
        <v>1</v>
      </c>
      <c r="I1090" t="s">
        <v>104</v>
      </c>
      <c r="J1090">
        <v>183004</v>
      </c>
      <c r="K1090">
        <v>19</v>
      </c>
      <c r="L1090">
        <v>11</v>
      </c>
      <c r="M1090">
        <v>5</v>
      </c>
      <c r="N1090"/>
      <c r="O1090"/>
      <c r="P1090"/>
      <c r="Q1090"/>
    </row>
    <row r="1091" spans="1:17" s="1" customFormat="1" x14ac:dyDescent="0.25">
      <c r="A1091" t="s">
        <v>100</v>
      </c>
      <c r="B1091" t="s">
        <v>52</v>
      </c>
      <c r="C1091" s="1" t="str">
        <f t="shared" si="13"/>
        <v>cod</v>
      </c>
      <c r="D1091" t="s">
        <v>54</v>
      </c>
      <c r="E1091">
        <v>26</v>
      </c>
      <c r="F1091" t="s">
        <v>43</v>
      </c>
      <c r="G1091">
        <v>2015</v>
      </c>
      <c r="H1091">
        <v>1</v>
      </c>
      <c r="I1091" t="s">
        <v>104</v>
      </c>
      <c r="J1091">
        <v>2377</v>
      </c>
      <c r="K1091">
        <v>3</v>
      </c>
      <c r="L1091">
        <v>1</v>
      </c>
      <c r="M1091">
        <v>5</v>
      </c>
      <c r="N1091"/>
      <c r="O1091"/>
      <c r="P1091"/>
      <c r="Q1091"/>
    </row>
    <row r="1092" spans="1:17" s="1" customFormat="1" x14ac:dyDescent="0.25">
      <c r="A1092" t="s">
        <v>100</v>
      </c>
      <c r="B1092" t="s">
        <v>52</v>
      </c>
      <c r="C1092" s="1" t="str">
        <f t="shared" si="13"/>
        <v>cod</v>
      </c>
      <c r="D1092" t="s">
        <v>54</v>
      </c>
      <c r="E1092">
        <v>26</v>
      </c>
      <c r="F1092" t="s">
        <v>47</v>
      </c>
      <c r="G1092">
        <v>2015</v>
      </c>
      <c r="H1092">
        <v>2</v>
      </c>
      <c r="I1092" t="s">
        <v>104</v>
      </c>
      <c r="J1092">
        <v>130435</v>
      </c>
      <c r="K1092">
        <v>10</v>
      </c>
      <c r="L1092">
        <v>10</v>
      </c>
      <c r="M1092"/>
      <c r="N1092"/>
      <c r="O1092"/>
      <c r="P1092"/>
      <c r="Q1092"/>
    </row>
    <row r="1093" spans="1:17" s="1" customFormat="1" x14ac:dyDescent="0.25">
      <c r="A1093" t="s">
        <v>100</v>
      </c>
      <c r="B1093" t="s">
        <v>52</v>
      </c>
      <c r="C1093" s="1" t="str">
        <f t="shared" si="13"/>
        <v>cod</v>
      </c>
      <c r="D1093" t="s">
        <v>54</v>
      </c>
      <c r="E1093">
        <v>26</v>
      </c>
      <c r="F1093" t="s">
        <v>47</v>
      </c>
      <c r="G1093">
        <v>2015</v>
      </c>
      <c r="H1093">
        <v>3</v>
      </c>
      <c r="I1093" t="s">
        <v>104</v>
      </c>
      <c r="J1093">
        <v>205009</v>
      </c>
      <c r="K1093">
        <v>15</v>
      </c>
      <c r="L1093">
        <v>15</v>
      </c>
      <c r="M1093"/>
      <c r="N1093"/>
      <c r="O1093"/>
      <c r="P1093"/>
      <c r="Q1093"/>
    </row>
    <row r="1094" spans="1:17" s="1" customFormat="1" x14ac:dyDescent="0.25">
      <c r="A1094" t="s">
        <v>100</v>
      </c>
      <c r="B1094" t="s">
        <v>52</v>
      </c>
      <c r="C1094" s="1" t="str">
        <f t="shared" si="13"/>
        <v>cod</v>
      </c>
      <c r="D1094" t="s">
        <v>54</v>
      </c>
      <c r="E1094">
        <v>26</v>
      </c>
      <c r="F1094" t="s">
        <v>47</v>
      </c>
      <c r="G1094">
        <v>2015</v>
      </c>
      <c r="H1094">
        <v>4</v>
      </c>
      <c r="I1094" t="s">
        <v>104</v>
      </c>
      <c r="J1094">
        <v>703400</v>
      </c>
      <c r="K1094">
        <v>47</v>
      </c>
      <c r="L1094">
        <v>47</v>
      </c>
      <c r="M1094"/>
      <c r="N1094"/>
      <c r="O1094"/>
      <c r="P1094"/>
      <c r="Q1094"/>
    </row>
    <row r="1095" spans="1:17" s="1" customFormat="1" x14ac:dyDescent="0.25">
      <c r="A1095" t="s">
        <v>100</v>
      </c>
      <c r="B1095" t="s">
        <v>52</v>
      </c>
      <c r="C1095" s="1" t="str">
        <f t="shared" si="13"/>
        <v>cod</v>
      </c>
      <c r="D1095" t="s">
        <v>54</v>
      </c>
      <c r="E1095">
        <v>26</v>
      </c>
      <c r="F1095" t="s">
        <v>43</v>
      </c>
      <c r="G1095">
        <v>2016</v>
      </c>
      <c r="H1095">
        <v>1</v>
      </c>
      <c r="I1095" t="s">
        <v>104</v>
      </c>
      <c r="J1095">
        <v>35927</v>
      </c>
      <c r="K1095">
        <v>3</v>
      </c>
      <c r="L1095">
        <v>2</v>
      </c>
      <c r="M1095">
        <v>2</v>
      </c>
      <c r="N1095"/>
      <c r="O1095"/>
      <c r="P1095"/>
      <c r="Q1095"/>
    </row>
    <row r="1096" spans="1:17" s="1" customFormat="1" x14ac:dyDescent="0.25">
      <c r="A1096" t="s">
        <v>100</v>
      </c>
      <c r="B1096" t="s">
        <v>52</v>
      </c>
      <c r="C1096" s="1" t="str">
        <f t="shared" si="13"/>
        <v>cod</v>
      </c>
      <c r="D1096" t="s">
        <v>54</v>
      </c>
      <c r="E1096">
        <v>26</v>
      </c>
      <c r="F1096" t="s">
        <v>47</v>
      </c>
      <c r="G1096">
        <v>2016</v>
      </c>
      <c r="H1096">
        <v>1</v>
      </c>
      <c r="I1096" t="s">
        <v>104</v>
      </c>
      <c r="J1096">
        <v>860327</v>
      </c>
      <c r="K1096">
        <v>68</v>
      </c>
      <c r="L1096">
        <v>64</v>
      </c>
      <c r="M1096">
        <v>2</v>
      </c>
      <c r="N1096"/>
      <c r="O1096"/>
      <c r="P1096"/>
      <c r="Q1096"/>
    </row>
    <row r="1097" spans="1:17" s="1" customFormat="1" x14ac:dyDescent="0.25">
      <c r="A1097" t="s">
        <v>100</v>
      </c>
      <c r="B1097" t="s">
        <v>39</v>
      </c>
      <c r="C1097" s="1" t="str">
        <f t="shared" si="13"/>
        <v>dab</v>
      </c>
      <c r="D1097" t="s">
        <v>41</v>
      </c>
      <c r="E1097">
        <v>26</v>
      </c>
      <c r="F1097" t="s">
        <v>47</v>
      </c>
      <c r="G1097">
        <v>2016</v>
      </c>
      <c r="H1097">
        <v>1</v>
      </c>
      <c r="I1097" t="s">
        <v>104</v>
      </c>
      <c r="J1097">
        <v>5</v>
      </c>
      <c r="K1097">
        <v>68</v>
      </c>
      <c r="L1097">
        <v>1</v>
      </c>
      <c r="M1097">
        <v>2</v>
      </c>
      <c r="N1097"/>
      <c r="O1097"/>
      <c r="P1097"/>
      <c r="Q1097"/>
    </row>
    <row r="1098" spans="1:17" s="1" customFormat="1" x14ac:dyDescent="0.25">
      <c r="A1098" t="s">
        <v>100</v>
      </c>
      <c r="B1098" t="s">
        <v>48</v>
      </c>
      <c r="C1098" s="1" t="str">
        <f t="shared" si="13"/>
        <v>ple</v>
      </c>
      <c r="D1098" t="s">
        <v>50</v>
      </c>
      <c r="E1098">
        <v>26</v>
      </c>
      <c r="F1098" t="s">
        <v>47</v>
      </c>
      <c r="G1098">
        <v>2016</v>
      </c>
      <c r="H1098">
        <v>1</v>
      </c>
      <c r="I1098" t="s">
        <v>104</v>
      </c>
      <c r="J1098">
        <v>627</v>
      </c>
      <c r="K1098">
        <v>68</v>
      </c>
      <c r="L1098">
        <v>1</v>
      </c>
      <c r="M1098">
        <v>2</v>
      </c>
      <c r="N1098"/>
      <c r="O1098"/>
      <c r="P1098"/>
      <c r="Q1098"/>
    </row>
    <row r="1099" spans="1:17" s="1" customFormat="1" x14ac:dyDescent="0.25">
      <c r="A1099" t="s">
        <v>100</v>
      </c>
      <c r="B1099" t="s">
        <v>52</v>
      </c>
      <c r="C1099" s="1" t="str">
        <f t="shared" si="13"/>
        <v>cod</v>
      </c>
      <c r="D1099" t="s">
        <v>54</v>
      </c>
      <c r="E1099">
        <v>26</v>
      </c>
      <c r="F1099" t="s">
        <v>47</v>
      </c>
      <c r="G1099">
        <v>2016</v>
      </c>
      <c r="H1099">
        <v>2</v>
      </c>
      <c r="I1099" t="s">
        <v>104</v>
      </c>
      <c r="J1099">
        <v>493775</v>
      </c>
      <c r="K1099">
        <v>61</v>
      </c>
      <c r="L1099">
        <v>59</v>
      </c>
      <c r="M1099"/>
      <c r="N1099"/>
      <c r="O1099"/>
      <c r="P1099"/>
      <c r="Q1099"/>
    </row>
    <row r="1100" spans="1:17" s="1" customFormat="1" x14ac:dyDescent="0.25">
      <c r="A1100" t="s">
        <v>100</v>
      </c>
      <c r="B1100" t="s">
        <v>52</v>
      </c>
      <c r="C1100" s="1" t="str">
        <f t="shared" si="13"/>
        <v>cod</v>
      </c>
      <c r="D1100" t="s">
        <v>54</v>
      </c>
      <c r="E1100">
        <v>26</v>
      </c>
      <c r="F1100" t="s">
        <v>47</v>
      </c>
      <c r="G1100">
        <v>2016</v>
      </c>
      <c r="H1100">
        <v>3</v>
      </c>
      <c r="I1100" t="s">
        <v>104</v>
      </c>
      <c r="J1100">
        <v>84677</v>
      </c>
      <c r="K1100">
        <v>6</v>
      </c>
      <c r="L1100">
        <v>6</v>
      </c>
      <c r="M1100"/>
      <c r="N1100"/>
      <c r="O1100"/>
      <c r="P1100"/>
      <c r="Q1100"/>
    </row>
    <row r="1101" spans="1:17" s="1" customFormat="1" x14ac:dyDescent="0.25">
      <c r="A1101" t="s">
        <v>100</v>
      </c>
      <c r="B1101" t="s">
        <v>52</v>
      </c>
      <c r="C1101" s="1" t="str">
        <f t="shared" si="13"/>
        <v>cod</v>
      </c>
      <c r="D1101" t="s">
        <v>54</v>
      </c>
      <c r="E1101">
        <v>26</v>
      </c>
      <c r="F1101" t="s">
        <v>43</v>
      </c>
      <c r="G1101">
        <v>2016</v>
      </c>
      <c r="H1101">
        <v>4</v>
      </c>
      <c r="I1101" t="s">
        <v>104</v>
      </c>
      <c r="J1101">
        <v>11052</v>
      </c>
      <c r="K1101">
        <v>1</v>
      </c>
      <c r="L1101">
        <v>1</v>
      </c>
      <c r="M1101"/>
      <c r="N1101"/>
      <c r="O1101"/>
      <c r="P1101"/>
      <c r="Q1101"/>
    </row>
    <row r="1102" spans="1:17" s="1" customFormat="1" x14ac:dyDescent="0.25">
      <c r="A1102" t="s">
        <v>100</v>
      </c>
      <c r="B1102" t="s">
        <v>52</v>
      </c>
      <c r="C1102" s="1" t="str">
        <f t="shared" si="13"/>
        <v>cod</v>
      </c>
      <c r="D1102" t="s">
        <v>54</v>
      </c>
      <c r="E1102">
        <v>26</v>
      </c>
      <c r="F1102" t="s">
        <v>47</v>
      </c>
      <c r="G1102">
        <v>2016</v>
      </c>
      <c r="H1102">
        <v>4</v>
      </c>
      <c r="I1102" t="s">
        <v>104</v>
      </c>
      <c r="J1102">
        <v>618544</v>
      </c>
      <c r="K1102">
        <v>40</v>
      </c>
      <c r="L1102">
        <v>39</v>
      </c>
      <c r="M1102"/>
      <c r="N1102"/>
      <c r="O1102"/>
      <c r="P1102"/>
      <c r="Q1102"/>
    </row>
    <row r="1103" spans="1:17" s="1" customFormat="1" x14ac:dyDescent="0.25">
      <c r="A1103" t="s">
        <v>100</v>
      </c>
      <c r="B1103" t="s">
        <v>52</v>
      </c>
      <c r="C1103" s="1" t="str">
        <f t="shared" si="13"/>
        <v>cod</v>
      </c>
      <c r="D1103" t="s">
        <v>54</v>
      </c>
      <c r="E1103">
        <v>26</v>
      </c>
      <c r="F1103" t="s">
        <v>43</v>
      </c>
      <c r="G1103">
        <v>2014</v>
      </c>
      <c r="H1103">
        <v>4</v>
      </c>
      <c r="I1103" t="s">
        <v>101</v>
      </c>
      <c r="J1103">
        <v>0</v>
      </c>
      <c r="K1103">
        <v>2</v>
      </c>
      <c r="L1103">
        <v>2</v>
      </c>
      <c r="M1103"/>
      <c r="N1103"/>
      <c r="O1103"/>
      <c r="P1103"/>
      <c r="Q1103"/>
    </row>
    <row r="1104" spans="1:17" s="1" customFormat="1" x14ac:dyDescent="0.25">
      <c r="A1104" t="s">
        <v>100</v>
      </c>
      <c r="B1104" t="s">
        <v>52</v>
      </c>
      <c r="C1104" s="1" t="str">
        <f t="shared" si="13"/>
        <v>cod</v>
      </c>
      <c r="D1104" t="s">
        <v>54</v>
      </c>
      <c r="E1104">
        <v>26</v>
      </c>
      <c r="F1104" t="s">
        <v>43</v>
      </c>
      <c r="G1104">
        <v>2015</v>
      </c>
      <c r="H1104">
        <v>1</v>
      </c>
      <c r="I1104" t="s">
        <v>101</v>
      </c>
      <c r="J1104">
        <v>0</v>
      </c>
      <c r="K1104">
        <v>3</v>
      </c>
      <c r="L1104">
        <v>1</v>
      </c>
      <c r="M1104"/>
      <c r="N1104"/>
      <c r="O1104"/>
      <c r="P1104"/>
      <c r="Q1104"/>
    </row>
    <row r="1105" spans="1:17" s="1" customFormat="1" x14ac:dyDescent="0.25">
      <c r="A1105" t="s">
        <v>100</v>
      </c>
      <c r="B1105" t="s">
        <v>52</v>
      </c>
      <c r="C1105" s="1" t="str">
        <f t="shared" si="13"/>
        <v>cod</v>
      </c>
      <c r="D1105" t="s">
        <v>54</v>
      </c>
      <c r="E1105">
        <v>26</v>
      </c>
      <c r="F1105" t="s">
        <v>43</v>
      </c>
      <c r="G1105">
        <v>2016</v>
      </c>
      <c r="H1105">
        <v>1</v>
      </c>
      <c r="I1105" t="s">
        <v>101</v>
      </c>
      <c r="J1105">
        <v>0</v>
      </c>
      <c r="K1105">
        <v>3</v>
      </c>
      <c r="L1105">
        <v>2</v>
      </c>
      <c r="M1105"/>
      <c r="N1105"/>
      <c r="O1105"/>
      <c r="P1105"/>
      <c r="Q1105"/>
    </row>
    <row r="1106" spans="1:17" s="1" customFormat="1" x14ac:dyDescent="0.25">
      <c r="A1106" t="s">
        <v>100</v>
      </c>
      <c r="B1106" t="s">
        <v>52</v>
      </c>
      <c r="C1106" s="1" t="str">
        <f t="shared" si="13"/>
        <v>cod</v>
      </c>
      <c r="D1106" t="s">
        <v>54</v>
      </c>
      <c r="E1106">
        <v>26</v>
      </c>
      <c r="F1106" t="s">
        <v>43</v>
      </c>
      <c r="G1106">
        <v>2016</v>
      </c>
      <c r="H1106">
        <v>4</v>
      </c>
      <c r="I1106" t="s">
        <v>101</v>
      </c>
      <c r="J1106">
        <v>0</v>
      </c>
      <c r="K1106">
        <v>1</v>
      </c>
      <c r="L1106">
        <v>1</v>
      </c>
      <c r="M1106"/>
      <c r="N1106"/>
      <c r="O1106"/>
      <c r="P1106"/>
      <c r="Q1106"/>
    </row>
    <row r="1107" spans="1:17" s="1" customFormat="1" x14ac:dyDescent="0.25">
      <c r="A1107" t="s">
        <v>100</v>
      </c>
      <c r="B1107" t="s">
        <v>52</v>
      </c>
      <c r="C1107" s="1" t="str">
        <f t="shared" si="13"/>
        <v>cod</v>
      </c>
      <c r="D1107" t="s">
        <v>54</v>
      </c>
      <c r="E1107">
        <v>27</v>
      </c>
      <c r="F1107" t="s">
        <v>47</v>
      </c>
      <c r="G1107">
        <v>2016</v>
      </c>
      <c r="H1107">
        <v>1</v>
      </c>
      <c r="I1107" t="s">
        <v>101</v>
      </c>
      <c r="J1107">
        <v>0</v>
      </c>
      <c r="K1107">
        <v>9</v>
      </c>
      <c r="L1107">
        <v>3</v>
      </c>
      <c r="M1107"/>
      <c r="N1107"/>
      <c r="O1107"/>
      <c r="P1107"/>
      <c r="Q1107"/>
    </row>
    <row r="1108" spans="1:17" s="1" customFormat="1" x14ac:dyDescent="0.25">
      <c r="A1108" t="s">
        <v>100</v>
      </c>
      <c r="B1108" t="s">
        <v>51</v>
      </c>
      <c r="C1108" s="1" t="str">
        <f t="shared" si="13"/>
        <v>tur</v>
      </c>
      <c r="D1108" t="s">
        <v>28</v>
      </c>
      <c r="E1108">
        <v>27</v>
      </c>
      <c r="F1108" t="s">
        <v>47</v>
      </c>
      <c r="G1108">
        <v>2016</v>
      </c>
      <c r="H1108">
        <v>1</v>
      </c>
      <c r="I1108" t="s">
        <v>101</v>
      </c>
      <c r="J1108">
        <v>0</v>
      </c>
      <c r="K1108">
        <v>9</v>
      </c>
      <c r="L1108">
        <v>2</v>
      </c>
      <c r="M1108"/>
      <c r="N1108"/>
      <c r="O1108"/>
      <c r="P1108"/>
      <c r="Q1108"/>
    </row>
    <row r="1109" spans="1:17" s="1" customFormat="1" x14ac:dyDescent="0.25">
      <c r="A1109" t="s">
        <v>100</v>
      </c>
      <c r="B1109" t="s">
        <v>51</v>
      </c>
      <c r="C1109" s="1" t="str">
        <f t="shared" si="13"/>
        <v>tur</v>
      </c>
      <c r="D1109" t="s">
        <v>28</v>
      </c>
      <c r="E1109">
        <v>27</v>
      </c>
      <c r="F1109" t="s">
        <v>47</v>
      </c>
      <c r="G1109">
        <v>2016</v>
      </c>
      <c r="H1109">
        <v>1</v>
      </c>
      <c r="I1109" t="s">
        <v>104</v>
      </c>
      <c r="J1109">
        <v>6</v>
      </c>
      <c r="K1109">
        <v>9</v>
      </c>
      <c r="L1109">
        <v>2</v>
      </c>
      <c r="M1109"/>
      <c r="N1109"/>
      <c r="O1109"/>
      <c r="P1109"/>
      <c r="Q1109"/>
    </row>
    <row r="1110" spans="1:17" s="1" customFormat="1" x14ac:dyDescent="0.25">
      <c r="A1110" t="s">
        <v>100</v>
      </c>
      <c r="B1110" t="s">
        <v>52</v>
      </c>
      <c r="C1110" s="1" t="str">
        <f t="shared" si="13"/>
        <v>cod</v>
      </c>
      <c r="D1110" t="s">
        <v>54</v>
      </c>
      <c r="E1110">
        <v>27</v>
      </c>
      <c r="F1110" t="s">
        <v>47</v>
      </c>
      <c r="G1110">
        <v>2016</v>
      </c>
      <c r="H1110">
        <v>1</v>
      </c>
      <c r="I1110" t="s">
        <v>104</v>
      </c>
      <c r="J1110">
        <v>32747</v>
      </c>
      <c r="K1110">
        <v>9</v>
      </c>
      <c r="L1110">
        <v>3</v>
      </c>
      <c r="M1110">
        <v>1</v>
      </c>
      <c r="N1110"/>
      <c r="O1110"/>
      <c r="P1110"/>
      <c r="Q1110"/>
    </row>
    <row r="1111" spans="1:17" s="1" customFormat="1" x14ac:dyDescent="0.25">
      <c r="A1111" t="s">
        <v>100</v>
      </c>
      <c r="B1111" t="s">
        <v>52</v>
      </c>
      <c r="C1111" s="1" t="str">
        <f t="shared" si="13"/>
        <v>cod</v>
      </c>
      <c r="D1111" t="s">
        <v>54</v>
      </c>
      <c r="E1111">
        <v>27</v>
      </c>
      <c r="F1111" t="s">
        <v>43</v>
      </c>
      <c r="G1111">
        <v>2016</v>
      </c>
      <c r="H1111">
        <v>1</v>
      </c>
      <c r="I1111" t="s">
        <v>104</v>
      </c>
      <c r="J1111">
        <v>4855</v>
      </c>
      <c r="K1111">
        <v>1</v>
      </c>
      <c r="L1111">
        <v>1</v>
      </c>
      <c r="M1111">
        <v>1</v>
      </c>
      <c r="N1111"/>
      <c r="O1111"/>
      <c r="P1111"/>
      <c r="Q1111"/>
    </row>
    <row r="1112" spans="1:17" s="1" customFormat="1" x14ac:dyDescent="0.25">
      <c r="A1112" t="s">
        <v>100</v>
      </c>
      <c r="B1112" t="s">
        <v>52</v>
      </c>
      <c r="C1112" s="1" t="str">
        <f t="shared" si="13"/>
        <v>cod</v>
      </c>
      <c r="D1112" t="s">
        <v>54</v>
      </c>
      <c r="E1112">
        <v>27</v>
      </c>
      <c r="F1112" t="s">
        <v>43</v>
      </c>
      <c r="G1112">
        <v>2016</v>
      </c>
      <c r="H1112">
        <v>1</v>
      </c>
      <c r="I1112" t="s">
        <v>101</v>
      </c>
      <c r="J1112">
        <v>0</v>
      </c>
      <c r="K1112">
        <v>1</v>
      </c>
      <c r="L1112">
        <v>1</v>
      </c>
      <c r="M1112"/>
      <c r="N1112"/>
      <c r="O1112"/>
      <c r="P1112"/>
      <c r="Q1112"/>
    </row>
    <row r="1113" spans="1:17" s="1" customFormat="1" x14ac:dyDescent="0.25">
      <c r="A1113" t="s">
        <v>100</v>
      </c>
      <c r="B1113" t="s">
        <v>51</v>
      </c>
      <c r="C1113" s="1" t="str">
        <f t="shared" si="13"/>
        <v>tur</v>
      </c>
      <c r="D1113" t="s">
        <v>28</v>
      </c>
      <c r="E1113">
        <v>27</v>
      </c>
      <c r="F1113" t="s">
        <v>43</v>
      </c>
      <c r="G1113">
        <v>2016</v>
      </c>
      <c r="H1113">
        <v>1</v>
      </c>
      <c r="I1113" t="s">
        <v>101</v>
      </c>
      <c r="J1113">
        <v>0</v>
      </c>
      <c r="K1113">
        <v>1</v>
      </c>
      <c r="L1113">
        <v>1</v>
      </c>
      <c r="M1113"/>
      <c r="N1113"/>
      <c r="O1113"/>
      <c r="P1113"/>
      <c r="Q1113"/>
    </row>
    <row r="1114" spans="1:17" s="1" customFormat="1" x14ac:dyDescent="0.25">
      <c r="A1114" t="s">
        <v>100</v>
      </c>
      <c r="B1114" t="s">
        <v>51</v>
      </c>
      <c r="C1114" s="1" t="str">
        <f t="shared" si="13"/>
        <v>tur</v>
      </c>
      <c r="D1114" t="s">
        <v>28</v>
      </c>
      <c r="E1114">
        <v>27</v>
      </c>
      <c r="F1114" t="s">
        <v>43</v>
      </c>
      <c r="G1114">
        <v>2016</v>
      </c>
      <c r="H1114">
        <v>1</v>
      </c>
      <c r="I1114" t="s">
        <v>104</v>
      </c>
      <c r="J1114">
        <v>3</v>
      </c>
      <c r="K1114">
        <v>1</v>
      </c>
      <c r="L1114">
        <v>1</v>
      </c>
      <c r="M1114"/>
      <c r="N1114"/>
      <c r="O1114"/>
      <c r="P1114"/>
      <c r="Q1114"/>
    </row>
    <row r="1115" spans="1:17" s="1" customFormat="1" x14ac:dyDescent="0.25">
      <c r="A1115" t="s">
        <v>100</v>
      </c>
      <c r="B1115" t="s">
        <v>52</v>
      </c>
      <c r="C1115" s="1" t="str">
        <f t="shared" si="13"/>
        <v>cod</v>
      </c>
      <c r="D1115" t="s">
        <v>105</v>
      </c>
      <c r="E1115" t="s">
        <v>106</v>
      </c>
      <c r="F1115" t="s">
        <v>47</v>
      </c>
      <c r="G1115">
        <v>2014</v>
      </c>
      <c r="H1115">
        <v>1</v>
      </c>
      <c r="I1115" t="s">
        <v>101</v>
      </c>
      <c r="J1115">
        <v>96136</v>
      </c>
      <c r="K1115">
        <v>901</v>
      </c>
      <c r="L1115">
        <v>328</v>
      </c>
      <c r="M1115">
        <v>2</v>
      </c>
      <c r="N1115">
        <v>2</v>
      </c>
      <c r="O1115">
        <v>2</v>
      </c>
      <c r="P1115">
        <v>94</v>
      </c>
      <c r="Q1115">
        <v>21</v>
      </c>
    </row>
    <row r="1116" spans="1:17" s="1" customFormat="1" x14ac:dyDescent="0.25">
      <c r="A1116" t="s">
        <v>100</v>
      </c>
      <c r="B1116" t="s">
        <v>52</v>
      </c>
      <c r="C1116" s="1" t="str">
        <f t="shared" si="13"/>
        <v>cod</v>
      </c>
      <c r="D1116" t="s">
        <v>105</v>
      </c>
      <c r="E1116" t="s">
        <v>106</v>
      </c>
      <c r="F1116" t="s">
        <v>47</v>
      </c>
      <c r="G1116">
        <v>2014</v>
      </c>
      <c r="H1116">
        <v>2</v>
      </c>
      <c r="I1116" t="s">
        <v>101</v>
      </c>
      <c r="J1116">
        <v>74310</v>
      </c>
      <c r="K1116">
        <v>2506</v>
      </c>
      <c r="L1116">
        <v>330</v>
      </c>
      <c r="M1116">
        <v>20</v>
      </c>
      <c r="N1116">
        <v>20</v>
      </c>
      <c r="O1116">
        <v>19</v>
      </c>
      <c r="P1116">
        <v>933</v>
      </c>
      <c r="Q1116">
        <v>232</v>
      </c>
    </row>
    <row r="1117" spans="1:17" s="1" customFormat="1" x14ac:dyDescent="0.25">
      <c r="A1117" t="s">
        <v>100</v>
      </c>
      <c r="B1117" t="s">
        <v>52</v>
      </c>
      <c r="C1117" s="1" t="str">
        <f t="shared" si="13"/>
        <v>cod</v>
      </c>
      <c r="D1117" t="s">
        <v>105</v>
      </c>
      <c r="E1117" t="s">
        <v>106</v>
      </c>
      <c r="F1117" t="s">
        <v>47</v>
      </c>
      <c r="G1117">
        <v>2014</v>
      </c>
      <c r="H1117">
        <v>3</v>
      </c>
      <c r="I1117" t="s">
        <v>101</v>
      </c>
      <c r="J1117">
        <v>37059</v>
      </c>
      <c r="K1117">
        <v>2949</v>
      </c>
      <c r="L1117">
        <v>372</v>
      </c>
      <c r="M1117">
        <v>25</v>
      </c>
      <c r="N1117">
        <v>22</v>
      </c>
      <c r="O1117">
        <v>22</v>
      </c>
      <c r="P1117">
        <v>1139</v>
      </c>
      <c r="Q1117">
        <v>273</v>
      </c>
    </row>
    <row r="1118" spans="1:17" s="1" customFormat="1" x14ac:dyDescent="0.25">
      <c r="A1118" t="s">
        <v>100</v>
      </c>
      <c r="B1118" t="s">
        <v>52</v>
      </c>
      <c r="C1118" s="1" t="str">
        <f t="shared" ref="C1118:C1162" si="14">LEFT(D1118,3)</f>
        <v>cod</v>
      </c>
      <c r="D1118" t="s">
        <v>105</v>
      </c>
      <c r="E1118" t="s">
        <v>106</v>
      </c>
      <c r="F1118" t="s">
        <v>47</v>
      </c>
      <c r="G1118">
        <v>2014</v>
      </c>
      <c r="H1118">
        <v>4</v>
      </c>
      <c r="I1118" t="s">
        <v>101</v>
      </c>
      <c r="J1118">
        <v>71602</v>
      </c>
      <c r="K1118">
        <v>1540</v>
      </c>
      <c r="L1118">
        <v>352</v>
      </c>
      <c r="M1118">
        <v>8</v>
      </c>
      <c r="N1118">
        <v>8</v>
      </c>
      <c r="O1118">
        <v>8</v>
      </c>
      <c r="P1118">
        <v>452</v>
      </c>
      <c r="Q1118">
        <v>101</v>
      </c>
    </row>
    <row r="1119" spans="1:17" s="1" customFormat="1" x14ac:dyDescent="0.25">
      <c r="A1119" t="s">
        <v>100</v>
      </c>
      <c r="B1119" t="s">
        <v>52</v>
      </c>
      <c r="C1119" s="1" t="str">
        <f t="shared" si="14"/>
        <v>cod</v>
      </c>
      <c r="D1119" t="s">
        <v>105</v>
      </c>
      <c r="E1119" t="s">
        <v>106</v>
      </c>
      <c r="F1119" t="s">
        <v>47</v>
      </c>
      <c r="G1119">
        <v>2015</v>
      </c>
      <c r="H1119">
        <v>1</v>
      </c>
      <c r="I1119" t="s">
        <v>101</v>
      </c>
      <c r="J1119">
        <v>79473</v>
      </c>
      <c r="K1119">
        <v>706</v>
      </c>
      <c r="L1119">
        <v>282</v>
      </c>
      <c r="M1119">
        <v>1</v>
      </c>
      <c r="N1119">
        <v>1</v>
      </c>
      <c r="O1119">
        <v>1</v>
      </c>
      <c r="P1119">
        <v>18</v>
      </c>
      <c r="Q1119">
        <v>8</v>
      </c>
    </row>
    <row r="1120" spans="1:17" s="1" customFormat="1" x14ac:dyDescent="0.25">
      <c r="A1120" t="s">
        <v>100</v>
      </c>
      <c r="B1120" t="s">
        <v>52</v>
      </c>
      <c r="C1120" s="1" t="str">
        <f t="shared" si="14"/>
        <v>cod</v>
      </c>
      <c r="D1120" t="s">
        <v>105</v>
      </c>
      <c r="E1120" t="s">
        <v>106</v>
      </c>
      <c r="F1120" t="s">
        <v>47</v>
      </c>
      <c r="G1120">
        <v>2015</v>
      </c>
      <c r="H1120">
        <v>2</v>
      </c>
      <c r="I1120" t="s">
        <v>101</v>
      </c>
      <c r="J1120">
        <v>113040</v>
      </c>
      <c r="K1120">
        <v>2083</v>
      </c>
      <c r="L1120">
        <v>267</v>
      </c>
      <c r="M1120">
        <v>20</v>
      </c>
      <c r="N1120">
        <v>19</v>
      </c>
      <c r="O1120">
        <v>18</v>
      </c>
      <c r="P1120">
        <v>805</v>
      </c>
      <c r="Q1120">
        <v>254</v>
      </c>
    </row>
    <row r="1121" spans="1:17" s="1" customFormat="1" x14ac:dyDescent="0.25">
      <c r="A1121" t="s">
        <v>100</v>
      </c>
      <c r="B1121" t="s">
        <v>52</v>
      </c>
      <c r="C1121" s="1" t="str">
        <f t="shared" si="14"/>
        <v>cod</v>
      </c>
      <c r="D1121" t="s">
        <v>105</v>
      </c>
      <c r="E1121" t="s">
        <v>106</v>
      </c>
      <c r="F1121" t="s">
        <v>47</v>
      </c>
      <c r="G1121">
        <v>2015</v>
      </c>
      <c r="H1121">
        <v>3</v>
      </c>
      <c r="I1121" t="s">
        <v>101</v>
      </c>
      <c r="J1121">
        <v>79570</v>
      </c>
      <c r="K1121">
        <v>3592</v>
      </c>
      <c r="L1121">
        <v>541</v>
      </c>
      <c r="M1121">
        <v>26</v>
      </c>
      <c r="N1121">
        <v>26</v>
      </c>
      <c r="O1121">
        <v>26</v>
      </c>
      <c r="P1121">
        <v>569</v>
      </c>
      <c r="Q1121">
        <v>317</v>
      </c>
    </row>
    <row r="1122" spans="1:17" s="1" customFormat="1" x14ac:dyDescent="0.25">
      <c r="A1122" t="s">
        <v>100</v>
      </c>
      <c r="B1122" t="s">
        <v>52</v>
      </c>
      <c r="C1122" s="1" t="str">
        <f t="shared" si="14"/>
        <v>cod</v>
      </c>
      <c r="D1122" t="s">
        <v>105</v>
      </c>
      <c r="E1122" t="s">
        <v>106</v>
      </c>
      <c r="F1122" t="s">
        <v>47</v>
      </c>
      <c r="G1122">
        <v>2015</v>
      </c>
      <c r="H1122">
        <v>4</v>
      </c>
      <c r="I1122" t="s">
        <v>101</v>
      </c>
      <c r="J1122">
        <v>63265</v>
      </c>
      <c r="K1122">
        <v>1296</v>
      </c>
      <c r="L1122">
        <v>286</v>
      </c>
      <c r="M1122"/>
      <c r="N1122"/>
      <c r="O1122"/>
      <c r="P1122"/>
      <c r="Q1122"/>
    </row>
    <row r="1123" spans="1:17" s="1" customFormat="1" x14ac:dyDescent="0.25">
      <c r="A1123" t="s">
        <v>100</v>
      </c>
      <c r="B1123" t="s">
        <v>52</v>
      </c>
      <c r="C1123" s="1" t="str">
        <f t="shared" si="14"/>
        <v>cod</v>
      </c>
      <c r="D1123" t="s">
        <v>105</v>
      </c>
      <c r="E1123" t="s">
        <v>106</v>
      </c>
      <c r="F1123" t="s">
        <v>47</v>
      </c>
      <c r="G1123">
        <v>2016</v>
      </c>
      <c r="H1123">
        <v>1</v>
      </c>
      <c r="I1123" t="s">
        <v>101</v>
      </c>
      <c r="J1123">
        <v>44015</v>
      </c>
      <c r="K1123">
        <v>871</v>
      </c>
      <c r="L1123">
        <v>385</v>
      </c>
      <c r="M1123"/>
      <c r="N1123"/>
      <c r="O1123"/>
      <c r="P1123"/>
      <c r="Q1123"/>
    </row>
    <row r="1124" spans="1:17" s="1" customFormat="1" x14ac:dyDescent="0.25">
      <c r="A1124" t="s">
        <v>100</v>
      </c>
      <c r="B1124" t="s">
        <v>52</v>
      </c>
      <c r="C1124" s="1" t="str">
        <f t="shared" si="14"/>
        <v>cod</v>
      </c>
      <c r="D1124" t="s">
        <v>105</v>
      </c>
      <c r="E1124" t="s">
        <v>106</v>
      </c>
      <c r="F1124" t="s">
        <v>47</v>
      </c>
      <c r="G1124">
        <v>2016</v>
      </c>
      <c r="H1124">
        <v>2</v>
      </c>
      <c r="I1124" t="s">
        <v>101</v>
      </c>
      <c r="J1124">
        <v>40846</v>
      </c>
      <c r="K1124">
        <v>2463</v>
      </c>
      <c r="L1124">
        <v>518</v>
      </c>
      <c r="M1124">
        <v>19</v>
      </c>
      <c r="N1124">
        <v>16</v>
      </c>
      <c r="O1124">
        <v>16</v>
      </c>
      <c r="P1124">
        <v>165</v>
      </c>
      <c r="Q1124">
        <v>150</v>
      </c>
    </row>
    <row r="1125" spans="1:17" s="1" customFormat="1" x14ac:dyDescent="0.25">
      <c r="A1125" t="s">
        <v>100</v>
      </c>
      <c r="B1125" t="s">
        <v>52</v>
      </c>
      <c r="C1125" s="1" t="str">
        <f t="shared" si="14"/>
        <v>cod</v>
      </c>
      <c r="D1125" t="s">
        <v>105</v>
      </c>
      <c r="E1125" t="s">
        <v>106</v>
      </c>
      <c r="F1125" t="s">
        <v>47</v>
      </c>
      <c r="G1125">
        <v>2016</v>
      </c>
      <c r="H1125">
        <v>3</v>
      </c>
      <c r="I1125" t="s">
        <v>101</v>
      </c>
      <c r="J1125">
        <v>40373</v>
      </c>
      <c r="K1125">
        <v>2910</v>
      </c>
      <c r="L1125">
        <v>419</v>
      </c>
      <c r="M1125">
        <v>11</v>
      </c>
      <c r="N1125">
        <v>10</v>
      </c>
      <c r="O1125">
        <v>10</v>
      </c>
      <c r="P1125">
        <v>97</v>
      </c>
      <c r="Q1125">
        <v>116</v>
      </c>
    </row>
    <row r="1126" spans="1:17" s="1" customFormat="1" x14ac:dyDescent="0.25">
      <c r="A1126" t="s">
        <v>100</v>
      </c>
      <c r="B1126" t="s">
        <v>52</v>
      </c>
      <c r="C1126" s="1" t="str">
        <f t="shared" si="14"/>
        <v>cod</v>
      </c>
      <c r="D1126" t="s">
        <v>105</v>
      </c>
      <c r="E1126" t="s">
        <v>106</v>
      </c>
      <c r="F1126" t="s">
        <v>47</v>
      </c>
      <c r="G1126">
        <v>2016</v>
      </c>
      <c r="H1126">
        <v>4</v>
      </c>
      <c r="I1126" t="s">
        <v>101</v>
      </c>
      <c r="J1126">
        <v>60957</v>
      </c>
      <c r="K1126">
        <v>1174</v>
      </c>
      <c r="L1126">
        <v>603</v>
      </c>
      <c r="M1126">
        <v>7</v>
      </c>
      <c r="N1126">
        <v>6</v>
      </c>
      <c r="O1126">
        <v>6</v>
      </c>
      <c r="P1126">
        <v>224</v>
      </c>
      <c r="Q1126">
        <v>237</v>
      </c>
    </row>
    <row r="1127" spans="1:17" s="1" customFormat="1" x14ac:dyDescent="0.25">
      <c r="A1127" t="s">
        <v>100</v>
      </c>
      <c r="B1127" t="s">
        <v>52</v>
      </c>
      <c r="C1127" s="1" t="str">
        <f t="shared" si="14"/>
        <v>cod</v>
      </c>
      <c r="D1127" t="s">
        <v>105</v>
      </c>
      <c r="E1127" t="s">
        <v>106</v>
      </c>
      <c r="F1127" t="s">
        <v>47</v>
      </c>
      <c r="G1127">
        <v>2014</v>
      </c>
      <c r="H1127">
        <v>1</v>
      </c>
      <c r="I1127" t="s">
        <v>104</v>
      </c>
      <c r="J1127">
        <v>18312</v>
      </c>
      <c r="K1127">
        <v>901</v>
      </c>
      <c r="L1127">
        <v>328</v>
      </c>
      <c r="M1127">
        <v>14</v>
      </c>
      <c r="N1127">
        <v>3</v>
      </c>
      <c r="O1127">
        <v>3</v>
      </c>
      <c r="P1127">
        <v>155</v>
      </c>
      <c r="Q1127">
        <v>432</v>
      </c>
    </row>
    <row r="1128" spans="1:17" s="1" customFormat="1" x14ac:dyDescent="0.25">
      <c r="A1128" t="s">
        <v>100</v>
      </c>
      <c r="B1128" t="s">
        <v>52</v>
      </c>
      <c r="C1128" s="1" t="str">
        <f t="shared" si="14"/>
        <v>cod</v>
      </c>
      <c r="D1128" t="s">
        <v>105</v>
      </c>
      <c r="E1128" t="s">
        <v>106</v>
      </c>
      <c r="F1128" t="s">
        <v>43</v>
      </c>
      <c r="G1128">
        <v>2014</v>
      </c>
      <c r="H1128">
        <v>1</v>
      </c>
      <c r="I1128" t="s">
        <v>104</v>
      </c>
      <c r="J1128">
        <v>4217</v>
      </c>
      <c r="K1128">
        <v>1454</v>
      </c>
      <c r="L1128">
        <v>133</v>
      </c>
      <c r="M1128">
        <v>14</v>
      </c>
      <c r="N1128">
        <v>3</v>
      </c>
      <c r="O1128">
        <v>3</v>
      </c>
      <c r="P1128">
        <v>155</v>
      </c>
      <c r="Q1128">
        <v>432</v>
      </c>
    </row>
    <row r="1129" spans="1:17" s="1" customFormat="1" x14ac:dyDescent="0.25">
      <c r="A1129" t="s">
        <v>100</v>
      </c>
      <c r="B1129" t="s">
        <v>52</v>
      </c>
      <c r="C1129" s="1" t="str">
        <f t="shared" si="14"/>
        <v>cod</v>
      </c>
      <c r="D1129" t="s">
        <v>105</v>
      </c>
      <c r="E1129" t="s">
        <v>106</v>
      </c>
      <c r="F1129" t="s">
        <v>43</v>
      </c>
      <c r="G1129">
        <v>2014</v>
      </c>
      <c r="H1129">
        <v>2</v>
      </c>
      <c r="I1129" t="s">
        <v>104</v>
      </c>
      <c r="J1129">
        <v>4774</v>
      </c>
      <c r="K1129">
        <v>1690</v>
      </c>
      <c r="L1129">
        <v>183</v>
      </c>
      <c r="M1129">
        <v>8</v>
      </c>
      <c r="N1129">
        <v>2</v>
      </c>
      <c r="O1129">
        <v>2</v>
      </c>
      <c r="P1129">
        <v>35</v>
      </c>
      <c r="Q1129">
        <v>40</v>
      </c>
    </row>
    <row r="1130" spans="1:17" s="1" customFormat="1" x14ac:dyDescent="0.25">
      <c r="A1130" t="s">
        <v>100</v>
      </c>
      <c r="B1130" t="s">
        <v>52</v>
      </c>
      <c r="C1130" s="1" t="str">
        <f t="shared" si="14"/>
        <v>cod</v>
      </c>
      <c r="D1130" t="s">
        <v>105</v>
      </c>
      <c r="E1130" t="s">
        <v>106</v>
      </c>
      <c r="F1130" t="s">
        <v>47</v>
      </c>
      <c r="G1130">
        <v>2014</v>
      </c>
      <c r="H1130">
        <v>2</v>
      </c>
      <c r="I1130" t="s">
        <v>104</v>
      </c>
      <c r="J1130">
        <v>6128</v>
      </c>
      <c r="K1130">
        <v>2506</v>
      </c>
      <c r="L1130">
        <v>330</v>
      </c>
      <c r="M1130">
        <v>8</v>
      </c>
      <c r="N1130">
        <v>2</v>
      </c>
      <c r="O1130">
        <v>2</v>
      </c>
      <c r="P1130">
        <v>35</v>
      </c>
      <c r="Q1130">
        <v>40</v>
      </c>
    </row>
    <row r="1131" spans="1:17" s="1" customFormat="1" x14ac:dyDescent="0.25">
      <c r="A1131" t="s">
        <v>100</v>
      </c>
      <c r="B1131" t="s">
        <v>52</v>
      </c>
      <c r="C1131" s="1" t="str">
        <f t="shared" si="14"/>
        <v>cod</v>
      </c>
      <c r="D1131" t="s">
        <v>105</v>
      </c>
      <c r="E1131" t="s">
        <v>106</v>
      </c>
      <c r="F1131" t="s">
        <v>43</v>
      </c>
      <c r="G1131">
        <v>2014</v>
      </c>
      <c r="H1131">
        <v>3</v>
      </c>
      <c r="I1131" t="s">
        <v>104</v>
      </c>
      <c r="J1131">
        <v>3460</v>
      </c>
      <c r="K1131">
        <v>1447</v>
      </c>
      <c r="L1131">
        <v>85</v>
      </c>
      <c r="M1131">
        <v>13</v>
      </c>
      <c r="N1131">
        <v>1</v>
      </c>
      <c r="O1131">
        <v>1</v>
      </c>
      <c r="P1131">
        <v>80</v>
      </c>
      <c r="Q1131">
        <v>94</v>
      </c>
    </row>
    <row r="1132" spans="1:17" s="1" customFormat="1" x14ac:dyDescent="0.25">
      <c r="A1132" t="s">
        <v>100</v>
      </c>
      <c r="B1132" t="s">
        <v>52</v>
      </c>
      <c r="C1132" s="1" t="str">
        <f t="shared" si="14"/>
        <v>cod</v>
      </c>
      <c r="D1132" t="s">
        <v>105</v>
      </c>
      <c r="E1132" t="s">
        <v>106</v>
      </c>
      <c r="F1132" t="s">
        <v>47</v>
      </c>
      <c r="G1132">
        <v>2014</v>
      </c>
      <c r="H1132">
        <v>3</v>
      </c>
      <c r="I1132" t="s">
        <v>104</v>
      </c>
      <c r="J1132">
        <v>7530</v>
      </c>
      <c r="K1132">
        <v>2949</v>
      </c>
      <c r="L1132">
        <v>372</v>
      </c>
      <c r="M1132">
        <v>13</v>
      </c>
      <c r="N1132">
        <v>1</v>
      </c>
      <c r="O1132">
        <v>1</v>
      </c>
      <c r="P1132">
        <v>80</v>
      </c>
      <c r="Q1132">
        <v>94</v>
      </c>
    </row>
    <row r="1133" spans="1:17" s="1" customFormat="1" x14ac:dyDescent="0.25">
      <c r="A1133" t="s">
        <v>100</v>
      </c>
      <c r="B1133" t="s">
        <v>52</v>
      </c>
      <c r="C1133" s="1" t="str">
        <f t="shared" si="14"/>
        <v>cod</v>
      </c>
      <c r="D1133" t="s">
        <v>105</v>
      </c>
      <c r="E1133" t="s">
        <v>106</v>
      </c>
      <c r="F1133" t="s">
        <v>43</v>
      </c>
      <c r="G1133">
        <v>2014</v>
      </c>
      <c r="H1133">
        <v>4</v>
      </c>
      <c r="I1133" t="s">
        <v>104</v>
      </c>
      <c r="J1133">
        <v>8807</v>
      </c>
      <c r="K1133">
        <v>646</v>
      </c>
      <c r="L1133">
        <v>140</v>
      </c>
      <c r="M1133">
        <v>6</v>
      </c>
      <c r="N1133">
        <v>4</v>
      </c>
      <c r="O1133">
        <v>4</v>
      </c>
      <c r="P1133">
        <v>78</v>
      </c>
      <c r="Q1133">
        <v>167</v>
      </c>
    </row>
    <row r="1134" spans="1:17" s="1" customFormat="1" x14ac:dyDescent="0.25">
      <c r="A1134" t="s">
        <v>100</v>
      </c>
      <c r="B1134" t="s">
        <v>52</v>
      </c>
      <c r="C1134" s="1" t="str">
        <f t="shared" si="14"/>
        <v>cod</v>
      </c>
      <c r="D1134" t="s">
        <v>105</v>
      </c>
      <c r="E1134" t="s">
        <v>106</v>
      </c>
      <c r="F1134" t="s">
        <v>47</v>
      </c>
      <c r="G1134">
        <v>2014</v>
      </c>
      <c r="H1134">
        <v>4</v>
      </c>
      <c r="I1134" t="s">
        <v>104</v>
      </c>
      <c r="J1134">
        <v>21681</v>
      </c>
      <c r="K1134">
        <v>1540</v>
      </c>
      <c r="L1134">
        <v>352</v>
      </c>
      <c r="M1134">
        <v>6</v>
      </c>
      <c r="N1134">
        <v>4</v>
      </c>
      <c r="O1134">
        <v>4</v>
      </c>
      <c r="P1134">
        <v>78</v>
      </c>
      <c r="Q1134">
        <v>167</v>
      </c>
    </row>
    <row r="1135" spans="1:17" s="1" customFormat="1" x14ac:dyDescent="0.25">
      <c r="A1135" t="s">
        <v>100</v>
      </c>
      <c r="B1135" t="s">
        <v>52</v>
      </c>
      <c r="C1135" s="1" t="str">
        <f t="shared" si="14"/>
        <v>cod</v>
      </c>
      <c r="D1135" t="s">
        <v>105</v>
      </c>
      <c r="E1135" t="s">
        <v>106</v>
      </c>
      <c r="F1135" t="s">
        <v>43</v>
      </c>
      <c r="G1135">
        <v>2015</v>
      </c>
      <c r="H1135">
        <v>1</v>
      </c>
      <c r="I1135" t="s">
        <v>104</v>
      </c>
      <c r="J1135">
        <v>6393</v>
      </c>
      <c r="K1135">
        <v>1641</v>
      </c>
      <c r="L1135">
        <v>155</v>
      </c>
      <c r="M1135">
        <v>18</v>
      </c>
      <c r="N1135">
        <v>6</v>
      </c>
      <c r="O1135">
        <v>6</v>
      </c>
      <c r="P1135">
        <v>120</v>
      </c>
      <c r="Q1135">
        <v>258</v>
      </c>
    </row>
    <row r="1136" spans="1:17" s="1" customFormat="1" x14ac:dyDescent="0.25">
      <c r="A1136" t="s">
        <v>100</v>
      </c>
      <c r="B1136" t="s">
        <v>52</v>
      </c>
      <c r="C1136" s="1" t="str">
        <f t="shared" si="14"/>
        <v>cod</v>
      </c>
      <c r="D1136" t="s">
        <v>105</v>
      </c>
      <c r="E1136" t="s">
        <v>106</v>
      </c>
      <c r="F1136" t="s">
        <v>47</v>
      </c>
      <c r="G1136">
        <v>2015</v>
      </c>
      <c r="H1136">
        <v>1</v>
      </c>
      <c r="I1136" t="s">
        <v>104</v>
      </c>
      <c r="J1136">
        <v>11689</v>
      </c>
      <c r="K1136">
        <v>706</v>
      </c>
      <c r="L1136">
        <v>282</v>
      </c>
      <c r="M1136">
        <v>18</v>
      </c>
      <c r="N1136">
        <v>6</v>
      </c>
      <c r="O1136">
        <v>6</v>
      </c>
      <c r="P1136">
        <v>120</v>
      </c>
      <c r="Q1136">
        <v>258</v>
      </c>
    </row>
    <row r="1137" spans="1:17" s="1" customFormat="1" x14ac:dyDescent="0.25">
      <c r="A1137" t="s">
        <v>100</v>
      </c>
      <c r="B1137" t="s">
        <v>52</v>
      </c>
      <c r="C1137" s="1" t="str">
        <f t="shared" si="14"/>
        <v>cod</v>
      </c>
      <c r="D1137" t="s">
        <v>105</v>
      </c>
      <c r="E1137" t="s">
        <v>106</v>
      </c>
      <c r="F1137" t="s">
        <v>47</v>
      </c>
      <c r="G1137">
        <v>2015</v>
      </c>
      <c r="H1137">
        <v>2</v>
      </c>
      <c r="I1137" t="s">
        <v>104</v>
      </c>
      <c r="J1137">
        <v>6210</v>
      </c>
      <c r="K1137">
        <v>2083</v>
      </c>
      <c r="L1137">
        <v>267</v>
      </c>
      <c r="M1137">
        <v>4</v>
      </c>
      <c r="N1137">
        <v>1</v>
      </c>
      <c r="O1137">
        <v>1</v>
      </c>
      <c r="P1137">
        <v>46</v>
      </c>
      <c r="Q1137">
        <v>112</v>
      </c>
    </row>
    <row r="1138" spans="1:17" s="1" customFormat="1" x14ac:dyDescent="0.25">
      <c r="A1138" t="s">
        <v>100</v>
      </c>
      <c r="B1138" t="s">
        <v>52</v>
      </c>
      <c r="C1138" s="1" t="str">
        <f t="shared" si="14"/>
        <v>cod</v>
      </c>
      <c r="D1138" t="s">
        <v>105</v>
      </c>
      <c r="E1138" t="s">
        <v>106</v>
      </c>
      <c r="F1138" t="s">
        <v>43</v>
      </c>
      <c r="G1138">
        <v>2015</v>
      </c>
      <c r="H1138">
        <v>2</v>
      </c>
      <c r="I1138" t="s">
        <v>104</v>
      </c>
      <c r="J1138">
        <v>3599</v>
      </c>
      <c r="K1138">
        <v>1796</v>
      </c>
      <c r="L1138">
        <v>140</v>
      </c>
      <c r="M1138">
        <v>4</v>
      </c>
      <c r="N1138">
        <v>1</v>
      </c>
      <c r="O1138">
        <v>1</v>
      </c>
      <c r="P1138">
        <v>46</v>
      </c>
      <c r="Q1138">
        <v>112</v>
      </c>
    </row>
    <row r="1139" spans="1:17" s="1" customFormat="1" x14ac:dyDescent="0.25">
      <c r="A1139" t="s">
        <v>100</v>
      </c>
      <c r="B1139" t="s">
        <v>52</v>
      </c>
      <c r="C1139" s="1" t="str">
        <f t="shared" si="14"/>
        <v>cod</v>
      </c>
      <c r="D1139" t="s">
        <v>105</v>
      </c>
      <c r="E1139" t="s">
        <v>106</v>
      </c>
      <c r="F1139" t="s">
        <v>43</v>
      </c>
      <c r="G1139">
        <v>2015</v>
      </c>
      <c r="H1139">
        <v>3</v>
      </c>
      <c r="I1139" t="s">
        <v>104</v>
      </c>
      <c r="J1139">
        <v>3577</v>
      </c>
      <c r="K1139">
        <v>1378</v>
      </c>
      <c r="L1139">
        <v>97</v>
      </c>
      <c r="M1139">
        <v>33</v>
      </c>
      <c r="N1139">
        <v>2</v>
      </c>
      <c r="O1139">
        <v>2</v>
      </c>
      <c r="P1139">
        <v>30</v>
      </c>
      <c r="Q1139">
        <v>83</v>
      </c>
    </row>
    <row r="1140" spans="1:17" s="1" customFormat="1" x14ac:dyDescent="0.25">
      <c r="A1140" t="s">
        <v>100</v>
      </c>
      <c r="B1140" t="s">
        <v>52</v>
      </c>
      <c r="C1140" s="1" t="str">
        <f t="shared" si="14"/>
        <v>cod</v>
      </c>
      <c r="D1140" t="s">
        <v>105</v>
      </c>
      <c r="E1140" t="s">
        <v>106</v>
      </c>
      <c r="F1140" t="s">
        <v>47</v>
      </c>
      <c r="G1140">
        <v>2015</v>
      </c>
      <c r="H1140">
        <v>3</v>
      </c>
      <c r="I1140" t="s">
        <v>104</v>
      </c>
      <c r="J1140">
        <v>8522</v>
      </c>
      <c r="K1140">
        <v>3592</v>
      </c>
      <c r="L1140">
        <v>541</v>
      </c>
      <c r="M1140">
        <v>33</v>
      </c>
      <c r="N1140">
        <v>2</v>
      </c>
      <c r="O1140">
        <v>2</v>
      </c>
      <c r="P1140">
        <v>30</v>
      </c>
      <c r="Q1140">
        <v>83</v>
      </c>
    </row>
    <row r="1141" spans="1:17" s="1" customFormat="1" x14ac:dyDescent="0.25">
      <c r="A1141" t="s">
        <v>100</v>
      </c>
      <c r="B1141" t="s">
        <v>52</v>
      </c>
      <c r="C1141" s="1" t="str">
        <f t="shared" si="14"/>
        <v>cod</v>
      </c>
      <c r="D1141" t="s">
        <v>105</v>
      </c>
      <c r="E1141" t="s">
        <v>106</v>
      </c>
      <c r="F1141" t="s">
        <v>43</v>
      </c>
      <c r="G1141">
        <v>2015</v>
      </c>
      <c r="H1141">
        <v>4</v>
      </c>
      <c r="I1141" t="s">
        <v>104</v>
      </c>
      <c r="J1141">
        <v>5691</v>
      </c>
      <c r="K1141">
        <v>686</v>
      </c>
      <c r="L1141">
        <v>88</v>
      </c>
      <c r="M1141">
        <v>14</v>
      </c>
      <c r="N1141">
        <v>4</v>
      </c>
      <c r="O1141">
        <v>4</v>
      </c>
      <c r="P1141">
        <v>85</v>
      </c>
      <c r="Q1141">
        <v>232</v>
      </c>
    </row>
    <row r="1142" spans="1:17" s="1" customFormat="1" x14ac:dyDescent="0.25">
      <c r="A1142" t="s">
        <v>100</v>
      </c>
      <c r="B1142" t="s">
        <v>52</v>
      </c>
      <c r="C1142" s="1" t="str">
        <f t="shared" si="14"/>
        <v>cod</v>
      </c>
      <c r="D1142" t="s">
        <v>105</v>
      </c>
      <c r="E1142" t="s">
        <v>106</v>
      </c>
      <c r="F1142" t="s">
        <v>47</v>
      </c>
      <c r="G1142">
        <v>2015</v>
      </c>
      <c r="H1142">
        <v>4</v>
      </c>
      <c r="I1142" t="s">
        <v>104</v>
      </c>
      <c r="J1142">
        <v>15710</v>
      </c>
      <c r="K1142">
        <v>1296</v>
      </c>
      <c r="L1142">
        <v>286</v>
      </c>
      <c r="M1142">
        <v>14</v>
      </c>
      <c r="N1142">
        <v>4</v>
      </c>
      <c r="O1142">
        <v>4</v>
      </c>
      <c r="P1142">
        <v>85</v>
      </c>
      <c r="Q1142">
        <v>232</v>
      </c>
    </row>
    <row r="1143" spans="1:17" s="1" customFormat="1" x14ac:dyDescent="0.25">
      <c r="A1143" t="s">
        <v>100</v>
      </c>
      <c r="B1143" t="s">
        <v>52</v>
      </c>
      <c r="C1143" s="1" t="str">
        <f t="shared" si="14"/>
        <v>cod</v>
      </c>
      <c r="D1143" t="s">
        <v>105</v>
      </c>
      <c r="E1143" t="s">
        <v>106</v>
      </c>
      <c r="F1143" t="s">
        <v>47</v>
      </c>
      <c r="G1143">
        <v>2016</v>
      </c>
      <c r="H1143">
        <v>1</v>
      </c>
      <c r="I1143" t="s">
        <v>104</v>
      </c>
      <c r="J1143">
        <v>27584</v>
      </c>
      <c r="K1143">
        <v>871</v>
      </c>
      <c r="L1143">
        <v>385</v>
      </c>
      <c r="M1143">
        <v>5</v>
      </c>
      <c r="N1143">
        <v>3</v>
      </c>
      <c r="O1143">
        <v>3</v>
      </c>
      <c r="P1143">
        <v>79</v>
      </c>
      <c r="Q1143">
        <v>206</v>
      </c>
    </row>
    <row r="1144" spans="1:17" s="1" customFormat="1" x14ac:dyDescent="0.25">
      <c r="A1144" t="s">
        <v>100</v>
      </c>
      <c r="B1144" t="s">
        <v>52</v>
      </c>
      <c r="C1144" s="1" t="str">
        <f t="shared" si="14"/>
        <v>cod</v>
      </c>
      <c r="D1144" t="s">
        <v>105</v>
      </c>
      <c r="E1144" t="s">
        <v>106</v>
      </c>
      <c r="F1144" t="s">
        <v>43</v>
      </c>
      <c r="G1144">
        <v>2016</v>
      </c>
      <c r="H1144">
        <v>1</v>
      </c>
      <c r="I1144" t="s">
        <v>104</v>
      </c>
      <c r="J1144">
        <v>3390</v>
      </c>
      <c r="K1144">
        <v>1445</v>
      </c>
      <c r="L1144">
        <v>200</v>
      </c>
      <c r="M1144">
        <v>5</v>
      </c>
      <c r="N1144">
        <v>3</v>
      </c>
      <c r="O1144">
        <v>3</v>
      </c>
      <c r="P1144">
        <v>79</v>
      </c>
      <c r="Q1144">
        <v>206</v>
      </c>
    </row>
    <row r="1145" spans="1:17" s="1" customFormat="1" x14ac:dyDescent="0.25">
      <c r="A1145" t="s">
        <v>100</v>
      </c>
      <c r="B1145" t="s">
        <v>52</v>
      </c>
      <c r="C1145" s="1" t="str">
        <f t="shared" si="14"/>
        <v>cod</v>
      </c>
      <c r="D1145" t="s">
        <v>105</v>
      </c>
      <c r="E1145" t="s">
        <v>106</v>
      </c>
      <c r="F1145" t="s">
        <v>43</v>
      </c>
      <c r="G1145">
        <v>2016</v>
      </c>
      <c r="H1145">
        <v>2</v>
      </c>
      <c r="I1145" t="s">
        <v>104</v>
      </c>
      <c r="J1145">
        <v>5417</v>
      </c>
      <c r="K1145">
        <v>1699</v>
      </c>
      <c r="L1145">
        <v>237</v>
      </c>
      <c r="M1145">
        <v>11</v>
      </c>
      <c r="N1145">
        <v>5</v>
      </c>
      <c r="O1145">
        <v>5</v>
      </c>
      <c r="P1145">
        <v>78</v>
      </c>
      <c r="Q1145">
        <v>207</v>
      </c>
    </row>
    <row r="1146" spans="1:17" s="1" customFormat="1" x14ac:dyDescent="0.25">
      <c r="A1146" t="s">
        <v>100</v>
      </c>
      <c r="B1146" t="s">
        <v>52</v>
      </c>
      <c r="C1146" s="1" t="str">
        <f t="shared" si="14"/>
        <v>cod</v>
      </c>
      <c r="D1146" t="s">
        <v>105</v>
      </c>
      <c r="E1146" t="s">
        <v>106</v>
      </c>
      <c r="F1146" t="s">
        <v>47</v>
      </c>
      <c r="G1146">
        <v>2016</v>
      </c>
      <c r="H1146">
        <v>2</v>
      </c>
      <c r="I1146" t="s">
        <v>104</v>
      </c>
      <c r="J1146">
        <v>23631</v>
      </c>
      <c r="K1146">
        <v>2463</v>
      </c>
      <c r="L1146">
        <v>518</v>
      </c>
      <c r="M1146">
        <v>11</v>
      </c>
      <c r="N1146">
        <v>5</v>
      </c>
      <c r="O1146">
        <v>5</v>
      </c>
      <c r="P1146">
        <v>78</v>
      </c>
      <c r="Q1146">
        <v>207</v>
      </c>
    </row>
    <row r="1147" spans="1:17" s="1" customFormat="1" x14ac:dyDescent="0.25">
      <c r="A1147" t="s">
        <v>100</v>
      </c>
      <c r="B1147" t="s">
        <v>52</v>
      </c>
      <c r="C1147" s="1" t="str">
        <f t="shared" si="14"/>
        <v>cod</v>
      </c>
      <c r="D1147" t="s">
        <v>105</v>
      </c>
      <c r="E1147" t="s">
        <v>106</v>
      </c>
      <c r="F1147" t="s">
        <v>43</v>
      </c>
      <c r="G1147">
        <v>2016</v>
      </c>
      <c r="H1147">
        <v>3</v>
      </c>
      <c r="I1147" t="s">
        <v>104</v>
      </c>
      <c r="J1147">
        <v>2939</v>
      </c>
      <c r="K1147">
        <v>1697</v>
      </c>
      <c r="L1147">
        <v>83</v>
      </c>
      <c r="M1147">
        <v>26</v>
      </c>
      <c r="N1147">
        <v>5</v>
      </c>
      <c r="O1147">
        <v>5</v>
      </c>
      <c r="P1147">
        <v>58</v>
      </c>
      <c r="Q1147">
        <v>150</v>
      </c>
    </row>
    <row r="1148" spans="1:17" s="1" customFormat="1" x14ac:dyDescent="0.25">
      <c r="A1148" t="s">
        <v>100</v>
      </c>
      <c r="B1148" t="s">
        <v>52</v>
      </c>
      <c r="C1148" s="1" t="str">
        <f t="shared" si="14"/>
        <v>cod</v>
      </c>
      <c r="D1148" t="s">
        <v>105</v>
      </c>
      <c r="E1148" t="s">
        <v>106</v>
      </c>
      <c r="F1148" t="s">
        <v>47</v>
      </c>
      <c r="G1148">
        <v>2016</v>
      </c>
      <c r="H1148">
        <v>3</v>
      </c>
      <c r="I1148" t="s">
        <v>104</v>
      </c>
      <c r="J1148">
        <v>13740</v>
      </c>
      <c r="K1148">
        <v>2910</v>
      </c>
      <c r="L1148">
        <v>419</v>
      </c>
      <c r="M1148">
        <v>26</v>
      </c>
      <c r="N1148">
        <v>5</v>
      </c>
      <c r="O1148">
        <v>5</v>
      </c>
      <c r="P1148">
        <v>58</v>
      </c>
      <c r="Q1148">
        <v>150</v>
      </c>
    </row>
    <row r="1149" spans="1:17" s="1" customFormat="1" x14ac:dyDescent="0.25">
      <c r="A1149" t="s">
        <v>100</v>
      </c>
      <c r="B1149" t="s">
        <v>52</v>
      </c>
      <c r="C1149" s="1" t="str">
        <f t="shared" si="14"/>
        <v>cod</v>
      </c>
      <c r="D1149" t="s">
        <v>105</v>
      </c>
      <c r="E1149" t="s">
        <v>106</v>
      </c>
      <c r="F1149" t="s">
        <v>43</v>
      </c>
      <c r="G1149">
        <v>2016</v>
      </c>
      <c r="H1149">
        <v>4</v>
      </c>
      <c r="I1149" t="s">
        <v>104</v>
      </c>
      <c r="J1149">
        <v>5476</v>
      </c>
      <c r="K1149">
        <v>530</v>
      </c>
      <c r="L1149">
        <v>114</v>
      </c>
      <c r="M1149">
        <v>10</v>
      </c>
      <c r="N1149">
        <v>3</v>
      </c>
      <c r="O1149">
        <v>3</v>
      </c>
      <c r="P1149">
        <v>92</v>
      </c>
      <c r="Q1149">
        <v>138</v>
      </c>
    </row>
    <row r="1150" spans="1:17" s="1" customFormat="1" x14ac:dyDescent="0.25">
      <c r="A1150" t="s">
        <v>100</v>
      </c>
      <c r="B1150" t="s">
        <v>52</v>
      </c>
      <c r="C1150" s="1" t="str">
        <f t="shared" si="14"/>
        <v>cod</v>
      </c>
      <c r="D1150" t="s">
        <v>105</v>
      </c>
      <c r="E1150" t="s">
        <v>106</v>
      </c>
      <c r="F1150" t="s">
        <v>47</v>
      </c>
      <c r="G1150">
        <v>2016</v>
      </c>
      <c r="H1150">
        <v>4</v>
      </c>
      <c r="I1150" t="s">
        <v>104</v>
      </c>
      <c r="J1150">
        <v>100013</v>
      </c>
      <c r="K1150">
        <v>1174</v>
      </c>
      <c r="L1150">
        <v>603</v>
      </c>
      <c r="M1150">
        <v>10</v>
      </c>
      <c r="N1150">
        <v>3</v>
      </c>
      <c r="O1150">
        <v>3</v>
      </c>
      <c r="P1150">
        <v>92</v>
      </c>
      <c r="Q1150">
        <v>138</v>
      </c>
    </row>
    <row r="1151" spans="1:17" s="1" customFormat="1" x14ac:dyDescent="0.25">
      <c r="A1151" t="s">
        <v>100</v>
      </c>
      <c r="B1151" t="s">
        <v>52</v>
      </c>
      <c r="C1151" s="1" t="str">
        <f t="shared" si="14"/>
        <v>cod</v>
      </c>
      <c r="D1151" t="s">
        <v>105</v>
      </c>
      <c r="E1151" t="s">
        <v>106</v>
      </c>
      <c r="F1151" t="s">
        <v>43</v>
      </c>
      <c r="G1151">
        <v>2014</v>
      </c>
      <c r="H1151">
        <v>1</v>
      </c>
      <c r="I1151" t="s">
        <v>101</v>
      </c>
      <c r="J1151">
        <v>0</v>
      </c>
      <c r="K1151">
        <v>1454</v>
      </c>
      <c r="L1151">
        <v>133</v>
      </c>
      <c r="M1151"/>
      <c r="N1151"/>
      <c r="O1151"/>
      <c r="P1151"/>
      <c r="Q1151"/>
    </row>
    <row r="1152" spans="1:17" s="1" customFormat="1" x14ac:dyDescent="0.25">
      <c r="A1152" t="s">
        <v>100</v>
      </c>
      <c r="B1152" t="s">
        <v>52</v>
      </c>
      <c r="C1152" s="1" t="str">
        <f t="shared" si="14"/>
        <v>cod</v>
      </c>
      <c r="D1152" t="s">
        <v>105</v>
      </c>
      <c r="E1152" t="s">
        <v>106</v>
      </c>
      <c r="F1152" t="s">
        <v>43</v>
      </c>
      <c r="G1152">
        <v>2014</v>
      </c>
      <c r="H1152">
        <v>2</v>
      </c>
      <c r="I1152" t="s">
        <v>101</v>
      </c>
      <c r="J1152">
        <v>0</v>
      </c>
      <c r="K1152">
        <v>1690</v>
      </c>
      <c r="L1152">
        <v>183</v>
      </c>
      <c r="M1152"/>
      <c r="N1152"/>
      <c r="O1152"/>
      <c r="P1152"/>
      <c r="Q1152"/>
    </row>
    <row r="1153" spans="1:17" s="1" customFormat="1" x14ac:dyDescent="0.25">
      <c r="A1153" t="s">
        <v>100</v>
      </c>
      <c r="B1153" t="s">
        <v>52</v>
      </c>
      <c r="C1153" s="1" t="str">
        <f t="shared" si="14"/>
        <v>cod</v>
      </c>
      <c r="D1153" t="s">
        <v>105</v>
      </c>
      <c r="E1153" t="s">
        <v>106</v>
      </c>
      <c r="F1153" t="s">
        <v>43</v>
      </c>
      <c r="G1153">
        <v>2014</v>
      </c>
      <c r="H1153">
        <v>3</v>
      </c>
      <c r="I1153" t="s">
        <v>101</v>
      </c>
      <c r="J1153">
        <v>0</v>
      </c>
      <c r="K1153">
        <v>1447</v>
      </c>
      <c r="L1153">
        <v>85</v>
      </c>
      <c r="M1153"/>
      <c r="N1153"/>
      <c r="O1153"/>
      <c r="P1153"/>
      <c r="Q1153"/>
    </row>
    <row r="1154" spans="1:17" s="1" customFormat="1" x14ac:dyDescent="0.25">
      <c r="A1154" t="s">
        <v>100</v>
      </c>
      <c r="B1154" t="s">
        <v>52</v>
      </c>
      <c r="C1154" s="1" t="str">
        <f t="shared" si="14"/>
        <v>cod</v>
      </c>
      <c r="D1154" t="s">
        <v>105</v>
      </c>
      <c r="E1154" t="s">
        <v>106</v>
      </c>
      <c r="F1154" t="s">
        <v>43</v>
      </c>
      <c r="G1154">
        <v>2014</v>
      </c>
      <c r="H1154">
        <v>4</v>
      </c>
      <c r="I1154" t="s">
        <v>101</v>
      </c>
      <c r="J1154">
        <v>0</v>
      </c>
      <c r="K1154">
        <v>646</v>
      </c>
      <c r="L1154">
        <v>140</v>
      </c>
      <c r="M1154"/>
      <c r="N1154"/>
      <c r="O1154"/>
      <c r="P1154"/>
      <c r="Q1154"/>
    </row>
    <row r="1155" spans="1:17" s="1" customFormat="1" x14ac:dyDescent="0.25">
      <c r="A1155" t="s">
        <v>100</v>
      </c>
      <c r="B1155" t="s">
        <v>52</v>
      </c>
      <c r="C1155" s="1" t="str">
        <f t="shared" si="14"/>
        <v>cod</v>
      </c>
      <c r="D1155" t="s">
        <v>105</v>
      </c>
      <c r="E1155" t="s">
        <v>106</v>
      </c>
      <c r="F1155" t="s">
        <v>43</v>
      </c>
      <c r="G1155">
        <v>2015</v>
      </c>
      <c r="H1155">
        <v>1</v>
      </c>
      <c r="I1155" t="s">
        <v>101</v>
      </c>
      <c r="J1155">
        <v>0</v>
      </c>
      <c r="K1155">
        <v>1641</v>
      </c>
      <c r="L1155">
        <v>155</v>
      </c>
      <c r="M1155"/>
      <c r="N1155"/>
      <c r="O1155"/>
      <c r="P1155"/>
      <c r="Q1155"/>
    </row>
    <row r="1156" spans="1:17" s="1" customFormat="1" x14ac:dyDescent="0.25">
      <c r="A1156" t="s">
        <v>100</v>
      </c>
      <c r="B1156" t="s">
        <v>52</v>
      </c>
      <c r="C1156" s="1" t="str">
        <f t="shared" si="14"/>
        <v>cod</v>
      </c>
      <c r="D1156" t="s">
        <v>105</v>
      </c>
      <c r="E1156" t="s">
        <v>106</v>
      </c>
      <c r="F1156" t="s">
        <v>43</v>
      </c>
      <c r="G1156">
        <v>2015</v>
      </c>
      <c r="H1156">
        <v>2</v>
      </c>
      <c r="I1156" t="s">
        <v>101</v>
      </c>
      <c r="J1156">
        <v>0</v>
      </c>
      <c r="K1156">
        <v>1796</v>
      </c>
      <c r="L1156">
        <v>140</v>
      </c>
      <c r="M1156"/>
      <c r="N1156"/>
      <c r="O1156"/>
      <c r="P1156"/>
      <c r="Q1156"/>
    </row>
    <row r="1157" spans="1:17" s="1" customFormat="1" x14ac:dyDescent="0.25">
      <c r="A1157" t="s">
        <v>100</v>
      </c>
      <c r="B1157" t="s">
        <v>52</v>
      </c>
      <c r="C1157" s="1" t="str">
        <f t="shared" si="14"/>
        <v>cod</v>
      </c>
      <c r="D1157" t="s">
        <v>105</v>
      </c>
      <c r="E1157" t="s">
        <v>106</v>
      </c>
      <c r="F1157" t="s">
        <v>43</v>
      </c>
      <c r="G1157">
        <v>2015</v>
      </c>
      <c r="H1157">
        <v>3</v>
      </c>
      <c r="I1157" t="s">
        <v>101</v>
      </c>
      <c r="J1157">
        <v>0</v>
      </c>
      <c r="K1157">
        <v>1378</v>
      </c>
      <c r="L1157">
        <v>97</v>
      </c>
      <c r="M1157"/>
      <c r="N1157"/>
      <c r="O1157"/>
      <c r="P1157"/>
      <c r="Q1157"/>
    </row>
    <row r="1158" spans="1:17" s="1" customFormat="1" x14ac:dyDescent="0.25">
      <c r="A1158" t="s">
        <v>100</v>
      </c>
      <c r="B1158" t="s">
        <v>52</v>
      </c>
      <c r="C1158" s="1" t="str">
        <f t="shared" si="14"/>
        <v>cod</v>
      </c>
      <c r="D1158" t="s">
        <v>105</v>
      </c>
      <c r="E1158" t="s">
        <v>106</v>
      </c>
      <c r="F1158" t="s">
        <v>43</v>
      </c>
      <c r="G1158">
        <v>2015</v>
      </c>
      <c r="H1158">
        <v>4</v>
      </c>
      <c r="I1158" t="s">
        <v>101</v>
      </c>
      <c r="J1158">
        <v>0</v>
      </c>
      <c r="K1158">
        <v>686</v>
      </c>
      <c r="L1158">
        <v>88</v>
      </c>
      <c r="M1158"/>
      <c r="N1158"/>
      <c r="O1158"/>
      <c r="P1158"/>
      <c r="Q1158"/>
    </row>
    <row r="1159" spans="1:17" s="1" customFormat="1" x14ac:dyDescent="0.25">
      <c r="A1159" t="s">
        <v>100</v>
      </c>
      <c r="B1159" t="s">
        <v>52</v>
      </c>
      <c r="C1159" s="1" t="str">
        <f t="shared" si="14"/>
        <v>cod</v>
      </c>
      <c r="D1159" t="s">
        <v>105</v>
      </c>
      <c r="E1159" t="s">
        <v>106</v>
      </c>
      <c r="F1159" t="s">
        <v>43</v>
      </c>
      <c r="G1159">
        <v>2016</v>
      </c>
      <c r="H1159">
        <v>1</v>
      </c>
      <c r="I1159" t="s">
        <v>101</v>
      </c>
      <c r="J1159">
        <v>0</v>
      </c>
      <c r="K1159">
        <v>1445</v>
      </c>
      <c r="L1159">
        <v>200</v>
      </c>
      <c r="M1159"/>
      <c r="N1159"/>
      <c r="O1159"/>
      <c r="P1159"/>
      <c r="Q1159"/>
    </row>
    <row r="1160" spans="1:17" s="1" customFormat="1" x14ac:dyDescent="0.25">
      <c r="A1160" t="s">
        <v>100</v>
      </c>
      <c r="B1160" t="s">
        <v>52</v>
      </c>
      <c r="C1160" s="1" t="str">
        <f t="shared" si="14"/>
        <v>cod</v>
      </c>
      <c r="D1160" t="s">
        <v>105</v>
      </c>
      <c r="E1160" t="s">
        <v>106</v>
      </c>
      <c r="F1160" t="s">
        <v>43</v>
      </c>
      <c r="G1160">
        <v>2016</v>
      </c>
      <c r="H1160">
        <v>2</v>
      </c>
      <c r="I1160" t="s">
        <v>101</v>
      </c>
      <c r="J1160">
        <v>0</v>
      </c>
      <c r="K1160">
        <v>1699</v>
      </c>
      <c r="L1160">
        <v>237</v>
      </c>
      <c r="M1160"/>
      <c r="N1160"/>
      <c r="O1160"/>
      <c r="P1160"/>
      <c r="Q1160"/>
    </row>
    <row r="1161" spans="1:17" s="1" customFormat="1" x14ac:dyDescent="0.25">
      <c r="A1161" t="s">
        <v>100</v>
      </c>
      <c r="B1161" t="s">
        <v>52</v>
      </c>
      <c r="C1161" s="1" t="str">
        <f t="shared" si="14"/>
        <v>cod</v>
      </c>
      <c r="D1161" t="s">
        <v>105</v>
      </c>
      <c r="E1161" t="s">
        <v>106</v>
      </c>
      <c r="F1161" t="s">
        <v>43</v>
      </c>
      <c r="G1161">
        <v>2016</v>
      </c>
      <c r="H1161">
        <v>3</v>
      </c>
      <c r="I1161" t="s">
        <v>101</v>
      </c>
      <c r="J1161">
        <v>0</v>
      </c>
      <c r="K1161">
        <v>1697</v>
      </c>
      <c r="L1161">
        <v>83</v>
      </c>
      <c r="M1161"/>
      <c r="N1161"/>
      <c r="O1161"/>
      <c r="P1161"/>
      <c r="Q1161"/>
    </row>
    <row r="1162" spans="1:17" s="1" customFormat="1" x14ac:dyDescent="0.25">
      <c r="A1162" t="s">
        <v>100</v>
      </c>
      <c r="B1162" t="s">
        <v>52</v>
      </c>
      <c r="C1162" s="1" t="str">
        <f t="shared" si="14"/>
        <v>cod</v>
      </c>
      <c r="D1162" t="s">
        <v>105</v>
      </c>
      <c r="E1162" t="s">
        <v>106</v>
      </c>
      <c r="F1162" t="s">
        <v>43</v>
      </c>
      <c r="G1162">
        <v>2016</v>
      </c>
      <c r="H1162">
        <v>4</v>
      </c>
      <c r="I1162" t="s">
        <v>101</v>
      </c>
      <c r="J1162">
        <v>0</v>
      </c>
      <c r="K1162">
        <v>530</v>
      </c>
      <c r="L1162">
        <v>114</v>
      </c>
      <c r="M1162"/>
      <c r="N1162"/>
      <c r="O1162"/>
      <c r="P1162"/>
      <c r="Q1162"/>
    </row>
    <row r="1163" spans="1:17" s="6" customFormat="1" ht="135" x14ac:dyDescent="0.25">
      <c r="A1163" s="15" t="s">
        <v>109</v>
      </c>
      <c r="B1163" s="32" t="s">
        <v>32</v>
      </c>
      <c r="C1163" s="32" t="s">
        <v>33</v>
      </c>
      <c r="D1163" s="33" t="s">
        <v>148</v>
      </c>
      <c r="E1163" t="s">
        <v>111</v>
      </c>
      <c r="F1163" s="34" t="s">
        <v>112</v>
      </c>
      <c r="G1163" s="33">
        <v>2016</v>
      </c>
      <c r="H1163" s="15" t="s">
        <v>113</v>
      </c>
      <c r="I1163" s="33" t="s">
        <v>114</v>
      </c>
      <c r="J1163" s="33">
        <v>148891.79999999996</v>
      </c>
      <c r="K1163" s="33" t="s">
        <v>24</v>
      </c>
      <c r="L1163" s="33" t="s">
        <v>24</v>
      </c>
      <c r="M1163" s="33">
        <v>15</v>
      </c>
      <c r="N1163" s="33">
        <v>15</v>
      </c>
      <c r="O1163" s="33">
        <v>15</v>
      </c>
      <c r="P1163" s="33">
        <v>485</v>
      </c>
      <c r="Q1163" s="33">
        <v>485</v>
      </c>
    </row>
    <row r="1164" spans="1:17" s="1" customFormat="1" ht="24.75" x14ac:dyDescent="0.25">
      <c r="A1164" s="15" t="s">
        <v>109</v>
      </c>
      <c r="B1164" s="32" t="s">
        <v>32</v>
      </c>
      <c r="C1164" s="32" t="s">
        <v>33</v>
      </c>
      <c r="D1164" s="33" t="s">
        <v>147</v>
      </c>
      <c r="E1164" s="1" t="s">
        <v>29</v>
      </c>
      <c r="F1164" s="8" t="s">
        <v>112</v>
      </c>
      <c r="G1164" s="33">
        <v>2016</v>
      </c>
      <c r="H1164" s="15" t="s">
        <v>113</v>
      </c>
      <c r="I1164" s="33" t="s">
        <v>114</v>
      </c>
      <c r="J1164" s="8">
        <v>51675.499999999942</v>
      </c>
      <c r="K1164" s="33" t="s">
        <v>24</v>
      </c>
      <c r="L1164" s="33" t="s">
        <v>24</v>
      </c>
      <c r="M1164" s="8">
        <v>4</v>
      </c>
      <c r="N1164" s="8">
        <v>4</v>
      </c>
      <c r="O1164" s="8">
        <v>4</v>
      </c>
      <c r="P1164" s="8">
        <v>200</v>
      </c>
      <c r="Q1164" s="8">
        <v>200</v>
      </c>
    </row>
    <row r="1165" spans="1:17" s="1" customFormat="1" ht="24.75" x14ac:dyDescent="0.25">
      <c r="A1165" s="35" t="s">
        <v>116</v>
      </c>
      <c r="B1165" s="32" t="s">
        <v>32</v>
      </c>
      <c r="C1165" s="32" t="s">
        <v>33</v>
      </c>
      <c r="D1165" s="35" t="s">
        <v>34</v>
      </c>
      <c r="E1165" t="s">
        <v>117</v>
      </c>
      <c r="F1165" s="8" t="s">
        <v>118</v>
      </c>
      <c r="G1165" s="33">
        <v>2016</v>
      </c>
      <c r="H1165" s="15" t="s">
        <v>113</v>
      </c>
      <c r="I1165" s="15" t="s">
        <v>19</v>
      </c>
      <c r="J1165" s="8">
        <v>0</v>
      </c>
      <c r="K1165" s="33" t="s">
        <v>24</v>
      </c>
      <c r="L1165" s="33" t="s">
        <v>24</v>
      </c>
      <c r="M1165" s="33" t="s">
        <v>24</v>
      </c>
      <c r="N1165" s="33" t="s">
        <v>24</v>
      </c>
      <c r="O1165" s="33" t="s">
        <v>24</v>
      </c>
      <c r="P1165" s="33" t="s">
        <v>24</v>
      </c>
      <c r="Q1165" s="33" t="s">
        <v>24</v>
      </c>
    </row>
    <row r="1166" spans="1:17" s="1" customFormat="1" x14ac:dyDescent="0.25">
      <c r="A1166" s="35" t="s">
        <v>116</v>
      </c>
      <c r="B1166" s="36" t="s">
        <v>52</v>
      </c>
      <c r="C1166" s="13" t="s">
        <v>53</v>
      </c>
      <c r="D1166" s="35" t="s">
        <v>54</v>
      </c>
      <c r="E1166" t="s">
        <v>119</v>
      </c>
      <c r="F1166" s="8" t="s">
        <v>118</v>
      </c>
      <c r="G1166" s="13">
        <v>2016</v>
      </c>
      <c r="H1166" s="15" t="s">
        <v>113</v>
      </c>
      <c r="I1166" s="15" t="s">
        <v>19</v>
      </c>
      <c r="J1166" s="8">
        <v>1926.8</v>
      </c>
      <c r="K1166" s="33" t="s">
        <v>24</v>
      </c>
      <c r="L1166" s="33" t="s">
        <v>24</v>
      </c>
      <c r="M1166" s="33" t="s">
        <v>24</v>
      </c>
      <c r="N1166" s="33" t="s">
        <v>24</v>
      </c>
      <c r="O1166" s="33" t="s">
        <v>24</v>
      </c>
      <c r="P1166" s="33" t="s">
        <v>24</v>
      </c>
      <c r="Q1166" s="33" t="s">
        <v>24</v>
      </c>
    </row>
    <row r="1167" spans="1:17" s="1" customFormat="1" x14ac:dyDescent="0.25">
      <c r="A1167" s="35" t="s">
        <v>116</v>
      </c>
      <c r="B1167" s="36" t="s">
        <v>52</v>
      </c>
      <c r="C1167" s="13" t="s">
        <v>53</v>
      </c>
      <c r="D1167" s="1" t="s">
        <v>120</v>
      </c>
      <c r="E1167" t="s">
        <v>121</v>
      </c>
      <c r="F1167" s="37" t="s">
        <v>24</v>
      </c>
      <c r="G1167" s="13">
        <v>2016</v>
      </c>
      <c r="H1167" s="38" t="s">
        <v>24</v>
      </c>
      <c r="I1167" s="38" t="s">
        <v>24</v>
      </c>
      <c r="J1167" s="38">
        <v>0</v>
      </c>
      <c r="K1167" s="38" t="s">
        <v>24</v>
      </c>
      <c r="L1167" s="38" t="s">
        <v>24</v>
      </c>
      <c r="M1167" s="38" t="s">
        <v>24</v>
      </c>
      <c r="N1167" s="38" t="s">
        <v>24</v>
      </c>
      <c r="O1167" s="38" t="s">
        <v>24</v>
      </c>
      <c r="P1167" s="38" t="s">
        <v>24</v>
      </c>
      <c r="Q1167" s="38" t="s">
        <v>24</v>
      </c>
    </row>
    <row r="1168" spans="1:17" s="1" customFormat="1" x14ac:dyDescent="0.25">
      <c r="A1168" s="35" t="s">
        <v>116</v>
      </c>
      <c r="B1168" s="36" t="s">
        <v>39</v>
      </c>
      <c r="C1168" s="39" t="s">
        <v>122</v>
      </c>
      <c r="D1168" s="35" t="s">
        <v>41</v>
      </c>
      <c r="E1168" t="s">
        <v>123</v>
      </c>
      <c r="F1168" s="8" t="s">
        <v>118</v>
      </c>
      <c r="G1168" s="13">
        <v>2016</v>
      </c>
      <c r="H1168" s="15" t="s">
        <v>113</v>
      </c>
      <c r="I1168" s="15" t="s">
        <v>19</v>
      </c>
      <c r="J1168" s="8">
        <v>0</v>
      </c>
      <c r="K1168" s="33" t="s">
        <v>24</v>
      </c>
      <c r="L1168" s="33" t="s">
        <v>24</v>
      </c>
      <c r="M1168" s="33" t="s">
        <v>24</v>
      </c>
      <c r="N1168" s="33" t="s">
        <v>24</v>
      </c>
      <c r="O1168" s="33" t="s">
        <v>24</v>
      </c>
      <c r="P1168" s="33" t="s">
        <v>24</v>
      </c>
      <c r="Q1168" s="33" t="s">
        <v>24</v>
      </c>
    </row>
    <row r="1169" spans="1:17" s="1" customFormat="1" x14ac:dyDescent="0.25">
      <c r="A1169" s="35" t="s">
        <v>116</v>
      </c>
      <c r="B1169" s="36" t="s">
        <v>102</v>
      </c>
      <c r="C1169" s="15" t="s">
        <v>124</v>
      </c>
      <c r="D1169" s="35" t="s">
        <v>103</v>
      </c>
      <c r="E1169" t="s">
        <v>123</v>
      </c>
      <c r="F1169" s="8" t="s">
        <v>118</v>
      </c>
      <c r="G1169" s="13">
        <v>2016</v>
      </c>
      <c r="H1169" s="15" t="s">
        <v>113</v>
      </c>
      <c r="I1169" s="15" t="s">
        <v>19</v>
      </c>
      <c r="J1169" s="8">
        <v>0</v>
      </c>
      <c r="K1169" s="33" t="s">
        <v>24</v>
      </c>
      <c r="L1169" s="33" t="s">
        <v>24</v>
      </c>
      <c r="M1169" s="33" t="s">
        <v>24</v>
      </c>
      <c r="N1169" s="33" t="s">
        <v>24</v>
      </c>
      <c r="O1169" s="33" t="s">
        <v>24</v>
      </c>
      <c r="P1169" s="33" t="s">
        <v>24</v>
      </c>
      <c r="Q1169" s="33" t="s">
        <v>24</v>
      </c>
    </row>
    <row r="1170" spans="1:17" s="1" customFormat="1" x14ac:dyDescent="0.25">
      <c r="A1170" s="35" t="s">
        <v>116</v>
      </c>
      <c r="B1170" s="40" t="s">
        <v>51</v>
      </c>
      <c r="C1170" s="15" t="s">
        <v>125</v>
      </c>
      <c r="D1170" s="8" t="s">
        <v>28</v>
      </c>
      <c r="E1170" s="8" t="s">
        <v>123</v>
      </c>
      <c r="F1170" s="8" t="s">
        <v>112</v>
      </c>
      <c r="G1170" s="8">
        <v>2016</v>
      </c>
      <c r="H1170" s="15" t="s">
        <v>113</v>
      </c>
      <c r="I1170" s="15" t="s">
        <v>19</v>
      </c>
      <c r="J1170" s="8">
        <v>195.3</v>
      </c>
      <c r="K1170" s="33" t="s">
        <v>24</v>
      </c>
      <c r="L1170" s="33" t="s">
        <v>24</v>
      </c>
      <c r="M1170" s="33" t="s">
        <v>24</v>
      </c>
      <c r="N1170" s="33" t="s">
        <v>24</v>
      </c>
      <c r="O1170" s="33" t="s">
        <v>24</v>
      </c>
      <c r="P1170" s="33" t="s">
        <v>24</v>
      </c>
      <c r="Q1170" s="33" t="s">
        <v>24</v>
      </c>
    </row>
    <row r="1171" spans="1:17" s="1" customFormat="1" x14ac:dyDescent="0.25">
      <c r="A1171" s="35" t="s">
        <v>116</v>
      </c>
      <c r="B1171" s="8" t="s">
        <v>48</v>
      </c>
      <c r="C1171" s="15" t="s">
        <v>126</v>
      </c>
      <c r="D1171" s="41" t="s">
        <v>50</v>
      </c>
      <c r="E1171" t="s">
        <v>127</v>
      </c>
      <c r="F1171" s="15" t="s">
        <v>24</v>
      </c>
      <c r="G1171" s="8">
        <v>2016</v>
      </c>
      <c r="H1171" s="15" t="s">
        <v>24</v>
      </c>
      <c r="I1171" s="15" t="s">
        <v>19</v>
      </c>
      <c r="J1171" s="8">
        <v>0</v>
      </c>
      <c r="K1171" s="33" t="s">
        <v>24</v>
      </c>
      <c r="L1171" s="33" t="s">
        <v>24</v>
      </c>
      <c r="M1171" s="33" t="s">
        <v>24</v>
      </c>
      <c r="N1171" s="33" t="s">
        <v>24</v>
      </c>
      <c r="O1171" s="33" t="s">
        <v>24</v>
      </c>
      <c r="P1171" s="33" t="s">
        <v>24</v>
      </c>
      <c r="Q1171" s="33" t="s">
        <v>24</v>
      </c>
    </row>
    <row r="1172" spans="1:17" s="1" customFormat="1" ht="24.75" x14ac:dyDescent="0.25">
      <c r="A1172" s="8" t="s">
        <v>131</v>
      </c>
      <c r="B1172" s="5" t="s">
        <v>52</v>
      </c>
      <c r="C1172" s="8" t="s">
        <v>53</v>
      </c>
      <c r="D1172" s="8" t="s">
        <v>54</v>
      </c>
      <c r="E1172" s="8" t="s">
        <v>35</v>
      </c>
      <c r="F1172" s="8" t="s">
        <v>47</v>
      </c>
      <c r="G1172" s="8">
        <v>2016</v>
      </c>
      <c r="H1172" s="8">
        <v>1</v>
      </c>
      <c r="I1172" s="8" t="s">
        <v>19</v>
      </c>
      <c r="J1172" s="8">
        <v>160736</v>
      </c>
      <c r="K1172" s="8">
        <v>28</v>
      </c>
      <c r="L1172" s="8">
        <v>28</v>
      </c>
      <c r="M1172" s="8">
        <v>1</v>
      </c>
      <c r="N1172" s="8"/>
      <c r="O1172" s="8"/>
      <c r="P1172" s="8"/>
      <c r="Q1172" s="8"/>
    </row>
    <row r="1173" spans="1:17" s="1" customFormat="1" ht="24.75" x14ac:dyDescent="0.25">
      <c r="A1173" s="8" t="s">
        <v>131</v>
      </c>
      <c r="B1173" s="5" t="s">
        <v>52</v>
      </c>
      <c r="C1173" s="8" t="s">
        <v>53</v>
      </c>
      <c r="D1173" s="8" t="s">
        <v>54</v>
      </c>
      <c r="E1173" s="8" t="s">
        <v>35</v>
      </c>
      <c r="F1173" s="8" t="s">
        <v>47</v>
      </c>
      <c r="G1173" s="8">
        <v>2016</v>
      </c>
      <c r="H1173" s="8">
        <v>2</v>
      </c>
      <c r="I1173" s="8" t="s">
        <v>19</v>
      </c>
      <c r="J1173" s="8">
        <v>122149</v>
      </c>
      <c r="K1173" s="8">
        <v>16</v>
      </c>
      <c r="L1173" s="8">
        <v>16</v>
      </c>
      <c r="M1173" s="8"/>
      <c r="N1173" s="8"/>
      <c r="O1173" s="8"/>
      <c r="P1173" s="8"/>
      <c r="Q1173" s="8"/>
    </row>
    <row r="1174" spans="1:17" s="1" customFormat="1" ht="24.75" x14ac:dyDescent="0.25">
      <c r="A1174" s="8" t="s">
        <v>131</v>
      </c>
      <c r="B1174" s="5" t="s">
        <v>52</v>
      </c>
      <c r="C1174" s="8" t="s">
        <v>53</v>
      </c>
      <c r="D1174" s="8" t="s">
        <v>54</v>
      </c>
      <c r="E1174" s="8" t="s">
        <v>35</v>
      </c>
      <c r="F1174" s="8" t="s">
        <v>47</v>
      </c>
      <c r="G1174" s="8">
        <v>2016</v>
      </c>
      <c r="H1174" s="8">
        <v>4</v>
      </c>
      <c r="I1174" s="8" t="s">
        <v>19</v>
      </c>
      <c r="J1174" s="8">
        <v>49758</v>
      </c>
      <c r="K1174" s="8">
        <v>12</v>
      </c>
      <c r="L1174" s="8">
        <v>12</v>
      </c>
      <c r="M1174" s="8"/>
      <c r="N1174" s="8"/>
      <c r="O1174" s="8"/>
      <c r="P1174" s="8"/>
      <c r="Q1174" s="8"/>
    </row>
    <row r="1175" spans="1:17" s="1" customFormat="1" ht="24.75" x14ac:dyDescent="0.25">
      <c r="A1175" s="8" t="s">
        <v>131</v>
      </c>
      <c r="B1175" s="5" t="s">
        <v>52</v>
      </c>
      <c r="C1175" s="8" t="s">
        <v>53</v>
      </c>
      <c r="D1175" s="8" t="s">
        <v>54</v>
      </c>
      <c r="E1175" s="8" t="s">
        <v>31</v>
      </c>
      <c r="F1175" s="8" t="s">
        <v>47</v>
      </c>
      <c r="G1175" s="8">
        <v>2016</v>
      </c>
      <c r="H1175" s="8">
        <v>1</v>
      </c>
      <c r="I1175" s="8" t="s">
        <v>19</v>
      </c>
      <c r="J1175" s="8">
        <v>434547</v>
      </c>
      <c r="K1175" s="8">
        <v>68</v>
      </c>
      <c r="L1175" s="8">
        <v>68</v>
      </c>
      <c r="M1175" s="8">
        <v>3</v>
      </c>
      <c r="N1175" s="8">
        <v>3</v>
      </c>
      <c r="O1175" s="8">
        <v>3</v>
      </c>
      <c r="P1175" s="8">
        <v>3386</v>
      </c>
      <c r="Q1175" s="8">
        <v>2433</v>
      </c>
    </row>
    <row r="1176" spans="1:17" s="1" customFormat="1" ht="24.75" x14ac:dyDescent="0.25">
      <c r="A1176" s="8" t="s">
        <v>131</v>
      </c>
      <c r="B1176" s="5" t="s">
        <v>52</v>
      </c>
      <c r="C1176" s="8" t="s">
        <v>53</v>
      </c>
      <c r="D1176" s="8" t="s">
        <v>54</v>
      </c>
      <c r="E1176" s="8" t="s">
        <v>31</v>
      </c>
      <c r="F1176" s="8" t="s">
        <v>47</v>
      </c>
      <c r="G1176" s="8">
        <v>2016</v>
      </c>
      <c r="H1176" s="8">
        <v>2</v>
      </c>
      <c r="I1176" s="8" t="s">
        <v>19</v>
      </c>
      <c r="J1176" s="8">
        <v>920456</v>
      </c>
      <c r="K1176" s="8">
        <v>133</v>
      </c>
      <c r="L1176" s="8">
        <v>132</v>
      </c>
      <c r="M1176" s="8">
        <v>3</v>
      </c>
      <c r="N1176" s="8">
        <v>2</v>
      </c>
      <c r="O1176" s="8">
        <v>2</v>
      </c>
      <c r="P1176" s="8">
        <v>6445</v>
      </c>
      <c r="Q1176" s="8">
        <v>5151</v>
      </c>
    </row>
    <row r="1177" spans="1:17" s="1" customFormat="1" ht="24.75" x14ac:dyDescent="0.25">
      <c r="A1177" s="8" t="s">
        <v>131</v>
      </c>
      <c r="B1177" s="5" t="s">
        <v>52</v>
      </c>
      <c r="C1177" s="8" t="s">
        <v>53</v>
      </c>
      <c r="D1177" s="8" t="s">
        <v>54</v>
      </c>
      <c r="E1177" s="8" t="s">
        <v>31</v>
      </c>
      <c r="F1177" s="8" t="s">
        <v>47</v>
      </c>
      <c r="G1177" s="8">
        <v>2016</v>
      </c>
      <c r="H1177" s="8">
        <v>3</v>
      </c>
      <c r="I1177" s="8" t="s">
        <v>19</v>
      </c>
      <c r="J1177" s="8">
        <v>141818</v>
      </c>
      <c r="K1177" s="8">
        <v>35</v>
      </c>
      <c r="L1177" s="8">
        <v>35</v>
      </c>
      <c r="M1177" s="8">
        <v>1</v>
      </c>
      <c r="N1177" s="8">
        <v>1</v>
      </c>
      <c r="O1177" s="8">
        <v>1</v>
      </c>
      <c r="P1177" s="8">
        <v>2961</v>
      </c>
      <c r="Q1177" s="8">
        <v>1870</v>
      </c>
    </row>
    <row r="1178" spans="1:17" s="1" customFormat="1" ht="24.75" x14ac:dyDescent="0.25">
      <c r="A1178" s="8" t="s">
        <v>131</v>
      </c>
      <c r="B1178" s="5" t="s">
        <v>52</v>
      </c>
      <c r="C1178" s="8" t="s">
        <v>53</v>
      </c>
      <c r="D1178" s="8" t="s">
        <v>54</v>
      </c>
      <c r="E1178" s="8" t="s">
        <v>31</v>
      </c>
      <c r="F1178" s="8" t="s">
        <v>47</v>
      </c>
      <c r="G1178" s="8">
        <v>2016</v>
      </c>
      <c r="H1178" s="8">
        <v>4</v>
      </c>
      <c r="I1178" s="8" t="s">
        <v>19</v>
      </c>
      <c r="J1178" s="8">
        <v>504778</v>
      </c>
      <c r="K1178" s="8">
        <v>105</v>
      </c>
      <c r="L1178" s="8">
        <v>104</v>
      </c>
      <c r="M1178" s="8">
        <v>2</v>
      </c>
      <c r="N1178" s="8">
        <v>2</v>
      </c>
      <c r="O1178" s="8">
        <v>2</v>
      </c>
      <c r="P1178" s="8">
        <v>2803</v>
      </c>
      <c r="Q1178" s="8">
        <v>1313</v>
      </c>
    </row>
    <row r="1179" spans="1:17" s="1" customFormat="1" ht="24.75" x14ac:dyDescent="0.25">
      <c r="A1179" s="8" t="s">
        <v>131</v>
      </c>
      <c r="B1179" s="5" t="s">
        <v>52</v>
      </c>
      <c r="C1179" s="8" t="s">
        <v>53</v>
      </c>
      <c r="D1179" s="8" t="s">
        <v>54</v>
      </c>
      <c r="E1179" s="8" t="s">
        <v>29</v>
      </c>
      <c r="F1179" s="8" t="s">
        <v>47</v>
      </c>
      <c r="G1179" s="8">
        <v>2016</v>
      </c>
      <c r="H1179" s="8">
        <v>2</v>
      </c>
      <c r="I1179" s="8" t="s">
        <v>19</v>
      </c>
      <c r="J1179" s="8">
        <v>33014</v>
      </c>
      <c r="K1179" s="8">
        <v>68</v>
      </c>
      <c r="L1179" s="8">
        <v>10</v>
      </c>
      <c r="M1179" s="8"/>
      <c r="N1179" s="8"/>
      <c r="O1179" s="8"/>
      <c r="P1179" s="8"/>
      <c r="Q1179" s="8"/>
    </row>
    <row r="1180" spans="1:17" s="1" customFormat="1" ht="24.75" x14ac:dyDescent="0.25">
      <c r="A1180" s="8" t="s">
        <v>131</v>
      </c>
      <c r="B1180" s="5" t="s">
        <v>52</v>
      </c>
      <c r="C1180" s="8" t="s">
        <v>53</v>
      </c>
      <c r="D1180" s="8" t="s">
        <v>54</v>
      </c>
      <c r="E1180" s="8" t="s">
        <v>29</v>
      </c>
      <c r="F1180" s="8" t="s">
        <v>47</v>
      </c>
      <c r="G1180" s="8">
        <v>2016</v>
      </c>
      <c r="H1180" s="8">
        <v>3</v>
      </c>
      <c r="I1180" s="8" t="s">
        <v>19</v>
      </c>
      <c r="J1180" s="8">
        <v>33424</v>
      </c>
      <c r="K1180" s="8">
        <v>63</v>
      </c>
      <c r="L1180" s="8">
        <v>11</v>
      </c>
      <c r="M1180" s="8"/>
      <c r="N1180" s="8"/>
      <c r="O1180" s="8"/>
      <c r="P1180" s="8"/>
      <c r="Q1180" s="8"/>
    </row>
    <row r="1181" spans="1:17" s="1" customFormat="1" ht="24.75" x14ac:dyDescent="0.25">
      <c r="A1181" s="8" t="s">
        <v>131</v>
      </c>
      <c r="B1181" s="5" t="s">
        <v>52</v>
      </c>
      <c r="C1181" s="8" t="s">
        <v>53</v>
      </c>
      <c r="D1181" s="8" t="s">
        <v>54</v>
      </c>
      <c r="E1181" s="8" t="s">
        <v>35</v>
      </c>
      <c r="F1181" s="8" t="s">
        <v>43</v>
      </c>
      <c r="G1181" s="8">
        <v>2016</v>
      </c>
      <c r="H1181" s="8">
        <v>1</v>
      </c>
      <c r="I1181" s="8" t="s">
        <v>19</v>
      </c>
      <c r="J1181" s="8">
        <v>33940</v>
      </c>
      <c r="K1181" s="8">
        <v>14</v>
      </c>
      <c r="L1181" s="8">
        <v>14</v>
      </c>
      <c r="M1181" s="8">
        <v>1</v>
      </c>
      <c r="N1181" s="8">
        <v>1</v>
      </c>
      <c r="O1181" s="8">
        <v>1</v>
      </c>
      <c r="P1181" s="8">
        <v>505</v>
      </c>
      <c r="Q1181" s="8">
        <v>486</v>
      </c>
    </row>
    <row r="1182" spans="1:17" s="1" customFormat="1" ht="24.75" x14ac:dyDescent="0.25">
      <c r="A1182" s="8" t="s">
        <v>131</v>
      </c>
      <c r="B1182" s="5" t="s">
        <v>52</v>
      </c>
      <c r="C1182" s="8" t="s">
        <v>53</v>
      </c>
      <c r="D1182" s="8" t="s">
        <v>54</v>
      </c>
      <c r="E1182" s="8" t="s">
        <v>35</v>
      </c>
      <c r="F1182" s="8" t="s">
        <v>43</v>
      </c>
      <c r="G1182" s="8">
        <v>2016</v>
      </c>
      <c r="H1182" s="8">
        <v>2</v>
      </c>
      <c r="I1182" s="8" t="s">
        <v>19</v>
      </c>
      <c r="J1182" s="8">
        <v>88628</v>
      </c>
      <c r="K1182" s="8">
        <v>24</v>
      </c>
      <c r="L1182" s="8">
        <v>24</v>
      </c>
      <c r="M1182" s="8">
        <v>1</v>
      </c>
      <c r="N1182" s="8">
        <v>1</v>
      </c>
      <c r="O1182" s="8">
        <v>1</v>
      </c>
      <c r="P1182" s="8">
        <v>2166</v>
      </c>
      <c r="Q1182" s="8">
        <v>2690</v>
      </c>
    </row>
    <row r="1183" spans="1:17" s="1" customFormat="1" ht="24.75" x14ac:dyDescent="0.25">
      <c r="A1183" s="8" t="s">
        <v>131</v>
      </c>
      <c r="B1183" s="5" t="s">
        <v>52</v>
      </c>
      <c r="C1183" s="8" t="s">
        <v>53</v>
      </c>
      <c r="D1183" s="8" t="s">
        <v>54</v>
      </c>
      <c r="E1183" s="8" t="s">
        <v>35</v>
      </c>
      <c r="F1183" s="8" t="s">
        <v>43</v>
      </c>
      <c r="G1183" s="8">
        <v>2016</v>
      </c>
      <c r="H1183" s="8">
        <v>4</v>
      </c>
      <c r="I1183" s="8" t="s">
        <v>19</v>
      </c>
      <c r="J1183" s="8">
        <v>1396</v>
      </c>
      <c r="K1183" s="8">
        <v>1</v>
      </c>
      <c r="L1183" s="8">
        <v>1</v>
      </c>
      <c r="M1183" s="8"/>
      <c r="N1183" s="8"/>
      <c r="O1183" s="8"/>
      <c r="P1183" s="8"/>
      <c r="Q1183" s="8"/>
    </row>
    <row r="1184" spans="1:17" s="1" customFormat="1" ht="24.75" x14ac:dyDescent="0.25">
      <c r="A1184" s="8" t="s">
        <v>131</v>
      </c>
      <c r="B1184" s="5" t="s">
        <v>52</v>
      </c>
      <c r="C1184" s="8" t="s">
        <v>53</v>
      </c>
      <c r="D1184" s="8" t="s">
        <v>54</v>
      </c>
      <c r="E1184" s="8" t="s">
        <v>31</v>
      </c>
      <c r="F1184" s="8" t="s">
        <v>43</v>
      </c>
      <c r="G1184" s="8">
        <v>2016</v>
      </c>
      <c r="H1184" s="8">
        <v>1</v>
      </c>
      <c r="I1184" s="8" t="s">
        <v>19</v>
      </c>
      <c r="J1184" s="8">
        <v>21283</v>
      </c>
      <c r="K1184" s="8">
        <v>43</v>
      </c>
      <c r="L1184" s="8">
        <v>20</v>
      </c>
      <c r="M1184" s="8">
        <v>2</v>
      </c>
      <c r="N1184" s="8">
        <v>2</v>
      </c>
      <c r="O1184" s="8">
        <v>2</v>
      </c>
      <c r="P1184" s="8">
        <v>145</v>
      </c>
      <c r="Q1184" s="8">
        <v>149</v>
      </c>
    </row>
    <row r="1185" spans="1:17" s="1" customFormat="1" ht="24.75" x14ac:dyDescent="0.25">
      <c r="A1185" s="8" t="s">
        <v>131</v>
      </c>
      <c r="B1185" s="5" t="s">
        <v>52</v>
      </c>
      <c r="C1185" s="8" t="s">
        <v>53</v>
      </c>
      <c r="D1185" s="8" t="s">
        <v>54</v>
      </c>
      <c r="E1185" s="8" t="s">
        <v>31</v>
      </c>
      <c r="F1185" s="8" t="s">
        <v>43</v>
      </c>
      <c r="G1185" s="8">
        <v>2016</v>
      </c>
      <c r="H1185" s="8">
        <v>2</v>
      </c>
      <c r="I1185" s="8" t="s">
        <v>19</v>
      </c>
      <c r="J1185" s="8">
        <v>42473</v>
      </c>
      <c r="K1185" s="8">
        <v>138</v>
      </c>
      <c r="L1185" s="8">
        <v>35</v>
      </c>
      <c r="M1185" s="8">
        <v>2</v>
      </c>
      <c r="N1185" s="8">
        <v>2</v>
      </c>
      <c r="O1185" s="8">
        <v>2</v>
      </c>
      <c r="P1185" s="8">
        <v>2712</v>
      </c>
      <c r="Q1185" s="8">
        <v>2405</v>
      </c>
    </row>
    <row r="1186" spans="1:17" s="1" customFormat="1" ht="24.75" x14ac:dyDescent="0.25">
      <c r="A1186" s="8" t="s">
        <v>131</v>
      </c>
      <c r="B1186" s="5" t="s">
        <v>52</v>
      </c>
      <c r="C1186" s="8" t="s">
        <v>53</v>
      </c>
      <c r="D1186" s="8" t="s">
        <v>54</v>
      </c>
      <c r="E1186" s="8" t="s">
        <v>31</v>
      </c>
      <c r="F1186" s="8" t="s">
        <v>43</v>
      </c>
      <c r="G1186" s="8">
        <v>2016</v>
      </c>
      <c r="H1186" s="8">
        <v>3</v>
      </c>
      <c r="I1186" s="8" t="s">
        <v>19</v>
      </c>
      <c r="J1186" s="8">
        <v>27592</v>
      </c>
      <c r="K1186" s="8">
        <v>70</v>
      </c>
      <c r="L1186" s="8">
        <v>44</v>
      </c>
      <c r="M1186" s="8"/>
      <c r="N1186" s="8"/>
      <c r="O1186" s="8"/>
      <c r="P1186" s="8"/>
      <c r="Q1186" s="8"/>
    </row>
    <row r="1187" spans="1:17" s="1" customFormat="1" ht="24.75" x14ac:dyDescent="0.25">
      <c r="A1187" s="8" t="s">
        <v>131</v>
      </c>
      <c r="B1187" s="5" t="s">
        <v>52</v>
      </c>
      <c r="C1187" s="8" t="s">
        <v>53</v>
      </c>
      <c r="D1187" s="8" t="s">
        <v>54</v>
      </c>
      <c r="E1187" s="8" t="s">
        <v>31</v>
      </c>
      <c r="F1187" s="8" t="s">
        <v>43</v>
      </c>
      <c r="G1187" s="8">
        <v>2016</v>
      </c>
      <c r="H1187" s="8">
        <v>4</v>
      </c>
      <c r="I1187" s="8" t="s">
        <v>19</v>
      </c>
      <c r="J1187" s="8">
        <v>61753</v>
      </c>
      <c r="K1187" s="8">
        <v>109</v>
      </c>
      <c r="L1187" s="8">
        <v>99</v>
      </c>
      <c r="M1187" s="8"/>
      <c r="N1187" s="8"/>
      <c r="O1187" s="8"/>
      <c r="P1187" s="8"/>
      <c r="Q1187" s="8"/>
    </row>
    <row r="1188" spans="1:17" s="1" customFormat="1" ht="24.75" x14ac:dyDescent="0.25">
      <c r="A1188" s="8" t="s">
        <v>131</v>
      </c>
      <c r="B1188" s="5" t="s">
        <v>52</v>
      </c>
      <c r="C1188" s="8" t="s">
        <v>53</v>
      </c>
      <c r="D1188" s="8" t="s">
        <v>54</v>
      </c>
      <c r="E1188" s="8" t="s">
        <v>29</v>
      </c>
      <c r="F1188" s="8" t="s">
        <v>43</v>
      </c>
      <c r="G1188" s="8">
        <v>2016</v>
      </c>
      <c r="H1188" s="8">
        <v>1</v>
      </c>
      <c r="I1188" s="8" t="s">
        <v>19</v>
      </c>
      <c r="J1188" s="8">
        <v>3219</v>
      </c>
      <c r="K1188" s="8">
        <v>835</v>
      </c>
      <c r="L1188" s="8">
        <v>93</v>
      </c>
      <c r="M1188" s="8"/>
      <c r="N1188" s="8"/>
      <c r="O1188" s="8"/>
      <c r="P1188" s="8"/>
      <c r="Q1188" s="8"/>
    </row>
    <row r="1189" spans="1:17" s="1" customFormat="1" ht="24.75" x14ac:dyDescent="0.25">
      <c r="A1189" s="8" t="s">
        <v>131</v>
      </c>
      <c r="B1189" s="5" t="s">
        <v>52</v>
      </c>
      <c r="C1189" s="8" t="s">
        <v>53</v>
      </c>
      <c r="D1189" s="8" t="s">
        <v>54</v>
      </c>
      <c r="E1189" s="8" t="s">
        <v>29</v>
      </c>
      <c r="F1189" s="8" t="s">
        <v>43</v>
      </c>
      <c r="G1189" s="8">
        <v>2016</v>
      </c>
      <c r="H1189" s="8">
        <v>2</v>
      </c>
      <c r="I1189" s="8" t="s">
        <v>19</v>
      </c>
      <c r="J1189" s="8">
        <v>4456</v>
      </c>
      <c r="K1189" s="8">
        <v>847</v>
      </c>
      <c r="L1189" s="8">
        <v>43</v>
      </c>
      <c r="M1189" s="8"/>
      <c r="N1189" s="8"/>
      <c r="O1189" s="8"/>
      <c r="P1189" s="8"/>
      <c r="Q1189" s="8"/>
    </row>
    <row r="1190" spans="1:17" s="1" customFormat="1" ht="24.75" x14ac:dyDescent="0.25">
      <c r="A1190" s="8" t="s">
        <v>131</v>
      </c>
      <c r="B1190" s="5" t="s">
        <v>52</v>
      </c>
      <c r="C1190" s="8" t="s">
        <v>53</v>
      </c>
      <c r="D1190" s="8" t="s">
        <v>54</v>
      </c>
      <c r="E1190" s="8" t="s">
        <v>29</v>
      </c>
      <c r="F1190" s="8" t="s">
        <v>43</v>
      </c>
      <c r="G1190" s="8">
        <v>2016</v>
      </c>
      <c r="H1190" s="8">
        <v>3</v>
      </c>
      <c r="I1190" s="8" t="s">
        <v>19</v>
      </c>
      <c r="J1190" s="8">
        <v>21524</v>
      </c>
      <c r="K1190" s="8">
        <v>446</v>
      </c>
      <c r="L1190" s="8">
        <v>110</v>
      </c>
      <c r="M1190" s="8">
        <v>3</v>
      </c>
      <c r="N1190" s="8">
        <v>2</v>
      </c>
      <c r="O1190" s="8">
        <v>2</v>
      </c>
      <c r="P1190" s="8">
        <v>324</v>
      </c>
      <c r="Q1190" s="8">
        <v>234</v>
      </c>
    </row>
    <row r="1191" spans="1:17" s="1" customFormat="1" ht="24.75" x14ac:dyDescent="0.25">
      <c r="A1191" s="8" t="s">
        <v>131</v>
      </c>
      <c r="B1191" s="5" t="s">
        <v>52</v>
      </c>
      <c r="C1191" s="8" t="s">
        <v>53</v>
      </c>
      <c r="D1191" s="8" t="s">
        <v>54</v>
      </c>
      <c r="E1191" s="8" t="s">
        <v>29</v>
      </c>
      <c r="F1191" s="8" t="s">
        <v>43</v>
      </c>
      <c r="G1191" s="8">
        <v>2016</v>
      </c>
      <c r="H1191" s="8">
        <v>4</v>
      </c>
      <c r="I1191" s="8" t="s">
        <v>19</v>
      </c>
      <c r="J1191" s="8">
        <v>5655</v>
      </c>
      <c r="K1191" s="8">
        <v>150</v>
      </c>
      <c r="L1191" s="8">
        <v>72</v>
      </c>
      <c r="M1191" s="8">
        <v>1</v>
      </c>
      <c r="N1191" s="8">
        <v>1</v>
      </c>
      <c r="O1191" s="8">
        <v>1</v>
      </c>
      <c r="P1191" s="8">
        <v>532</v>
      </c>
      <c r="Q1191" s="8">
        <v>436</v>
      </c>
    </row>
    <row r="1192" spans="1:17" s="1" customFormat="1" x14ac:dyDescent="0.25">
      <c r="A1192" s="8" t="s">
        <v>134</v>
      </c>
      <c r="B1192" s="8" t="s">
        <v>32</v>
      </c>
      <c r="C1192" s="8" t="s">
        <v>33</v>
      </c>
      <c r="D1192" s="8" t="s">
        <v>37</v>
      </c>
      <c r="E1192" s="8" t="s">
        <v>31</v>
      </c>
      <c r="F1192" s="8" t="s">
        <v>47</v>
      </c>
      <c r="G1192" s="8">
        <v>2016</v>
      </c>
      <c r="H1192" s="8">
        <v>1</v>
      </c>
      <c r="I1192" s="8" t="s">
        <v>19</v>
      </c>
      <c r="J1192" s="8">
        <v>99162</v>
      </c>
      <c r="K1192" s="8">
        <v>687</v>
      </c>
      <c r="L1192" s="8">
        <v>358</v>
      </c>
      <c r="M1192" s="8">
        <v>6</v>
      </c>
      <c r="N1192" s="8">
        <v>4</v>
      </c>
      <c r="O1192" s="8">
        <v>2</v>
      </c>
      <c r="P1192" s="8">
        <v>169</v>
      </c>
      <c r="Q1192" s="8">
        <v>46.5</v>
      </c>
    </row>
    <row r="1193" spans="1:17" s="1" customFormat="1" x14ac:dyDescent="0.25">
      <c r="A1193" s="8" t="s">
        <v>134</v>
      </c>
      <c r="B1193" s="8" t="s">
        <v>32</v>
      </c>
      <c r="C1193" s="8" t="s">
        <v>33</v>
      </c>
      <c r="D1193" s="8" t="s">
        <v>37</v>
      </c>
      <c r="E1193" s="8" t="s">
        <v>31</v>
      </c>
      <c r="F1193" s="8" t="s">
        <v>47</v>
      </c>
      <c r="G1193" s="8">
        <v>2016</v>
      </c>
      <c r="H1193" s="8">
        <v>1</v>
      </c>
      <c r="I1193" s="8" t="s">
        <v>44</v>
      </c>
      <c r="J1193" s="8">
        <v>17406.61</v>
      </c>
      <c r="K1193" s="8">
        <v>687</v>
      </c>
      <c r="L1193" s="8">
        <v>358</v>
      </c>
      <c r="M1193" s="8">
        <v>6</v>
      </c>
      <c r="N1193" s="8">
        <v>3</v>
      </c>
      <c r="O1193" s="8">
        <v>3</v>
      </c>
      <c r="P1193" s="8">
        <v>241</v>
      </c>
      <c r="Q1193" s="8">
        <v>46.56</v>
      </c>
    </row>
    <row r="1194" spans="1:17" s="1" customFormat="1" x14ac:dyDescent="0.25">
      <c r="A1194" s="8" t="s">
        <v>134</v>
      </c>
      <c r="B1194" s="8" t="s">
        <v>32</v>
      </c>
      <c r="C1194" s="8" t="s">
        <v>33</v>
      </c>
      <c r="D1194" s="8" t="s">
        <v>37</v>
      </c>
      <c r="E1194" s="8" t="s">
        <v>31</v>
      </c>
      <c r="F1194" s="8" t="s">
        <v>47</v>
      </c>
      <c r="G1194" s="8">
        <v>2016</v>
      </c>
      <c r="H1194" s="8">
        <v>2</v>
      </c>
      <c r="I1194" s="8" t="s">
        <v>19</v>
      </c>
      <c r="J1194" s="8">
        <v>3280</v>
      </c>
      <c r="K1194" s="8">
        <v>468</v>
      </c>
      <c r="L1194" s="8">
        <v>27</v>
      </c>
      <c r="M1194" s="8">
        <v>2</v>
      </c>
      <c r="N1194" s="8">
        <v>0</v>
      </c>
      <c r="O1194" s="8">
        <v>0</v>
      </c>
      <c r="P1194" s="8">
        <v>0</v>
      </c>
      <c r="Q1194" s="8">
        <v>0</v>
      </c>
    </row>
    <row r="1195" spans="1:17" s="1" customFormat="1" x14ac:dyDescent="0.25">
      <c r="A1195" s="8" t="s">
        <v>134</v>
      </c>
      <c r="B1195" s="8" t="s">
        <v>32</v>
      </c>
      <c r="C1195" s="8" t="s">
        <v>33</v>
      </c>
      <c r="D1195" s="8" t="s">
        <v>37</v>
      </c>
      <c r="E1195" s="8" t="s">
        <v>31</v>
      </c>
      <c r="F1195" s="8" t="s">
        <v>47</v>
      </c>
      <c r="G1195" s="8">
        <v>2016</v>
      </c>
      <c r="H1195" s="8">
        <v>2</v>
      </c>
      <c r="I1195" s="8" t="s">
        <v>44</v>
      </c>
      <c r="J1195" s="8">
        <v>46504.04</v>
      </c>
      <c r="K1195" s="8">
        <v>468</v>
      </c>
      <c r="L1195" s="8">
        <v>27</v>
      </c>
      <c r="M1195" s="8">
        <v>2</v>
      </c>
      <c r="N1195" s="8">
        <v>2</v>
      </c>
      <c r="O1195" s="8">
        <v>2</v>
      </c>
      <c r="P1195" s="8">
        <v>794</v>
      </c>
      <c r="Q1195" s="8">
        <v>160.30000000000001</v>
      </c>
    </row>
    <row r="1196" spans="1:17" s="1" customFormat="1" x14ac:dyDescent="0.25">
      <c r="A1196" s="8" t="s">
        <v>134</v>
      </c>
      <c r="B1196" s="8" t="s">
        <v>32</v>
      </c>
      <c r="C1196" s="8" t="s">
        <v>33</v>
      </c>
      <c r="D1196" s="8" t="s">
        <v>37</v>
      </c>
      <c r="E1196" s="8" t="s">
        <v>31</v>
      </c>
      <c r="F1196" s="8" t="s">
        <v>47</v>
      </c>
      <c r="G1196" s="8">
        <v>2016</v>
      </c>
      <c r="H1196" s="8">
        <v>3</v>
      </c>
      <c r="I1196" s="8" t="s">
        <v>19</v>
      </c>
      <c r="J1196" s="8">
        <v>2715</v>
      </c>
      <c r="K1196" s="8">
        <v>184</v>
      </c>
      <c r="L1196" s="8">
        <v>49</v>
      </c>
      <c r="M1196" s="8">
        <v>0</v>
      </c>
      <c r="N1196" s="8">
        <v>0</v>
      </c>
      <c r="O1196" s="8">
        <v>0</v>
      </c>
      <c r="P1196" s="8">
        <v>0</v>
      </c>
      <c r="Q1196" s="8">
        <v>0</v>
      </c>
    </row>
    <row r="1197" spans="1:17" s="1" customFormat="1" x14ac:dyDescent="0.25">
      <c r="A1197" s="8" t="s">
        <v>134</v>
      </c>
      <c r="B1197" s="8" t="s">
        <v>32</v>
      </c>
      <c r="C1197" s="8" t="s">
        <v>33</v>
      </c>
      <c r="D1197" s="8" t="s">
        <v>37</v>
      </c>
      <c r="E1197" s="8" t="s">
        <v>31</v>
      </c>
      <c r="F1197" s="8" t="s">
        <v>47</v>
      </c>
      <c r="G1197" s="8">
        <v>2016</v>
      </c>
      <c r="H1197" s="8">
        <v>4</v>
      </c>
      <c r="I1197" s="8" t="s">
        <v>19</v>
      </c>
      <c r="J1197" s="8">
        <v>145033</v>
      </c>
      <c r="K1197" s="8">
        <v>688</v>
      </c>
      <c r="L1197" s="8">
        <v>444</v>
      </c>
      <c r="M1197" s="8">
        <v>5</v>
      </c>
      <c r="N1197" s="8">
        <v>4</v>
      </c>
      <c r="O1197" s="8">
        <v>3</v>
      </c>
      <c r="P1197" s="8">
        <v>436</v>
      </c>
      <c r="Q1197" s="8">
        <v>109</v>
      </c>
    </row>
    <row r="1198" spans="1:17" s="1" customFormat="1" x14ac:dyDescent="0.25">
      <c r="A1198" s="8" t="s">
        <v>134</v>
      </c>
      <c r="B1198" s="8" t="s">
        <v>32</v>
      </c>
      <c r="C1198" s="8" t="s">
        <v>33</v>
      </c>
      <c r="D1198" s="8" t="s">
        <v>37</v>
      </c>
      <c r="E1198" s="8" t="s">
        <v>31</v>
      </c>
      <c r="F1198" s="8" t="s">
        <v>47</v>
      </c>
      <c r="G1198" s="8">
        <v>2016</v>
      </c>
      <c r="H1198" s="8">
        <v>4</v>
      </c>
      <c r="I1198" s="8" t="s">
        <v>44</v>
      </c>
      <c r="J1198" s="8">
        <v>2067.79</v>
      </c>
      <c r="K1198" s="8">
        <v>688</v>
      </c>
      <c r="L1198" s="8">
        <v>444</v>
      </c>
      <c r="M1198" s="8">
        <v>5</v>
      </c>
      <c r="N1198" s="8">
        <v>2</v>
      </c>
      <c r="O1198" s="8">
        <v>2</v>
      </c>
      <c r="P1198" s="8">
        <v>34</v>
      </c>
      <c r="Q1198" s="8">
        <v>9</v>
      </c>
    </row>
    <row r="1199" spans="1:17" s="1" customFormat="1" x14ac:dyDescent="0.25">
      <c r="A1199" s="8" t="s">
        <v>134</v>
      </c>
      <c r="B1199" s="8" t="s">
        <v>32</v>
      </c>
      <c r="C1199" s="8" t="s">
        <v>33</v>
      </c>
      <c r="D1199" s="8" t="s">
        <v>37</v>
      </c>
      <c r="E1199" s="8" t="s">
        <v>29</v>
      </c>
      <c r="F1199" s="8" t="s">
        <v>47</v>
      </c>
      <c r="G1199" s="8">
        <v>2016</v>
      </c>
      <c r="H1199" s="8">
        <v>1</v>
      </c>
      <c r="I1199" s="8" t="s">
        <v>19</v>
      </c>
      <c r="J1199" s="8">
        <v>0</v>
      </c>
      <c r="K1199" s="8">
        <v>0</v>
      </c>
      <c r="L1199" s="8">
        <v>0</v>
      </c>
      <c r="M1199" s="8">
        <v>0</v>
      </c>
      <c r="N1199" s="8">
        <v>0</v>
      </c>
      <c r="O1199" s="8">
        <v>0</v>
      </c>
      <c r="P1199" s="8">
        <v>0</v>
      </c>
      <c r="Q1199" s="8">
        <v>0</v>
      </c>
    </row>
    <row r="1200" spans="1:17" s="1" customFormat="1" x14ac:dyDescent="0.25">
      <c r="A1200" s="8" t="s">
        <v>134</v>
      </c>
      <c r="B1200" s="8" t="s">
        <v>32</v>
      </c>
      <c r="C1200" s="8" t="s">
        <v>33</v>
      </c>
      <c r="D1200" s="8" t="s">
        <v>37</v>
      </c>
      <c r="E1200" s="8" t="s">
        <v>29</v>
      </c>
      <c r="F1200" s="8" t="s">
        <v>47</v>
      </c>
      <c r="G1200" s="8">
        <v>2016</v>
      </c>
      <c r="H1200" s="8">
        <v>2</v>
      </c>
      <c r="I1200" s="8" t="s">
        <v>19</v>
      </c>
      <c r="J1200" s="8">
        <v>0</v>
      </c>
      <c r="K1200" s="8">
        <v>0</v>
      </c>
      <c r="L1200" s="8">
        <v>0</v>
      </c>
      <c r="M1200" s="8">
        <v>0</v>
      </c>
      <c r="N1200" s="8">
        <v>0</v>
      </c>
      <c r="O1200" s="8">
        <v>0</v>
      </c>
      <c r="P1200" s="8">
        <v>0</v>
      </c>
      <c r="Q1200" s="8">
        <v>0</v>
      </c>
    </row>
    <row r="1201" spans="1:17" s="1" customFormat="1" x14ac:dyDescent="0.25">
      <c r="A1201" s="8" t="s">
        <v>134</v>
      </c>
      <c r="B1201" s="8" t="s">
        <v>32</v>
      </c>
      <c r="C1201" s="8" t="s">
        <v>33</v>
      </c>
      <c r="D1201" s="8" t="s">
        <v>37</v>
      </c>
      <c r="E1201" s="8" t="s">
        <v>29</v>
      </c>
      <c r="F1201" s="8" t="s">
        <v>47</v>
      </c>
      <c r="G1201" s="8">
        <v>2016</v>
      </c>
      <c r="H1201" s="8">
        <v>3</v>
      </c>
      <c r="I1201" s="8" t="s">
        <v>19</v>
      </c>
      <c r="J1201" s="8">
        <v>0</v>
      </c>
      <c r="K1201" s="8">
        <v>0</v>
      </c>
      <c r="L1201" s="8">
        <v>0</v>
      </c>
      <c r="M1201" s="8">
        <v>0</v>
      </c>
      <c r="N1201" s="8">
        <v>0</v>
      </c>
      <c r="O1201" s="8">
        <v>0</v>
      </c>
      <c r="P1201" s="8">
        <v>0</v>
      </c>
      <c r="Q1201" s="8">
        <v>0</v>
      </c>
    </row>
    <row r="1202" spans="1:17" s="1" customFormat="1" x14ac:dyDescent="0.25">
      <c r="A1202" s="8" t="s">
        <v>134</v>
      </c>
      <c r="B1202" s="8" t="s">
        <v>32</v>
      </c>
      <c r="C1202" s="8" t="s">
        <v>33</v>
      </c>
      <c r="D1202" s="8" t="s">
        <v>37</v>
      </c>
      <c r="E1202" s="8" t="s">
        <v>29</v>
      </c>
      <c r="F1202" s="8" t="s">
        <v>47</v>
      </c>
      <c r="G1202" s="8">
        <v>2016</v>
      </c>
      <c r="H1202" s="8">
        <v>4</v>
      </c>
      <c r="I1202" s="8" t="s">
        <v>19</v>
      </c>
      <c r="J1202" s="8">
        <v>0</v>
      </c>
      <c r="K1202" s="8">
        <v>0</v>
      </c>
      <c r="L1202" s="8">
        <v>0</v>
      </c>
      <c r="M1202" s="8">
        <v>0</v>
      </c>
      <c r="N1202" s="8">
        <v>0</v>
      </c>
      <c r="O1202" s="8">
        <v>0</v>
      </c>
      <c r="P1202" s="8">
        <v>0</v>
      </c>
      <c r="Q1202" s="8">
        <v>0</v>
      </c>
    </row>
    <row r="1203" spans="1:17" s="1" customFormat="1" x14ac:dyDescent="0.25">
      <c r="A1203" s="8" t="s">
        <v>134</v>
      </c>
      <c r="B1203" s="8" t="s">
        <v>32</v>
      </c>
      <c r="C1203" s="8" t="s">
        <v>33</v>
      </c>
      <c r="D1203" s="8" t="s">
        <v>37</v>
      </c>
      <c r="E1203" s="8" t="s">
        <v>31</v>
      </c>
      <c r="F1203" s="8" t="s">
        <v>43</v>
      </c>
      <c r="G1203" s="8">
        <v>2016</v>
      </c>
      <c r="H1203" s="8">
        <v>1</v>
      </c>
      <c r="I1203" s="8" t="s">
        <v>19</v>
      </c>
      <c r="J1203" s="8">
        <v>4241</v>
      </c>
      <c r="K1203" s="8">
        <v>3067</v>
      </c>
      <c r="L1203" s="8">
        <v>73</v>
      </c>
      <c r="M1203" s="8">
        <v>15</v>
      </c>
      <c r="N1203" s="8">
        <v>1</v>
      </c>
      <c r="O1203" s="8">
        <v>1</v>
      </c>
      <c r="P1203" s="8">
        <v>5</v>
      </c>
      <c r="Q1203" s="8">
        <v>0.95</v>
      </c>
    </row>
    <row r="1204" spans="1:17" s="1" customFormat="1" x14ac:dyDescent="0.25">
      <c r="A1204" s="8" t="s">
        <v>134</v>
      </c>
      <c r="B1204" s="8" t="s">
        <v>32</v>
      </c>
      <c r="C1204" s="8" t="s">
        <v>33</v>
      </c>
      <c r="D1204" s="8" t="s">
        <v>37</v>
      </c>
      <c r="E1204" s="8" t="s">
        <v>31</v>
      </c>
      <c r="F1204" s="8" t="s">
        <v>43</v>
      </c>
      <c r="G1204" s="8">
        <v>2016</v>
      </c>
      <c r="H1204" s="8">
        <v>2</v>
      </c>
      <c r="I1204" s="8" t="s">
        <v>19</v>
      </c>
      <c r="J1204" s="8">
        <v>237361</v>
      </c>
      <c r="K1204" s="8">
        <v>6078</v>
      </c>
      <c r="L1204" s="8">
        <v>1878</v>
      </c>
      <c r="M1204" s="8">
        <v>9</v>
      </c>
      <c r="N1204" s="8">
        <v>1</v>
      </c>
      <c r="O1204" s="8">
        <v>1</v>
      </c>
      <c r="P1204" s="8">
        <v>127</v>
      </c>
      <c r="Q1204" s="8">
        <v>30</v>
      </c>
    </row>
    <row r="1205" spans="1:17" s="1" customFormat="1" x14ac:dyDescent="0.25">
      <c r="A1205" s="8" t="s">
        <v>134</v>
      </c>
      <c r="B1205" s="8" t="s">
        <v>32</v>
      </c>
      <c r="C1205" s="8" t="s">
        <v>33</v>
      </c>
      <c r="D1205" s="8" t="s">
        <v>37</v>
      </c>
      <c r="E1205" s="8" t="s">
        <v>31</v>
      </c>
      <c r="F1205" s="8" t="s">
        <v>43</v>
      </c>
      <c r="G1205" s="8">
        <v>2016</v>
      </c>
      <c r="H1205" s="8">
        <v>3</v>
      </c>
      <c r="I1205" s="8" t="s">
        <v>19</v>
      </c>
      <c r="J1205" s="8">
        <v>353033.5</v>
      </c>
      <c r="K1205" s="8">
        <v>7543</v>
      </c>
      <c r="L1205" s="8">
        <v>4164</v>
      </c>
      <c r="M1205" s="8">
        <v>8</v>
      </c>
      <c r="N1205" s="8">
        <v>2</v>
      </c>
      <c r="O1205" s="8">
        <v>1</v>
      </c>
      <c r="P1205" s="8">
        <v>105</v>
      </c>
      <c r="Q1205" s="8">
        <v>29.67</v>
      </c>
    </row>
    <row r="1206" spans="1:17" s="1" customFormat="1" x14ac:dyDescent="0.25">
      <c r="A1206" s="8" t="s">
        <v>134</v>
      </c>
      <c r="B1206" s="8" t="s">
        <v>32</v>
      </c>
      <c r="C1206" s="8" t="s">
        <v>33</v>
      </c>
      <c r="D1206" s="8" t="s">
        <v>37</v>
      </c>
      <c r="E1206" s="8" t="s">
        <v>31</v>
      </c>
      <c r="F1206" s="8" t="s">
        <v>43</v>
      </c>
      <c r="G1206" s="8">
        <v>2016</v>
      </c>
      <c r="H1206" s="8">
        <v>4</v>
      </c>
      <c r="I1206" s="8" t="s">
        <v>19</v>
      </c>
      <c r="J1206" s="8">
        <v>66764</v>
      </c>
      <c r="K1206" s="8">
        <v>6477</v>
      </c>
      <c r="L1206" s="8">
        <v>1450</v>
      </c>
      <c r="M1206" s="8">
        <v>13</v>
      </c>
      <c r="N1206" s="8">
        <v>2</v>
      </c>
      <c r="O1206" s="8">
        <v>2</v>
      </c>
      <c r="P1206" s="8">
        <v>246</v>
      </c>
      <c r="Q1206" s="8">
        <v>67.239999999999995</v>
      </c>
    </row>
    <row r="1207" spans="1:17" s="1" customFormat="1" x14ac:dyDescent="0.25">
      <c r="A1207" s="8" t="s">
        <v>134</v>
      </c>
      <c r="B1207" s="8" t="s">
        <v>32</v>
      </c>
      <c r="C1207" s="8" t="s">
        <v>33</v>
      </c>
      <c r="D1207" s="8" t="s">
        <v>37</v>
      </c>
      <c r="E1207" s="8" t="s">
        <v>31</v>
      </c>
      <c r="F1207" s="8" t="s">
        <v>43</v>
      </c>
      <c r="G1207" s="8">
        <v>2016</v>
      </c>
      <c r="H1207" s="8">
        <v>4</v>
      </c>
      <c r="I1207" s="8" t="s">
        <v>44</v>
      </c>
      <c r="J1207" s="8">
        <v>51226.61</v>
      </c>
      <c r="K1207" s="8">
        <v>6477</v>
      </c>
      <c r="L1207" s="8">
        <v>1450</v>
      </c>
      <c r="M1207" s="8">
        <v>13</v>
      </c>
      <c r="N1207" s="8">
        <v>4</v>
      </c>
      <c r="O1207" s="8">
        <v>4</v>
      </c>
      <c r="P1207" s="8">
        <v>112</v>
      </c>
      <c r="Q1207" s="8">
        <v>14.58</v>
      </c>
    </row>
    <row r="1208" spans="1:17" s="1" customFormat="1" x14ac:dyDescent="0.25">
      <c r="A1208" s="8" t="s">
        <v>134</v>
      </c>
      <c r="B1208" s="8" t="s">
        <v>32</v>
      </c>
      <c r="C1208" s="8" t="s">
        <v>33</v>
      </c>
      <c r="D1208" s="8" t="s">
        <v>37</v>
      </c>
      <c r="E1208" s="8" t="s">
        <v>29</v>
      </c>
      <c r="F1208" s="8" t="s">
        <v>43</v>
      </c>
      <c r="G1208" s="8">
        <v>2016</v>
      </c>
      <c r="H1208" s="8">
        <v>1</v>
      </c>
      <c r="I1208" s="8" t="s">
        <v>19</v>
      </c>
      <c r="J1208" s="8">
        <v>0</v>
      </c>
      <c r="K1208" s="8">
        <v>0</v>
      </c>
      <c r="L1208" s="8">
        <v>0</v>
      </c>
      <c r="M1208" s="8">
        <v>0</v>
      </c>
      <c r="N1208" s="8">
        <v>0</v>
      </c>
      <c r="O1208" s="8">
        <v>0</v>
      </c>
      <c r="P1208" s="8">
        <v>0</v>
      </c>
      <c r="Q1208" s="8">
        <v>0</v>
      </c>
    </row>
    <row r="1209" spans="1:17" s="1" customFormat="1" x14ac:dyDescent="0.25">
      <c r="A1209" s="8" t="s">
        <v>134</v>
      </c>
      <c r="B1209" s="8" t="s">
        <v>32</v>
      </c>
      <c r="C1209" s="8" t="s">
        <v>33</v>
      </c>
      <c r="D1209" s="8" t="s">
        <v>37</v>
      </c>
      <c r="E1209" s="8" t="s">
        <v>29</v>
      </c>
      <c r="F1209" s="8" t="s">
        <v>43</v>
      </c>
      <c r="G1209" s="8">
        <v>2016</v>
      </c>
      <c r="H1209" s="8">
        <v>2</v>
      </c>
      <c r="I1209" s="8" t="s">
        <v>19</v>
      </c>
      <c r="J1209" s="8">
        <v>0</v>
      </c>
      <c r="K1209" s="8">
        <v>0</v>
      </c>
      <c r="L1209" s="8">
        <v>0</v>
      </c>
      <c r="M1209" s="8">
        <v>0</v>
      </c>
      <c r="N1209" s="8">
        <v>0</v>
      </c>
      <c r="O1209" s="8">
        <v>0</v>
      </c>
      <c r="P1209" s="8">
        <v>0</v>
      </c>
      <c r="Q1209" s="8">
        <v>0</v>
      </c>
    </row>
    <row r="1210" spans="1:17" s="1" customFormat="1" x14ac:dyDescent="0.25">
      <c r="A1210" s="8" t="s">
        <v>134</v>
      </c>
      <c r="B1210" s="8" t="s">
        <v>32</v>
      </c>
      <c r="C1210" s="8" t="s">
        <v>33</v>
      </c>
      <c r="D1210" s="8" t="s">
        <v>37</v>
      </c>
      <c r="E1210" s="8" t="s">
        <v>29</v>
      </c>
      <c r="F1210" s="8" t="s">
        <v>43</v>
      </c>
      <c r="G1210" s="8">
        <v>2016</v>
      </c>
      <c r="H1210" s="8">
        <v>3</v>
      </c>
      <c r="I1210" s="8" t="s">
        <v>19</v>
      </c>
      <c r="J1210" s="8">
        <v>0</v>
      </c>
      <c r="K1210" s="8">
        <v>0</v>
      </c>
      <c r="L1210" s="8">
        <v>0</v>
      </c>
      <c r="M1210" s="8">
        <v>0</v>
      </c>
      <c r="N1210" s="8">
        <v>0</v>
      </c>
      <c r="O1210" s="8">
        <v>0</v>
      </c>
      <c r="P1210" s="8">
        <v>0</v>
      </c>
      <c r="Q1210" s="8">
        <v>0</v>
      </c>
    </row>
    <row r="1211" spans="1:17" s="1" customFormat="1" x14ac:dyDescent="0.25">
      <c r="A1211" s="8" t="s">
        <v>134</v>
      </c>
      <c r="B1211" s="8" t="s">
        <v>32</v>
      </c>
      <c r="C1211" s="8" t="s">
        <v>33</v>
      </c>
      <c r="D1211" s="8" t="s">
        <v>37</v>
      </c>
      <c r="E1211" s="8" t="s">
        <v>29</v>
      </c>
      <c r="F1211" s="8" t="s">
        <v>43</v>
      </c>
      <c r="G1211" s="8">
        <v>2016</v>
      </c>
      <c r="H1211" s="8">
        <v>4</v>
      </c>
      <c r="I1211" s="8" t="s">
        <v>19</v>
      </c>
      <c r="J1211" s="8">
        <v>0</v>
      </c>
      <c r="K1211" s="8">
        <v>0</v>
      </c>
      <c r="L1211" s="8">
        <v>0</v>
      </c>
      <c r="M1211" s="8">
        <v>0</v>
      </c>
      <c r="N1211" s="8">
        <v>0</v>
      </c>
      <c r="O1211" s="8">
        <v>0</v>
      </c>
      <c r="P1211" s="8">
        <v>0</v>
      </c>
      <c r="Q1211" s="8">
        <v>0</v>
      </c>
    </row>
    <row r="1212" spans="1:17" s="1" customFormat="1" x14ac:dyDescent="0.25">
      <c r="A1212" s="8" t="s">
        <v>134</v>
      </c>
      <c r="B1212" s="8" t="s">
        <v>32</v>
      </c>
      <c r="C1212" s="8" t="s">
        <v>33</v>
      </c>
      <c r="D1212" s="8" t="s">
        <v>137</v>
      </c>
      <c r="E1212" s="8" t="s">
        <v>138</v>
      </c>
      <c r="F1212" s="8" t="s">
        <v>47</v>
      </c>
      <c r="G1212" s="8">
        <v>2016</v>
      </c>
      <c r="H1212" s="8">
        <v>1</v>
      </c>
      <c r="I1212" s="8" t="s">
        <v>19</v>
      </c>
      <c r="J1212" s="8">
        <v>0</v>
      </c>
      <c r="K1212" s="8">
        <v>0</v>
      </c>
      <c r="L1212" s="8">
        <v>0</v>
      </c>
      <c r="M1212" s="8">
        <v>0</v>
      </c>
      <c r="N1212" s="8">
        <v>0</v>
      </c>
      <c r="O1212" s="8">
        <v>0</v>
      </c>
      <c r="P1212" s="8">
        <v>0</v>
      </c>
      <c r="Q1212" s="8">
        <v>0</v>
      </c>
    </row>
    <row r="1213" spans="1:17" s="1" customFormat="1" x14ac:dyDescent="0.25">
      <c r="A1213" s="8" t="s">
        <v>134</v>
      </c>
      <c r="B1213" s="8" t="s">
        <v>32</v>
      </c>
      <c r="C1213" s="8" t="s">
        <v>33</v>
      </c>
      <c r="D1213" s="8" t="s">
        <v>137</v>
      </c>
      <c r="E1213" s="8" t="s">
        <v>139</v>
      </c>
      <c r="F1213" s="8" t="s">
        <v>47</v>
      </c>
      <c r="G1213" s="8">
        <v>2016</v>
      </c>
      <c r="H1213" s="8">
        <v>1</v>
      </c>
      <c r="I1213" s="8" t="s">
        <v>19</v>
      </c>
      <c r="J1213" s="8">
        <v>0</v>
      </c>
      <c r="K1213" s="8">
        <v>0</v>
      </c>
      <c r="L1213" s="8">
        <v>0</v>
      </c>
      <c r="M1213" s="8">
        <v>0</v>
      </c>
      <c r="N1213" s="8">
        <v>0</v>
      </c>
      <c r="O1213" s="8">
        <v>0</v>
      </c>
      <c r="P1213" s="8">
        <v>0</v>
      </c>
      <c r="Q1213" s="8">
        <v>0</v>
      </c>
    </row>
    <row r="1214" spans="1:17" s="1" customFormat="1" x14ac:dyDescent="0.25">
      <c r="A1214" s="8" t="s">
        <v>134</v>
      </c>
      <c r="B1214" s="8" t="s">
        <v>32</v>
      </c>
      <c r="C1214" s="8" t="s">
        <v>33</v>
      </c>
      <c r="D1214" s="8" t="s">
        <v>137</v>
      </c>
      <c r="E1214" s="8" t="s">
        <v>138</v>
      </c>
      <c r="F1214" s="8" t="s">
        <v>47</v>
      </c>
      <c r="G1214" s="8">
        <v>2016</v>
      </c>
      <c r="H1214" s="8">
        <v>2</v>
      </c>
      <c r="I1214" s="8" t="s">
        <v>19</v>
      </c>
      <c r="J1214" s="8">
        <v>0</v>
      </c>
      <c r="K1214" s="8">
        <v>0</v>
      </c>
      <c r="L1214" s="8">
        <v>0</v>
      </c>
      <c r="M1214" s="8">
        <v>0</v>
      </c>
      <c r="N1214" s="8">
        <v>0</v>
      </c>
      <c r="O1214" s="8">
        <v>0</v>
      </c>
      <c r="P1214" s="8">
        <v>0</v>
      </c>
      <c r="Q1214" s="8">
        <v>0</v>
      </c>
    </row>
    <row r="1215" spans="1:17" s="1" customFormat="1" x14ac:dyDescent="0.25">
      <c r="A1215" s="8" t="s">
        <v>134</v>
      </c>
      <c r="B1215" s="8" t="s">
        <v>32</v>
      </c>
      <c r="C1215" s="8" t="s">
        <v>33</v>
      </c>
      <c r="D1215" s="8" t="s">
        <v>137</v>
      </c>
      <c r="E1215" s="8" t="s">
        <v>139</v>
      </c>
      <c r="F1215" s="8" t="s">
        <v>47</v>
      </c>
      <c r="G1215" s="8">
        <v>2016</v>
      </c>
      <c r="H1215" s="8">
        <v>2</v>
      </c>
      <c r="I1215" s="8" t="s">
        <v>19</v>
      </c>
      <c r="J1215" s="8">
        <v>0</v>
      </c>
      <c r="K1215" s="8">
        <v>0</v>
      </c>
      <c r="L1215" s="8">
        <v>0</v>
      </c>
      <c r="M1215" s="8">
        <v>0</v>
      </c>
      <c r="N1215" s="8">
        <v>0</v>
      </c>
      <c r="O1215" s="8">
        <v>0</v>
      </c>
      <c r="P1215" s="8">
        <v>0</v>
      </c>
      <c r="Q1215" s="8">
        <v>0</v>
      </c>
    </row>
    <row r="1216" spans="1:17" s="1" customFormat="1" x14ac:dyDescent="0.25">
      <c r="A1216" s="8" t="s">
        <v>134</v>
      </c>
      <c r="B1216" s="8" t="s">
        <v>32</v>
      </c>
      <c r="C1216" s="8" t="s">
        <v>33</v>
      </c>
      <c r="D1216" s="8" t="s">
        <v>137</v>
      </c>
      <c r="E1216" s="8" t="s">
        <v>138</v>
      </c>
      <c r="F1216" s="8" t="s">
        <v>47</v>
      </c>
      <c r="G1216" s="8">
        <v>2016</v>
      </c>
      <c r="H1216" s="8">
        <v>3</v>
      </c>
      <c r="I1216" s="8" t="s">
        <v>19</v>
      </c>
      <c r="J1216" s="8">
        <v>0</v>
      </c>
      <c r="K1216" s="8">
        <v>0</v>
      </c>
      <c r="L1216" s="8">
        <v>0</v>
      </c>
      <c r="M1216" s="8">
        <v>0</v>
      </c>
      <c r="N1216" s="8">
        <v>0</v>
      </c>
      <c r="O1216" s="8">
        <v>0</v>
      </c>
      <c r="P1216" s="8">
        <v>0</v>
      </c>
      <c r="Q1216" s="8">
        <v>0</v>
      </c>
    </row>
    <row r="1217" spans="1:17" s="1" customFormat="1" x14ac:dyDescent="0.25">
      <c r="A1217" s="8" t="s">
        <v>134</v>
      </c>
      <c r="B1217" s="8" t="s">
        <v>32</v>
      </c>
      <c r="C1217" s="8" t="s">
        <v>33</v>
      </c>
      <c r="D1217" s="8" t="s">
        <v>137</v>
      </c>
      <c r="E1217" s="8" t="s">
        <v>139</v>
      </c>
      <c r="F1217" s="8" t="s">
        <v>47</v>
      </c>
      <c r="G1217" s="8">
        <v>2016</v>
      </c>
      <c r="H1217" s="8">
        <v>3</v>
      </c>
      <c r="I1217" s="8" t="s">
        <v>19</v>
      </c>
      <c r="J1217" s="8">
        <v>0</v>
      </c>
      <c r="K1217" s="8">
        <v>0</v>
      </c>
      <c r="L1217" s="8">
        <v>0</v>
      </c>
      <c r="M1217" s="8">
        <v>0</v>
      </c>
      <c r="N1217" s="8">
        <v>0</v>
      </c>
      <c r="O1217" s="8">
        <v>0</v>
      </c>
      <c r="P1217" s="8">
        <v>0</v>
      </c>
      <c r="Q1217" s="8">
        <v>0</v>
      </c>
    </row>
    <row r="1218" spans="1:17" s="1" customFormat="1" x14ac:dyDescent="0.25">
      <c r="A1218" s="8" t="s">
        <v>134</v>
      </c>
      <c r="B1218" s="8" t="s">
        <v>32</v>
      </c>
      <c r="C1218" s="8" t="s">
        <v>33</v>
      </c>
      <c r="D1218" s="8" t="s">
        <v>137</v>
      </c>
      <c r="E1218" s="8" t="s">
        <v>138</v>
      </c>
      <c r="F1218" s="8" t="s">
        <v>47</v>
      </c>
      <c r="G1218" s="8">
        <v>2016</v>
      </c>
      <c r="H1218" s="8">
        <v>4</v>
      </c>
      <c r="I1218" s="8" t="s">
        <v>19</v>
      </c>
      <c r="J1218" s="8">
        <v>0</v>
      </c>
      <c r="K1218" s="8">
        <v>0</v>
      </c>
      <c r="L1218" s="8">
        <v>0</v>
      </c>
      <c r="M1218" s="8">
        <v>0</v>
      </c>
      <c r="N1218" s="8">
        <v>0</v>
      </c>
      <c r="O1218" s="8">
        <v>0</v>
      </c>
      <c r="P1218" s="8">
        <v>0</v>
      </c>
      <c r="Q1218" s="8">
        <v>0</v>
      </c>
    </row>
    <row r="1219" spans="1:17" s="1" customFormat="1" x14ac:dyDescent="0.25">
      <c r="A1219" s="8" t="s">
        <v>134</v>
      </c>
      <c r="B1219" s="8" t="s">
        <v>32</v>
      </c>
      <c r="C1219" s="8" t="s">
        <v>33</v>
      </c>
      <c r="D1219" s="8" t="s">
        <v>137</v>
      </c>
      <c r="E1219" s="8" t="s">
        <v>139</v>
      </c>
      <c r="F1219" s="8" t="s">
        <v>47</v>
      </c>
      <c r="G1219" s="8">
        <v>2016</v>
      </c>
      <c r="H1219" s="8">
        <v>4</v>
      </c>
      <c r="I1219" s="8" t="s">
        <v>19</v>
      </c>
      <c r="J1219" s="8">
        <v>0</v>
      </c>
      <c r="K1219" s="8">
        <v>0</v>
      </c>
      <c r="L1219" s="8">
        <v>0</v>
      </c>
      <c r="M1219" s="8">
        <v>0</v>
      </c>
      <c r="N1219" s="8">
        <v>0</v>
      </c>
      <c r="O1219" s="8">
        <v>0</v>
      </c>
      <c r="P1219" s="8">
        <v>0</v>
      </c>
      <c r="Q1219" s="8">
        <v>0</v>
      </c>
    </row>
    <row r="1220" spans="1:17" s="1" customFormat="1" x14ac:dyDescent="0.25">
      <c r="A1220" s="8" t="s">
        <v>134</v>
      </c>
      <c r="B1220" s="8" t="s">
        <v>32</v>
      </c>
      <c r="C1220" s="8" t="s">
        <v>33</v>
      </c>
      <c r="D1220" s="8" t="s">
        <v>137</v>
      </c>
      <c r="E1220" s="8" t="s">
        <v>138</v>
      </c>
      <c r="F1220" s="8" t="s">
        <v>43</v>
      </c>
      <c r="G1220" s="8">
        <v>2016</v>
      </c>
      <c r="H1220" s="8">
        <v>1</v>
      </c>
      <c r="I1220" s="8" t="s">
        <v>19</v>
      </c>
      <c r="J1220" s="8">
        <v>0</v>
      </c>
      <c r="K1220" s="8">
        <v>0</v>
      </c>
      <c r="L1220" s="8">
        <v>0</v>
      </c>
      <c r="M1220" s="8">
        <v>0</v>
      </c>
      <c r="N1220" s="8">
        <v>0</v>
      </c>
      <c r="O1220" s="8">
        <v>0</v>
      </c>
      <c r="P1220" s="8">
        <v>0</v>
      </c>
      <c r="Q1220" s="8">
        <v>0</v>
      </c>
    </row>
    <row r="1221" spans="1:17" s="1" customFormat="1" x14ac:dyDescent="0.25">
      <c r="A1221" s="8" t="s">
        <v>134</v>
      </c>
      <c r="B1221" s="8" t="s">
        <v>32</v>
      </c>
      <c r="C1221" s="8" t="s">
        <v>33</v>
      </c>
      <c r="D1221" s="8" t="s">
        <v>137</v>
      </c>
      <c r="E1221" s="8" t="s">
        <v>139</v>
      </c>
      <c r="F1221" s="8" t="s">
        <v>43</v>
      </c>
      <c r="G1221" s="8">
        <v>2016</v>
      </c>
      <c r="H1221" s="8">
        <v>1</v>
      </c>
      <c r="I1221" s="8" t="s">
        <v>19</v>
      </c>
      <c r="J1221" s="8">
        <v>0</v>
      </c>
      <c r="K1221" s="8">
        <v>0</v>
      </c>
      <c r="L1221" s="8">
        <v>0</v>
      </c>
      <c r="M1221" s="8">
        <v>0</v>
      </c>
      <c r="N1221" s="8">
        <v>0</v>
      </c>
      <c r="O1221" s="8">
        <v>0</v>
      </c>
      <c r="P1221" s="8">
        <v>0</v>
      </c>
      <c r="Q1221" s="8">
        <v>0</v>
      </c>
    </row>
    <row r="1222" spans="1:17" s="1" customFormat="1" x14ac:dyDescent="0.25">
      <c r="A1222" s="8" t="s">
        <v>134</v>
      </c>
      <c r="B1222" s="8" t="s">
        <v>32</v>
      </c>
      <c r="C1222" s="8" t="s">
        <v>33</v>
      </c>
      <c r="D1222" s="8" t="s">
        <v>137</v>
      </c>
      <c r="E1222" s="8" t="s">
        <v>138</v>
      </c>
      <c r="F1222" s="8" t="s">
        <v>43</v>
      </c>
      <c r="G1222" s="8">
        <v>2016</v>
      </c>
      <c r="H1222" s="8">
        <v>2</v>
      </c>
      <c r="I1222" s="8" t="s">
        <v>19</v>
      </c>
      <c r="J1222" s="8">
        <v>0</v>
      </c>
      <c r="K1222" s="8">
        <v>0</v>
      </c>
      <c r="L1222" s="8">
        <v>0</v>
      </c>
      <c r="M1222" s="8">
        <v>0</v>
      </c>
      <c r="N1222" s="8">
        <v>0</v>
      </c>
      <c r="O1222" s="8">
        <v>0</v>
      </c>
      <c r="P1222" s="8">
        <v>0</v>
      </c>
      <c r="Q1222" s="8">
        <v>0</v>
      </c>
    </row>
    <row r="1223" spans="1:17" s="1" customFormat="1" x14ac:dyDescent="0.25">
      <c r="A1223" s="8" t="s">
        <v>134</v>
      </c>
      <c r="B1223" s="8" t="s">
        <v>32</v>
      </c>
      <c r="C1223" s="8" t="s">
        <v>33</v>
      </c>
      <c r="D1223" s="8" t="s">
        <v>137</v>
      </c>
      <c r="E1223" s="8" t="s">
        <v>139</v>
      </c>
      <c r="F1223" s="8" t="s">
        <v>43</v>
      </c>
      <c r="G1223" s="8">
        <v>2016</v>
      </c>
      <c r="H1223" s="8">
        <v>2</v>
      </c>
      <c r="I1223" s="8" t="s">
        <v>19</v>
      </c>
      <c r="J1223" s="8">
        <v>0</v>
      </c>
      <c r="K1223" s="8">
        <v>0</v>
      </c>
      <c r="L1223" s="8">
        <v>0</v>
      </c>
      <c r="M1223" s="8">
        <v>0</v>
      </c>
      <c r="N1223" s="8">
        <v>0</v>
      </c>
      <c r="O1223" s="8">
        <v>0</v>
      </c>
      <c r="P1223" s="8">
        <v>0</v>
      </c>
      <c r="Q1223" s="8">
        <v>0</v>
      </c>
    </row>
    <row r="1224" spans="1:17" s="1" customFormat="1" x14ac:dyDescent="0.25">
      <c r="A1224" s="8" t="s">
        <v>134</v>
      </c>
      <c r="B1224" s="8" t="s">
        <v>32</v>
      </c>
      <c r="C1224" s="8" t="s">
        <v>33</v>
      </c>
      <c r="D1224" s="8" t="s">
        <v>137</v>
      </c>
      <c r="E1224" s="8" t="s">
        <v>138</v>
      </c>
      <c r="F1224" s="8" t="s">
        <v>43</v>
      </c>
      <c r="G1224" s="8">
        <v>2016</v>
      </c>
      <c r="H1224" s="8">
        <v>3</v>
      </c>
      <c r="I1224" s="8" t="s">
        <v>19</v>
      </c>
      <c r="J1224" s="8">
        <v>0</v>
      </c>
      <c r="K1224" s="8">
        <v>0</v>
      </c>
      <c r="L1224" s="8">
        <v>0</v>
      </c>
      <c r="M1224" s="8">
        <v>0</v>
      </c>
      <c r="N1224" s="8">
        <v>0</v>
      </c>
      <c r="O1224" s="8">
        <v>0</v>
      </c>
      <c r="P1224" s="8">
        <v>0</v>
      </c>
      <c r="Q1224" s="8">
        <v>0</v>
      </c>
    </row>
    <row r="1225" spans="1:17" s="1" customFormat="1" x14ac:dyDescent="0.25">
      <c r="A1225" s="8" t="s">
        <v>134</v>
      </c>
      <c r="B1225" s="8" t="s">
        <v>32</v>
      </c>
      <c r="C1225" s="8" t="s">
        <v>33</v>
      </c>
      <c r="D1225" s="8" t="s">
        <v>137</v>
      </c>
      <c r="E1225" s="8" t="s">
        <v>139</v>
      </c>
      <c r="F1225" s="8" t="s">
        <v>43</v>
      </c>
      <c r="G1225" s="8">
        <v>2016</v>
      </c>
      <c r="H1225" s="8">
        <v>3</v>
      </c>
      <c r="I1225" s="8" t="s">
        <v>19</v>
      </c>
      <c r="J1225" s="8">
        <v>0</v>
      </c>
      <c r="K1225" s="8">
        <v>0</v>
      </c>
      <c r="L1225" s="8">
        <v>0</v>
      </c>
      <c r="M1225" s="8">
        <v>0</v>
      </c>
      <c r="N1225" s="8">
        <v>0</v>
      </c>
      <c r="O1225" s="8">
        <v>0</v>
      </c>
      <c r="P1225" s="8">
        <v>0</v>
      </c>
      <c r="Q1225" s="8">
        <v>0</v>
      </c>
    </row>
    <row r="1226" spans="1:17" s="1" customFormat="1" x14ac:dyDescent="0.25">
      <c r="A1226" s="8" t="s">
        <v>134</v>
      </c>
      <c r="B1226" s="8" t="s">
        <v>32</v>
      </c>
      <c r="C1226" s="8" t="s">
        <v>33</v>
      </c>
      <c r="D1226" s="8" t="s">
        <v>137</v>
      </c>
      <c r="E1226" s="8" t="s">
        <v>138</v>
      </c>
      <c r="F1226" s="8" t="s">
        <v>43</v>
      </c>
      <c r="G1226" s="8">
        <v>2016</v>
      </c>
      <c r="H1226" s="8">
        <v>4</v>
      </c>
      <c r="I1226" s="8" t="s">
        <v>19</v>
      </c>
      <c r="J1226" s="8">
        <v>0</v>
      </c>
      <c r="K1226" s="8">
        <v>0</v>
      </c>
      <c r="L1226" s="8">
        <v>0</v>
      </c>
      <c r="M1226" s="8">
        <v>0</v>
      </c>
      <c r="N1226" s="8">
        <v>0</v>
      </c>
      <c r="O1226" s="8">
        <v>0</v>
      </c>
      <c r="P1226" s="8">
        <v>0</v>
      </c>
      <c r="Q1226" s="8">
        <v>0</v>
      </c>
    </row>
    <row r="1227" spans="1:17" s="1" customFormat="1" x14ac:dyDescent="0.25">
      <c r="A1227" s="8" t="s">
        <v>134</v>
      </c>
      <c r="B1227" s="8" t="s">
        <v>32</v>
      </c>
      <c r="C1227" s="8" t="s">
        <v>33</v>
      </c>
      <c r="D1227" s="8" t="s">
        <v>137</v>
      </c>
      <c r="E1227" s="8" t="s">
        <v>139</v>
      </c>
      <c r="F1227" s="8" t="s">
        <v>43</v>
      </c>
      <c r="G1227" s="8">
        <v>2016</v>
      </c>
      <c r="H1227" s="8">
        <v>4</v>
      </c>
      <c r="I1227" s="8" t="s">
        <v>19</v>
      </c>
      <c r="J1227" s="8">
        <v>0</v>
      </c>
      <c r="K1227" s="8">
        <v>0</v>
      </c>
      <c r="L1227" s="8">
        <v>0</v>
      </c>
      <c r="M1227" s="8">
        <v>0</v>
      </c>
      <c r="N1227" s="8">
        <v>0</v>
      </c>
      <c r="O1227" s="8">
        <v>0</v>
      </c>
      <c r="P1227" s="8">
        <v>0</v>
      </c>
      <c r="Q1227" s="8">
        <v>0</v>
      </c>
    </row>
    <row r="1228" spans="1:17" s="1" customFormat="1" x14ac:dyDescent="0.25">
      <c r="A1228" s="8" t="s">
        <v>134</v>
      </c>
      <c r="B1228" s="8" t="s">
        <v>48</v>
      </c>
      <c r="C1228" s="8" t="s">
        <v>49</v>
      </c>
      <c r="D1228" s="8" t="s">
        <v>50</v>
      </c>
      <c r="E1228" s="8" t="s">
        <v>23</v>
      </c>
      <c r="F1228" s="8" t="s">
        <v>47</v>
      </c>
      <c r="G1228" s="8">
        <v>2016</v>
      </c>
      <c r="H1228" s="8">
        <v>1</v>
      </c>
      <c r="I1228" s="8" t="s">
        <v>19</v>
      </c>
      <c r="J1228" s="8">
        <v>1188</v>
      </c>
      <c r="K1228" s="8">
        <v>91</v>
      </c>
      <c r="L1228" s="8">
        <v>11</v>
      </c>
      <c r="M1228" s="8">
        <v>0</v>
      </c>
      <c r="N1228" s="8">
        <v>0</v>
      </c>
      <c r="O1228" s="8">
        <v>0</v>
      </c>
      <c r="P1228" s="8">
        <v>0</v>
      </c>
      <c r="Q1228" s="8">
        <v>0</v>
      </c>
    </row>
    <row r="1229" spans="1:17" s="1" customFormat="1" x14ac:dyDescent="0.25">
      <c r="A1229" s="8" t="s">
        <v>134</v>
      </c>
      <c r="B1229" s="8" t="s">
        <v>48</v>
      </c>
      <c r="C1229" s="8" t="s">
        <v>49</v>
      </c>
      <c r="D1229" s="8" t="s">
        <v>50</v>
      </c>
      <c r="E1229" s="8" t="s">
        <v>23</v>
      </c>
      <c r="F1229" s="8" t="s">
        <v>47</v>
      </c>
      <c r="G1229" s="8">
        <v>2016</v>
      </c>
      <c r="H1229" s="8">
        <v>2</v>
      </c>
      <c r="I1229" s="8" t="s">
        <v>19</v>
      </c>
      <c r="J1229" s="8">
        <v>6570</v>
      </c>
      <c r="K1229" s="8">
        <v>214</v>
      </c>
      <c r="L1229" s="8">
        <v>36</v>
      </c>
      <c r="M1229" s="8">
        <v>0</v>
      </c>
      <c r="N1229" s="8">
        <v>0</v>
      </c>
      <c r="O1229" s="8">
        <v>0</v>
      </c>
      <c r="P1229" s="8">
        <v>0</v>
      </c>
      <c r="Q1229" s="8">
        <v>0</v>
      </c>
    </row>
    <row r="1230" spans="1:17" s="1" customFormat="1" x14ac:dyDescent="0.25">
      <c r="A1230" s="8" t="s">
        <v>134</v>
      </c>
      <c r="B1230" s="8" t="s">
        <v>48</v>
      </c>
      <c r="C1230" s="8" t="s">
        <v>49</v>
      </c>
      <c r="D1230" s="8" t="s">
        <v>50</v>
      </c>
      <c r="E1230" s="8" t="s">
        <v>23</v>
      </c>
      <c r="F1230" s="8" t="s">
        <v>47</v>
      </c>
      <c r="G1230" s="8">
        <v>2016</v>
      </c>
      <c r="H1230" s="8">
        <v>3</v>
      </c>
      <c r="I1230" s="8" t="s">
        <v>19</v>
      </c>
      <c r="J1230" s="8">
        <v>10914</v>
      </c>
      <c r="K1230" s="8">
        <v>367</v>
      </c>
      <c r="L1230" s="8">
        <v>50</v>
      </c>
      <c r="M1230" s="8">
        <v>5</v>
      </c>
      <c r="N1230" s="8">
        <v>0</v>
      </c>
      <c r="O1230" s="8">
        <v>0</v>
      </c>
      <c r="P1230" s="8">
        <v>0</v>
      </c>
      <c r="Q1230" s="8">
        <v>0</v>
      </c>
    </row>
    <row r="1231" spans="1:17" s="1" customFormat="1" x14ac:dyDescent="0.25">
      <c r="A1231" s="8" t="s">
        <v>134</v>
      </c>
      <c r="B1231" s="8" t="s">
        <v>48</v>
      </c>
      <c r="C1231" s="8" t="s">
        <v>49</v>
      </c>
      <c r="D1231" s="8" t="s">
        <v>50</v>
      </c>
      <c r="E1231" s="8" t="s">
        <v>23</v>
      </c>
      <c r="F1231" s="8" t="s">
        <v>47</v>
      </c>
      <c r="G1231" s="8">
        <v>2016</v>
      </c>
      <c r="H1231" s="8">
        <v>4</v>
      </c>
      <c r="I1231" s="8" t="s">
        <v>19</v>
      </c>
      <c r="J1231" s="8">
        <v>16905</v>
      </c>
      <c r="K1231" s="8">
        <v>243</v>
      </c>
      <c r="L1231" s="8">
        <v>43</v>
      </c>
      <c r="M1231" s="8">
        <v>4</v>
      </c>
      <c r="N1231" s="8">
        <v>0</v>
      </c>
      <c r="O1231" s="8">
        <v>0</v>
      </c>
      <c r="P1231" s="8">
        <v>0</v>
      </c>
      <c r="Q1231" s="8">
        <v>0</v>
      </c>
    </row>
    <row r="1232" spans="1:17" s="1" customFormat="1" x14ac:dyDescent="0.25">
      <c r="A1232" s="8" t="s">
        <v>134</v>
      </c>
      <c r="B1232" s="8" t="s">
        <v>48</v>
      </c>
      <c r="C1232" s="8" t="s">
        <v>49</v>
      </c>
      <c r="D1232" s="8" t="s">
        <v>50</v>
      </c>
      <c r="E1232" s="8" t="s">
        <v>35</v>
      </c>
      <c r="F1232" s="8" t="s">
        <v>47</v>
      </c>
      <c r="G1232" s="8">
        <v>2016</v>
      </c>
      <c r="H1232" s="8">
        <v>1</v>
      </c>
      <c r="I1232" s="8" t="s">
        <v>19</v>
      </c>
      <c r="J1232" s="8">
        <v>37365</v>
      </c>
      <c r="K1232" s="8">
        <v>968</v>
      </c>
      <c r="L1232" s="8">
        <v>235</v>
      </c>
      <c r="M1232" s="8">
        <v>4</v>
      </c>
      <c r="N1232" s="8">
        <v>3</v>
      </c>
      <c r="O1232" s="8">
        <v>3</v>
      </c>
      <c r="P1232" s="8">
        <v>171</v>
      </c>
      <c r="Q1232" s="8">
        <v>37.29</v>
      </c>
    </row>
    <row r="1233" spans="1:17" s="1" customFormat="1" x14ac:dyDescent="0.25">
      <c r="A1233" s="8" t="s">
        <v>134</v>
      </c>
      <c r="B1233" s="8" t="s">
        <v>48</v>
      </c>
      <c r="C1233" s="8" t="s">
        <v>49</v>
      </c>
      <c r="D1233" s="8" t="s">
        <v>50</v>
      </c>
      <c r="E1233" s="8" t="s">
        <v>35</v>
      </c>
      <c r="F1233" s="8" t="s">
        <v>47</v>
      </c>
      <c r="G1233" s="8">
        <v>2016</v>
      </c>
      <c r="H1233" s="8">
        <v>1</v>
      </c>
      <c r="I1233" s="8" t="s">
        <v>44</v>
      </c>
      <c r="J1233" s="8">
        <v>1496.75</v>
      </c>
      <c r="K1233" s="8">
        <v>968</v>
      </c>
      <c r="L1233" s="8">
        <v>235</v>
      </c>
      <c r="M1233" s="8">
        <v>4</v>
      </c>
      <c r="N1233" s="8">
        <v>1</v>
      </c>
      <c r="O1233" s="8">
        <v>1</v>
      </c>
      <c r="P1233" s="8">
        <v>18</v>
      </c>
      <c r="Q1233" s="8">
        <v>3.2</v>
      </c>
    </row>
    <row r="1234" spans="1:17" s="1" customFormat="1" x14ac:dyDescent="0.25">
      <c r="A1234" s="8" t="s">
        <v>134</v>
      </c>
      <c r="B1234" s="8" t="s">
        <v>48</v>
      </c>
      <c r="C1234" s="8" t="s">
        <v>49</v>
      </c>
      <c r="D1234" s="8" t="s">
        <v>50</v>
      </c>
      <c r="E1234" s="8" t="s">
        <v>35</v>
      </c>
      <c r="F1234" s="8" t="s">
        <v>47</v>
      </c>
      <c r="G1234" s="8">
        <v>2016</v>
      </c>
      <c r="H1234" s="8">
        <v>2</v>
      </c>
      <c r="I1234" s="8" t="s">
        <v>19</v>
      </c>
      <c r="J1234" s="8">
        <v>2190</v>
      </c>
      <c r="K1234" s="8">
        <v>395</v>
      </c>
      <c r="L1234" s="8">
        <v>12</v>
      </c>
      <c r="M1234" s="8">
        <v>3</v>
      </c>
      <c r="N1234" s="8">
        <v>1</v>
      </c>
      <c r="O1234" s="8">
        <v>1</v>
      </c>
      <c r="P1234" s="8">
        <v>8</v>
      </c>
      <c r="Q1234" s="8">
        <v>1.6</v>
      </c>
    </row>
    <row r="1235" spans="1:17" s="1" customFormat="1" x14ac:dyDescent="0.25">
      <c r="A1235" s="8" t="s">
        <v>134</v>
      </c>
      <c r="B1235" s="8" t="s">
        <v>48</v>
      </c>
      <c r="C1235" s="8" t="s">
        <v>49</v>
      </c>
      <c r="D1235" s="8" t="s">
        <v>50</v>
      </c>
      <c r="E1235" s="8" t="s">
        <v>35</v>
      </c>
      <c r="F1235" s="8" t="s">
        <v>47</v>
      </c>
      <c r="G1235" s="8">
        <v>2016</v>
      </c>
      <c r="H1235" s="8">
        <v>3</v>
      </c>
      <c r="I1235" s="8" t="s">
        <v>19</v>
      </c>
      <c r="J1235" s="8">
        <v>11567</v>
      </c>
      <c r="K1235" s="8">
        <v>242</v>
      </c>
      <c r="L1235" s="8">
        <v>78</v>
      </c>
      <c r="M1235" s="8">
        <v>1</v>
      </c>
      <c r="N1235" s="8">
        <v>1</v>
      </c>
      <c r="O1235" s="8">
        <v>1</v>
      </c>
      <c r="P1235" s="8">
        <v>1</v>
      </c>
      <c r="Q1235" s="8">
        <v>0.22</v>
      </c>
    </row>
    <row r="1236" spans="1:17" s="1" customFormat="1" x14ac:dyDescent="0.25">
      <c r="A1236" s="8" t="s">
        <v>134</v>
      </c>
      <c r="B1236" s="8" t="s">
        <v>48</v>
      </c>
      <c r="C1236" s="8" t="s">
        <v>49</v>
      </c>
      <c r="D1236" s="8" t="s">
        <v>50</v>
      </c>
      <c r="E1236" s="8" t="s">
        <v>35</v>
      </c>
      <c r="F1236" s="8" t="s">
        <v>47</v>
      </c>
      <c r="G1236" s="8">
        <v>2016</v>
      </c>
      <c r="H1236" s="8">
        <v>4</v>
      </c>
      <c r="I1236" s="8" t="s">
        <v>19</v>
      </c>
      <c r="J1236" s="8">
        <v>20473</v>
      </c>
      <c r="K1236" s="8">
        <v>536</v>
      </c>
      <c r="L1236" s="8">
        <v>172</v>
      </c>
      <c r="M1236" s="8">
        <v>0</v>
      </c>
      <c r="N1236" s="8">
        <v>0</v>
      </c>
      <c r="O1236" s="8">
        <v>0</v>
      </c>
      <c r="P1236" s="8">
        <v>0</v>
      </c>
      <c r="Q1236" s="8">
        <v>0</v>
      </c>
    </row>
    <row r="1237" spans="1:17" s="1" customFormat="1" x14ac:dyDescent="0.25">
      <c r="A1237" s="8" t="s">
        <v>134</v>
      </c>
      <c r="B1237" s="8" t="s">
        <v>48</v>
      </c>
      <c r="C1237" s="8" t="s">
        <v>49</v>
      </c>
      <c r="D1237" s="8" t="s">
        <v>50</v>
      </c>
      <c r="E1237" s="8" t="s">
        <v>31</v>
      </c>
      <c r="F1237" s="8" t="s">
        <v>47</v>
      </c>
      <c r="G1237" s="8">
        <v>2016</v>
      </c>
      <c r="H1237" s="8">
        <v>1</v>
      </c>
      <c r="I1237" s="8" t="s">
        <v>19</v>
      </c>
      <c r="J1237" s="8">
        <v>0</v>
      </c>
      <c r="K1237" s="8">
        <v>687</v>
      </c>
      <c r="L1237" s="8">
        <v>0</v>
      </c>
      <c r="M1237" s="8">
        <v>6</v>
      </c>
      <c r="N1237" s="8">
        <v>2</v>
      </c>
      <c r="O1237" s="8">
        <v>2</v>
      </c>
      <c r="P1237" s="8">
        <v>3</v>
      </c>
      <c r="Q1237" s="8">
        <v>0.63</v>
      </c>
    </row>
    <row r="1238" spans="1:17" s="1" customFormat="1" x14ac:dyDescent="0.25">
      <c r="A1238" s="8" t="s">
        <v>134</v>
      </c>
      <c r="B1238" s="8" t="s">
        <v>48</v>
      </c>
      <c r="C1238" s="8" t="s">
        <v>49</v>
      </c>
      <c r="D1238" s="8" t="s">
        <v>50</v>
      </c>
      <c r="E1238" s="8" t="s">
        <v>31</v>
      </c>
      <c r="F1238" s="8" t="s">
        <v>47</v>
      </c>
      <c r="G1238" s="8">
        <v>2016</v>
      </c>
      <c r="H1238" s="8">
        <v>1</v>
      </c>
      <c r="I1238" s="8" t="s">
        <v>44</v>
      </c>
      <c r="J1238" s="8">
        <v>136.72999999999999</v>
      </c>
      <c r="K1238" s="8">
        <v>687</v>
      </c>
      <c r="L1238" s="8">
        <v>0</v>
      </c>
      <c r="M1238" s="8">
        <v>6</v>
      </c>
      <c r="N1238" s="8">
        <v>1</v>
      </c>
      <c r="O1238" s="8">
        <v>1</v>
      </c>
      <c r="P1238" s="8">
        <v>5</v>
      </c>
      <c r="Q1238" s="8">
        <v>0.72</v>
      </c>
    </row>
    <row r="1239" spans="1:17" s="1" customFormat="1" x14ac:dyDescent="0.25">
      <c r="A1239" s="8" t="s">
        <v>134</v>
      </c>
      <c r="B1239" s="8" t="s">
        <v>48</v>
      </c>
      <c r="C1239" s="8" t="s">
        <v>49</v>
      </c>
      <c r="D1239" s="8" t="s">
        <v>50</v>
      </c>
      <c r="E1239" s="8" t="s">
        <v>31</v>
      </c>
      <c r="F1239" s="8" t="s">
        <v>47</v>
      </c>
      <c r="G1239" s="8">
        <v>2016</v>
      </c>
      <c r="H1239" s="8">
        <v>2</v>
      </c>
      <c r="I1239" s="8" t="s">
        <v>19</v>
      </c>
      <c r="J1239" s="8">
        <v>0</v>
      </c>
      <c r="K1239" s="8">
        <v>468</v>
      </c>
      <c r="L1239" s="8">
        <v>0</v>
      </c>
      <c r="M1239" s="8">
        <v>2</v>
      </c>
      <c r="N1239" s="8">
        <v>0</v>
      </c>
      <c r="O1239" s="8">
        <v>0</v>
      </c>
      <c r="P1239" s="8">
        <v>0</v>
      </c>
      <c r="Q1239" s="8">
        <v>0</v>
      </c>
    </row>
    <row r="1240" spans="1:17" s="1" customFormat="1" x14ac:dyDescent="0.25">
      <c r="A1240" s="8" t="s">
        <v>134</v>
      </c>
      <c r="B1240" s="8" t="s">
        <v>48</v>
      </c>
      <c r="C1240" s="8" t="s">
        <v>49</v>
      </c>
      <c r="D1240" s="8" t="s">
        <v>50</v>
      </c>
      <c r="E1240" s="8" t="s">
        <v>31</v>
      </c>
      <c r="F1240" s="8" t="s">
        <v>47</v>
      </c>
      <c r="G1240" s="8">
        <v>2016</v>
      </c>
      <c r="H1240" s="8">
        <v>2</v>
      </c>
      <c r="I1240" s="8" t="s">
        <v>44</v>
      </c>
      <c r="J1240" s="8">
        <v>82.73</v>
      </c>
      <c r="K1240" s="8">
        <v>468</v>
      </c>
      <c r="L1240" s="8">
        <v>0</v>
      </c>
      <c r="M1240" s="8">
        <v>2</v>
      </c>
      <c r="N1240" s="8">
        <v>2</v>
      </c>
      <c r="O1240" s="8">
        <v>2</v>
      </c>
      <c r="P1240" s="8">
        <v>4</v>
      </c>
      <c r="Q1240" s="8">
        <v>0.54</v>
      </c>
    </row>
    <row r="1241" spans="1:17" s="1" customFormat="1" x14ac:dyDescent="0.25">
      <c r="A1241" s="8" t="s">
        <v>134</v>
      </c>
      <c r="B1241" s="8" t="s">
        <v>48</v>
      </c>
      <c r="C1241" s="8" t="s">
        <v>49</v>
      </c>
      <c r="D1241" s="8" t="s">
        <v>50</v>
      </c>
      <c r="E1241" s="8" t="s">
        <v>31</v>
      </c>
      <c r="F1241" s="8" t="s">
        <v>47</v>
      </c>
      <c r="G1241" s="8">
        <v>2016</v>
      </c>
      <c r="H1241" s="8">
        <v>3</v>
      </c>
      <c r="I1241" s="8" t="s">
        <v>19</v>
      </c>
      <c r="J1241" s="8">
        <v>0</v>
      </c>
      <c r="K1241" s="8">
        <v>184</v>
      </c>
      <c r="L1241" s="8">
        <v>0</v>
      </c>
      <c r="M1241" s="8">
        <v>0</v>
      </c>
      <c r="N1241" s="8">
        <v>0</v>
      </c>
      <c r="O1241" s="8">
        <v>0</v>
      </c>
      <c r="P1241" s="8">
        <v>0</v>
      </c>
      <c r="Q1241" s="8">
        <v>0</v>
      </c>
    </row>
    <row r="1242" spans="1:17" s="1" customFormat="1" x14ac:dyDescent="0.25">
      <c r="A1242" s="8" t="s">
        <v>134</v>
      </c>
      <c r="B1242" s="8" t="s">
        <v>48</v>
      </c>
      <c r="C1242" s="8" t="s">
        <v>49</v>
      </c>
      <c r="D1242" s="8" t="s">
        <v>50</v>
      </c>
      <c r="E1242" s="8" t="s">
        <v>31</v>
      </c>
      <c r="F1242" s="8" t="s">
        <v>47</v>
      </c>
      <c r="G1242" s="8">
        <v>2016</v>
      </c>
      <c r="H1242" s="8">
        <v>4</v>
      </c>
      <c r="I1242" s="8" t="s">
        <v>19</v>
      </c>
      <c r="J1242" s="8">
        <v>475</v>
      </c>
      <c r="K1242" s="8">
        <v>688</v>
      </c>
      <c r="L1242" s="8">
        <v>9</v>
      </c>
      <c r="M1242" s="8">
        <v>5</v>
      </c>
      <c r="N1242" s="8">
        <v>2</v>
      </c>
      <c r="O1242" s="8">
        <v>2</v>
      </c>
      <c r="P1242" s="8">
        <v>16</v>
      </c>
      <c r="Q1242" s="8">
        <v>2.98</v>
      </c>
    </row>
    <row r="1243" spans="1:17" s="1" customFormat="1" x14ac:dyDescent="0.25">
      <c r="A1243" s="8" t="s">
        <v>134</v>
      </c>
      <c r="B1243" s="8" t="s">
        <v>48</v>
      </c>
      <c r="C1243" s="8" t="s">
        <v>49</v>
      </c>
      <c r="D1243" s="8" t="s">
        <v>50</v>
      </c>
      <c r="E1243" s="8" t="s">
        <v>31</v>
      </c>
      <c r="F1243" s="8" t="s">
        <v>47</v>
      </c>
      <c r="G1243" s="8">
        <v>2016</v>
      </c>
      <c r="H1243" s="8">
        <v>4</v>
      </c>
      <c r="I1243" s="8" t="s">
        <v>44</v>
      </c>
      <c r="J1243" s="8">
        <v>68.37</v>
      </c>
      <c r="K1243" s="8">
        <v>688</v>
      </c>
      <c r="L1243" s="8">
        <v>9</v>
      </c>
      <c r="M1243" s="8">
        <v>5</v>
      </c>
      <c r="N1243" s="8">
        <v>1</v>
      </c>
      <c r="O1243" s="8">
        <v>1</v>
      </c>
      <c r="P1243" s="8">
        <v>3</v>
      </c>
      <c r="Q1243" s="8">
        <v>0.3</v>
      </c>
    </row>
    <row r="1244" spans="1:17" s="1" customFormat="1" x14ac:dyDescent="0.25">
      <c r="A1244" s="8" t="s">
        <v>134</v>
      </c>
      <c r="B1244" s="8" t="s">
        <v>48</v>
      </c>
      <c r="C1244" s="8" t="s">
        <v>49</v>
      </c>
      <c r="D1244" s="8" t="s">
        <v>50</v>
      </c>
      <c r="E1244" s="8" t="s">
        <v>23</v>
      </c>
      <c r="F1244" s="8" t="s">
        <v>43</v>
      </c>
      <c r="G1244" s="8">
        <v>2016</v>
      </c>
      <c r="H1244" s="8">
        <v>1</v>
      </c>
      <c r="I1244" s="8" t="s">
        <v>19</v>
      </c>
      <c r="J1244" s="8">
        <v>36</v>
      </c>
      <c r="K1244" s="8">
        <v>885</v>
      </c>
      <c r="L1244" s="8">
        <v>6</v>
      </c>
      <c r="M1244" s="8">
        <v>5</v>
      </c>
      <c r="N1244" s="8">
        <v>0</v>
      </c>
      <c r="O1244" s="8">
        <v>0</v>
      </c>
      <c r="P1244" s="8">
        <v>0</v>
      </c>
      <c r="Q1244" s="8">
        <v>0</v>
      </c>
    </row>
    <row r="1245" spans="1:17" s="1" customFormat="1" x14ac:dyDescent="0.25">
      <c r="A1245" s="8" t="s">
        <v>134</v>
      </c>
      <c r="B1245" s="8" t="s">
        <v>48</v>
      </c>
      <c r="C1245" s="8" t="s">
        <v>49</v>
      </c>
      <c r="D1245" s="8" t="s">
        <v>50</v>
      </c>
      <c r="E1245" s="8" t="s">
        <v>23</v>
      </c>
      <c r="F1245" s="8" t="s">
        <v>43</v>
      </c>
      <c r="G1245" s="8">
        <v>2016</v>
      </c>
      <c r="H1245" s="8">
        <v>2</v>
      </c>
      <c r="I1245" s="8" t="s">
        <v>19</v>
      </c>
      <c r="J1245" s="8">
        <v>1171</v>
      </c>
      <c r="K1245" s="8">
        <v>1870</v>
      </c>
      <c r="L1245" s="8">
        <v>16</v>
      </c>
      <c r="M1245" s="8">
        <v>7</v>
      </c>
      <c r="N1245" s="8">
        <v>0</v>
      </c>
      <c r="O1245" s="8">
        <v>0</v>
      </c>
      <c r="P1245" s="8">
        <v>0</v>
      </c>
      <c r="Q1245" s="8">
        <v>0</v>
      </c>
    </row>
    <row r="1246" spans="1:17" s="1" customFormat="1" x14ac:dyDescent="0.25">
      <c r="A1246" s="8" t="s">
        <v>134</v>
      </c>
      <c r="B1246" s="8" t="s">
        <v>48</v>
      </c>
      <c r="C1246" s="8" t="s">
        <v>49</v>
      </c>
      <c r="D1246" s="8" t="s">
        <v>50</v>
      </c>
      <c r="E1246" s="8" t="s">
        <v>23</v>
      </c>
      <c r="F1246" s="8" t="s">
        <v>43</v>
      </c>
      <c r="G1246" s="8">
        <v>2016</v>
      </c>
      <c r="H1246" s="8">
        <v>3</v>
      </c>
      <c r="I1246" s="8" t="s">
        <v>19</v>
      </c>
      <c r="J1246" s="8">
        <v>12611</v>
      </c>
      <c r="K1246" s="8">
        <v>2577</v>
      </c>
      <c r="L1246" s="8">
        <v>53</v>
      </c>
      <c r="M1246" s="8">
        <v>5</v>
      </c>
      <c r="N1246" s="8">
        <v>0</v>
      </c>
      <c r="O1246" s="8">
        <v>0</v>
      </c>
      <c r="P1246" s="8">
        <v>0</v>
      </c>
      <c r="Q1246" s="8">
        <v>0</v>
      </c>
    </row>
    <row r="1247" spans="1:17" s="1" customFormat="1" x14ac:dyDescent="0.25">
      <c r="A1247" s="8" t="s">
        <v>134</v>
      </c>
      <c r="B1247" s="8" t="s">
        <v>48</v>
      </c>
      <c r="C1247" s="8" t="s">
        <v>49</v>
      </c>
      <c r="D1247" s="8" t="s">
        <v>50</v>
      </c>
      <c r="E1247" s="8" t="s">
        <v>23</v>
      </c>
      <c r="F1247" s="8" t="s">
        <v>43</v>
      </c>
      <c r="G1247" s="8">
        <v>2016</v>
      </c>
      <c r="H1247" s="8">
        <v>4</v>
      </c>
      <c r="I1247" s="8" t="s">
        <v>19</v>
      </c>
      <c r="J1247" s="8">
        <v>61</v>
      </c>
      <c r="K1247" s="8">
        <v>1642</v>
      </c>
      <c r="L1247" s="8">
        <v>11</v>
      </c>
      <c r="M1247" s="8">
        <v>6</v>
      </c>
      <c r="N1247" s="8">
        <v>0</v>
      </c>
      <c r="O1247" s="8">
        <v>0</v>
      </c>
      <c r="P1247" s="8">
        <v>0</v>
      </c>
      <c r="Q1247" s="8">
        <v>0</v>
      </c>
    </row>
    <row r="1248" spans="1:17" s="1" customFormat="1" x14ac:dyDescent="0.25">
      <c r="A1248" s="8" t="s">
        <v>134</v>
      </c>
      <c r="B1248" s="8" t="s">
        <v>48</v>
      </c>
      <c r="C1248" s="8" t="s">
        <v>49</v>
      </c>
      <c r="D1248" s="8" t="s">
        <v>50</v>
      </c>
      <c r="E1248" s="8" t="s">
        <v>35</v>
      </c>
      <c r="F1248" s="8" t="s">
        <v>43</v>
      </c>
      <c r="G1248" s="8">
        <v>2016</v>
      </c>
      <c r="H1248" s="8">
        <v>1</v>
      </c>
      <c r="I1248" s="8" t="s">
        <v>19</v>
      </c>
      <c r="J1248" s="8">
        <v>1794</v>
      </c>
      <c r="K1248" s="8">
        <v>2038</v>
      </c>
      <c r="L1248" s="8">
        <v>10</v>
      </c>
      <c r="M1248" s="8">
        <v>4</v>
      </c>
      <c r="N1248" s="8">
        <v>0</v>
      </c>
      <c r="O1248" s="8">
        <v>0</v>
      </c>
      <c r="P1248" s="8">
        <v>0</v>
      </c>
      <c r="Q1248" s="8">
        <v>0</v>
      </c>
    </row>
    <row r="1249" spans="1:17" s="1" customFormat="1" x14ac:dyDescent="0.25">
      <c r="A1249" s="8" t="s">
        <v>134</v>
      </c>
      <c r="B1249" s="8" t="s">
        <v>48</v>
      </c>
      <c r="C1249" s="8" t="s">
        <v>49</v>
      </c>
      <c r="D1249" s="8" t="s">
        <v>50</v>
      </c>
      <c r="E1249" s="8" t="s">
        <v>35</v>
      </c>
      <c r="F1249" s="8" t="s">
        <v>43</v>
      </c>
      <c r="G1249" s="8">
        <v>2016</v>
      </c>
      <c r="H1249" s="8">
        <v>2</v>
      </c>
      <c r="I1249" s="8" t="s">
        <v>19</v>
      </c>
      <c r="J1249" s="8">
        <v>16022</v>
      </c>
      <c r="K1249" s="8">
        <v>3768</v>
      </c>
      <c r="L1249" s="8">
        <v>161</v>
      </c>
      <c r="M1249" s="8">
        <v>8</v>
      </c>
      <c r="N1249" s="8">
        <v>1</v>
      </c>
      <c r="O1249" s="8">
        <v>0</v>
      </c>
      <c r="P1249" s="8">
        <v>0</v>
      </c>
      <c r="Q1249" s="8">
        <v>0</v>
      </c>
    </row>
    <row r="1250" spans="1:17" s="1" customFormat="1" x14ac:dyDescent="0.25">
      <c r="A1250" s="8" t="s">
        <v>134</v>
      </c>
      <c r="B1250" s="8" t="s">
        <v>48</v>
      </c>
      <c r="C1250" s="8" t="s">
        <v>49</v>
      </c>
      <c r="D1250" s="8" t="s">
        <v>50</v>
      </c>
      <c r="E1250" s="8" t="s">
        <v>35</v>
      </c>
      <c r="F1250" s="8" t="s">
        <v>43</v>
      </c>
      <c r="G1250" s="8">
        <v>2016</v>
      </c>
      <c r="H1250" s="8">
        <v>2</v>
      </c>
      <c r="I1250" s="8" t="s">
        <v>44</v>
      </c>
      <c r="J1250" s="8">
        <v>416.27</v>
      </c>
      <c r="K1250" s="8">
        <v>3768</v>
      </c>
      <c r="L1250" s="8">
        <v>161</v>
      </c>
      <c r="M1250" s="8">
        <v>8</v>
      </c>
      <c r="N1250" s="8">
        <v>1</v>
      </c>
      <c r="O1250" s="8">
        <v>1</v>
      </c>
      <c r="P1250" s="8">
        <v>4</v>
      </c>
      <c r="Q1250" s="8">
        <v>1.46</v>
      </c>
    </row>
    <row r="1251" spans="1:17" s="1" customFormat="1" x14ac:dyDescent="0.25">
      <c r="A1251" s="8" t="s">
        <v>134</v>
      </c>
      <c r="B1251" s="8" t="s">
        <v>48</v>
      </c>
      <c r="C1251" s="8" t="s">
        <v>49</v>
      </c>
      <c r="D1251" s="8" t="s">
        <v>50</v>
      </c>
      <c r="E1251" s="8" t="s">
        <v>35</v>
      </c>
      <c r="F1251" s="8" t="s">
        <v>43</v>
      </c>
      <c r="G1251" s="8">
        <v>2016</v>
      </c>
      <c r="H1251" s="8">
        <v>3</v>
      </c>
      <c r="I1251" s="8" t="s">
        <v>19</v>
      </c>
      <c r="J1251" s="8">
        <v>10101.5</v>
      </c>
      <c r="K1251" s="8">
        <v>3081</v>
      </c>
      <c r="L1251" s="8">
        <v>187</v>
      </c>
      <c r="M1251" s="8">
        <v>1</v>
      </c>
      <c r="N1251" s="8">
        <v>1</v>
      </c>
      <c r="O1251" s="8">
        <v>1</v>
      </c>
      <c r="P1251" s="8">
        <v>5</v>
      </c>
      <c r="Q1251" s="8">
        <v>1.56</v>
      </c>
    </row>
    <row r="1252" spans="1:17" s="1" customFormat="1" x14ac:dyDescent="0.25">
      <c r="A1252" s="8" t="s">
        <v>134</v>
      </c>
      <c r="B1252" s="8" t="s">
        <v>48</v>
      </c>
      <c r="C1252" s="8" t="s">
        <v>49</v>
      </c>
      <c r="D1252" s="8" t="s">
        <v>50</v>
      </c>
      <c r="E1252" s="8" t="s">
        <v>35</v>
      </c>
      <c r="F1252" s="8" t="s">
        <v>43</v>
      </c>
      <c r="G1252" s="8">
        <v>2016</v>
      </c>
      <c r="H1252" s="8">
        <v>4</v>
      </c>
      <c r="I1252" s="8" t="s">
        <v>19</v>
      </c>
      <c r="J1252" s="8">
        <v>1861</v>
      </c>
      <c r="K1252" s="8">
        <v>3642</v>
      </c>
      <c r="L1252" s="8">
        <v>30</v>
      </c>
      <c r="M1252" s="8">
        <v>3</v>
      </c>
      <c r="N1252" s="8">
        <v>0</v>
      </c>
      <c r="O1252" s="8">
        <v>0</v>
      </c>
      <c r="P1252" s="8">
        <v>0</v>
      </c>
      <c r="Q1252" s="8">
        <v>0</v>
      </c>
    </row>
    <row r="1253" spans="1:17" s="1" customFormat="1" x14ac:dyDescent="0.25">
      <c r="A1253" s="8" t="s">
        <v>134</v>
      </c>
      <c r="B1253" s="8" t="s">
        <v>48</v>
      </c>
      <c r="C1253" s="8" t="s">
        <v>49</v>
      </c>
      <c r="D1253" s="8" t="s">
        <v>50</v>
      </c>
      <c r="E1253" s="8" t="s">
        <v>31</v>
      </c>
      <c r="F1253" s="8" t="s">
        <v>43</v>
      </c>
      <c r="G1253" s="8">
        <v>2016</v>
      </c>
      <c r="H1253" s="8">
        <v>1</v>
      </c>
      <c r="I1253" s="8" t="s">
        <v>19</v>
      </c>
      <c r="J1253" s="8">
        <v>8</v>
      </c>
      <c r="K1253" s="8">
        <v>3067</v>
      </c>
      <c r="L1253" s="8">
        <v>1</v>
      </c>
      <c r="M1253" s="8">
        <v>15</v>
      </c>
      <c r="N1253" s="8">
        <v>0</v>
      </c>
      <c r="O1253" s="8">
        <v>0</v>
      </c>
      <c r="P1253" s="8">
        <v>0</v>
      </c>
      <c r="Q1253" s="8">
        <v>0</v>
      </c>
    </row>
    <row r="1254" spans="1:17" s="1" customFormat="1" x14ac:dyDescent="0.25">
      <c r="A1254" s="8" t="s">
        <v>134</v>
      </c>
      <c r="B1254" s="8" t="s">
        <v>48</v>
      </c>
      <c r="C1254" s="8" t="s">
        <v>49</v>
      </c>
      <c r="D1254" s="8" t="s">
        <v>50</v>
      </c>
      <c r="E1254" s="8" t="s">
        <v>31</v>
      </c>
      <c r="F1254" s="8" t="s">
        <v>43</v>
      </c>
      <c r="G1254" s="8">
        <v>2016</v>
      </c>
      <c r="H1254" s="8">
        <v>2</v>
      </c>
      <c r="I1254" s="8" t="s">
        <v>19</v>
      </c>
      <c r="J1254" s="8">
        <v>700</v>
      </c>
      <c r="K1254" s="8">
        <v>6078</v>
      </c>
      <c r="L1254" s="8">
        <v>90</v>
      </c>
      <c r="M1254" s="8">
        <v>9</v>
      </c>
      <c r="N1254" s="8">
        <v>0</v>
      </c>
      <c r="O1254" s="8">
        <v>0</v>
      </c>
      <c r="P1254" s="8">
        <v>0</v>
      </c>
      <c r="Q1254" s="8">
        <v>0</v>
      </c>
    </row>
    <row r="1255" spans="1:17" s="1" customFormat="1" x14ac:dyDescent="0.25">
      <c r="A1255" s="8" t="s">
        <v>134</v>
      </c>
      <c r="B1255" s="8" t="s">
        <v>48</v>
      </c>
      <c r="C1255" s="8" t="s">
        <v>49</v>
      </c>
      <c r="D1255" s="8" t="s">
        <v>50</v>
      </c>
      <c r="E1255" s="8" t="s">
        <v>31</v>
      </c>
      <c r="F1255" s="8" t="s">
        <v>43</v>
      </c>
      <c r="G1255" s="8">
        <v>2016</v>
      </c>
      <c r="H1255" s="8">
        <v>3</v>
      </c>
      <c r="I1255" s="8" t="s">
        <v>19</v>
      </c>
      <c r="J1255" s="8">
        <v>1096</v>
      </c>
      <c r="K1255" s="8">
        <v>7543</v>
      </c>
      <c r="L1255" s="8">
        <v>228</v>
      </c>
      <c r="M1255" s="8">
        <v>8</v>
      </c>
      <c r="N1255" s="8">
        <v>1</v>
      </c>
      <c r="O1255" s="8">
        <v>1</v>
      </c>
      <c r="P1255" s="8">
        <v>1</v>
      </c>
      <c r="Q1255" s="8">
        <v>0.33</v>
      </c>
    </row>
    <row r="1256" spans="1:17" s="1" customFormat="1" x14ac:dyDescent="0.25">
      <c r="A1256" s="8" t="s">
        <v>134</v>
      </c>
      <c r="B1256" s="8" t="s">
        <v>48</v>
      </c>
      <c r="C1256" s="8" t="s">
        <v>49</v>
      </c>
      <c r="D1256" s="8" t="s">
        <v>50</v>
      </c>
      <c r="E1256" s="8" t="s">
        <v>31</v>
      </c>
      <c r="F1256" s="8" t="s">
        <v>43</v>
      </c>
      <c r="G1256" s="8">
        <v>2016</v>
      </c>
      <c r="H1256" s="8">
        <v>4</v>
      </c>
      <c r="I1256" s="8" t="s">
        <v>19</v>
      </c>
      <c r="J1256" s="8">
        <v>701</v>
      </c>
      <c r="K1256" s="8">
        <v>6477</v>
      </c>
      <c r="L1256" s="8">
        <v>163</v>
      </c>
      <c r="M1256" s="8">
        <v>13</v>
      </c>
      <c r="N1256" s="8">
        <v>0</v>
      </c>
      <c r="O1256" s="8">
        <v>0</v>
      </c>
      <c r="P1256" s="8">
        <v>0</v>
      </c>
      <c r="Q1256" s="8">
        <v>0</v>
      </c>
    </row>
    <row r="1257" spans="1:17" s="1" customFormat="1" x14ac:dyDescent="0.25">
      <c r="A1257" s="8" t="s">
        <v>134</v>
      </c>
      <c r="B1257" s="8" t="s">
        <v>48</v>
      </c>
      <c r="C1257" s="8" t="s">
        <v>49</v>
      </c>
      <c r="D1257" s="8" t="s">
        <v>50</v>
      </c>
      <c r="E1257" s="8" t="s">
        <v>31</v>
      </c>
      <c r="F1257" s="8" t="s">
        <v>43</v>
      </c>
      <c r="G1257" s="8">
        <v>2016</v>
      </c>
      <c r="H1257" s="8">
        <v>4</v>
      </c>
      <c r="I1257" s="8" t="s">
        <v>44</v>
      </c>
      <c r="J1257" s="8">
        <v>149.09</v>
      </c>
      <c r="K1257" s="8">
        <v>6477</v>
      </c>
      <c r="L1257" s="8">
        <v>163</v>
      </c>
      <c r="M1257" s="8">
        <v>13</v>
      </c>
      <c r="N1257" s="8">
        <v>1</v>
      </c>
      <c r="O1257" s="8">
        <v>1</v>
      </c>
      <c r="P1257" s="8">
        <v>1</v>
      </c>
      <c r="Q1257" s="8">
        <v>0.16</v>
      </c>
    </row>
    <row r="1258" spans="1:17" s="1" customFormat="1" x14ac:dyDescent="0.25">
      <c r="A1258" s="8" t="s">
        <v>134</v>
      </c>
      <c r="B1258" s="8" t="s">
        <v>51</v>
      </c>
      <c r="C1258" s="8" t="s">
        <v>27</v>
      </c>
      <c r="D1258" s="8" t="s">
        <v>28</v>
      </c>
      <c r="E1258" s="8" t="s">
        <v>23</v>
      </c>
      <c r="F1258" s="8" t="s">
        <v>47</v>
      </c>
      <c r="G1258" s="8">
        <v>2016</v>
      </c>
      <c r="H1258" s="8">
        <v>1</v>
      </c>
      <c r="I1258" s="8" t="s">
        <v>19</v>
      </c>
      <c r="J1258" s="8">
        <v>123</v>
      </c>
      <c r="K1258" s="8">
        <v>91</v>
      </c>
      <c r="L1258" s="8">
        <v>2</v>
      </c>
      <c r="M1258" s="8">
        <v>0</v>
      </c>
      <c r="N1258" s="8">
        <v>0</v>
      </c>
      <c r="O1258" s="8">
        <v>0</v>
      </c>
      <c r="P1258" s="8">
        <v>0</v>
      </c>
      <c r="Q1258" s="8">
        <v>0</v>
      </c>
    </row>
    <row r="1259" spans="1:17" s="1" customFormat="1" x14ac:dyDescent="0.25">
      <c r="A1259" s="8" t="s">
        <v>134</v>
      </c>
      <c r="B1259" s="8" t="s">
        <v>51</v>
      </c>
      <c r="C1259" s="8" t="s">
        <v>27</v>
      </c>
      <c r="D1259" s="8" t="s">
        <v>28</v>
      </c>
      <c r="E1259" s="8" t="s">
        <v>23</v>
      </c>
      <c r="F1259" s="8" t="s">
        <v>47</v>
      </c>
      <c r="G1259" s="8">
        <v>2016</v>
      </c>
      <c r="H1259" s="8">
        <v>2</v>
      </c>
      <c r="I1259" s="8" t="s">
        <v>19</v>
      </c>
      <c r="J1259" s="8">
        <v>0</v>
      </c>
      <c r="K1259" s="8">
        <v>214</v>
      </c>
      <c r="L1259" s="8">
        <v>0</v>
      </c>
      <c r="M1259" s="8">
        <v>0</v>
      </c>
      <c r="N1259" s="8">
        <v>0</v>
      </c>
      <c r="O1259" s="8">
        <v>0</v>
      </c>
      <c r="P1259" s="8">
        <v>0</v>
      </c>
      <c r="Q1259" s="8">
        <v>0</v>
      </c>
    </row>
    <row r="1260" spans="1:17" s="1" customFormat="1" x14ac:dyDescent="0.25">
      <c r="A1260" s="8" t="s">
        <v>134</v>
      </c>
      <c r="B1260" s="8" t="s">
        <v>51</v>
      </c>
      <c r="C1260" s="8" t="s">
        <v>27</v>
      </c>
      <c r="D1260" s="8" t="s">
        <v>28</v>
      </c>
      <c r="E1260" s="8" t="s">
        <v>23</v>
      </c>
      <c r="F1260" s="8" t="s">
        <v>47</v>
      </c>
      <c r="G1260" s="8">
        <v>2016</v>
      </c>
      <c r="H1260" s="8">
        <v>3</v>
      </c>
      <c r="I1260" s="8" t="s">
        <v>19</v>
      </c>
      <c r="J1260" s="8">
        <v>69</v>
      </c>
      <c r="K1260" s="8">
        <v>367</v>
      </c>
      <c r="L1260" s="8">
        <v>6</v>
      </c>
      <c r="M1260" s="8">
        <v>5</v>
      </c>
      <c r="N1260" s="8">
        <v>0</v>
      </c>
      <c r="O1260" s="8">
        <v>0</v>
      </c>
      <c r="P1260" s="8">
        <v>0</v>
      </c>
      <c r="Q1260" s="8">
        <v>0</v>
      </c>
    </row>
    <row r="1261" spans="1:17" s="1" customFormat="1" x14ac:dyDescent="0.25">
      <c r="A1261" s="8" t="s">
        <v>134</v>
      </c>
      <c r="B1261" s="8" t="s">
        <v>51</v>
      </c>
      <c r="C1261" s="8" t="s">
        <v>27</v>
      </c>
      <c r="D1261" s="8" t="s">
        <v>28</v>
      </c>
      <c r="E1261" s="8" t="s">
        <v>23</v>
      </c>
      <c r="F1261" s="8" t="s">
        <v>47</v>
      </c>
      <c r="G1261" s="8">
        <v>2016</v>
      </c>
      <c r="H1261" s="8">
        <v>4</v>
      </c>
      <c r="I1261" s="8" t="s">
        <v>19</v>
      </c>
      <c r="J1261" s="8">
        <v>1286</v>
      </c>
      <c r="K1261" s="8">
        <v>243</v>
      </c>
      <c r="L1261" s="8">
        <v>32</v>
      </c>
      <c r="M1261" s="8">
        <v>4</v>
      </c>
      <c r="N1261" s="8">
        <v>0</v>
      </c>
      <c r="O1261" s="8">
        <v>0</v>
      </c>
      <c r="P1261" s="8">
        <v>0</v>
      </c>
      <c r="Q1261" s="8">
        <v>0</v>
      </c>
    </row>
    <row r="1262" spans="1:17" s="1" customFormat="1" x14ac:dyDescent="0.25">
      <c r="A1262" s="8" t="s">
        <v>134</v>
      </c>
      <c r="B1262" s="8" t="s">
        <v>51</v>
      </c>
      <c r="C1262" s="8" t="s">
        <v>27</v>
      </c>
      <c r="D1262" s="8" t="s">
        <v>28</v>
      </c>
      <c r="E1262" s="8" t="s">
        <v>35</v>
      </c>
      <c r="F1262" s="8" t="s">
        <v>47</v>
      </c>
      <c r="G1262" s="8">
        <v>2016</v>
      </c>
      <c r="H1262" s="8">
        <v>1</v>
      </c>
      <c r="I1262" s="8" t="s">
        <v>19</v>
      </c>
      <c r="J1262" s="8">
        <v>10</v>
      </c>
      <c r="K1262" s="8">
        <v>968</v>
      </c>
      <c r="L1262" s="8">
        <v>1</v>
      </c>
      <c r="M1262" s="8">
        <v>4</v>
      </c>
      <c r="N1262" s="8">
        <v>0</v>
      </c>
      <c r="O1262" s="8">
        <v>0</v>
      </c>
      <c r="P1262" s="8">
        <v>0</v>
      </c>
      <c r="Q1262" s="8">
        <v>0</v>
      </c>
    </row>
    <row r="1263" spans="1:17" s="1" customFormat="1" x14ac:dyDescent="0.25">
      <c r="A1263" s="8" t="s">
        <v>134</v>
      </c>
      <c r="B1263" s="8" t="s">
        <v>51</v>
      </c>
      <c r="C1263" s="8" t="s">
        <v>27</v>
      </c>
      <c r="D1263" s="8" t="s">
        <v>28</v>
      </c>
      <c r="E1263" s="8" t="s">
        <v>35</v>
      </c>
      <c r="F1263" s="8" t="s">
        <v>47</v>
      </c>
      <c r="G1263" s="8">
        <v>2016</v>
      </c>
      <c r="H1263" s="8">
        <v>2</v>
      </c>
      <c r="I1263" s="8" t="s">
        <v>19</v>
      </c>
      <c r="J1263" s="8">
        <v>300</v>
      </c>
      <c r="K1263" s="8">
        <v>395</v>
      </c>
      <c r="L1263" s="8">
        <v>2</v>
      </c>
      <c r="M1263" s="8">
        <v>3</v>
      </c>
      <c r="N1263" s="8">
        <v>0</v>
      </c>
      <c r="O1263" s="8">
        <v>0</v>
      </c>
      <c r="P1263" s="8">
        <v>0</v>
      </c>
      <c r="Q1263" s="8">
        <v>0</v>
      </c>
    </row>
    <row r="1264" spans="1:17" s="1" customFormat="1" x14ac:dyDescent="0.25">
      <c r="A1264" s="8" t="s">
        <v>134</v>
      </c>
      <c r="B1264" s="8" t="s">
        <v>51</v>
      </c>
      <c r="C1264" s="8" t="s">
        <v>27</v>
      </c>
      <c r="D1264" s="8" t="s">
        <v>28</v>
      </c>
      <c r="E1264" s="8" t="s">
        <v>35</v>
      </c>
      <c r="F1264" s="8" t="s">
        <v>47</v>
      </c>
      <c r="G1264" s="8">
        <v>2016</v>
      </c>
      <c r="H1264" s="8">
        <v>3</v>
      </c>
      <c r="I1264" s="8" t="s">
        <v>19</v>
      </c>
      <c r="J1264" s="8">
        <v>418</v>
      </c>
      <c r="K1264" s="8">
        <v>242</v>
      </c>
      <c r="L1264" s="8">
        <v>15</v>
      </c>
      <c r="M1264" s="8">
        <v>1</v>
      </c>
      <c r="N1264" s="8">
        <v>0</v>
      </c>
      <c r="O1264" s="8">
        <v>0</v>
      </c>
      <c r="P1264" s="8">
        <v>0</v>
      </c>
      <c r="Q1264" s="8">
        <v>0</v>
      </c>
    </row>
    <row r="1265" spans="1:17" s="1" customFormat="1" x14ac:dyDescent="0.25">
      <c r="A1265" s="8" t="s">
        <v>134</v>
      </c>
      <c r="B1265" s="8" t="s">
        <v>51</v>
      </c>
      <c r="C1265" s="8" t="s">
        <v>27</v>
      </c>
      <c r="D1265" s="8" t="s">
        <v>28</v>
      </c>
      <c r="E1265" s="8" t="s">
        <v>35</v>
      </c>
      <c r="F1265" s="8" t="s">
        <v>47</v>
      </c>
      <c r="G1265" s="8">
        <v>2016</v>
      </c>
      <c r="H1265" s="8">
        <v>4</v>
      </c>
      <c r="I1265" s="8" t="s">
        <v>19</v>
      </c>
      <c r="J1265" s="8">
        <v>1767</v>
      </c>
      <c r="K1265" s="8">
        <v>536</v>
      </c>
      <c r="L1265" s="8">
        <v>40</v>
      </c>
      <c r="M1265" s="8">
        <v>0</v>
      </c>
      <c r="N1265" s="8">
        <v>0</v>
      </c>
      <c r="O1265" s="8">
        <v>0</v>
      </c>
      <c r="P1265" s="8">
        <v>0</v>
      </c>
      <c r="Q1265" s="8">
        <v>0</v>
      </c>
    </row>
    <row r="1266" spans="1:17" s="1" customFormat="1" x14ac:dyDescent="0.25">
      <c r="A1266" s="8" t="s">
        <v>134</v>
      </c>
      <c r="B1266" s="8" t="s">
        <v>51</v>
      </c>
      <c r="C1266" s="8" t="s">
        <v>27</v>
      </c>
      <c r="D1266" s="8" t="s">
        <v>28</v>
      </c>
      <c r="E1266" s="8" t="s">
        <v>31</v>
      </c>
      <c r="F1266" s="8" t="s">
        <v>47</v>
      </c>
      <c r="G1266" s="8">
        <v>2016</v>
      </c>
      <c r="H1266" s="8">
        <v>1</v>
      </c>
      <c r="I1266" s="8" t="s">
        <v>19</v>
      </c>
      <c r="J1266" s="8">
        <v>0</v>
      </c>
      <c r="K1266" s="8">
        <v>687</v>
      </c>
      <c r="L1266" s="8">
        <v>0</v>
      </c>
      <c r="M1266" s="8">
        <v>6</v>
      </c>
      <c r="N1266" s="8">
        <v>1</v>
      </c>
      <c r="O1266" s="8">
        <v>1</v>
      </c>
      <c r="P1266" s="8">
        <v>1</v>
      </c>
      <c r="Q1266" s="8">
        <v>0.35</v>
      </c>
    </row>
    <row r="1267" spans="1:17" s="1" customFormat="1" x14ac:dyDescent="0.25">
      <c r="A1267" s="8" t="s">
        <v>134</v>
      </c>
      <c r="B1267" s="8" t="s">
        <v>51</v>
      </c>
      <c r="C1267" s="8" t="s">
        <v>27</v>
      </c>
      <c r="D1267" s="8" t="s">
        <v>28</v>
      </c>
      <c r="E1267" s="8" t="s">
        <v>31</v>
      </c>
      <c r="F1267" s="8" t="s">
        <v>47</v>
      </c>
      <c r="G1267" s="8">
        <v>2016</v>
      </c>
      <c r="H1267" s="8">
        <v>2</v>
      </c>
      <c r="I1267" s="8" t="s">
        <v>19</v>
      </c>
      <c r="J1267" s="8">
        <v>3</v>
      </c>
      <c r="K1267" s="8">
        <v>468</v>
      </c>
      <c r="L1267" s="8">
        <v>1</v>
      </c>
      <c r="M1267" s="8">
        <v>2</v>
      </c>
      <c r="N1267" s="8">
        <v>0</v>
      </c>
      <c r="O1267" s="8">
        <v>0</v>
      </c>
      <c r="P1267" s="8">
        <v>0</v>
      </c>
      <c r="Q1267" s="8">
        <v>0</v>
      </c>
    </row>
    <row r="1268" spans="1:17" s="1" customFormat="1" x14ac:dyDescent="0.25">
      <c r="A1268" s="8" t="s">
        <v>134</v>
      </c>
      <c r="B1268" s="8" t="s">
        <v>51</v>
      </c>
      <c r="C1268" s="8" t="s">
        <v>27</v>
      </c>
      <c r="D1268" s="8" t="s">
        <v>28</v>
      </c>
      <c r="E1268" s="8" t="s">
        <v>31</v>
      </c>
      <c r="F1268" s="8" t="s">
        <v>47</v>
      </c>
      <c r="G1268" s="8">
        <v>2016</v>
      </c>
      <c r="H1268" s="8">
        <v>3</v>
      </c>
      <c r="I1268" s="8" t="s">
        <v>19</v>
      </c>
      <c r="J1268" s="8">
        <v>0</v>
      </c>
      <c r="K1268" s="8">
        <v>184</v>
      </c>
      <c r="L1268" s="8">
        <v>0</v>
      </c>
      <c r="M1268" s="8">
        <v>0</v>
      </c>
      <c r="N1268" s="8">
        <v>0</v>
      </c>
      <c r="O1268" s="8">
        <v>0</v>
      </c>
      <c r="P1268" s="8">
        <v>0</v>
      </c>
      <c r="Q1268" s="8">
        <v>0</v>
      </c>
    </row>
    <row r="1269" spans="1:17" s="1" customFormat="1" x14ac:dyDescent="0.25">
      <c r="A1269" s="8" t="s">
        <v>134</v>
      </c>
      <c r="B1269" s="8" t="s">
        <v>51</v>
      </c>
      <c r="C1269" s="8" t="s">
        <v>27</v>
      </c>
      <c r="D1269" s="8" t="s">
        <v>28</v>
      </c>
      <c r="E1269" s="8" t="s">
        <v>31</v>
      </c>
      <c r="F1269" s="8" t="s">
        <v>47</v>
      </c>
      <c r="G1269" s="8">
        <v>2016</v>
      </c>
      <c r="H1269" s="8">
        <v>4</v>
      </c>
      <c r="I1269" s="8" t="s">
        <v>19</v>
      </c>
      <c r="J1269" s="8">
        <v>4</v>
      </c>
      <c r="K1269" s="8">
        <v>688</v>
      </c>
      <c r="L1269" s="8">
        <v>2</v>
      </c>
      <c r="M1269" s="8">
        <v>5</v>
      </c>
      <c r="N1269" s="8">
        <v>1</v>
      </c>
      <c r="O1269" s="8">
        <v>1</v>
      </c>
      <c r="P1269" s="8">
        <v>1</v>
      </c>
      <c r="Q1269" s="8">
        <v>0.64</v>
      </c>
    </row>
    <row r="1270" spans="1:17" s="1" customFormat="1" x14ac:dyDescent="0.25">
      <c r="A1270" s="8" t="s">
        <v>134</v>
      </c>
      <c r="B1270" s="8" t="s">
        <v>51</v>
      </c>
      <c r="C1270" s="8" t="s">
        <v>27</v>
      </c>
      <c r="D1270" s="8" t="s">
        <v>28</v>
      </c>
      <c r="E1270" s="8" t="s">
        <v>23</v>
      </c>
      <c r="F1270" s="8" t="s">
        <v>43</v>
      </c>
      <c r="G1270" s="8">
        <v>2016</v>
      </c>
      <c r="H1270" s="8">
        <v>1</v>
      </c>
      <c r="I1270" s="8" t="s">
        <v>19</v>
      </c>
      <c r="J1270" s="8">
        <v>10</v>
      </c>
      <c r="K1270" s="8">
        <v>885</v>
      </c>
      <c r="L1270" s="8">
        <v>1</v>
      </c>
      <c r="M1270" s="8">
        <v>5</v>
      </c>
      <c r="N1270" s="8">
        <v>0</v>
      </c>
      <c r="O1270" s="8">
        <v>0</v>
      </c>
      <c r="P1270" s="8">
        <v>0</v>
      </c>
      <c r="Q1270" s="8">
        <v>0</v>
      </c>
    </row>
    <row r="1271" spans="1:17" s="1" customFormat="1" x14ac:dyDescent="0.25">
      <c r="A1271" s="8" t="s">
        <v>134</v>
      </c>
      <c r="B1271" s="8" t="s">
        <v>51</v>
      </c>
      <c r="C1271" s="8" t="s">
        <v>27</v>
      </c>
      <c r="D1271" s="8" t="s">
        <v>28</v>
      </c>
      <c r="E1271" s="8" t="s">
        <v>23</v>
      </c>
      <c r="F1271" s="8" t="s">
        <v>43</v>
      </c>
      <c r="G1271" s="8">
        <v>2016</v>
      </c>
      <c r="H1271" s="8">
        <v>2</v>
      </c>
      <c r="I1271" s="8" t="s">
        <v>19</v>
      </c>
      <c r="J1271" s="8">
        <v>8076</v>
      </c>
      <c r="K1271" s="8">
        <v>1870</v>
      </c>
      <c r="L1271" s="8">
        <v>92</v>
      </c>
      <c r="M1271" s="8">
        <v>7</v>
      </c>
      <c r="N1271" s="8">
        <v>5</v>
      </c>
      <c r="O1271" s="8">
        <v>5</v>
      </c>
      <c r="P1271" s="8">
        <v>171</v>
      </c>
      <c r="Q1271" s="8">
        <v>43.28</v>
      </c>
    </row>
    <row r="1272" spans="1:17" s="1" customFormat="1" x14ac:dyDescent="0.25">
      <c r="A1272" s="8" t="s">
        <v>134</v>
      </c>
      <c r="B1272" s="8" t="s">
        <v>51</v>
      </c>
      <c r="C1272" s="8" t="s">
        <v>27</v>
      </c>
      <c r="D1272" s="8" t="s">
        <v>28</v>
      </c>
      <c r="E1272" s="8" t="s">
        <v>23</v>
      </c>
      <c r="F1272" s="8" t="s">
        <v>43</v>
      </c>
      <c r="G1272" s="8">
        <v>2016</v>
      </c>
      <c r="H1272" s="8">
        <v>3</v>
      </c>
      <c r="I1272" s="8" t="s">
        <v>19</v>
      </c>
      <c r="J1272" s="8">
        <v>954</v>
      </c>
      <c r="K1272" s="8">
        <v>2577</v>
      </c>
      <c r="L1272" s="8">
        <v>26</v>
      </c>
      <c r="M1272" s="8">
        <v>5</v>
      </c>
      <c r="N1272" s="8">
        <v>1</v>
      </c>
      <c r="O1272" s="8">
        <v>1</v>
      </c>
      <c r="P1272" s="8">
        <v>122</v>
      </c>
      <c r="Q1272" s="8">
        <v>30</v>
      </c>
    </row>
    <row r="1273" spans="1:17" s="1" customFormat="1" x14ac:dyDescent="0.25">
      <c r="A1273" s="8" t="s">
        <v>134</v>
      </c>
      <c r="B1273" s="8" t="s">
        <v>51</v>
      </c>
      <c r="C1273" s="8" t="s">
        <v>27</v>
      </c>
      <c r="D1273" s="8" t="s">
        <v>28</v>
      </c>
      <c r="E1273" s="8" t="s">
        <v>23</v>
      </c>
      <c r="F1273" s="8" t="s">
        <v>43</v>
      </c>
      <c r="G1273" s="8">
        <v>2016</v>
      </c>
      <c r="H1273" s="8">
        <v>4</v>
      </c>
      <c r="I1273" s="8" t="s">
        <v>19</v>
      </c>
      <c r="J1273" s="8">
        <v>912</v>
      </c>
      <c r="K1273" s="8">
        <v>1642</v>
      </c>
      <c r="L1273" s="8">
        <v>52</v>
      </c>
      <c r="M1273" s="8">
        <v>6</v>
      </c>
      <c r="N1273" s="8">
        <v>0</v>
      </c>
      <c r="O1273" s="8">
        <v>0</v>
      </c>
      <c r="P1273" s="8">
        <v>0</v>
      </c>
      <c r="Q1273" s="8">
        <v>0</v>
      </c>
    </row>
    <row r="1274" spans="1:17" s="1" customFormat="1" x14ac:dyDescent="0.25">
      <c r="A1274" s="8" t="s">
        <v>134</v>
      </c>
      <c r="B1274" s="8" t="s">
        <v>51</v>
      </c>
      <c r="C1274" s="8" t="s">
        <v>27</v>
      </c>
      <c r="D1274" s="8" t="s">
        <v>28</v>
      </c>
      <c r="E1274" s="8" t="s">
        <v>35</v>
      </c>
      <c r="F1274" s="8" t="s">
        <v>43</v>
      </c>
      <c r="G1274" s="8">
        <v>2016</v>
      </c>
      <c r="H1274" s="8">
        <v>1</v>
      </c>
      <c r="I1274" s="8" t="s">
        <v>19</v>
      </c>
      <c r="J1274" s="8">
        <v>10</v>
      </c>
      <c r="K1274" s="8">
        <v>2038</v>
      </c>
      <c r="L1274" s="8">
        <v>2</v>
      </c>
      <c r="M1274" s="8">
        <v>4</v>
      </c>
      <c r="N1274" s="8">
        <v>0</v>
      </c>
      <c r="O1274" s="8">
        <v>0</v>
      </c>
      <c r="P1274" s="8">
        <v>0</v>
      </c>
      <c r="Q1274" s="8">
        <v>0</v>
      </c>
    </row>
    <row r="1275" spans="1:17" s="1" customFormat="1" x14ac:dyDescent="0.25">
      <c r="A1275" s="8" t="s">
        <v>134</v>
      </c>
      <c r="B1275" s="8" t="s">
        <v>51</v>
      </c>
      <c r="C1275" s="8" t="s">
        <v>27</v>
      </c>
      <c r="D1275" s="8" t="s">
        <v>28</v>
      </c>
      <c r="E1275" s="8" t="s">
        <v>35</v>
      </c>
      <c r="F1275" s="8" t="s">
        <v>43</v>
      </c>
      <c r="G1275" s="8">
        <v>2016</v>
      </c>
      <c r="H1275" s="8">
        <v>2</v>
      </c>
      <c r="I1275" s="8" t="s">
        <v>19</v>
      </c>
      <c r="J1275" s="8">
        <v>22324.6</v>
      </c>
      <c r="K1275" s="8">
        <v>3768</v>
      </c>
      <c r="L1275" s="8">
        <v>282</v>
      </c>
      <c r="M1275" s="8">
        <v>8</v>
      </c>
      <c r="N1275" s="8">
        <v>1</v>
      </c>
      <c r="O1275" s="8">
        <v>1</v>
      </c>
      <c r="P1275" s="8">
        <v>26</v>
      </c>
      <c r="Q1275" s="8">
        <v>21.61</v>
      </c>
    </row>
    <row r="1276" spans="1:17" s="1" customFormat="1" x14ac:dyDescent="0.25">
      <c r="A1276" s="8" t="s">
        <v>134</v>
      </c>
      <c r="B1276" s="8" t="s">
        <v>51</v>
      </c>
      <c r="C1276" s="8" t="s">
        <v>27</v>
      </c>
      <c r="D1276" s="8" t="s">
        <v>28</v>
      </c>
      <c r="E1276" s="8" t="s">
        <v>35</v>
      </c>
      <c r="F1276" s="8" t="s">
        <v>43</v>
      </c>
      <c r="G1276" s="8">
        <v>2016</v>
      </c>
      <c r="H1276" s="8">
        <v>3</v>
      </c>
      <c r="I1276" s="8" t="s">
        <v>19</v>
      </c>
      <c r="J1276" s="8">
        <v>5783.8</v>
      </c>
      <c r="K1276" s="8">
        <v>3081</v>
      </c>
      <c r="L1276" s="8">
        <v>198</v>
      </c>
      <c r="M1276" s="8">
        <v>1</v>
      </c>
      <c r="N1276" s="8">
        <v>0</v>
      </c>
      <c r="O1276" s="8">
        <v>0</v>
      </c>
      <c r="P1276" s="8">
        <v>0</v>
      </c>
      <c r="Q1276" s="8">
        <v>0</v>
      </c>
    </row>
    <row r="1277" spans="1:17" s="1" customFormat="1" x14ac:dyDescent="0.25">
      <c r="A1277" s="8" t="s">
        <v>134</v>
      </c>
      <c r="B1277" s="8" t="s">
        <v>51</v>
      </c>
      <c r="C1277" s="8" t="s">
        <v>27</v>
      </c>
      <c r="D1277" s="8" t="s">
        <v>28</v>
      </c>
      <c r="E1277" s="8" t="s">
        <v>35</v>
      </c>
      <c r="F1277" s="8" t="s">
        <v>43</v>
      </c>
      <c r="G1277" s="8">
        <v>2016</v>
      </c>
      <c r="H1277" s="8">
        <v>4</v>
      </c>
      <c r="I1277" s="8" t="s">
        <v>19</v>
      </c>
      <c r="J1277" s="8">
        <v>1165.3</v>
      </c>
      <c r="K1277" s="8">
        <v>3642</v>
      </c>
      <c r="L1277" s="8">
        <v>31</v>
      </c>
      <c r="M1277" s="8">
        <v>3</v>
      </c>
      <c r="N1277" s="8">
        <v>0</v>
      </c>
      <c r="O1277" s="8">
        <v>0</v>
      </c>
      <c r="P1277" s="8">
        <v>0</v>
      </c>
      <c r="Q1277" s="8">
        <v>0</v>
      </c>
    </row>
    <row r="1278" spans="1:17" s="1" customFormat="1" x14ac:dyDescent="0.25">
      <c r="A1278" s="8" t="s">
        <v>134</v>
      </c>
      <c r="B1278" s="8" t="s">
        <v>51</v>
      </c>
      <c r="C1278" s="8" t="s">
        <v>27</v>
      </c>
      <c r="D1278" s="8" t="s">
        <v>28</v>
      </c>
      <c r="E1278" s="8" t="s">
        <v>31</v>
      </c>
      <c r="F1278" s="8" t="s">
        <v>43</v>
      </c>
      <c r="G1278" s="8">
        <v>2016</v>
      </c>
      <c r="H1278" s="8">
        <v>1</v>
      </c>
      <c r="I1278" s="8" t="s">
        <v>19</v>
      </c>
      <c r="J1278" s="8">
        <v>122</v>
      </c>
      <c r="K1278" s="8">
        <v>3067</v>
      </c>
      <c r="L1278" s="8">
        <v>18</v>
      </c>
      <c r="M1278" s="8">
        <v>15</v>
      </c>
      <c r="N1278" s="8">
        <v>0</v>
      </c>
      <c r="O1278" s="8">
        <v>0</v>
      </c>
      <c r="P1278" s="8">
        <v>0</v>
      </c>
      <c r="Q1278" s="8">
        <v>0</v>
      </c>
    </row>
    <row r="1279" spans="1:17" s="1" customFormat="1" x14ac:dyDescent="0.25">
      <c r="A1279" s="8" t="s">
        <v>134</v>
      </c>
      <c r="B1279" s="8" t="s">
        <v>51</v>
      </c>
      <c r="C1279" s="8" t="s">
        <v>27</v>
      </c>
      <c r="D1279" s="8" t="s">
        <v>28</v>
      </c>
      <c r="E1279" s="8" t="s">
        <v>31</v>
      </c>
      <c r="F1279" s="8" t="s">
        <v>43</v>
      </c>
      <c r="G1279" s="8">
        <v>2016</v>
      </c>
      <c r="H1279" s="8">
        <v>2</v>
      </c>
      <c r="I1279" s="8" t="s">
        <v>19</v>
      </c>
      <c r="J1279" s="8">
        <v>10104</v>
      </c>
      <c r="K1279" s="8">
        <v>6078</v>
      </c>
      <c r="L1279" s="8">
        <v>445</v>
      </c>
      <c r="M1279" s="8">
        <v>9</v>
      </c>
      <c r="N1279" s="8">
        <v>0</v>
      </c>
      <c r="O1279" s="8">
        <v>0</v>
      </c>
      <c r="P1279" s="8">
        <v>0</v>
      </c>
      <c r="Q1279" s="8">
        <v>0</v>
      </c>
    </row>
    <row r="1280" spans="1:17" s="1" customFormat="1" x14ac:dyDescent="0.25">
      <c r="A1280" s="8" t="s">
        <v>134</v>
      </c>
      <c r="B1280" s="8" t="s">
        <v>51</v>
      </c>
      <c r="C1280" s="8" t="s">
        <v>27</v>
      </c>
      <c r="D1280" s="8" t="s">
        <v>28</v>
      </c>
      <c r="E1280" s="8" t="s">
        <v>31</v>
      </c>
      <c r="F1280" s="8" t="s">
        <v>43</v>
      </c>
      <c r="G1280" s="8">
        <v>2016</v>
      </c>
      <c r="H1280" s="8">
        <v>3</v>
      </c>
      <c r="I1280" s="8" t="s">
        <v>19</v>
      </c>
      <c r="J1280" s="8">
        <v>2588.5</v>
      </c>
      <c r="K1280" s="8">
        <v>7543</v>
      </c>
      <c r="L1280" s="8">
        <v>285</v>
      </c>
      <c r="M1280" s="8">
        <v>8</v>
      </c>
      <c r="N1280" s="8">
        <v>0</v>
      </c>
      <c r="O1280" s="8">
        <v>0</v>
      </c>
      <c r="P1280" s="8">
        <v>0</v>
      </c>
      <c r="Q1280" s="8">
        <v>0</v>
      </c>
    </row>
    <row r="1281" spans="1:17" s="1" customFormat="1" x14ac:dyDescent="0.25">
      <c r="A1281" s="8" t="s">
        <v>134</v>
      </c>
      <c r="B1281" s="8" t="s">
        <v>51</v>
      </c>
      <c r="C1281" s="8" t="s">
        <v>27</v>
      </c>
      <c r="D1281" s="8" t="s">
        <v>28</v>
      </c>
      <c r="E1281" s="8" t="s">
        <v>31</v>
      </c>
      <c r="F1281" s="8" t="s">
        <v>43</v>
      </c>
      <c r="G1281" s="8">
        <v>2016</v>
      </c>
      <c r="H1281" s="8">
        <v>4</v>
      </c>
      <c r="I1281" s="8" t="s">
        <v>19</v>
      </c>
      <c r="J1281" s="8">
        <v>431.4</v>
      </c>
      <c r="K1281" s="8">
        <v>6477</v>
      </c>
      <c r="L1281" s="8">
        <v>65</v>
      </c>
      <c r="M1281" s="8">
        <v>13</v>
      </c>
      <c r="N1281" s="8">
        <v>0</v>
      </c>
      <c r="O1281" s="8">
        <v>0</v>
      </c>
      <c r="P1281" s="8">
        <v>0</v>
      </c>
      <c r="Q1281" s="8">
        <v>0</v>
      </c>
    </row>
    <row r="1282" spans="1:17" s="1" customFormat="1" x14ac:dyDescent="0.25">
      <c r="A1282" s="8" t="s">
        <v>134</v>
      </c>
      <c r="B1282" s="8" t="s">
        <v>51</v>
      </c>
      <c r="C1282" s="8" t="s">
        <v>27</v>
      </c>
      <c r="D1282" s="8" t="s">
        <v>28</v>
      </c>
      <c r="E1282" s="8" t="s">
        <v>31</v>
      </c>
      <c r="F1282" s="8" t="s">
        <v>43</v>
      </c>
      <c r="G1282" s="8">
        <v>2016</v>
      </c>
      <c r="H1282" s="8">
        <v>4</v>
      </c>
      <c r="I1282" s="8" t="s">
        <v>44</v>
      </c>
      <c r="J1282" s="8">
        <v>158.44999999999999</v>
      </c>
      <c r="K1282" s="8">
        <v>6477</v>
      </c>
      <c r="L1282" s="8">
        <v>65</v>
      </c>
      <c r="M1282" s="8">
        <v>13</v>
      </c>
      <c r="N1282" s="8">
        <v>1</v>
      </c>
      <c r="O1282" s="8">
        <v>1</v>
      </c>
      <c r="P1282" s="8">
        <v>1</v>
      </c>
      <c r="Q1282" s="8">
        <v>0.17</v>
      </c>
    </row>
  </sheetData>
  <autoFilter ref="A2:Y1282"/>
  <mergeCells count="2">
    <mergeCell ref="A1:I1"/>
    <mergeCell ref="J1:Q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9"/>
  <sheetViews>
    <sheetView tabSelected="1" zoomScale="55" zoomScaleNormal="55" workbookViewId="0">
      <selection activeCell="A6" sqref="A6:A12"/>
    </sheetView>
  </sheetViews>
  <sheetFormatPr defaultRowHeight="15" x14ac:dyDescent="0.25"/>
  <cols>
    <col min="1" max="1" width="120.85546875" customWidth="1"/>
    <col min="2" max="2" width="22.7109375" customWidth="1"/>
    <col min="4" max="4" width="255.7109375" bestFit="1" customWidth="1"/>
    <col min="5" max="5" width="24" bestFit="1" customWidth="1"/>
  </cols>
  <sheetData>
    <row r="3" spans="1:5" x14ac:dyDescent="0.25">
      <c r="A3" s="43" t="s">
        <v>143</v>
      </c>
      <c r="B3" t="s">
        <v>145</v>
      </c>
      <c r="D3" s="43" t="s">
        <v>143</v>
      </c>
      <c r="E3" t="s">
        <v>145</v>
      </c>
    </row>
    <row r="4" spans="1:5" x14ac:dyDescent="0.25">
      <c r="A4" s="27" t="s">
        <v>92</v>
      </c>
      <c r="B4" s="16">
        <v>3</v>
      </c>
      <c r="D4" s="27" t="s">
        <v>61</v>
      </c>
      <c r="E4" s="16">
        <v>1</v>
      </c>
    </row>
    <row r="5" spans="1:5" x14ac:dyDescent="0.25">
      <c r="A5" s="27" t="s">
        <v>107</v>
      </c>
      <c r="B5" s="16">
        <v>962</v>
      </c>
      <c r="D5" s="27" t="s">
        <v>133</v>
      </c>
      <c r="E5" s="16">
        <v>1</v>
      </c>
    </row>
    <row r="6" spans="1:5" x14ac:dyDescent="0.25">
      <c r="A6" s="27" t="s">
        <v>129</v>
      </c>
      <c r="B6" s="16">
        <v>2</v>
      </c>
      <c r="D6" s="27" t="s">
        <v>68</v>
      </c>
      <c r="E6" s="16">
        <v>1</v>
      </c>
    </row>
    <row r="7" spans="1:5" x14ac:dyDescent="0.25">
      <c r="A7" s="27" t="s">
        <v>59</v>
      </c>
      <c r="B7" s="16">
        <v>36</v>
      </c>
      <c r="D7" s="27" t="s">
        <v>64</v>
      </c>
      <c r="E7" s="16">
        <v>1</v>
      </c>
    </row>
    <row r="8" spans="1:5" x14ac:dyDescent="0.25">
      <c r="A8" s="27" t="s">
        <v>90</v>
      </c>
      <c r="B8" s="16">
        <v>104</v>
      </c>
      <c r="D8" s="27" t="s">
        <v>132</v>
      </c>
      <c r="E8" s="16">
        <v>1</v>
      </c>
    </row>
    <row r="9" spans="1:5" x14ac:dyDescent="0.25">
      <c r="A9" s="27" t="s">
        <v>142</v>
      </c>
      <c r="B9" s="16">
        <v>25</v>
      </c>
      <c r="D9" s="27" t="s">
        <v>66</v>
      </c>
      <c r="E9" s="16">
        <v>2</v>
      </c>
    </row>
    <row r="10" spans="1:5" x14ac:dyDescent="0.25">
      <c r="A10" s="27" t="s">
        <v>57</v>
      </c>
      <c r="B10" s="16">
        <v>54</v>
      </c>
      <c r="D10" s="27" t="s">
        <v>130</v>
      </c>
      <c r="E10" s="16">
        <v>2</v>
      </c>
    </row>
    <row r="11" spans="1:5" x14ac:dyDescent="0.25">
      <c r="A11" s="27" t="s">
        <v>135</v>
      </c>
      <c r="B11" s="16">
        <v>20</v>
      </c>
      <c r="D11" s="27" t="s">
        <v>93</v>
      </c>
      <c r="E11" s="16">
        <v>3</v>
      </c>
    </row>
    <row r="12" spans="1:5" x14ac:dyDescent="0.25">
      <c r="A12" s="27" t="s">
        <v>140</v>
      </c>
      <c r="B12" s="16">
        <v>30</v>
      </c>
      <c r="D12" s="27" t="s">
        <v>60</v>
      </c>
      <c r="E12" s="16">
        <v>3</v>
      </c>
    </row>
    <row r="13" spans="1:5" x14ac:dyDescent="0.25">
      <c r="A13" s="27" t="s">
        <v>144</v>
      </c>
      <c r="B13" s="16">
        <v>1236</v>
      </c>
      <c r="D13" s="27" t="s">
        <v>70</v>
      </c>
      <c r="E13" s="16">
        <v>4</v>
      </c>
    </row>
    <row r="14" spans="1:5" x14ac:dyDescent="0.25">
      <c r="D14" s="27" t="s">
        <v>63</v>
      </c>
      <c r="E14" s="16">
        <v>4</v>
      </c>
    </row>
    <row r="15" spans="1:5" x14ac:dyDescent="0.25">
      <c r="D15" s="27" t="s">
        <v>65</v>
      </c>
      <c r="E15" s="16">
        <v>4</v>
      </c>
    </row>
    <row r="16" spans="1:5" x14ac:dyDescent="0.25">
      <c r="D16" s="27" t="s">
        <v>24</v>
      </c>
      <c r="E16" s="16">
        <v>7</v>
      </c>
    </row>
    <row r="17" spans="4:5" x14ac:dyDescent="0.25">
      <c r="D17" s="27" t="s">
        <v>91</v>
      </c>
      <c r="E17" s="16">
        <v>8</v>
      </c>
    </row>
    <row r="18" spans="4:5" x14ac:dyDescent="0.25">
      <c r="D18" s="27" t="s">
        <v>98</v>
      </c>
      <c r="E18" s="16">
        <v>16</v>
      </c>
    </row>
    <row r="19" spans="4:5" x14ac:dyDescent="0.25">
      <c r="D19" s="27" t="s">
        <v>62</v>
      </c>
      <c r="E19" s="16">
        <v>16</v>
      </c>
    </row>
    <row r="20" spans="4:5" x14ac:dyDescent="0.25">
      <c r="D20" s="27" t="s">
        <v>97</v>
      </c>
      <c r="E20" s="16">
        <v>16</v>
      </c>
    </row>
    <row r="21" spans="4:5" x14ac:dyDescent="0.25">
      <c r="D21" s="27" t="s">
        <v>94</v>
      </c>
      <c r="E21" s="16">
        <v>16</v>
      </c>
    </row>
    <row r="22" spans="4:5" x14ac:dyDescent="0.25">
      <c r="D22" s="27" t="s">
        <v>96</v>
      </c>
      <c r="E22" s="16">
        <v>16</v>
      </c>
    </row>
    <row r="23" spans="4:5" x14ac:dyDescent="0.25">
      <c r="D23" s="27" t="s">
        <v>136</v>
      </c>
      <c r="E23" s="16">
        <v>20</v>
      </c>
    </row>
    <row r="24" spans="4:5" x14ac:dyDescent="0.25">
      <c r="D24" s="27" t="s">
        <v>95</v>
      </c>
      <c r="E24" s="16">
        <v>32</v>
      </c>
    </row>
    <row r="25" spans="4:5" x14ac:dyDescent="0.25">
      <c r="D25" s="27" t="s">
        <v>58</v>
      </c>
      <c r="E25" s="16">
        <v>54</v>
      </c>
    </row>
    <row r="26" spans="4:5" x14ac:dyDescent="0.25">
      <c r="D26" s="27" t="s">
        <v>141</v>
      </c>
      <c r="E26" s="16">
        <v>55</v>
      </c>
    </row>
    <row r="27" spans="4:5" x14ac:dyDescent="0.25">
      <c r="D27" s="27" t="s">
        <v>108</v>
      </c>
      <c r="E27" s="16">
        <v>196</v>
      </c>
    </row>
    <row r="28" spans="4:5" x14ac:dyDescent="0.25">
      <c r="D28" s="27" t="s">
        <v>146</v>
      </c>
      <c r="E28" s="16">
        <v>764</v>
      </c>
    </row>
    <row r="29" spans="4:5" x14ac:dyDescent="0.25">
      <c r="D29" s="27" t="s">
        <v>144</v>
      </c>
      <c r="E29" s="16">
        <v>1243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1245"/>
  <sheetViews>
    <sheetView topLeftCell="A2" workbookViewId="0">
      <selection activeCell="K662" sqref="K662"/>
    </sheetView>
  </sheetViews>
  <sheetFormatPr defaultColWidth="9" defaultRowHeight="15" x14ac:dyDescent="0.25"/>
  <cols>
    <col min="1" max="1" width="7.140625" bestFit="1" customWidth="1"/>
    <col min="2" max="2" width="22.28515625" bestFit="1" customWidth="1"/>
    <col min="3" max="3" width="8.28515625" bestFit="1" customWidth="1"/>
    <col min="4" max="4" width="12.140625" bestFit="1" customWidth="1"/>
    <col min="5" max="5" width="15.7109375" bestFit="1" customWidth="1"/>
    <col min="6" max="6" width="20.7109375" bestFit="1" customWidth="1"/>
    <col min="7" max="7" width="5" bestFit="1" customWidth="1"/>
    <col min="8" max="8" width="7.140625" bestFit="1" customWidth="1"/>
    <col min="9" max="9" width="12.7109375" bestFit="1" customWidth="1"/>
    <col min="10" max="10" width="74.42578125" customWidth="1"/>
    <col min="11" max="11" width="110.5703125" bestFit="1" customWidth="1"/>
  </cols>
  <sheetData>
    <row r="1" spans="1:11" s="9" customFormat="1" ht="12.75" x14ac:dyDescent="0.2">
      <c r="A1" s="47" t="s">
        <v>0</v>
      </c>
      <c r="B1" s="47"/>
      <c r="C1" s="47"/>
      <c r="D1" s="47"/>
      <c r="E1" s="47"/>
      <c r="F1" s="47"/>
      <c r="G1" s="47"/>
      <c r="H1" s="47"/>
      <c r="I1" s="47"/>
      <c r="J1" s="48" t="s">
        <v>1</v>
      </c>
      <c r="K1" s="48"/>
    </row>
    <row r="2" spans="1:11" s="9" customFormat="1" ht="63.75" x14ac:dyDescent="0.2">
      <c r="A2" s="10" t="s">
        <v>2</v>
      </c>
      <c r="B2" s="10" t="s">
        <v>3</v>
      </c>
      <c r="C2" s="2" t="s">
        <v>4</v>
      </c>
      <c r="D2" s="10" t="s">
        <v>20</v>
      </c>
      <c r="E2" s="10" t="s">
        <v>6</v>
      </c>
      <c r="F2" s="10" t="s">
        <v>7</v>
      </c>
      <c r="G2" s="10" t="s">
        <v>8</v>
      </c>
      <c r="H2" s="10" t="s">
        <v>9</v>
      </c>
      <c r="I2" s="10" t="s">
        <v>10</v>
      </c>
      <c r="J2" s="11" t="s">
        <v>21</v>
      </c>
      <c r="K2" s="11" t="s">
        <v>22</v>
      </c>
    </row>
    <row r="3" spans="1:11" s="9" customFormat="1" ht="51.75" hidden="1" x14ac:dyDescent="0.25">
      <c r="A3" s="15" t="s">
        <v>38</v>
      </c>
      <c r="B3" s="15" t="s">
        <v>39</v>
      </c>
      <c r="C3" s="15" t="s">
        <v>40</v>
      </c>
      <c r="D3" s="15" t="s">
        <v>41</v>
      </c>
      <c r="E3" s="15" t="s">
        <v>42</v>
      </c>
      <c r="F3" s="15" t="s">
        <v>43</v>
      </c>
      <c r="G3" s="15">
        <v>2014</v>
      </c>
      <c r="H3" s="15">
        <v>1</v>
      </c>
      <c r="I3" s="15" t="s">
        <v>44</v>
      </c>
      <c r="J3" s="12" t="s">
        <v>57</v>
      </c>
      <c r="K3" s="12" t="s">
        <v>58</v>
      </c>
    </row>
    <row r="4" spans="1:11" s="9" customFormat="1" ht="51.75" hidden="1" x14ac:dyDescent="0.25">
      <c r="A4" s="15" t="s">
        <v>38</v>
      </c>
      <c r="B4" s="15" t="s">
        <v>39</v>
      </c>
      <c r="C4" s="15" t="s">
        <v>40</v>
      </c>
      <c r="D4" s="15" t="s">
        <v>41</v>
      </c>
      <c r="E4" s="15" t="s">
        <v>35</v>
      </c>
      <c r="F4" s="15" t="s">
        <v>43</v>
      </c>
      <c r="G4" s="15">
        <v>2014</v>
      </c>
      <c r="H4" s="15">
        <v>1</v>
      </c>
      <c r="I4" s="15" t="s">
        <v>44</v>
      </c>
      <c r="J4" s="12" t="s">
        <v>57</v>
      </c>
      <c r="K4" s="12" t="s">
        <v>58</v>
      </c>
    </row>
    <row r="5" spans="1:11" s="9" customFormat="1" ht="51.75" hidden="1" x14ac:dyDescent="0.25">
      <c r="A5" s="15" t="s">
        <v>38</v>
      </c>
      <c r="B5" s="15" t="s">
        <v>39</v>
      </c>
      <c r="C5" s="15" t="s">
        <v>40</v>
      </c>
      <c r="D5" s="15" t="s">
        <v>41</v>
      </c>
      <c r="E5" s="15" t="s">
        <v>42</v>
      </c>
      <c r="F5" s="15" t="s">
        <v>43</v>
      </c>
      <c r="G5" s="15">
        <v>2014</v>
      </c>
      <c r="H5" s="15">
        <v>2</v>
      </c>
      <c r="I5" s="15" t="s">
        <v>44</v>
      </c>
      <c r="J5" s="12" t="s">
        <v>57</v>
      </c>
      <c r="K5" s="12" t="s">
        <v>58</v>
      </c>
    </row>
    <row r="6" spans="1:11" s="9" customFormat="1" ht="51.75" hidden="1" x14ac:dyDescent="0.25">
      <c r="A6" s="15" t="s">
        <v>38</v>
      </c>
      <c r="B6" s="15" t="s">
        <v>39</v>
      </c>
      <c r="C6" s="15" t="s">
        <v>40</v>
      </c>
      <c r="D6" s="15" t="s">
        <v>41</v>
      </c>
      <c r="E6" s="15" t="s">
        <v>42</v>
      </c>
      <c r="F6" s="15" t="s">
        <v>43</v>
      </c>
      <c r="G6" s="15">
        <v>2014</v>
      </c>
      <c r="H6" s="15">
        <v>3</v>
      </c>
      <c r="I6" s="15" t="s">
        <v>44</v>
      </c>
      <c r="J6" s="12" t="s">
        <v>57</v>
      </c>
      <c r="K6" s="12" t="s">
        <v>58</v>
      </c>
    </row>
    <row r="7" spans="1:11" s="9" customFormat="1" ht="51.75" hidden="1" x14ac:dyDescent="0.25">
      <c r="A7" s="15" t="s">
        <v>38</v>
      </c>
      <c r="B7" s="15" t="s">
        <v>39</v>
      </c>
      <c r="C7" s="15" t="s">
        <v>40</v>
      </c>
      <c r="D7" s="15" t="s">
        <v>41</v>
      </c>
      <c r="E7" s="15" t="s">
        <v>42</v>
      </c>
      <c r="F7" s="15" t="s">
        <v>43</v>
      </c>
      <c r="G7" s="15">
        <v>2014</v>
      </c>
      <c r="H7" s="15">
        <v>4</v>
      </c>
      <c r="I7" s="15" t="s">
        <v>44</v>
      </c>
      <c r="J7" s="12" t="s">
        <v>57</v>
      </c>
      <c r="K7" s="12" t="s">
        <v>58</v>
      </c>
    </row>
    <row r="8" spans="1:11" s="9" customFormat="1" ht="51.75" hidden="1" x14ac:dyDescent="0.25">
      <c r="A8" s="15" t="s">
        <v>38</v>
      </c>
      <c r="B8" s="15" t="s">
        <v>39</v>
      </c>
      <c r="C8" s="15" t="s">
        <v>40</v>
      </c>
      <c r="D8" s="15" t="s">
        <v>41</v>
      </c>
      <c r="E8" s="15" t="s">
        <v>42</v>
      </c>
      <c r="F8" s="15" t="s">
        <v>43</v>
      </c>
      <c r="G8" s="15">
        <v>2015</v>
      </c>
      <c r="H8" s="15">
        <v>1</v>
      </c>
      <c r="I8" s="15" t="s">
        <v>44</v>
      </c>
      <c r="J8" s="12" t="s">
        <v>57</v>
      </c>
      <c r="K8" s="12" t="s">
        <v>58</v>
      </c>
    </row>
    <row r="9" spans="1:11" s="9" customFormat="1" ht="51.75" hidden="1" x14ac:dyDescent="0.25">
      <c r="A9" s="15" t="s">
        <v>38</v>
      </c>
      <c r="B9" s="15" t="s">
        <v>39</v>
      </c>
      <c r="C9" s="15" t="s">
        <v>40</v>
      </c>
      <c r="D9" s="15" t="s">
        <v>41</v>
      </c>
      <c r="E9" s="15" t="s">
        <v>42</v>
      </c>
      <c r="F9" s="15" t="s">
        <v>43</v>
      </c>
      <c r="G9" s="15">
        <v>2015</v>
      </c>
      <c r="H9" s="15">
        <v>2</v>
      </c>
      <c r="I9" s="15" t="s">
        <v>44</v>
      </c>
      <c r="J9" s="12" t="s">
        <v>57</v>
      </c>
      <c r="K9" s="12" t="s">
        <v>58</v>
      </c>
    </row>
    <row r="10" spans="1:11" s="9" customFormat="1" ht="51.75" hidden="1" x14ac:dyDescent="0.25">
      <c r="A10" s="15" t="s">
        <v>38</v>
      </c>
      <c r="B10" s="15" t="s">
        <v>39</v>
      </c>
      <c r="C10" s="15" t="s">
        <v>40</v>
      </c>
      <c r="D10" s="15" t="s">
        <v>41</v>
      </c>
      <c r="E10" s="15" t="s">
        <v>42</v>
      </c>
      <c r="F10" s="15" t="s">
        <v>43</v>
      </c>
      <c r="G10" s="15">
        <v>2016</v>
      </c>
      <c r="H10" s="15">
        <v>1</v>
      </c>
      <c r="I10" s="15" t="s">
        <v>44</v>
      </c>
      <c r="J10" s="12" t="s">
        <v>57</v>
      </c>
      <c r="K10" s="12" t="s">
        <v>58</v>
      </c>
    </row>
    <row r="11" spans="1:11" s="9" customFormat="1" ht="51.75" hidden="1" customHeight="1" x14ac:dyDescent="0.25">
      <c r="A11" s="15" t="s">
        <v>38</v>
      </c>
      <c r="B11" s="15" t="s">
        <v>39</v>
      </c>
      <c r="C11" s="15" t="s">
        <v>40</v>
      </c>
      <c r="D11" s="15" t="s">
        <v>41</v>
      </c>
      <c r="E11" s="15" t="s">
        <v>42</v>
      </c>
      <c r="F11" s="15" t="s">
        <v>43</v>
      </c>
      <c r="G11" s="15">
        <v>2016</v>
      </c>
      <c r="H11" s="15">
        <v>2</v>
      </c>
      <c r="I11" s="15" t="s">
        <v>44</v>
      </c>
      <c r="J11" s="12" t="s">
        <v>57</v>
      </c>
      <c r="K11" s="12" t="s">
        <v>58</v>
      </c>
    </row>
    <row r="12" spans="1:11" s="9" customFormat="1" ht="51.75" hidden="1" x14ac:dyDescent="0.25">
      <c r="A12" s="15" t="s">
        <v>38</v>
      </c>
      <c r="B12" s="15" t="s">
        <v>32</v>
      </c>
      <c r="C12" s="15" t="s">
        <v>33</v>
      </c>
      <c r="D12" s="15" t="s">
        <v>46</v>
      </c>
      <c r="E12" s="15" t="s">
        <v>42</v>
      </c>
      <c r="F12" s="15" t="s">
        <v>43</v>
      </c>
      <c r="G12" s="15">
        <v>2014</v>
      </c>
      <c r="H12" s="15">
        <v>1</v>
      </c>
      <c r="I12" s="15" t="s">
        <v>44</v>
      </c>
      <c r="J12" s="12" t="s">
        <v>57</v>
      </c>
      <c r="K12" s="12" t="s">
        <v>58</v>
      </c>
    </row>
    <row r="13" spans="1:11" s="9" customFormat="1" ht="51.75" hidden="1" x14ac:dyDescent="0.25">
      <c r="A13" s="15" t="s">
        <v>38</v>
      </c>
      <c r="B13" s="15" t="s">
        <v>32</v>
      </c>
      <c r="C13" s="15" t="s">
        <v>33</v>
      </c>
      <c r="D13" s="15" t="s">
        <v>34</v>
      </c>
      <c r="E13" s="15" t="s">
        <v>35</v>
      </c>
      <c r="F13" s="15" t="s">
        <v>47</v>
      </c>
      <c r="G13" s="15">
        <v>2014</v>
      </c>
      <c r="H13" s="15">
        <v>1</v>
      </c>
      <c r="I13" s="15" t="s">
        <v>44</v>
      </c>
      <c r="J13" s="12" t="s">
        <v>57</v>
      </c>
      <c r="K13" s="12" t="s">
        <v>58</v>
      </c>
    </row>
    <row r="14" spans="1:11" s="9" customFormat="1" ht="51.75" hidden="1" x14ac:dyDescent="0.25">
      <c r="A14" s="15" t="s">
        <v>38</v>
      </c>
      <c r="B14" s="15" t="s">
        <v>32</v>
      </c>
      <c r="C14" s="15" t="s">
        <v>33</v>
      </c>
      <c r="D14" s="15" t="s">
        <v>34</v>
      </c>
      <c r="E14" s="15" t="s">
        <v>35</v>
      </c>
      <c r="F14" s="15" t="s">
        <v>43</v>
      </c>
      <c r="G14" s="15">
        <v>2014</v>
      </c>
      <c r="H14" s="15">
        <v>1</v>
      </c>
      <c r="I14" s="15" t="s">
        <v>44</v>
      </c>
      <c r="J14" s="12" t="s">
        <v>57</v>
      </c>
      <c r="K14" s="12" t="s">
        <v>58</v>
      </c>
    </row>
    <row r="15" spans="1:11" s="9" customFormat="1" ht="51.75" hidden="1" x14ac:dyDescent="0.25">
      <c r="A15" s="15" t="s">
        <v>38</v>
      </c>
      <c r="B15" s="15" t="s">
        <v>32</v>
      </c>
      <c r="C15" s="15" t="s">
        <v>33</v>
      </c>
      <c r="D15" s="15" t="s">
        <v>46</v>
      </c>
      <c r="E15" s="15" t="s">
        <v>42</v>
      </c>
      <c r="F15" s="15" t="s">
        <v>43</v>
      </c>
      <c r="G15" s="15">
        <v>2014</v>
      </c>
      <c r="H15" s="15">
        <v>2</v>
      </c>
      <c r="I15" s="15" t="s">
        <v>44</v>
      </c>
      <c r="J15" s="12" t="s">
        <v>57</v>
      </c>
      <c r="K15" s="12" t="s">
        <v>58</v>
      </c>
    </row>
    <row r="16" spans="1:11" s="9" customFormat="1" ht="51.75" hidden="1" x14ac:dyDescent="0.25">
      <c r="A16" s="15" t="s">
        <v>38</v>
      </c>
      <c r="B16" s="15" t="s">
        <v>32</v>
      </c>
      <c r="C16" s="15" t="s">
        <v>33</v>
      </c>
      <c r="D16" s="15" t="s">
        <v>34</v>
      </c>
      <c r="E16" s="15" t="s">
        <v>23</v>
      </c>
      <c r="F16" s="15" t="s">
        <v>43</v>
      </c>
      <c r="G16" s="15">
        <v>2014</v>
      </c>
      <c r="H16" s="15">
        <v>2</v>
      </c>
      <c r="I16" s="15" t="s">
        <v>44</v>
      </c>
      <c r="J16" s="12" t="s">
        <v>57</v>
      </c>
      <c r="K16" s="12" t="s">
        <v>58</v>
      </c>
    </row>
    <row r="17" spans="1:11" s="9" customFormat="1" ht="51.75" hidden="1" x14ac:dyDescent="0.25">
      <c r="A17" s="15" t="s">
        <v>38</v>
      </c>
      <c r="B17" s="15" t="s">
        <v>32</v>
      </c>
      <c r="C17" s="15" t="s">
        <v>33</v>
      </c>
      <c r="D17" s="15" t="s">
        <v>34</v>
      </c>
      <c r="E17" s="15" t="s">
        <v>23</v>
      </c>
      <c r="F17" s="15" t="s">
        <v>43</v>
      </c>
      <c r="G17" s="15">
        <v>2014</v>
      </c>
      <c r="H17" s="15">
        <v>2</v>
      </c>
      <c r="I17" s="15" t="s">
        <v>19</v>
      </c>
      <c r="J17" s="12" t="s">
        <v>57</v>
      </c>
      <c r="K17" s="12" t="s">
        <v>58</v>
      </c>
    </row>
    <row r="18" spans="1:11" s="9" customFormat="1" ht="51.75" hidden="1" x14ac:dyDescent="0.25">
      <c r="A18" s="15" t="s">
        <v>38</v>
      </c>
      <c r="B18" s="15" t="s">
        <v>32</v>
      </c>
      <c r="C18" s="15" t="s">
        <v>33</v>
      </c>
      <c r="D18" s="15" t="s">
        <v>34</v>
      </c>
      <c r="E18" s="15" t="s">
        <v>35</v>
      </c>
      <c r="F18" s="15" t="s">
        <v>43</v>
      </c>
      <c r="G18" s="15">
        <v>2014</v>
      </c>
      <c r="H18" s="15">
        <v>2</v>
      </c>
      <c r="I18" s="15" t="s">
        <v>44</v>
      </c>
      <c r="J18" s="12" t="s">
        <v>57</v>
      </c>
      <c r="K18" s="12" t="s">
        <v>58</v>
      </c>
    </row>
    <row r="19" spans="1:11" s="9" customFormat="1" ht="51.75" hidden="1" x14ac:dyDescent="0.25">
      <c r="A19" s="15" t="s">
        <v>38</v>
      </c>
      <c r="B19" s="15" t="s">
        <v>32</v>
      </c>
      <c r="C19" s="15" t="s">
        <v>33</v>
      </c>
      <c r="D19" s="15" t="s">
        <v>46</v>
      </c>
      <c r="E19" s="15" t="s">
        <v>42</v>
      </c>
      <c r="F19" s="15" t="s">
        <v>43</v>
      </c>
      <c r="G19" s="15">
        <v>2014</v>
      </c>
      <c r="H19" s="15">
        <v>3</v>
      </c>
      <c r="I19" s="15" t="s">
        <v>44</v>
      </c>
      <c r="J19" s="12" t="s">
        <v>57</v>
      </c>
      <c r="K19" s="12" t="s">
        <v>58</v>
      </c>
    </row>
    <row r="20" spans="1:11" s="9" customFormat="1" ht="51.75" hidden="1" x14ac:dyDescent="0.25">
      <c r="A20" s="15" t="s">
        <v>38</v>
      </c>
      <c r="B20" s="15" t="s">
        <v>32</v>
      </c>
      <c r="C20" s="15" t="s">
        <v>33</v>
      </c>
      <c r="D20" s="15" t="s">
        <v>34</v>
      </c>
      <c r="E20" s="15" t="s">
        <v>23</v>
      </c>
      <c r="F20" s="15" t="s">
        <v>43</v>
      </c>
      <c r="G20" s="15">
        <v>2014</v>
      </c>
      <c r="H20" s="15">
        <v>3</v>
      </c>
      <c r="I20" s="15" t="s">
        <v>44</v>
      </c>
      <c r="J20" s="12" t="s">
        <v>57</v>
      </c>
      <c r="K20" s="12" t="s">
        <v>58</v>
      </c>
    </row>
    <row r="21" spans="1:11" s="9" customFormat="1" ht="51.75" hidden="1" x14ac:dyDescent="0.25">
      <c r="A21" s="15" t="s">
        <v>38</v>
      </c>
      <c r="B21" s="15" t="s">
        <v>32</v>
      </c>
      <c r="C21" s="15" t="s">
        <v>33</v>
      </c>
      <c r="D21" s="15" t="s">
        <v>34</v>
      </c>
      <c r="E21" s="15" t="s">
        <v>23</v>
      </c>
      <c r="F21" s="15" t="s">
        <v>43</v>
      </c>
      <c r="G21" s="15">
        <v>2014</v>
      </c>
      <c r="H21" s="15">
        <v>3</v>
      </c>
      <c r="I21" s="15" t="s">
        <v>19</v>
      </c>
      <c r="J21" s="12" t="s">
        <v>57</v>
      </c>
      <c r="K21" s="12" t="s">
        <v>58</v>
      </c>
    </row>
    <row r="22" spans="1:11" s="9" customFormat="1" ht="51.75" hidden="1" x14ac:dyDescent="0.25">
      <c r="A22" s="15" t="s">
        <v>38</v>
      </c>
      <c r="B22" s="15" t="s">
        <v>32</v>
      </c>
      <c r="C22" s="15" t="s">
        <v>33</v>
      </c>
      <c r="D22" s="15" t="s">
        <v>34</v>
      </c>
      <c r="E22" s="15" t="s">
        <v>35</v>
      </c>
      <c r="F22" s="15" t="s">
        <v>47</v>
      </c>
      <c r="G22" s="15">
        <v>2014</v>
      </c>
      <c r="H22" s="15">
        <v>3</v>
      </c>
      <c r="I22" s="15" t="s">
        <v>44</v>
      </c>
      <c r="J22" s="12" t="s">
        <v>57</v>
      </c>
      <c r="K22" s="12" t="s">
        <v>58</v>
      </c>
    </row>
    <row r="23" spans="1:11" s="9" customFormat="1" ht="51.75" hidden="1" x14ac:dyDescent="0.25">
      <c r="A23" s="15" t="s">
        <v>38</v>
      </c>
      <c r="B23" s="15" t="s">
        <v>32</v>
      </c>
      <c r="C23" s="15" t="s">
        <v>33</v>
      </c>
      <c r="D23" s="15" t="s">
        <v>34</v>
      </c>
      <c r="E23" s="15" t="s">
        <v>35</v>
      </c>
      <c r="F23" s="15" t="s">
        <v>43</v>
      </c>
      <c r="G23" s="15">
        <v>2014</v>
      </c>
      <c r="H23" s="15">
        <v>3</v>
      </c>
      <c r="I23" s="15" t="s">
        <v>44</v>
      </c>
      <c r="J23" s="12" t="s">
        <v>57</v>
      </c>
      <c r="K23" s="12" t="s">
        <v>58</v>
      </c>
    </row>
    <row r="24" spans="1:11" s="9" customFormat="1" ht="51.75" hidden="1" x14ac:dyDescent="0.25">
      <c r="A24" s="15" t="s">
        <v>38</v>
      </c>
      <c r="B24" s="15" t="s">
        <v>32</v>
      </c>
      <c r="C24" s="15" t="s">
        <v>33</v>
      </c>
      <c r="D24" s="15" t="s">
        <v>46</v>
      </c>
      <c r="E24" s="15" t="s">
        <v>42</v>
      </c>
      <c r="F24" s="15" t="s">
        <v>43</v>
      </c>
      <c r="G24" s="15">
        <v>2014</v>
      </c>
      <c r="H24" s="15">
        <v>4</v>
      </c>
      <c r="I24" s="15" t="s">
        <v>44</v>
      </c>
      <c r="J24" s="12" t="s">
        <v>57</v>
      </c>
      <c r="K24" s="12" t="s">
        <v>58</v>
      </c>
    </row>
    <row r="25" spans="1:11" s="9" customFormat="1" ht="51.75" hidden="1" x14ac:dyDescent="0.25">
      <c r="A25" s="15" t="s">
        <v>38</v>
      </c>
      <c r="B25" s="15" t="s">
        <v>32</v>
      </c>
      <c r="C25" s="15" t="s">
        <v>33</v>
      </c>
      <c r="D25" s="15" t="s">
        <v>34</v>
      </c>
      <c r="E25" s="15" t="s">
        <v>23</v>
      </c>
      <c r="F25" s="15" t="s">
        <v>43</v>
      </c>
      <c r="G25" s="15">
        <v>2014</v>
      </c>
      <c r="H25" s="15">
        <v>4</v>
      </c>
      <c r="I25" s="15" t="s">
        <v>44</v>
      </c>
      <c r="J25" s="12" t="s">
        <v>57</v>
      </c>
      <c r="K25" s="12" t="s">
        <v>58</v>
      </c>
    </row>
    <row r="26" spans="1:11" s="9" customFormat="1" ht="51.75" hidden="1" x14ac:dyDescent="0.25">
      <c r="A26" s="15" t="s">
        <v>38</v>
      </c>
      <c r="B26" s="15" t="s">
        <v>32</v>
      </c>
      <c r="C26" s="15" t="s">
        <v>33</v>
      </c>
      <c r="D26" s="15" t="s">
        <v>34</v>
      </c>
      <c r="E26" s="15" t="s">
        <v>35</v>
      </c>
      <c r="F26" s="15" t="s">
        <v>43</v>
      </c>
      <c r="G26" s="15">
        <v>2014</v>
      </c>
      <c r="H26" s="15">
        <v>4</v>
      </c>
      <c r="I26" s="15" t="s">
        <v>44</v>
      </c>
      <c r="J26" s="12" t="s">
        <v>57</v>
      </c>
      <c r="K26" s="12" t="s">
        <v>58</v>
      </c>
    </row>
    <row r="27" spans="1:11" s="9" customFormat="1" ht="51.75" hidden="1" x14ac:dyDescent="0.25">
      <c r="A27" s="15" t="s">
        <v>38</v>
      </c>
      <c r="B27" s="15" t="s">
        <v>32</v>
      </c>
      <c r="C27" s="15" t="s">
        <v>33</v>
      </c>
      <c r="D27" s="15" t="s">
        <v>46</v>
      </c>
      <c r="E27" s="15" t="s">
        <v>42</v>
      </c>
      <c r="F27" s="15" t="s">
        <v>43</v>
      </c>
      <c r="G27" s="15">
        <v>2015</v>
      </c>
      <c r="H27" s="15">
        <v>1</v>
      </c>
      <c r="I27" s="15" t="s">
        <v>44</v>
      </c>
      <c r="J27" s="12" t="s">
        <v>57</v>
      </c>
      <c r="K27" s="12" t="s">
        <v>58</v>
      </c>
    </row>
    <row r="28" spans="1:11" s="9" customFormat="1" ht="51.75" hidden="1" x14ac:dyDescent="0.25">
      <c r="A28" s="15" t="s">
        <v>38</v>
      </c>
      <c r="B28" s="15" t="s">
        <v>32</v>
      </c>
      <c r="C28" s="15" t="s">
        <v>33</v>
      </c>
      <c r="D28" s="15" t="s">
        <v>34</v>
      </c>
      <c r="E28" s="15" t="s">
        <v>23</v>
      </c>
      <c r="F28" s="15" t="s">
        <v>43</v>
      </c>
      <c r="G28" s="15">
        <v>2015</v>
      </c>
      <c r="H28" s="15">
        <v>1</v>
      </c>
      <c r="I28" s="15" t="s">
        <v>44</v>
      </c>
      <c r="J28" s="12" t="s">
        <v>57</v>
      </c>
      <c r="K28" s="12" t="s">
        <v>58</v>
      </c>
    </row>
    <row r="29" spans="1:11" s="9" customFormat="1" ht="51.75" hidden="1" x14ac:dyDescent="0.25">
      <c r="A29" s="15" t="s">
        <v>38</v>
      </c>
      <c r="B29" s="15" t="s">
        <v>32</v>
      </c>
      <c r="C29" s="15" t="s">
        <v>33</v>
      </c>
      <c r="D29" s="15" t="s">
        <v>46</v>
      </c>
      <c r="E29" s="15" t="s">
        <v>42</v>
      </c>
      <c r="F29" s="15" t="s">
        <v>43</v>
      </c>
      <c r="G29" s="15">
        <v>2015</v>
      </c>
      <c r="H29" s="15">
        <v>2</v>
      </c>
      <c r="I29" s="15" t="s">
        <v>44</v>
      </c>
      <c r="J29" s="12" t="s">
        <v>57</v>
      </c>
      <c r="K29" s="12" t="s">
        <v>58</v>
      </c>
    </row>
    <row r="30" spans="1:11" s="9" customFormat="1" ht="51.75" hidden="1" x14ac:dyDescent="0.25">
      <c r="A30" s="15" t="s">
        <v>38</v>
      </c>
      <c r="B30" s="15" t="s">
        <v>32</v>
      </c>
      <c r="C30" s="15" t="s">
        <v>33</v>
      </c>
      <c r="D30" s="15" t="s">
        <v>34</v>
      </c>
      <c r="E30" s="15" t="s">
        <v>23</v>
      </c>
      <c r="F30" s="15" t="s">
        <v>43</v>
      </c>
      <c r="G30" s="15">
        <v>2015</v>
      </c>
      <c r="H30" s="15">
        <v>2</v>
      </c>
      <c r="I30" s="15" t="s">
        <v>44</v>
      </c>
      <c r="J30" s="12" t="s">
        <v>57</v>
      </c>
      <c r="K30" s="12" t="s">
        <v>58</v>
      </c>
    </row>
    <row r="31" spans="1:11" s="9" customFormat="1" ht="51.75" hidden="1" x14ac:dyDescent="0.25">
      <c r="A31" s="15" t="s">
        <v>38</v>
      </c>
      <c r="B31" s="15" t="s">
        <v>32</v>
      </c>
      <c r="C31" s="15" t="s">
        <v>33</v>
      </c>
      <c r="D31" s="15" t="s">
        <v>34</v>
      </c>
      <c r="E31" s="15" t="s">
        <v>35</v>
      </c>
      <c r="F31" s="15" t="s">
        <v>43</v>
      </c>
      <c r="G31" s="15">
        <v>2015</v>
      </c>
      <c r="H31" s="15">
        <v>2</v>
      </c>
      <c r="I31" s="15" t="s">
        <v>44</v>
      </c>
      <c r="J31" s="12" t="s">
        <v>57</v>
      </c>
      <c r="K31" s="12" t="s">
        <v>58</v>
      </c>
    </row>
    <row r="32" spans="1:11" s="9" customFormat="1" ht="51.75" hidden="1" x14ac:dyDescent="0.25">
      <c r="A32" s="15" t="s">
        <v>38</v>
      </c>
      <c r="B32" s="15" t="s">
        <v>32</v>
      </c>
      <c r="C32" s="15" t="s">
        <v>33</v>
      </c>
      <c r="D32" s="15" t="s">
        <v>46</v>
      </c>
      <c r="E32" s="15" t="s">
        <v>42</v>
      </c>
      <c r="F32" s="15" t="s">
        <v>43</v>
      </c>
      <c r="G32" s="15">
        <v>2016</v>
      </c>
      <c r="H32" s="15">
        <v>1</v>
      </c>
      <c r="I32" s="15" t="s">
        <v>44</v>
      </c>
      <c r="J32" s="12" t="s">
        <v>57</v>
      </c>
      <c r="K32" s="12" t="s">
        <v>58</v>
      </c>
    </row>
    <row r="33" spans="1:11" s="9" customFormat="1" ht="51.75" hidden="1" x14ac:dyDescent="0.25">
      <c r="A33" s="15" t="s">
        <v>38</v>
      </c>
      <c r="B33" s="15" t="s">
        <v>32</v>
      </c>
      <c r="C33" s="15" t="s">
        <v>33</v>
      </c>
      <c r="D33" s="15" t="s">
        <v>34</v>
      </c>
      <c r="E33" s="15" t="s">
        <v>23</v>
      </c>
      <c r="F33" s="15" t="s">
        <v>43</v>
      </c>
      <c r="G33" s="15">
        <v>2016</v>
      </c>
      <c r="H33" s="15">
        <v>1</v>
      </c>
      <c r="I33" s="15" t="s">
        <v>44</v>
      </c>
      <c r="J33" s="12" t="s">
        <v>57</v>
      </c>
      <c r="K33" s="12" t="s">
        <v>58</v>
      </c>
    </row>
    <row r="34" spans="1:11" s="9" customFormat="1" ht="51.75" hidden="1" x14ac:dyDescent="0.25">
      <c r="A34" s="15" t="s">
        <v>38</v>
      </c>
      <c r="B34" s="15" t="s">
        <v>32</v>
      </c>
      <c r="C34" s="15" t="s">
        <v>33</v>
      </c>
      <c r="D34" s="15" t="s">
        <v>34</v>
      </c>
      <c r="E34" s="15" t="s">
        <v>35</v>
      </c>
      <c r="F34" s="15" t="s">
        <v>43</v>
      </c>
      <c r="G34" s="15">
        <v>2016</v>
      </c>
      <c r="H34" s="15">
        <v>1</v>
      </c>
      <c r="I34" s="15" t="s">
        <v>44</v>
      </c>
      <c r="J34" s="12" t="s">
        <v>57</v>
      </c>
      <c r="K34" s="12" t="s">
        <v>58</v>
      </c>
    </row>
    <row r="35" spans="1:11" s="9" customFormat="1" ht="51.75" hidden="1" x14ac:dyDescent="0.25">
      <c r="A35" s="15" t="s">
        <v>38</v>
      </c>
      <c r="B35" s="15" t="s">
        <v>32</v>
      </c>
      <c r="C35" s="15" t="s">
        <v>33</v>
      </c>
      <c r="D35" s="15" t="s">
        <v>46</v>
      </c>
      <c r="E35" s="15" t="s">
        <v>42</v>
      </c>
      <c r="F35" s="15" t="s">
        <v>43</v>
      </c>
      <c r="G35" s="15">
        <v>2016</v>
      </c>
      <c r="H35" s="15">
        <v>2</v>
      </c>
      <c r="I35" s="15" t="s">
        <v>44</v>
      </c>
      <c r="J35" s="12" t="s">
        <v>57</v>
      </c>
      <c r="K35" s="12" t="s">
        <v>58</v>
      </c>
    </row>
    <row r="36" spans="1:11" s="9" customFormat="1" ht="51.75" hidden="1" x14ac:dyDescent="0.25">
      <c r="A36" s="15" t="s">
        <v>38</v>
      </c>
      <c r="B36" s="15" t="s">
        <v>32</v>
      </c>
      <c r="C36" s="15" t="s">
        <v>33</v>
      </c>
      <c r="D36" s="15" t="s">
        <v>34</v>
      </c>
      <c r="E36" s="15" t="s">
        <v>35</v>
      </c>
      <c r="F36" s="15" t="s">
        <v>43</v>
      </c>
      <c r="G36" s="15">
        <v>2016</v>
      </c>
      <c r="H36" s="15">
        <v>2</v>
      </c>
      <c r="I36" s="15" t="s">
        <v>44</v>
      </c>
      <c r="J36" s="12" t="s">
        <v>57</v>
      </c>
      <c r="K36" s="12" t="s">
        <v>58</v>
      </c>
    </row>
    <row r="37" spans="1:11" s="9" customFormat="1" ht="51.75" hidden="1" x14ac:dyDescent="0.25">
      <c r="A37" s="15" t="s">
        <v>38</v>
      </c>
      <c r="B37" s="15" t="s">
        <v>32</v>
      </c>
      <c r="C37" s="15" t="s">
        <v>33</v>
      </c>
      <c r="D37" s="15" t="s">
        <v>34</v>
      </c>
      <c r="E37" s="15" t="s">
        <v>23</v>
      </c>
      <c r="F37" s="15" t="s">
        <v>43</v>
      </c>
      <c r="G37" s="15">
        <v>2016</v>
      </c>
      <c r="H37" s="15">
        <v>3</v>
      </c>
      <c r="I37" s="15" t="s">
        <v>44</v>
      </c>
      <c r="J37" s="12" t="s">
        <v>57</v>
      </c>
      <c r="K37" s="12" t="s">
        <v>58</v>
      </c>
    </row>
    <row r="38" spans="1:11" s="9" customFormat="1" ht="51.75" hidden="1" x14ac:dyDescent="0.25">
      <c r="A38" s="15" t="s">
        <v>38</v>
      </c>
      <c r="B38" s="15" t="s">
        <v>32</v>
      </c>
      <c r="C38" s="15" t="s">
        <v>33</v>
      </c>
      <c r="D38" s="15" t="s">
        <v>34</v>
      </c>
      <c r="E38" s="15" t="s">
        <v>35</v>
      </c>
      <c r="F38" s="15" t="s">
        <v>43</v>
      </c>
      <c r="G38" s="15">
        <v>2016</v>
      </c>
      <c r="H38" s="15">
        <v>3</v>
      </c>
      <c r="I38" s="15" t="s">
        <v>44</v>
      </c>
      <c r="J38" s="12" t="s">
        <v>57</v>
      </c>
      <c r="K38" s="12" t="s">
        <v>58</v>
      </c>
    </row>
    <row r="39" spans="1:11" s="9" customFormat="1" ht="51.75" hidden="1" x14ac:dyDescent="0.25">
      <c r="A39" s="15" t="s">
        <v>38</v>
      </c>
      <c r="B39" s="15" t="s">
        <v>32</v>
      </c>
      <c r="C39" s="15" t="s">
        <v>33</v>
      </c>
      <c r="D39" s="15" t="s">
        <v>34</v>
      </c>
      <c r="E39" s="15" t="s">
        <v>35</v>
      </c>
      <c r="F39" s="15" t="s">
        <v>43</v>
      </c>
      <c r="G39" s="15">
        <v>2016</v>
      </c>
      <c r="H39" s="15">
        <v>3</v>
      </c>
      <c r="I39" s="15" t="s">
        <v>19</v>
      </c>
      <c r="J39" s="12" t="s">
        <v>57</v>
      </c>
      <c r="K39" s="12" t="s">
        <v>58</v>
      </c>
    </row>
    <row r="40" spans="1:11" s="9" customFormat="1" ht="51.75" hidden="1" x14ac:dyDescent="0.25">
      <c r="A40" s="15" t="s">
        <v>38</v>
      </c>
      <c r="B40" s="15" t="s">
        <v>32</v>
      </c>
      <c r="C40" s="15" t="s">
        <v>33</v>
      </c>
      <c r="D40" s="15" t="s">
        <v>46</v>
      </c>
      <c r="E40" s="15" t="s">
        <v>42</v>
      </c>
      <c r="F40" s="15" t="s">
        <v>43</v>
      </c>
      <c r="G40" s="15">
        <v>2016</v>
      </c>
      <c r="H40" s="15">
        <v>4</v>
      </c>
      <c r="I40" s="15" t="s">
        <v>44</v>
      </c>
      <c r="J40" s="12" t="s">
        <v>57</v>
      </c>
      <c r="K40" s="12" t="s">
        <v>58</v>
      </c>
    </row>
    <row r="41" spans="1:11" s="9" customFormat="1" ht="51.75" hidden="1" x14ac:dyDescent="0.25">
      <c r="A41" s="15" t="s">
        <v>38</v>
      </c>
      <c r="B41" s="15" t="s">
        <v>32</v>
      </c>
      <c r="C41" s="15" t="s">
        <v>33</v>
      </c>
      <c r="D41" s="15" t="s">
        <v>34</v>
      </c>
      <c r="E41" s="15" t="s">
        <v>23</v>
      </c>
      <c r="F41" s="15" t="s">
        <v>43</v>
      </c>
      <c r="G41" s="15">
        <v>2016</v>
      </c>
      <c r="H41" s="15">
        <v>4</v>
      </c>
      <c r="I41" s="15" t="s">
        <v>44</v>
      </c>
      <c r="J41" s="12" t="s">
        <v>57</v>
      </c>
      <c r="K41" s="12" t="s">
        <v>58</v>
      </c>
    </row>
    <row r="42" spans="1:11" s="9" customFormat="1" ht="51.75" hidden="1" x14ac:dyDescent="0.25">
      <c r="A42" s="15" t="s">
        <v>38</v>
      </c>
      <c r="B42" s="15" t="s">
        <v>32</v>
      </c>
      <c r="C42" s="15" t="s">
        <v>33</v>
      </c>
      <c r="D42" s="15" t="s">
        <v>34</v>
      </c>
      <c r="E42" s="15" t="s">
        <v>35</v>
      </c>
      <c r="F42" s="15" t="s">
        <v>47</v>
      </c>
      <c r="G42" s="15">
        <v>2016</v>
      </c>
      <c r="H42" s="15">
        <v>4</v>
      </c>
      <c r="I42" s="15" t="s">
        <v>44</v>
      </c>
      <c r="J42" s="12" t="s">
        <v>57</v>
      </c>
      <c r="K42" s="12" t="s">
        <v>58</v>
      </c>
    </row>
    <row r="43" spans="1:11" s="9" customFormat="1" ht="51.75" hidden="1" x14ac:dyDescent="0.25">
      <c r="A43" s="15" t="s">
        <v>38</v>
      </c>
      <c r="B43" s="15" t="s">
        <v>32</v>
      </c>
      <c r="C43" s="15" t="s">
        <v>33</v>
      </c>
      <c r="D43" s="15" t="s">
        <v>34</v>
      </c>
      <c r="E43" s="15" t="s">
        <v>35</v>
      </c>
      <c r="F43" s="15" t="s">
        <v>43</v>
      </c>
      <c r="G43" s="15">
        <v>2016</v>
      </c>
      <c r="H43" s="15">
        <v>4</v>
      </c>
      <c r="I43" s="15" t="s">
        <v>44</v>
      </c>
      <c r="J43" s="12" t="s">
        <v>57</v>
      </c>
      <c r="K43" s="12" t="s">
        <v>58</v>
      </c>
    </row>
    <row r="44" spans="1:11" s="9" customFormat="1" ht="51.75" hidden="1" x14ac:dyDescent="0.25">
      <c r="A44" s="15" t="s">
        <v>38</v>
      </c>
      <c r="B44" s="15" t="s">
        <v>48</v>
      </c>
      <c r="C44" s="15" t="s">
        <v>49</v>
      </c>
      <c r="D44" s="15" t="s">
        <v>50</v>
      </c>
      <c r="E44" s="15" t="s">
        <v>35</v>
      </c>
      <c r="F44" s="15" t="s">
        <v>47</v>
      </c>
      <c r="G44" s="15">
        <v>2014</v>
      </c>
      <c r="H44" s="15">
        <v>1</v>
      </c>
      <c r="I44" s="15" t="s">
        <v>44</v>
      </c>
      <c r="J44" s="12" t="s">
        <v>57</v>
      </c>
      <c r="K44" s="12" t="s">
        <v>58</v>
      </c>
    </row>
    <row r="45" spans="1:11" s="9" customFormat="1" ht="51.75" hidden="1" x14ac:dyDescent="0.25">
      <c r="A45" s="15" t="s">
        <v>38</v>
      </c>
      <c r="B45" s="15" t="s">
        <v>48</v>
      </c>
      <c r="C45" s="15" t="s">
        <v>49</v>
      </c>
      <c r="D45" s="15" t="s">
        <v>50</v>
      </c>
      <c r="E45" s="15" t="s">
        <v>35</v>
      </c>
      <c r="F45" s="15" t="s">
        <v>43</v>
      </c>
      <c r="G45" s="15">
        <v>2014</v>
      </c>
      <c r="H45" s="15">
        <v>1</v>
      </c>
      <c r="I45" s="15" t="s">
        <v>44</v>
      </c>
      <c r="J45" s="12" t="s">
        <v>57</v>
      </c>
      <c r="K45" s="12" t="s">
        <v>58</v>
      </c>
    </row>
    <row r="46" spans="1:11" s="9" customFormat="1" ht="51.75" hidden="1" x14ac:dyDescent="0.25">
      <c r="A46" s="15" t="s">
        <v>38</v>
      </c>
      <c r="B46" s="15" t="s">
        <v>48</v>
      </c>
      <c r="C46" s="15" t="s">
        <v>49</v>
      </c>
      <c r="D46" s="15" t="s">
        <v>50</v>
      </c>
      <c r="E46" s="15" t="s">
        <v>23</v>
      </c>
      <c r="F46" s="15" t="s">
        <v>43</v>
      </c>
      <c r="G46" s="15">
        <v>2014</v>
      </c>
      <c r="H46" s="15">
        <v>2</v>
      </c>
      <c r="I46" s="15" t="s">
        <v>44</v>
      </c>
      <c r="J46" s="12" t="s">
        <v>57</v>
      </c>
      <c r="K46" s="12" t="s">
        <v>58</v>
      </c>
    </row>
    <row r="47" spans="1:11" s="9" customFormat="1" ht="51.75" hidden="1" x14ac:dyDescent="0.25">
      <c r="A47" s="15" t="s">
        <v>38</v>
      </c>
      <c r="B47" s="15" t="s">
        <v>48</v>
      </c>
      <c r="C47" s="15" t="s">
        <v>49</v>
      </c>
      <c r="D47" s="15" t="s">
        <v>50</v>
      </c>
      <c r="E47" s="15" t="s">
        <v>35</v>
      </c>
      <c r="F47" s="15" t="s">
        <v>43</v>
      </c>
      <c r="G47" s="15">
        <v>2014</v>
      </c>
      <c r="H47" s="15">
        <v>2</v>
      </c>
      <c r="I47" s="15" t="s">
        <v>44</v>
      </c>
      <c r="J47" s="12" t="s">
        <v>57</v>
      </c>
      <c r="K47" s="12" t="s">
        <v>58</v>
      </c>
    </row>
    <row r="48" spans="1:11" s="9" customFormat="1" ht="51.75" hidden="1" x14ac:dyDescent="0.25">
      <c r="A48" s="15" t="s">
        <v>38</v>
      </c>
      <c r="B48" s="15" t="s">
        <v>48</v>
      </c>
      <c r="C48" s="15" t="s">
        <v>49</v>
      </c>
      <c r="D48" s="15" t="s">
        <v>50</v>
      </c>
      <c r="E48" s="15" t="s">
        <v>23</v>
      </c>
      <c r="F48" s="15" t="s">
        <v>43</v>
      </c>
      <c r="G48" s="15">
        <v>2014</v>
      </c>
      <c r="H48" s="15">
        <v>3</v>
      </c>
      <c r="I48" s="15" t="s">
        <v>44</v>
      </c>
      <c r="J48" s="12" t="s">
        <v>57</v>
      </c>
      <c r="K48" s="12" t="s">
        <v>58</v>
      </c>
    </row>
    <row r="49" spans="1:11" s="9" customFormat="1" ht="51.75" hidden="1" x14ac:dyDescent="0.25">
      <c r="A49" s="15" t="s">
        <v>38</v>
      </c>
      <c r="B49" s="15" t="s">
        <v>48</v>
      </c>
      <c r="C49" s="15" t="s">
        <v>49</v>
      </c>
      <c r="D49" s="15" t="s">
        <v>50</v>
      </c>
      <c r="E49" s="15" t="s">
        <v>35</v>
      </c>
      <c r="F49" s="15" t="s">
        <v>47</v>
      </c>
      <c r="G49" s="15">
        <v>2014</v>
      </c>
      <c r="H49" s="15">
        <v>3</v>
      </c>
      <c r="I49" s="15" t="s">
        <v>44</v>
      </c>
      <c r="J49" s="12" t="s">
        <v>57</v>
      </c>
      <c r="K49" s="12" t="s">
        <v>58</v>
      </c>
    </row>
    <row r="50" spans="1:11" s="9" customFormat="1" ht="51.75" hidden="1" x14ac:dyDescent="0.25">
      <c r="A50" s="15" t="s">
        <v>38</v>
      </c>
      <c r="B50" s="15" t="s">
        <v>48</v>
      </c>
      <c r="C50" s="15" t="s">
        <v>49</v>
      </c>
      <c r="D50" s="15" t="s">
        <v>50</v>
      </c>
      <c r="E50" s="15" t="s">
        <v>23</v>
      </c>
      <c r="F50" s="15" t="s">
        <v>43</v>
      </c>
      <c r="G50" s="15">
        <v>2015</v>
      </c>
      <c r="H50" s="15">
        <v>2</v>
      </c>
      <c r="I50" s="15" t="s">
        <v>44</v>
      </c>
      <c r="J50" s="12" t="s">
        <v>57</v>
      </c>
      <c r="K50" s="12" t="s">
        <v>58</v>
      </c>
    </row>
    <row r="51" spans="1:11" s="9" customFormat="1" ht="51.75" hidden="1" x14ac:dyDescent="0.25">
      <c r="A51" s="15" t="s">
        <v>38</v>
      </c>
      <c r="B51" s="15" t="s">
        <v>48</v>
      </c>
      <c r="C51" s="15" t="s">
        <v>49</v>
      </c>
      <c r="D51" s="15" t="s">
        <v>50</v>
      </c>
      <c r="E51" s="15" t="s">
        <v>35</v>
      </c>
      <c r="F51" s="15" t="s">
        <v>43</v>
      </c>
      <c r="G51" s="15">
        <v>2015</v>
      </c>
      <c r="H51" s="15">
        <v>2</v>
      </c>
      <c r="I51" s="15" t="s">
        <v>44</v>
      </c>
      <c r="J51" s="12" t="s">
        <v>57</v>
      </c>
      <c r="K51" s="12" t="s">
        <v>58</v>
      </c>
    </row>
    <row r="52" spans="1:11" s="9" customFormat="1" ht="51.75" hidden="1" x14ac:dyDescent="0.25">
      <c r="A52" s="15" t="s">
        <v>38</v>
      </c>
      <c r="B52" s="15" t="s">
        <v>48</v>
      </c>
      <c r="C52" s="15" t="s">
        <v>49</v>
      </c>
      <c r="D52" s="15" t="s">
        <v>50</v>
      </c>
      <c r="E52" s="15" t="s">
        <v>35</v>
      </c>
      <c r="F52" s="15" t="s">
        <v>43</v>
      </c>
      <c r="G52" s="15">
        <v>2016</v>
      </c>
      <c r="H52" s="15">
        <v>1</v>
      </c>
      <c r="I52" s="15" t="s">
        <v>44</v>
      </c>
      <c r="J52" s="12" t="s">
        <v>57</v>
      </c>
      <c r="K52" s="12" t="s">
        <v>58</v>
      </c>
    </row>
    <row r="53" spans="1:11" s="9" customFormat="1" ht="51.75" hidden="1" x14ac:dyDescent="0.25">
      <c r="A53" s="15" t="s">
        <v>38</v>
      </c>
      <c r="B53" s="15" t="s">
        <v>48</v>
      </c>
      <c r="C53" s="15" t="s">
        <v>49</v>
      </c>
      <c r="D53" s="15" t="s">
        <v>50</v>
      </c>
      <c r="E53" s="15" t="s">
        <v>35</v>
      </c>
      <c r="F53" s="15" t="s">
        <v>43</v>
      </c>
      <c r="G53" s="15">
        <v>2016</v>
      </c>
      <c r="H53" s="15">
        <v>2</v>
      </c>
      <c r="I53" s="15" t="s">
        <v>44</v>
      </c>
      <c r="J53" s="12" t="s">
        <v>57</v>
      </c>
      <c r="K53" s="12" t="s">
        <v>58</v>
      </c>
    </row>
    <row r="54" spans="1:11" s="9" customFormat="1" ht="51.75" hidden="1" x14ac:dyDescent="0.25">
      <c r="A54" s="15" t="s">
        <v>38</v>
      </c>
      <c r="B54" s="15" t="s">
        <v>48</v>
      </c>
      <c r="C54" s="15" t="s">
        <v>49</v>
      </c>
      <c r="D54" s="15" t="s">
        <v>50</v>
      </c>
      <c r="E54" s="15" t="s">
        <v>23</v>
      </c>
      <c r="F54" s="15" t="s">
        <v>43</v>
      </c>
      <c r="G54" s="15">
        <v>2016</v>
      </c>
      <c r="H54" s="15">
        <v>3</v>
      </c>
      <c r="I54" s="15" t="s">
        <v>44</v>
      </c>
      <c r="J54" s="12" t="s">
        <v>57</v>
      </c>
      <c r="K54" s="12" t="s">
        <v>58</v>
      </c>
    </row>
    <row r="55" spans="1:11" s="9" customFormat="1" ht="51.75" hidden="1" x14ac:dyDescent="0.25">
      <c r="A55" s="15" t="s">
        <v>38</v>
      </c>
      <c r="B55" s="15" t="s">
        <v>48</v>
      </c>
      <c r="C55" s="15" t="s">
        <v>49</v>
      </c>
      <c r="D55" s="15" t="s">
        <v>50</v>
      </c>
      <c r="E55" s="15" t="s">
        <v>35</v>
      </c>
      <c r="F55" s="15" t="s">
        <v>47</v>
      </c>
      <c r="G55" s="15">
        <v>2016</v>
      </c>
      <c r="H55" s="15">
        <v>4</v>
      </c>
      <c r="I55" s="15" t="s">
        <v>44</v>
      </c>
      <c r="J55" s="12" t="s">
        <v>57</v>
      </c>
      <c r="K55" s="12" t="s">
        <v>58</v>
      </c>
    </row>
    <row r="56" spans="1:11" s="9" customFormat="1" ht="51.75" hidden="1" customHeight="1" x14ac:dyDescent="0.25">
      <c r="A56" s="15" t="s">
        <v>38</v>
      </c>
      <c r="B56" s="15" t="s">
        <v>51</v>
      </c>
      <c r="C56" s="15" t="s">
        <v>27</v>
      </c>
      <c r="D56" s="15" t="s">
        <v>28</v>
      </c>
      <c r="E56" s="15" t="s">
        <v>35</v>
      </c>
      <c r="F56" s="15" t="s">
        <v>47</v>
      </c>
      <c r="G56" s="15">
        <v>2016</v>
      </c>
      <c r="H56" s="15">
        <v>4</v>
      </c>
      <c r="I56" s="15" t="s">
        <v>19</v>
      </c>
      <c r="J56" s="12" t="s">
        <v>57</v>
      </c>
      <c r="K56" s="12" t="s">
        <v>58</v>
      </c>
    </row>
    <row r="57" spans="1:11" s="9" customFormat="1" ht="51.75" hidden="1" customHeight="1" x14ac:dyDescent="0.25">
      <c r="A57" s="15" t="s">
        <v>38</v>
      </c>
      <c r="B57" s="15" t="s">
        <v>52</v>
      </c>
      <c r="C57" s="15" t="s">
        <v>53</v>
      </c>
      <c r="D57" s="15" t="s">
        <v>54</v>
      </c>
      <c r="E57" s="15" t="s">
        <v>35</v>
      </c>
      <c r="F57" s="15" t="s">
        <v>47</v>
      </c>
      <c r="G57" s="15">
        <v>2014</v>
      </c>
      <c r="H57" s="15">
        <v>1</v>
      </c>
      <c r="I57" s="15" t="s">
        <v>19</v>
      </c>
      <c r="J57" s="12" t="s">
        <v>59</v>
      </c>
      <c r="K57" s="12" t="s">
        <v>60</v>
      </c>
    </row>
    <row r="58" spans="1:11" s="9" customFormat="1" ht="51.75" hidden="1" customHeight="1" x14ac:dyDescent="0.25">
      <c r="A58" s="15" t="s">
        <v>38</v>
      </c>
      <c r="B58" s="15" t="s">
        <v>52</v>
      </c>
      <c r="C58" s="15" t="s">
        <v>53</v>
      </c>
      <c r="D58" s="15" t="s">
        <v>54</v>
      </c>
      <c r="E58" s="15" t="s">
        <v>35</v>
      </c>
      <c r="F58" s="15" t="s">
        <v>47</v>
      </c>
      <c r="G58" s="15">
        <v>2014</v>
      </c>
      <c r="H58" s="15">
        <v>2</v>
      </c>
      <c r="I58" s="15" t="s">
        <v>19</v>
      </c>
      <c r="J58" s="12" t="s">
        <v>59</v>
      </c>
      <c r="K58" s="12" t="s">
        <v>61</v>
      </c>
    </row>
    <row r="59" spans="1:11" s="9" customFormat="1" ht="51.75" hidden="1" customHeight="1" x14ac:dyDescent="0.25">
      <c r="A59" s="15" t="s">
        <v>38</v>
      </c>
      <c r="B59" s="15" t="s">
        <v>52</v>
      </c>
      <c r="C59" s="15" t="s">
        <v>53</v>
      </c>
      <c r="D59" s="15" t="s">
        <v>54</v>
      </c>
      <c r="E59" s="15" t="s">
        <v>35</v>
      </c>
      <c r="F59" s="15" t="s">
        <v>47</v>
      </c>
      <c r="G59" s="15">
        <v>2014</v>
      </c>
      <c r="H59" s="15">
        <v>3</v>
      </c>
      <c r="I59" s="15" t="s">
        <v>19</v>
      </c>
      <c r="J59" s="12" t="s">
        <v>59</v>
      </c>
      <c r="K59" s="12" t="s">
        <v>60</v>
      </c>
    </row>
    <row r="60" spans="1:11" s="9" customFormat="1" ht="51.75" hidden="1" customHeight="1" x14ac:dyDescent="0.25">
      <c r="A60" s="15" t="s">
        <v>38</v>
      </c>
      <c r="B60" s="15" t="s">
        <v>52</v>
      </c>
      <c r="C60" s="15" t="s">
        <v>53</v>
      </c>
      <c r="D60" s="15" t="s">
        <v>54</v>
      </c>
      <c r="E60" s="15" t="s">
        <v>35</v>
      </c>
      <c r="F60" s="15" t="s">
        <v>47</v>
      </c>
      <c r="G60" s="15">
        <v>2014</v>
      </c>
      <c r="H60" s="15">
        <v>4</v>
      </c>
      <c r="I60" s="15" t="s">
        <v>19</v>
      </c>
      <c r="J60" s="12" t="s">
        <v>59</v>
      </c>
      <c r="K60" s="12" t="s">
        <v>60</v>
      </c>
    </row>
    <row r="61" spans="1:11" s="9" customFormat="1" ht="51.75" hidden="1" customHeight="1" x14ac:dyDescent="0.25">
      <c r="A61" s="15" t="s">
        <v>38</v>
      </c>
      <c r="B61" s="15" t="s">
        <v>52</v>
      </c>
      <c r="C61" s="15" t="s">
        <v>53</v>
      </c>
      <c r="D61" s="15" t="s">
        <v>54</v>
      </c>
      <c r="E61" s="15" t="s">
        <v>35</v>
      </c>
      <c r="F61" s="15" t="s">
        <v>47</v>
      </c>
      <c r="G61" s="15">
        <v>2014</v>
      </c>
      <c r="H61" s="15">
        <v>1</v>
      </c>
      <c r="I61" s="15" t="s">
        <v>44</v>
      </c>
      <c r="J61" s="12" t="s">
        <v>59</v>
      </c>
      <c r="K61" s="12" t="s">
        <v>62</v>
      </c>
    </row>
    <row r="62" spans="1:11" s="9" customFormat="1" ht="51.75" hidden="1" customHeight="1" x14ac:dyDescent="0.25">
      <c r="A62" s="15" t="s">
        <v>38</v>
      </c>
      <c r="B62" s="15" t="s">
        <v>52</v>
      </c>
      <c r="C62" s="15" t="s">
        <v>53</v>
      </c>
      <c r="D62" s="15" t="s">
        <v>54</v>
      </c>
      <c r="E62" s="15" t="s">
        <v>35</v>
      </c>
      <c r="F62" s="15" t="s">
        <v>47</v>
      </c>
      <c r="G62" s="15">
        <v>2014</v>
      </c>
      <c r="H62" s="15">
        <v>2</v>
      </c>
      <c r="I62" s="15" t="s">
        <v>44</v>
      </c>
      <c r="J62" s="12" t="s">
        <v>59</v>
      </c>
      <c r="K62" s="12" t="s">
        <v>63</v>
      </c>
    </row>
    <row r="63" spans="1:11" s="9" customFormat="1" ht="51.75" hidden="1" customHeight="1" x14ac:dyDescent="0.25">
      <c r="A63" s="15" t="s">
        <v>38</v>
      </c>
      <c r="B63" s="15" t="s">
        <v>52</v>
      </c>
      <c r="C63" s="15" t="s">
        <v>53</v>
      </c>
      <c r="D63" s="15" t="s">
        <v>54</v>
      </c>
      <c r="E63" s="15" t="s">
        <v>35</v>
      </c>
      <c r="F63" s="15" t="s">
        <v>47</v>
      </c>
      <c r="G63" s="15">
        <v>2014</v>
      </c>
      <c r="H63" s="15">
        <v>3</v>
      </c>
      <c r="I63" s="15" t="s">
        <v>44</v>
      </c>
      <c r="J63" s="12" t="s">
        <v>59</v>
      </c>
      <c r="K63" s="12" t="s">
        <v>63</v>
      </c>
    </row>
    <row r="64" spans="1:11" s="9" customFormat="1" ht="51.75" hidden="1" customHeight="1" x14ac:dyDescent="0.25">
      <c r="A64" s="15" t="s">
        <v>38</v>
      </c>
      <c r="B64" s="15" t="s">
        <v>52</v>
      </c>
      <c r="C64" s="15" t="s">
        <v>53</v>
      </c>
      <c r="D64" s="15" t="s">
        <v>54</v>
      </c>
      <c r="E64" s="15" t="s">
        <v>35</v>
      </c>
      <c r="F64" s="15" t="s">
        <v>47</v>
      </c>
      <c r="G64" s="15">
        <v>2014</v>
      </c>
      <c r="H64" s="15">
        <v>4</v>
      </c>
      <c r="I64" s="15" t="s">
        <v>44</v>
      </c>
      <c r="J64" s="12" t="s">
        <v>59</v>
      </c>
      <c r="K64" s="12" t="s">
        <v>64</v>
      </c>
    </row>
    <row r="65" spans="1:11" s="9" customFormat="1" ht="51.75" hidden="1" customHeight="1" x14ac:dyDescent="0.25">
      <c r="A65" s="15" t="s">
        <v>38</v>
      </c>
      <c r="B65" s="15" t="s">
        <v>52</v>
      </c>
      <c r="C65" s="15" t="s">
        <v>53</v>
      </c>
      <c r="D65" s="15" t="s">
        <v>54</v>
      </c>
      <c r="E65" s="15" t="s">
        <v>35</v>
      </c>
      <c r="F65" s="15" t="s">
        <v>43</v>
      </c>
      <c r="G65" s="15">
        <v>2014</v>
      </c>
      <c r="H65" s="15">
        <v>1</v>
      </c>
      <c r="I65" s="15" t="s">
        <v>19</v>
      </c>
      <c r="J65" s="12" t="s">
        <v>59</v>
      </c>
      <c r="K65" s="12" t="s">
        <v>65</v>
      </c>
    </row>
    <row r="66" spans="1:11" s="9" customFormat="1" ht="51.75" hidden="1" customHeight="1" x14ac:dyDescent="0.25">
      <c r="A66" s="15" t="s">
        <v>38</v>
      </c>
      <c r="B66" s="15" t="s">
        <v>52</v>
      </c>
      <c r="C66" s="15" t="s">
        <v>53</v>
      </c>
      <c r="D66" s="15" t="s">
        <v>54</v>
      </c>
      <c r="E66" s="15" t="s">
        <v>35</v>
      </c>
      <c r="F66" s="15" t="s">
        <v>43</v>
      </c>
      <c r="G66" s="15">
        <v>2014</v>
      </c>
      <c r="H66" s="15">
        <v>2</v>
      </c>
      <c r="I66" s="15" t="s">
        <v>19</v>
      </c>
      <c r="J66" s="12" t="s">
        <v>59</v>
      </c>
      <c r="K66" s="12" t="s">
        <v>65</v>
      </c>
    </row>
    <row r="67" spans="1:11" s="9" customFormat="1" ht="51.75" hidden="1" customHeight="1" x14ac:dyDescent="0.25">
      <c r="A67" s="15" t="s">
        <v>38</v>
      </c>
      <c r="B67" s="15" t="s">
        <v>52</v>
      </c>
      <c r="C67" s="15" t="s">
        <v>53</v>
      </c>
      <c r="D67" s="15" t="s">
        <v>54</v>
      </c>
      <c r="E67" s="15" t="s">
        <v>35</v>
      </c>
      <c r="F67" s="15" t="s">
        <v>43</v>
      </c>
      <c r="G67" s="15">
        <v>2014</v>
      </c>
      <c r="H67" s="15">
        <v>3</v>
      </c>
      <c r="I67" s="15" t="s">
        <v>19</v>
      </c>
      <c r="J67" s="12" t="s">
        <v>59</v>
      </c>
      <c r="K67" s="12" t="s">
        <v>65</v>
      </c>
    </row>
    <row r="68" spans="1:11" s="9" customFormat="1" ht="51.75" hidden="1" customHeight="1" x14ac:dyDescent="0.25">
      <c r="A68" s="15" t="s">
        <v>38</v>
      </c>
      <c r="B68" s="15" t="s">
        <v>52</v>
      </c>
      <c r="C68" s="15" t="s">
        <v>53</v>
      </c>
      <c r="D68" s="15" t="s">
        <v>54</v>
      </c>
      <c r="E68" s="15" t="s">
        <v>35</v>
      </c>
      <c r="F68" s="15" t="s">
        <v>43</v>
      </c>
      <c r="G68" s="15">
        <v>2014</v>
      </c>
      <c r="H68" s="15">
        <v>4</v>
      </c>
      <c r="I68" s="15" t="s">
        <v>19</v>
      </c>
      <c r="J68" s="12" t="s">
        <v>59</v>
      </c>
      <c r="K68" s="12" t="s">
        <v>65</v>
      </c>
    </row>
    <row r="69" spans="1:11" s="9" customFormat="1" ht="51.75" hidden="1" customHeight="1" x14ac:dyDescent="0.25">
      <c r="A69" s="15" t="s">
        <v>38</v>
      </c>
      <c r="B69" s="15" t="s">
        <v>52</v>
      </c>
      <c r="C69" s="15" t="s">
        <v>53</v>
      </c>
      <c r="D69" s="15" t="s">
        <v>54</v>
      </c>
      <c r="E69" s="15" t="s">
        <v>35</v>
      </c>
      <c r="F69" s="15" t="s">
        <v>43</v>
      </c>
      <c r="G69" s="15">
        <v>2014</v>
      </c>
      <c r="H69" s="15">
        <v>1</v>
      </c>
      <c r="I69" s="15" t="s">
        <v>44</v>
      </c>
      <c r="J69" s="12" t="s">
        <v>59</v>
      </c>
      <c r="K69" s="12" t="s">
        <v>62</v>
      </c>
    </row>
    <row r="70" spans="1:11" s="9" customFormat="1" ht="51.75" hidden="1" customHeight="1" x14ac:dyDescent="0.25">
      <c r="A70" s="15" t="s">
        <v>38</v>
      </c>
      <c r="B70" s="15" t="s">
        <v>52</v>
      </c>
      <c r="C70" s="15" t="s">
        <v>53</v>
      </c>
      <c r="D70" s="15" t="s">
        <v>54</v>
      </c>
      <c r="E70" s="15" t="s">
        <v>35</v>
      </c>
      <c r="F70" s="15" t="s">
        <v>43</v>
      </c>
      <c r="G70" s="15">
        <v>2014</v>
      </c>
      <c r="H70" s="15">
        <v>2</v>
      </c>
      <c r="I70" s="15" t="s">
        <v>44</v>
      </c>
      <c r="J70" s="12" t="s">
        <v>59</v>
      </c>
      <c r="K70" s="12" t="s">
        <v>62</v>
      </c>
    </row>
    <row r="71" spans="1:11" s="9" customFormat="1" ht="51.75" hidden="1" customHeight="1" x14ac:dyDescent="0.25">
      <c r="A71" s="15" t="s">
        <v>38</v>
      </c>
      <c r="B71" s="15" t="s">
        <v>52</v>
      </c>
      <c r="C71" s="15" t="s">
        <v>53</v>
      </c>
      <c r="D71" s="15" t="s">
        <v>54</v>
      </c>
      <c r="E71" s="15" t="s">
        <v>35</v>
      </c>
      <c r="F71" s="15" t="s">
        <v>43</v>
      </c>
      <c r="G71" s="15">
        <v>2014</v>
      </c>
      <c r="H71" s="15">
        <v>3</v>
      </c>
      <c r="I71" s="15" t="s">
        <v>44</v>
      </c>
      <c r="J71" s="12" t="s">
        <v>59</v>
      </c>
      <c r="K71" s="12" t="s">
        <v>62</v>
      </c>
    </row>
    <row r="72" spans="1:11" s="9" customFormat="1" ht="51.75" hidden="1" customHeight="1" x14ac:dyDescent="0.25">
      <c r="A72" s="15" t="s">
        <v>38</v>
      </c>
      <c r="B72" s="15" t="s">
        <v>52</v>
      </c>
      <c r="C72" s="15" t="s">
        <v>53</v>
      </c>
      <c r="D72" s="15" t="s">
        <v>54</v>
      </c>
      <c r="E72" s="15" t="s">
        <v>35</v>
      </c>
      <c r="F72" s="15" t="s">
        <v>43</v>
      </c>
      <c r="G72" s="15">
        <v>2014</v>
      </c>
      <c r="H72" s="15">
        <v>4</v>
      </c>
      <c r="I72" s="15" t="s">
        <v>44</v>
      </c>
      <c r="J72" s="12" t="s">
        <v>59</v>
      </c>
      <c r="K72" s="12" t="s">
        <v>62</v>
      </c>
    </row>
    <row r="73" spans="1:11" s="9" customFormat="1" ht="51.75" hidden="1" customHeight="1" x14ac:dyDescent="0.25">
      <c r="A73" s="15" t="s">
        <v>38</v>
      </c>
      <c r="B73" s="15" t="s">
        <v>52</v>
      </c>
      <c r="C73" s="15" t="s">
        <v>53</v>
      </c>
      <c r="D73" s="15" t="s">
        <v>54</v>
      </c>
      <c r="E73" s="15" t="s">
        <v>31</v>
      </c>
      <c r="F73" s="15" t="s">
        <v>47</v>
      </c>
      <c r="G73" s="15">
        <v>2014</v>
      </c>
      <c r="H73" s="15">
        <v>2</v>
      </c>
      <c r="I73" s="15" t="s">
        <v>44</v>
      </c>
      <c r="J73" s="12" t="s">
        <v>59</v>
      </c>
      <c r="K73" s="12" t="s">
        <v>66</v>
      </c>
    </row>
    <row r="74" spans="1:11" s="9" customFormat="1" ht="51.75" hidden="1" customHeight="1" x14ac:dyDescent="0.25">
      <c r="A74" s="15" t="s">
        <v>38</v>
      </c>
      <c r="B74" s="15" t="s">
        <v>52</v>
      </c>
      <c r="C74" s="15" t="s">
        <v>53</v>
      </c>
      <c r="D74" s="15" t="s">
        <v>54</v>
      </c>
      <c r="E74" s="15" t="s">
        <v>31</v>
      </c>
      <c r="F74" s="15" t="s">
        <v>47</v>
      </c>
      <c r="G74" s="15">
        <v>2014</v>
      </c>
      <c r="H74" s="15">
        <v>4</v>
      </c>
      <c r="I74" s="15" t="s">
        <v>44</v>
      </c>
      <c r="J74" s="12" t="s">
        <v>59</v>
      </c>
      <c r="K74" s="12" t="s">
        <v>66</v>
      </c>
    </row>
    <row r="75" spans="1:11" s="9" customFormat="1" ht="51.75" hidden="1" customHeight="1" x14ac:dyDescent="0.25">
      <c r="A75" s="15" t="s">
        <v>38</v>
      </c>
      <c r="B75" s="15" t="s">
        <v>52</v>
      </c>
      <c r="C75" s="15" t="s">
        <v>53</v>
      </c>
      <c r="D75" s="15" t="s">
        <v>54</v>
      </c>
      <c r="E75" s="15" t="s">
        <v>35</v>
      </c>
      <c r="F75" s="15" t="s">
        <v>47</v>
      </c>
      <c r="G75" s="15">
        <v>2015</v>
      </c>
      <c r="H75" s="15">
        <v>1</v>
      </c>
      <c r="I75" s="15" t="s">
        <v>67</v>
      </c>
      <c r="J75" s="12" t="s">
        <v>59</v>
      </c>
      <c r="K75" s="12" t="s">
        <v>62</v>
      </c>
    </row>
    <row r="76" spans="1:11" s="9" customFormat="1" ht="51.75" hidden="1" customHeight="1" x14ac:dyDescent="0.25">
      <c r="A76" s="15" t="s">
        <v>38</v>
      </c>
      <c r="B76" s="15" t="s">
        <v>52</v>
      </c>
      <c r="C76" s="15" t="s">
        <v>53</v>
      </c>
      <c r="D76" s="15" t="s">
        <v>54</v>
      </c>
      <c r="E76" s="15" t="s">
        <v>35</v>
      </c>
      <c r="F76" s="15" t="s">
        <v>47</v>
      </c>
      <c r="G76" s="15">
        <v>2015</v>
      </c>
      <c r="H76" s="15">
        <v>2</v>
      </c>
      <c r="I76" s="15" t="s">
        <v>67</v>
      </c>
      <c r="J76" s="12" t="s">
        <v>59</v>
      </c>
      <c r="K76" s="12" t="s">
        <v>62</v>
      </c>
    </row>
    <row r="77" spans="1:11" s="9" customFormat="1" ht="51.75" hidden="1" customHeight="1" x14ac:dyDescent="0.25">
      <c r="A77" s="15" t="s">
        <v>38</v>
      </c>
      <c r="B77" s="15" t="s">
        <v>52</v>
      </c>
      <c r="C77" s="15" t="s">
        <v>53</v>
      </c>
      <c r="D77" s="15" t="s">
        <v>54</v>
      </c>
      <c r="E77" s="15" t="s">
        <v>35</v>
      </c>
      <c r="F77" s="15" t="s">
        <v>47</v>
      </c>
      <c r="G77" s="15">
        <v>2015</v>
      </c>
      <c r="H77" s="15">
        <v>3</v>
      </c>
      <c r="I77" s="15" t="s">
        <v>67</v>
      </c>
      <c r="J77" s="12" t="s">
        <v>59</v>
      </c>
      <c r="K77" s="12" t="s">
        <v>62</v>
      </c>
    </row>
    <row r="78" spans="1:11" s="9" customFormat="1" ht="51.75" hidden="1" customHeight="1" x14ac:dyDescent="0.25">
      <c r="A78" s="15" t="s">
        <v>38</v>
      </c>
      <c r="B78" s="15" t="s">
        <v>52</v>
      </c>
      <c r="C78" s="15" t="s">
        <v>53</v>
      </c>
      <c r="D78" s="15" t="s">
        <v>54</v>
      </c>
      <c r="E78" s="15" t="s">
        <v>35</v>
      </c>
      <c r="F78" s="15" t="s">
        <v>47</v>
      </c>
      <c r="G78" s="15">
        <v>2015</v>
      </c>
      <c r="H78" s="15">
        <v>4</v>
      </c>
      <c r="I78" s="15" t="s">
        <v>67</v>
      </c>
      <c r="J78" s="12" t="s">
        <v>59</v>
      </c>
      <c r="K78" s="12" t="s">
        <v>62</v>
      </c>
    </row>
    <row r="79" spans="1:11" s="9" customFormat="1" ht="51.75" hidden="1" customHeight="1" x14ac:dyDescent="0.25">
      <c r="A79" s="15" t="s">
        <v>38</v>
      </c>
      <c r="B79" s="15" t="s">
        <v>52</v>
      </c>
      <c r="C79" s="15" t="s">
        <v>53</v>
      </c>
      <c r="D79" s="15" t="s">
        <v>54</v>
      </c>
      <c r="E79" s="15" t="s">
        <v>35</v>
      </c>
      <c r="F79" s="15" t="s">
        <v>43</v>
      </c>
      <c r="G79" s="15">
        <v>2015</v>
      </c>
      <c r="H79" s="15">
        <v>1</v>
      </c>
      <c r="I79" s="15" t="s">
        <v>67</v>
      </c>
      <c r="J79" s="12" t="s">
        <v>59</v>
      </c>
      <c r="K79" s="12" t="s">
        <v>62</v>
      </c>
    </row>
    <row r="80" spans="1:11" s="9" customFormat="1" ht="51.75" hidden="1" customHeight="1" x14ac:dyDescent="0.25">
      <c r="A80" s="15" t="s">
        <v>38</v>
      </c>
      <c r="B80" s="15" t="s">
        <v>52</v>
      </c>
      <c r="C80" s="15" t="s">
        <v>53</v>
      </c>
      <c r="D80" s="15" t="s">
        <v>54</v>
      </c>
      <c r="E80" s="15" t="s">
        <v>35</v>
      </c>
      <c r="F80" s="15" t="s">
        <v>43</v>
      </c>
      <c r="G80" s="15">
        <v>2015</v>
      </c>
      <c r="H80" s="15">
        <v>2</v>
      </c>
      <c r="I80" s="15" t="s">
        <v>67</v>
      </c>
      <c r="J80" s="12" t="s">
        <v>59</v>
      </c>
      <c r="K80" s="12" t="s">
        <v>62</v>
      </c>
    </row>
    <row r="81" spans="1:11" s="9" customFormat="1" ht="51.75" hidden="1" customHeight="1" x14ac:dyDescent="0.25">
      <c r="A81" s="15" t="s">
        <v>38</v>
      </c>
      <c r="B81" s="15" t="s">
        <v>52</v>
      </c>
      <c r="C81" s="15" t="s">
        <v>53</v>
      </c>
      <c r="D81" s="15" t="s">
        <v>54</v>
      </c>
      <c r="E81" s="15" t="s">
        <v>35</v>
      </c>
      <c r="F81" s="15" t="s">
        <v>43</v>
      </c>
      <c r="G81" s="15">
        <v>2015</v>
      </c>
      <c r="H81" s="15">
        <v>3</v>
      </c>
      <c r="I81" s="15" t="s">
        <v>67</v>
      </c>
      <c r="J81" s="12" t="s">
        <v>59</v>
      </c>
      <c r="K81" s="12" t="s">
        <v>68</v>
      </c>
    </row>
    <row r="82" spans="1:11" s="9" customFormat="1" ht="51.75" hidden="1" customHeight="1" x14ac:dyDescent="0.25">
      <c r="A82" s="15" t="s">
        <v>38</v>
      </c>
      <c r="B82" s="15" t="s">
        <v>52</v>
      </c>
      <c r="C82" s="15" t="s">
        <v>53</v>
      </c>
      <c r="D82" s="15" t="s">
        <v>54</v>
      </c>
      <c r="E82" s="15" t="s">
        <v>35</v>
      </c>
      <c r="F82" s="15" t="s">
        <v>43</v>
      </c>
      <c r="G82" s="15">
        <v>2015</v>
      </c>
      <c r="H82" s="15">
        <v>4</v>
      </c>
      <c r="I82" s="15" t="s">
        <v>67</v>
      </c>
      <c r="J82" s="12" t="s">
        <v>59</v>
      </c>
      <c r="K82" s="12" t="s">
        <v>62</v>
      </c>
    </row>
    <row r="83" spans="1:11" s="9" customFormat="1" ht="51.75" hidden="1" customHeight="1" x14ac:dyDescent="0.25">
      <c r="A83" s="15" t="s">
        <v>38</v>
      </c>
      <c r="B83" s="15" t="s">
        <v>52</v>
      </c>
      <c r="C83" s="15" t="s">
        <v>53</v>
      </c>
      <c r="D83" s="15" t="s">
        <v>54</v>
      </c>
      <c r="E83" s="15" t="s">
        <v>35</v>
      </c>
      <c r="F83" s="15" t="s">
        <v>47</v>
      </c>
      <c r="G83" s="15">
        <v>2016</v>
      </c>
      <c r="H83" s="15">
        <v>1</v>
      </c>
      <c r="I83" s="15" t="s">
        <v>67</v>
      </c>
      <c r="J83" s="12" t="s">
        <v>59</v>
      </c>
      <c r="K83" s="12" t="s">
        <v>62</v>
      </c>
    </row>
    <row r="84" spans="1:11" s="9" customFormat="1" ht="51.75" hidden="1" customHeight="1" x14ac:dyDescent="0.25">
      <c r="A84" s="15" t="s">
        <v>38</v>
      </c>
      <c r="B84" s="15" t="s">
        <v>52</v>
      </c>
      <c r="C84" s="15" t="s">
        <v>53</v>
      </c>
      <c r="D84" s="15" t="s">
        <v>54</v>
      </c>
      <c r="E84" s="15" t="s">
        <v>35</v>
      </c>
      <c r="F84" s="15" t="s">
        <v>47</v>
      </c>
      <c r="G84" s="15">
        <v>2016</v>
      </c>
      <c r="H84" s="15">
        <v>2</v>
      </c>
      <c r="I84" s="15" t="s">
        <v>67</v>
      </c>
      <c r="J84" s="12" t="s">
        <v>59</v>
      </c>
      <c r="K84" s="12" t="s">
        <v>62</v>
      </c>
    </row>
    <row r="85" spans="1:11" s="9" customFormat="1" ht="51.75" hidden="1" customHeight="1" x14ac:dyDescent="0.25">
      <c r="A85" s="15" t="s">
        <v>38</v>
      </c>
      <c r="B85" s="15" t="s">
        <v>52</v>
      </c>
      <c r="C85" s="15" t="s">
        <v>53</v>
      </c>
      <c r="D85" s="15" t="s">
        <v>54</v>
      </c>
      <c r="E85" s="15" t="s">
        <v>35</v>
      </c>
      <c r="F85" s="15" t="s">
        <v>47</v>
      </c>
      <c r="G85" s="15">
        <v>2016</v>
      </c>
      <c r="H85" s="15">
        <v>3</v>
      </c>
      <c r="I85" s="15" t="s">
        <v>67</v>
      </c>
      <c r="J85" s="12" t="s">
        <v>59</v>
      </c>
      <c r="K85" s="12" t="s">
        <v>62</v>
      </c>
    </row>
    <row r="86" spans="1:11" s="9" customFormat="1" ht="51.75" hidden="1" customHeight="1" x14ac:dyDescent="0.25">
      <c r="A86" s="15" t="s">
        <v>38</v>
      </c>
      <c r="B86" s="15" t="s">
        <v>52</v>
      </c>
      <c r="C86" s="15" t="s">
        <v>53</v>
      </c>
      <c r="D86" s="15" t="s">
        <v>54</v>
      </c>
      <c r="E86" s="15" t="s">
        <v>35</v>
      </c>
      <c r="F86" s="15" t="s">
        <v>47</v>
      </c>
      <c r="G86" s="15">
        <v>2016</v>
      </c>
      <c r="H86" s="15">
        <v>4</v>
      </c>
      <c r="I86" s="15" t="s">
        <v>67</v>
      </c>
      <c r="J86" s="12" t="s">
        <v>59</v>
      </c>
      <c r="K86" s="12" t="s">
        <v>62</v>
      </c>
    </row>
    <row r="87" spans="1:11" s="9" customFormat="1" ht="51.75" hidden="1" customHeight="1" x14ac:dyDescent="0.25">
      <c r="A87" s="15" t="s">
        <v>38</v>
      </c>
      <c r="B87" s="15" t="s">
        <v>52</v>
      </c>
      <c r="C87" s="15" t="s">
        <v>53</v>
      </c>
      <c r="D87" s="15" t="s">
        <v>54</v>
      </c>
      <c r="E87" s="15" t="s">
        <v>35</v>
      </c>
      <c r="F87" s="15" t="s">
        <v>47</v>
      </c>
      <c r="G87" s="15">
        <v>2016</v>
      </c>
      <c r="H87" s="15">
        <v>3</v>
      </c>
      <c r="I87" s="15" t="s">
        <v>69</v>
      </c>
      <c r="J87" s="12" t="s">
        <v>59</v>
      </c>
      <c r="K87" s="12" t="s">
        <v>63</v>
      </c>
    </row>
    <row r="88" spans="1:11" s="9" customFormat="1" ht="51.75" hidden="1" customHeight="1" x14ac:dyDescent="0.25">
      <c r="A88" s="15" t="s">
        <v>38</v>
      </c>
      <c r="B88" s="15" t="s">
        <v>52</v>
      </c>
      <c r="C88" s="15" t="s">
        <v>53</v>
      </c>
      <c r="D88" s="15" t="s">
        <v>54</v>
      </c>
      <c r="E88" s="15" t="s">
        <v>35</v>
      </c>
      <c r="F88" s="15" t="s">
        <v>47</v>
      </c>
      <c r="G88" s="15">
        <v>2016</v>
      </c>
      <c r="H88" s="15">
        <v>4</v>
      </c>
      <c r="I88" s="15" t="s">
        <v>69</v>
      </c>
      <c r="J88" s="12" t="s">
        <v>59</v>
      </c>
      <c r="K88" s="12" t="s">
        <v>63</v>
      </c>
    </row>
    <row r="89" spans="1:11" s="9" customFormat="1" ht="51.75" hidden="1" customHeight="1" x14ac:dyDescent="0.25">
      <c r="A89" s="15" t="s">
        <v>38</v>
      </c>
      <c r="B89" s="15" t="s">
        <v>52</v>
      </c>
      <c r="C89" s="15" t="s">
        <v>53</v>
      </c>
      <c r="D89" s="15" t="s">
        <v>54</v>
      </c>
      <c r="E89" s="15" t="s">
        <v>35</v>
      </c>
      <c r="F89" s="15" t="s">
        <v>43</v>
      </c>
      <c r="G89" s="15">
        <v>2016</v>
      </c>
      <c r="H89" s="15">
        <v>1</v>
      </c>
      <c r="I89" s="15" t="s">
        <v>67</v>
      </c>
      <c r="J89" s="12" t="s">
        <v>59</v>
      </c>
      <c r="K89" s="12" t="s">
        <v>70</v>
      </c>
    </row>
    <row r="90" spans="1:11" s="9" customFormat="1" ht="51.75" hidden="1" customHeight="1" x14ac:dyDescent="0.25">
      <c r="A90" s="15" t="s">
        <v>38</v>
      </c>
      <c r="B90" s="15" t="s">
        <v>52</v>
      </c>
      <c r="C90" s="15" t="s">
        <v>53</v>
      </c>
      <c r="D90" s="15" t="s">
        <v>54</v>
      </c>
      <c r="E90" s="15" t="s">
        <v>35</v>
      </c>
      <c r="F90" s="15" t="s">
        <v>43</v>
      </c>
      <c r="G90" s="15">
        <v>2016</v>
      </c>
      <c r="H90" s="15">
        <v>2</v>
      </c>
      <c r="I90" s="15" t="s">
        <v>67</v>
      </c>
      <c r="J90" s="12" t="s">
        <v>59</v>
      </c>
      <c r="K90" s="12" t="s">
        <v>70</v>
      </c>
    </row>
    <row r="91" spans="1:11" s="9" customFormat="1" ht="51.75" hidden="1" customHeight="1" x14ac:dyDescent="0.25">
      <c r="A91" s="15" t="s">
        <v>38</v>
      </c>
      <c r="B91" s="15" t="s">
        <v>52</v>
      </c>
      <c r="C91" s="15" t="s">
        <v>53</v>
      </c>
      <c r="D91" s="15" t="s">
        <v>54</v>
      </c>
      <c r="E91" s="15" t="s">
        <v>35</v>
      </c>
      <c r="F91" s="15" t="s">
        <v>43</v>
      </c>
      <c r="G91" s="15">
        <v>2016</v>
      </c>
      <c r="H91" s="15">
        <v>3</v>
      </c>
      <c r="I91" s="15" t="s">
        <v>67</v>
      </c>
      <c r="J91" s="12" t="s">
        <v>59</v>
      </c>
      <c r="K91" s="12" t="s">
        <v>70</v>
      </c>
    </row>
    <row r="92" spans="1:11" s="9" customFormat="1" ht="51.75" hidden="1" customHeight="1" x14ac:dyDescent="0.25">
      <c r="A92" s="15" t="s">
        <v>38</v>
      </c>
      <c r="B92" s="15" t="s">
        <v>52</v>
      </c>
      <c r="C92" s="15" t="s">
        <v>53</v>
      </c>
      <c r="D92" s="15" t="s">
        <v>54</v>
      </c>
      <c r="E92" s="15" t="s">
        <v>35</v>
      </c>
      <c r="F92" s="15" t="s">
        <v>43</v>
      </c>
      <c r="G92" s="15">
        <v>2016</v>
      </c>
      <c r="H92" s="15">
        <v>4</v>
      </c>
      <c r="I92" s="15" t="s">
        <v>67</v>
      </c>
      <c r="J92" s="12" t="s">
        <v>59</v>
      </c>
      <c r="K92" s="12" t="s">
        <v>70</v>
      </c>
    </row>
    <row r="93" spans="1:11" s="9" customFormat="1" hidden="1" x14ac:dyDescent="0.25">
      <c r="A93" s="8" t="s">
        <v>71</v>
      </c>
      <c r="B93" s="8" t="s">
        <v>52</v>
      </c>
      <c r="C93" s="8" t="s">
        <v>53</v>
      </c>
      <c r="D93" s="8" t="s">
        <v>72</v>
      </c>
      <c r="E93" s="8" t="s">
        <v>73</v>
      </c>
      <c r="F93" s="8" t="s">
        <v>36</v>
      </c>
      <c r="G93" s="8">
        <v>2016</v>
      </c>
      <c r="H93" s="8">
        <v>1</v>
      </c>
      <c r="I93" s="8" t="s">
        <v>19</v>
      </c>
      <c r="J93" s="13" t="s">
        <v>90</v>
      </c>
      <c r="K93" s="13" t="s">
        <v>91</v>
      </c>
    </row>
    <row r="94" spans="1:11" s="9" customFormat="1" hidden="1" x14ac:dyDescent="0.25">
      <c r="A94" s="8" t="s">
        <v>71</v>
      </c>
      <c r="B94" s="8" t="s">
        <v>52</v>
      </c>
      <c r="C94" s="8" t="s">
        <v>53</v>
      </c>
      <c r="D94" s="8" t="s">
        <v>72</v>
      </c>
      <c r="E94" s="8" t="s">
        <v>73</v>
      </c>
      <c r="F94" s="8" t="s">
        <v>36</v>
      </c>
      <c r="G94" s="8">
        <v>2016</v>
      </c>
      <c r="H94" s="8">
        <v>1</v>
      </c>
      <c r="I94" s="8" t="s">
        <v>44</v>
      </c>
      <c r="J94" s="13" t="s">
        <v>90</v>
      </c>
      <c r="K94" s="13" t="s">
        <v>91</v>
      </c>
    </row>
    <row r="95" spans="1:11" s="9" customFormat="1" hidden="1" x14ac:dyDescent="0.25">
      <c r="A95" s="8" t="s">
        <v>71</v>
      </c>
      <c r="B95" s="8" t="s">
        <v>52</v>
      </c>
      <c r="C95" s="8" t="s">
        <v>53</v>
      </c>
      <c r="D95" s="8" t="s">
        <v>72</v>
      </c>
      <c r="E95" s="8" t="s">
        <v>73</v>
      </c>
      <c r="F95" s="8" t="s">
        <v>36</v>
      </c>
      <c r="G95" s="8">
        <v>2016</v>
      </c>
      <c r="H95" s="8">
        <v>1</v>
      </c>
      <c r="I95" s="8" t="s">
        <v>75</v>
      </c>
      <c r="J95" s="13" t="s">
        <v>92</v>
      </c>
      <c r="K95" s="13" t="s">
        <v>93</v>
      </c>
    </row>
    <row r="96" spans="1:11" s="9" customFormat="1" hidden="1" x14ac:dyDescent="0.25">
      <c r="A96" s="8" t="s">
        <v>71</v>
      </c>
      <c r="B96" s="8" t="s">
        <v>52</v>
      </c>
      <c r="C96" s="8" t="s">
        <v>53</v>
      </c>
      <c r="D96" s="8" t="s">
        <v>72</v>
      </c>
      <c r="E96" s="8" t="s">
        <v>73</v>
      </c>
      <c r="F96" s="8" t="s">
        <v>36</v>
      </c>
      <c r="G96" s="8">
        <v>2016</v>
      </c>
      <c r="H96" s="8">
        <v>2</v>
      </c>
      <c r="I96" s="8" t="s">
        <v>19</v>
      </c>
      <c r="J96" s="13" t="s">
        <v>90</v>
      </c>
      <c r="K96" s="13" t="s">
        <v>91</v>
      </c>
    </row>
    <row r="97" spans="1:11" s="9" customFormat="1" hidden="1" x14ac:dyDescent="0.25">
      <c r="A97" s="8" t="s">
        <v>71</v>
      </c>
      <c r="B97" s="8" t="s">
        <v>52</v>
      </c>
      <c r="C97" s="8" t="s">
        <v>53</v>
      </c>
      <c r="D97" s="8" t="s">
        <v>72</v>
      </c>
      <c r="E97" s="8" t="s">
        <v>73</v>
      </c>
      <c r="F97" s="8" t="s">
        <v>36</v>
      </c>
      <c r="G97" s="8">
        <v>2016</v>
      </c>
      <c r="H97" s="8">
        <v>2</v>
      </c>
      <c r="I97" s="8" t="s">
        <v>44</v>
      </c>
      <c r="J97" s="13" t="s">
        <v>90</v>
      </c>
      <c r="K97" s="13" t="s">
        <v>91</v>
      </c>
    </row>
    <row r="98" spans="1:11" s="9" customFormat="1" hidden="1" x14ac:dyDescent="0.25">
      <c r="A98" s="8" t="s">
        <v>71</v>
      </c>
      <c r="B98" s="8" t="s">
        <v>52</v>
      </c>
      <c r="C98" s="8" t="s">
        <v>53</v>
      </c>
      <c r="D98" s="8" t="s">
        <v>72</v>
      </c>
      <c r="E98" s="8" t="s">
        <v>73</v>
      </c>
      <c r="F98" s="8" t="s">
        <v>36</v>
      </c>
      <c r="G98" s="8">
        <v>2016</v>
      </c>
      <c r="H98" s="8">
        <v>2</v>
      </c>
      <c r="I98" s="8" t="s">
        <v>75</v>
      </c>
      <c r="J98" s="13" t="s">
        <v>92</v>
      </c>
      <c r="K98" s="13" t="s">
        <v>93</v>
      </c>
    </row>
    <row r="99" spans="1:11" s="9" customFormat="1" hidden="1" x14ac:dyDescent="0.25">
      <c r="A99" s="8" t="s">
        <v>71</v>
      </c>
      <c r="B99" s="8" t="s">
        <v>52</v>
      </c>
      <c r="C99" s="8" t="s">
        <v>53</v>
      </c>
      <c r="D99" s="8" t="s">
        <v>72</v>
      </c>
      <c r="E99" s="8" t="s">
        <v>73</v>
      </c>
      <c r="F99" s="8" t="s">
        <v>36</v>
      </c>
      <c r="G99" s="8">
        <v>2016</v>
      </c>
      <c r="H99" s="8">
        <v>3</v>
      </c>
      <c r="I99" s="8" t="s">
        <v>19</v>
      </c>
      <c r="J99" s="13" t="s">
        <v>90</v>
      </c>
      <c r="K99" s="13" t="s">
        <v>91</v>
      </c>
    </row>
    <row r="100" spans="1:11" s="9" customFormat="1" hidden="1" x14ac:dyDescent="0.25">
      <c r="A100" s="8" t="s">
        <v>71</v>
      </c>
      <c r="B100" s="8" t="s">
        <v>52</v>
      </c>
      <c r="C100" s="8" t="s">
        <v>53</v>
      </c>
      <c r="D100" s="8" t="s">
        <v>72</v>
      </c>
      <c r="E100" s="8" t="s">
        <v>73</v>
      </c>
      <c r="F100" s="8" t="s">
        <v>36</v>
      </c>
      <c r="G100" s="8">
        <v>2016</v>
      </c>
      <c r="H100" s="8">
        <v>3</v>
      </c>
      <c r="I100" s="8" t="s">
        <v>44</v>
      </c>
      <c r="J100" s="13" t="s">
        <v>90</v>
      </c>
      <c r="K100" s="13" t="s">
        <v>91</v>
      </c>
    </row>
    <row r="101" spans="1:11" s="9" customFormat="1" hidden="1" x14ac:dyDescent="0.25">
      <c r="A101" s="8" t="s">
        <v>71</v>
      </c>
      <c r="B101" s="8" t="s">
        <v>52</v>
      </c>
      <c r="C101" s="8" t="s">
        <v>53</v>
      </c>
      <c r="D101" s="8" t="s">
        <v>72</v>
      </c>
      <c r="E101" s="8" t="s">
        <v>73</v>
      </c>
      <c r="F101" s="8" t="s">
        <v>36</v>
      </c>
      <c r="G101" s="8">
        <v>2016</v>
      </c>
      <c r="H101" s="8">
        <v>3</v>
      </c>
      <c r="I101" s="8" t="s">
        <v>75</v>
      </c>
      <c r="J101" s="13" t="s">
        <v>92</v>
      </c>
      <c r="K101" s="13" t="s">
        <v>93</v>
      </c>
    </row>
    <row r="102" spans="1:11" s="9" customFormat="1" hidden="1" x14ac:dyDescent="0.25">
      <c r="A102" s="8" t="s">
        <v>71</v>
      </c>
      <c r="B102" s="8" t="s">
        <v>52</v>
      </c>
      <c r="C102" s="8" t="s">
        <v>53</v>
      </c>
      <c r="D102" s="8" t="s">
        <v>72</v>
      </c>
      <c r="E102" s="8" t="s">
        <v>73</v>
      </c>
      <c r="F102" s="8" t="s">
        <v>36</v>
      </c>
      <c r="G102" s="8">
        <v>2016</v>
      </c>
      <c r="H102" s="8">
        <v>4</v>
      </c>
      <c r="I102" s="8" t="s">
        <v>19</v>
      </c>
      <c r="J102" s="13" t="s">
        <v>90</v>
      </c>
      <c r="K102" s="13" t="s">
        <v>91</v>
      </c>
    </row>
    <row r="103" spans="1:11" s="9" customFormat="1" hidden="1" x14ac:dyDescent="0.25">
      <c r="A103" s="8" t="s">
        <v>71</v>
      </c>
      <c r="B103" s="8" t="s">
        <v>52</v>
      </c>
      <c r="C103" s="8" t="s">
        <v>53</v>
      </c>
      <c r="D103" s="8" t="s">
        <v>72</v>
      </c>
      <c r="E103" s="8" t="s">
        <v>73</v>
      </c>
      <c r="F103" s="8" t="s">
        <v>36</v>
      </c>
      <c r="G103" s="8">
        <v>2016</v>
      </c>
      <c r="H103" s="8">
        <v>4</v>
      </c>
      <c r="I103" s="8" t="s">
        <v>44</v>
      </c>
      <c r="J103" s="13" t="s">
        <v>90</v>
      </c>
      <c r="K103" s="13" t="s">
        <v>91</v>
      </c>
    </row>
    <row r="104" spans="1:11" s="9" customFormat="1" hidden="1" x14ac:dyDescent="0.25">
      <c r="A104" s="8" t="s">
        <v>71</v>
      </c>
      <c r="B104" s="8" t="s">
        <v>48</v>
      </c>
      <c r="C104" s="8" t="s">
        <v>49</v>
      </c>
      <c r="D104" s="8" t="s">
        <v>77</v>
      </c>
      <c r="E104" s="8" t="s">
        <v>73</v>
      </c>
      <c r="F104" s="8" t="s">
        <v>36</v>
      </c>
      <c r="G104" s="8">
        <v>2016</v>
      </c>
      <c r="H104" s="8">
        <v>1</v>
      </c>
      <c r="I104" s="8" t="s">
        <v>19</v>
      </c>
      <c r="J104" s="13" t="s">
        <v>90</v>
      </c>
      <c r="K104" s="13" t="s">
        <v>94</v>
      </c>
    </row>
    <row r="105" spans="1:11" s="9" customFormat="1" hidden="1" x14ac:dyDescent="0.25">
      <c r="A105" s="8" t="s">
        <v>71</v>
      </c>
      <c r="B105" s="8" t="s">
        <v>48</v>
      </c>
      <c r="C105" s="8" t="s">
        <v>49</v>
      </c>
      <c r="D105" s="8" t="s">
        <v>77</v>
      </c>
      <c r="E105" s="8" t="s">
        <v>73</v>
      </c>
      <c r="F105" s="8" t="s">
        <v>36</v>
      </c>
      <c r="G105" s="8">
        <v>2016</v>
      </c>
      <c r="H105" s="8">
        <v>1</v>
      </c>
      <c r="I105" s="8" t="s">
        <v>44</v>
      </c>
      <c r="J105" s="13" t="s">
        <v>90</v>
      </c>
      <c r="K105" s="13" t="s">
        <v>94</v>
      </c>
    </row>
    <row r="106" spans="1:11" s="9" customFormat="1" hidden="1" x14ac:dyDescent="0.25">
      <c r="A106" s="8" t="s">
        <v>71</v>
      </c>
      <c r="B106" s="8" t="s">
        <v>48</v>
      </c>
      <c r="C106" s="8" t="s">
        <v>49</v>
      </c>
      <c r="D106" s="8" t="s">
        <v>77</v>
      </c>
      <c r="E106" s="8" t="s">
        <v>73</v>
      </c>
      <c r="F106" s="8" t="s">
        <v>36</v>
      </c>
      <c r="G106" s="8">
        <v>2016</v>
      </c>
      <c r="H106" s="8">
        <v>2</v>
      </c>
      <c r="I106" s="8" t="s">
        <v>19</v>
      </c>
      <c r="J106" s="13" t="s">
        <v>90</v>
      </c>
      <c r="K106" s="13" t="s">
        <v>94</v>
      </c>
    </row>
    <row r="107" spans="1:11" s="9" customFormat="1" hidden="1" x14ac:dyDescent="0.25">
      <c r="A107" s="8" t="s">
        <v>71</v>
      </c>
      <c r="B107" s="8" t="s">
        <v>48</v>
      </c>
      <c r="C107" s="8" t="s">
        <v>49</v>
      </c>
      <c r="D107" s="8" t="s">
        <v>77</v>
      </c>
      <c r="E107" s="8" t="s">
        <v>73</v>
      </c>
      <c r="F107" s="8" t="s">
        <v>36</v>
      </c>
      <c r="G107" s="8">
        <v>2016</v>
      </c>
      <c r="H107" s="8">
        <v>2</v>
      </c>
      <c r="I107" s="8" t="s">
        <v>44</v>
      </c>
      <c r="J107" s="13" t="s">
        <v>90</v>
      </c>
      <c r="K107" s="13" t="s">
        <v>94</v>
      </c>
    </row>
    <row r="108" spans="1:11" s="9" customFormat="1" hidden="1" x14ac:dyDescent="0.25">
      <c r="A108" s="8" t="s">
        <v>71</v>
      </c>
      <c r="B108" s="8" t="s">
        <v>48</v>
      </c>
      <c r="C108" s="8" t="s">
        <v>49</v>
      </c>
      <c r="D108" s="8" t="s">
        <v>77</v>
      </c>
      <c r="E108" s="8" t="s">
        <v>73</v>
      </c>
      <c r="F108" s="8" t="s">
        <v>36</v>
      </c>
      <c r="G108" s="8">
        <v>2016</v>
      </c>
      <c r="H108" s="8">
        <v>3</v>
      </c>
      <c r="I108" s="8" t="s">
        <v>19</v>
      </c>
      <c r="J108" s="13" t="s">
        <v>90</v>
      </c>
      <c r="K108" s="13" t="s">
        <v>94</v>
      </c>
    </row>
    <row r="109" spans="1:11" s="9" customFormat="1" hidden="1" x14ac:dyDescent="0.25">
      <c r="A109" s="8" t="s">
        <v>71</v>
      </c>
      <c r="B109" s="8" t="s">
        <v>48</v>
      </c>
      <c r="C109" s="8" t="s">
        <v>49</v>
      </c>
      <c r="D109" s="8" t="s">
        <v>77</v>
      </c>
      <c r="E109" s="8" t="s">
        <v>73</v>
      </c>
      <c r="F109" s="8" t="s">
        <v>36</v>
      </c>
      <c r="G109" s="8">
        <v>2016</v>
      </c>
      <c r="H109" s="8">
        <v>3</v>
      </c>
      <c r="I109" s="8" t="s">
        <v>44</v>
      </c>
      <c r="J109" s="13" t="s">
        <v>90</v>
      </c>
      <c r="K109" s="13" t="s">
        <v>94</v>
      </c>
    </row>
    <row r="110" spans="1:11" s="9" customFormat="1" hidden="1" x14ac:dyDescent="0.25">
      <c r="A110" s="8" t="s">
        <v>71</v>
      </c>
      <c r="B110" s="8" t="s">
        <v>48</v>
      </c>
      <c r="C110" s="8" t="s">
        <v>49</v>
      </c>
      <c r="D110" s="8" t="s">
        <v>77</v>
      </c>
      <c r="E110" s="8" t="s">
        <v>73</v>
      </c>
      <c r="F110" s="8" t="s">
        <v>36</v>
      </c>
      <c r="G110" s="8">
        <v>2016</v>
      </c>
      <c r="H110" s="8">
        <v>4</v>
      </c>
      <c r="I110" s="8" t="s">
        <v>19</v>
      </c>
      <c r="J110" s="13" t="s">
        <v>90</v>
      </c>
      <c r="K110" s="13" t="s">
        <v>94</v>
      </c>
    </row>
    <row r="111" spans="1:11" s="9" customFormat="1" hidden="1" x14ac:dyDescent="0.25">
      <c r="A111" s="8" t="s">
        <v>71</v>
      </c>
      <c r="B111" s="8" t="s">
        <v>48</v>
      </c>
      <c r="C111" s="8" t="s">
        <v>49</v>
      </c>
      <c r="D111" s="8" t="s">
        <v>77</v>
      </c>
      <c r="E111" s="8" t="s">
        <v>73</v>
      </c>
      <c r="F111" s="8" t="s">
        <v>36</v>
      </c>
      <c r="G111" s="8">
        <v>2016</v>
      </c>
      <c r="H111" s="8">
        <v>4</v>
      </c>
      <c r="I111" s="8" t="s">
        <v>44</v>
      </c>
      <c r="J111" s="13" t="s">
        <v>90</v>
      </c>
      <c r="K111" s="13" t="s">
        <v>94</v>
      </c>
    </row>
    <row r="112" spans="1:11" s="9" customFormat="1" hidden="1" x14ac:dyDescent="0.25">
      <c r="A112" s="8" t="s">
        <v>71</v>
      </c>
      <c r="B112" s="8" t="s">
        <v>48</v>
      </c>
      <c r="C112" s="8" t="s">
        <v>49</v>
      </c>
      <c r="D112" s="8" t="s">
        <v>77</v>
      </c>
      <c r="E112" s="8" t="s">
        <v>73</v>
      </c>
      <c r="F112" s="8" t="s">
        <v>30</v>
      </c>
      <c r="G112" s="8">
        <v>2016</v>
      </c>
      <c r="H112" s="8">
        <v>1</v>
      </c>
      <c r="I112" s="8" t="s">
        <v>19</v>
      </c>
      <c r="J112" s="13" t="s">
        <v>90</v>
      </c>
      <c r="K112" s="13" t="s">
        <v>94</v>
      </c>
    </row>
    <row r="113" spans="1:11" s="9" customFormat="1" hidden="1" x14ac:dyDescent="0.25">
      <c r="A113" s="8" t="s">
        <v>71</v>
      </c>
      <c r="B113" s="8" t="s">
        <v>48</v>
      </c>
      <c r="C113" s="8" t="s">
        <v>49</v>
      </c>
      <c r="D113" s="8" t="s">
        <v>77</v>
      </c>
      <c r="E113" s="8" t="s">
        <v>73</v>
      </c>
      <c r="F113" s="8" t="s">
        <v>30</v>
      </c>
      <c r="G113" s="8">
        <v>2016</v>
      </c>
      <c r="H113" s="8">
        <v>1</v>
      </c>
      <c r="I113" s="8" t="s">
        <v>44</v>
      </c>
      <c r="J113" s="13" t="s">
        <v>90</v>
      </c>
      <c r="K113" s="13" t="s">
        <v>94</v>
      </c>
    </row>
    <row r="114" spans="1:11" s="9" customFormat="1" hidden="1" x14ac:dyDescent="0.25">
      <c r="A114" s="8" t="s">
        <v>71</v>
      </c>
      <c r="B114" s="8" t="s">
        <v>48</v>
      </c>
      <c r="C114" s="8" t="s">
        <v>49</v>
      </c>
      <c r="D114" s="8" t="s">
        <v>77</v>
      </c>
      <c r="E114" s="8" t="s">
        <v>73</v>
      </c>
      <c r="F114" s="8" t="s">
        <v>30</v>
      </c>
      <c r="G114" s="8">
        <v>2016</v>
      </c>
      <c r="H114" s="8">
        <v>2</v>
      </c>
      <c r="I114" s="8" t="s">
        <v>19</v>
      </c>
      <c r="J114" s="13" t="s">
        <v>90</v>
      </c>
      <c r="K114" s="13" t="s">
        <v>94</v>
      </c>
    </row>
    <row r="115" spans="1:11" s="9" customFormat="1" hidden="1" x14ac:dyDescent="0.25">
      <c r="A115" s="8" t="s">
        <v>71</v>
      </c>
      <c r="B115" s="8" t="s">
        <v>48</v>
      </c>
      <c r="C115" s="8" t="s">
        <v>49</v>
      </c>
      <c r="D115" s="8" t="s">
        <v>77</v>
      </c>
      <c r="E115" s="8" t="s">
        <v>73</v>
      </c>
      <c r="F115" s="8" t="s">
        <v>30</v>
      </c>
      <c r="G115" s="8">
        <v>2016</v>
      </c>
      <c r="H115" s="8">
        <v>2</v>
      </c>
      <c r="I115" s="8" t="s">
        <v>44</v>
      </c>
      <c r="J115" s="13" t="s">
        <v>90</v>
      </c>
      <c r="K115" s="13" t="s">
        <v>94</v>
      </c>
    </row>
    <row r="116" spans="1:11" s="9" customFormat="1" hidden="1" x14ac:dyDescent="0.25">
      <c r="A116" s="8" t="s">
        <v>71</v>
      </c>
      <c r="B116" s="8" t="s">
        <v>48</v>
      </c>
      <c r="C116" s="8" t="s">
        <v>49</v>
      </c>
      <c r="D116" s="8" t="s">
        <v>77</v>
      </c>
      <c r="E116" s="8" t="s">
        <v>73</v>
      </c>
      <c r="F116" s="8" t="s">
        <v>30</v>
      </c>
      <c r="G116" s="8">
        <v>2016</v>
      </c>
      <c r="H116" s="8">
        <v>3</v>
      </c>
      <c r="I116" s="8" t="s">
        <v>19</v>
      </c>
      <c r="J116" s="13" t="s">
        <v>90</v>
      </c>
      <c r="K116" s="13" t="s">
        <v>94</v>
      </c>
    </row>
    <row r="117" spans="1:11" s="9" customFormat="1" hidden="1" x14ac:dyDescent="0.25">
      <c r="A117" s="8" t="s">
        <v>71</v>
      </c>
      <c r="B117" s="8" t="s">
        <v>48</v>
      </c>
      <c r="C117" s="8" t="s">
        <v>49</v>
      </c>
      <c r="D117" s="8" t="s">
        <v>77</v>
      </c>
      <c r="E117" s="8" t="s">
        <v>73</v>
      </c>
      <c r="F117" s="8" t="s">
        <v>30</v>
      </c>
      <c r="G117" s="8">
        <v>2016</v>
      </c>
      <c r="H117" s="8">
        <v>3</v>
      </c>
      <c r="I117" s="8" t="s">
        <v>44</v>
      </c>
      <c r="J117" s="13" t="s">
        <v>90</v>
      </c>
      <c r="K117" s="13" t="s">
        <v>94</v>
      </c>
    </row>
    <row r="118" spans="1:11" s="9" customFormat="1" hidden="1" x14ac:dyDescent="0.25">
      <c r="A118" s="8" t="s">
        <v>71</v>
      </c>
      <c r="B118" s="8" t="s">
        <v>48</v>
      </c>
      <c r="C118" s="8" t="s">
        <v>49</v>
      </c>
      <c r="D118" s="8" t="s">
        <v>77</v>
      </c>
      <c r="E118" s="8" t="s">
        <v>73</v>
      </c>
      <c r="F118" s="8" t="s">
        <v>30</v>
      </c>
      <c r="G118" s="8">
        <v>2016</v>
      </c>
      <c r="H118" s="8">
        <v>4</v>
      </c>
      <c r="I118" s="8" t="s">
        <v>19</v>
      </c>
      <c r="J118" s="13" t="s">
        <v>90</v>
      </c>
      <c r="K118" s="13" t="s">
        <v>94</v>
      </c>
    </row>
    <row r="119" spans="1:11" s="9" customFormat="1" hidden="1" x14ac:dyDescent="0.25">
      <c r="A119" s="8" t="s">
        <v>71</v>
      </c>
      <c r="B119" s="8" t="s">
        <v>48</v>
      </c>
      <c r="C119" s="8" t="s">
        <v>49</v>
      </c>
      <c r="D119" s="8" t="s">
        <v>77</v>
      </c>
      <c r="E119" s="8" t="s">
        <v>73</v>
      </c>
      <c r="F119" s="8" t="s">
        <v>30</v>
      </c>
      <c r="G119" s="8">
        <v>2016</v>
      </c>
      <c r="H119" s="8">
        <v>4</v>
      </c>
      <c r="I119" s="8" t="s">
        <v>44</v>
      </c>
      <c r="J119" s="13" t="s">
        <v>90</v>
      </c>
      <c r="K119" s="13" t="s">
        <v>94</v>
      </c>
    </row>
    <row r="120" spans="1:11" s="9" customFormat="1" hidden="1" x14ac:dyDescent="0.25">
      <c r="A120" s="8" t="s">
        <v>71</v>
      </c>
      <c r="B120" s="8" t="s">
        <v>78</v>
      </c>
      <c r="C120" s="8" t="s">
        <v>33</v>
      </c>
      <c r="D120" s="8" t="s">
        <v>79</v>
      </c>
      <c r="E120" s="8" t="s">
        <v>80</v>
      </c>
      <c r="F120" s="8" t="s">
        <v>36</v>
      </c>
      <c r="G120" s="8">
        <v>2016</v>
      </c>
      <c r="H120" s="8">
        <v>1</v>
      </c>
      <c r="I120" s="8" t="s">
        <v>19</v>
      </c>
      <c r="J120" s="13" t="s">
        <v>90</v>
      </c>
      <c r="K120" s="13" t="s">
        <v>95</v>
      </c>
    </row>
    <row r="121" spans="1:11" s="9" customFormat="1" hidden="1" x14ac:dyDescent="0.25">
      <c r="A121" s="8" t="s">
        <v>71</v>
      </c>
      <c r="B121" s="8" t="s">
        <v>78</v>
      </c>
      <c r="C121" s="8" t="s">
        <v>33</v>
      </c>
      <c r="D121" s="8" t="s">
        <v>79</v>
      </c>
      <c r="E121" s="8" t="s">
        <v>80</v>
      </c>
      <c r="F121" s="8" t="s">
        <v>36</v>
      </c>
      <c r="G121" s="8">
        <v>2016</v>
      </c>
      <c r="H121" s="8">
        <v>1</v>
      </c>
      <c r="I121" s="8" t="s">
        <v>44</v>
      </c>
      <c r="J121" s="13" t="s">
        <v>90</v>
      </c>
      <c r="K121" s="13" t="s">
        <v>95</v>
      </c>
    </row>
    <row r="122" spans="1:11" s="9" customFormat="1" hidden="1" x14ac:dyDescent="0.25">
      <c r="A122" s="8" t="s">
        <v>71</v>
      </c>
      <c r="B122" s="8" t="s">
        <v>78</v>
      </c>
      <c r="C122" s="8" t="s">
        <v>33</v>
      </c>
      <c r="D122" s="8" t="s">
        <v>79</v>
      </c>
      <c r="E122" s="8" t="s">
        <v>80</v>
      </c>
      <c r="F122" s="8" t="s">
        <v>36</v>
      </c>
      <c r="G122" s="8">
        <v>2016</v>
      </c>
      <c r="H122" s="8">
        <v>2</v>
      </c>
      <c r="I122" s="8" t="s">
        <v>19</v>
      </c>
      <c r="J122" s="13" t="s">
        <v>90</v>
      </c>
      <c r="K122" s="13" t="s">
        <v>95</v>
      </c>
    </row>
    <row r="123" spans="1:11" s="9" customFormat="1" hidden="1" x14ac:dyDescent="0.25">
      <c r="A123" s="8" t="s">
        <v>71</v>
      </c>
      <c r="B123" s="8" t="s">
        <v>78</v>
      </c>
      <c r="C123" s="8" t="s">
        <v>33</v>
      </c>
      <c r="D123" s="8" t="s">
        <v>79</v>
      </c>
      <c r="E123" s="8" t="s">
        <v>80</v>
      </c>
      <c r="F123" s="8" t="s">
        <v>36</v>
      </c>
      <c r="G123" s="8">
        <v>2016</v>
      </c>
      <c r="H123" s="8">
        <v>2</v>
      </c>
      <c r="I123" s="8" t="s">
        <v>44</v>
      </c>
      <c r="J123" s="13" t="s">
        <v>90</v>
      </c>
      <c r="K123" s="13" t="s">
        <v>95</v>
      </c>
    </row>
    <row r="124" spans="1:11" s="9" customFormat="1" hidden="1" x14ac:dyDescent="0.25">
      <c r="A124" s="8" t="s">
        <v>71</v>
      </c>
      <c r="B124" s="8" t="s">
        <v>78</v>
      </c>
      <c r="C124" s="8" t="s">
        <v>33</v>
      </c>
      <c r="D124" s="8" t="s">
        <v>79</v>
      </c>
      <c r="E124" s="8" t="s">
        <v>80</v>
      </c>
      <c r="F124" s="8" t="s">
        <v>36</v>
      </c>
      <c r="G124" s="8">
        <v>2016</v>
      </c>
      <c r="H124" s="8">
        <v>3</v>
      </c>
      <c r="I124" s="8" t="s">
        <v>19</v>
      </c>
      <c r="J124" s="13" t="s">
        <v>90</v>
      </c>
      <c r="K124" s="13" t="s">
        <v>95</v>
      </c>
    </row>
    <row r="125" spans="1:11" s="9" customFormat="1" hidden="1" x14ac:dyDescent="0.25">
      <c r="A125" s="8" t="s">
        <v>71</v>
      </c>
      <c r="B125" s="8" t="s">
        <v>78</v>
      </c>
      <c r="C125" s="8" t="s">
        <v>33</v>
      </c>
      <c r="D125" s="8" t="s">
        <v>79</v>
      </c>
      <c r="E125" s="8" t="s">
        <v>80</v>
      </c>
      <c r="F125" s="8" t="s">
        <v>36</v>
      </c>
      <c r="G125" s="8">
        <v>2016</v>
      </c>
      <c r="H125" s="8">
        <v>3</v>
      </c>
      <c r="I125" s="8" t="s">
        <v>44</v>
      </c>
      <c r="J125" s="13" t="s">
        <v>90</v>
      </c>
      <c r="K125" s="13" t="s">
        <v>95</v>
      </c>
    </row>
    <row r="126" spans="1:11" s="9" customFormat="1" hidden="1" x14ac:dyDescent="0.25">
      <c r="A126" s="8" t="s">
        <v>71</v>
      </c>
      <c r="B126" s="8" t="s">
        <v>78</v>
      </c>
      <c r="C126" s="8" t="s">
        <v>33</v>
      </c>
      <c r="D126" s="8" t="s">
        <v>79</v>
      </c>
      <c r="E126" s="8" t="s">
        <v>80</v>
      </c>
      <c r="F126" s="8" t="s">
        <v>36</v>
      </c>
      <c r="G126" s="8">
        <v>2016</v>
      </c>
      <c r="H126" s="8">
        <v>4</v>
      </c>
      <c r="I126" s="8" t="s">
        <v>19</v>
      </c>
      <c r="J126" s="13" t="s">
        <v>90</v>
      </c>
      <c r="K126" s="13" t="s">
        <v>95</v>
      </c>
    </row>
    <row r="127" spans="1:11" s="9" customFormat="1" hidden="1" x14ac:dyDescent="0.25">
      <c r="A127" s="8" t="s">
        <v>71</v>
      </c>
      <c r="B127" s="8" t="s">
        <v>78</v>
      </c>
      <c r="C127" s="8" t="s">
        <v>33</v>
      </c>
      <c r="D127" s="8" t="s">
        <v>79</v>
      </c>
      <c r="E127" s="8" t="s">
        <v>80</v>
      </c>
      <c r="F127" s="8" t="s">
        <v>36</v>
      </c>
      <c r="G127" s="8">
        <v>2016</v>
      </c>
      <c r="H127" s="8">
        <v>4</v>
      </c>
      <c r="I127" s="8" t="s">
        <v>44</v>
      </c>
      <c r="J127" s="13" t="s">
        <v>90</v>
      </c>
      <c r="K127" s="13" t="s">
        <v>95</v>
      </c>
    </row>
    <row r="128" spans="1:11" s="9" customFormat="1" hidden="1" x14ac:dyDescent="0.25">
      <c r="A128" s="8" t="s">
        <v>71</v>
      </c>
      <c r="B128" s="8" t="s">
        <v>78</v>
      </c>
      <c r="C128" s="8" t="s">
        <v>33</v>
      </c>
      <c r="D128" s="8" t="s">
        <v>79</v>
      </c>
      <c r="E128" s="8" t="s">
        <v>80</v>
      </c>
      <c r="F128" s="8" t="s">
        <v>30</v>
      </c>
      <c r="G128" s="8">
        <v>2016</v>
      </c>
      <c r="H128" s="8">
        <v>1</v>
      </c>
      <c r="I128" s="8" t="s">
        <v>19</v>
      </c>
      <c r="J128" s="13" t="s">
        <v>90</v>
      </c>
      <c r="K128" s="13" t="s">
        <v>95</v>
      </c>
    </row>
    <row r="129" spans="1:11" s="9" customFormat="1" hidden="1" x14ac:dyDescent="0.25">
      <c r="A129" s="8" t="s">
        <v>71</v>
      </c>
      <c r="B129" s="8" t="s">
        <v>78</v>
      </c>
      <c r="C129" s="8" t="s">
        <v>33</v>
      </c>
      <c r="D129" s="8" t="s">
        <v>79</v>
      </c>
      <c r="E129" s="8" t="s">
        <v>80</v>
      </c>
      <c r="F129" s="8" t="s">
        <v>30</v>
      </c>
      <c r="G129" s="8">
        <v>2016</v>
      </c>
      <c r="H129" s="8">
        <v>1</v>
      </c>
      <c r="I129" s="8" t="s">
        <v>44</v>
      </c>
      <c r="J129" s="13" t="s">
        <v>90</v>
      </c>
      <c r="K129" s="13" t="s">
        <v>95</v>
      </c>
    </row>
    <row r="130" spans="1:11" s="9" customFormat="1" hidden="1" x14ac:dyDescent="0.25">
      <c r="A130" s="8" t="s">
        <v>71</v>
      </c>
      <c r="B130" s="8" t="s">
        <v>78</v>
      </c>
      <c r="C130" s="8" t="s">
        <v>33</v>
      </c>
      <c r="D130" s="8" t="s">
        <v>79</v>
      </c>
      <c r="E130" s="8" t="s">
        <v>80</v>
      </c>
      <c r="F130" s="8" t="s">
        <v>30</v>
      </c>
      <c r="G130" s="8">
        <v>2016</v>
      </c>
      <c r="H130" s="8">
        <v>2</v>
      </c>
      <c r="I130" s="8" t="s">
        <v>19</v>
      </c>
      <c r="J130" s="13" t="s">
        <v>90</v>
      </c>
      <c r="K130" s="13" t="s">
        <v>95</v>
      </c>
    </row>
    <row r="131" spans="1:11" s="9" customFormat="1" hidden="1" x14ac:dyDescent="0.25">
      <c r="A131" s="8" t="s">
        <v>71</v>
      </c>
      <c r="B131" s="8" t="s">
        <v>78</v>
      </c>
      <c r="C131" s="8" t="s">
        <v>33</v>
      </c>
      <c r="D131" s="8" t="s">
        <v>79</v>
      </c>
      <c r="E131" s="8" t="s">
        <v>80</v>
      </c>
      <c r="F131" s="8" t="s">
        <v>30</v>
      </c>
      <c r="G131" s="8">
        <v>2016</v>
      </c>
      <c r="H131" s="8">
        <v>2</v>
      </c>
      <c r="I131" s="8" t="s">
        <v>44</v>
      </c>
      <c r="J131" s="13" t="s">
        <v>90</v>
      </c>
      <c r="K131" s="13" t="s">
        <v>95</v>
      </c>
    </row>
    <row r="132" spans="1:11" s="9" customFormat="1" hidden="1" x14ac:dyDescent="0.25">
      <c r="A132" s="8" t="s">
        <v>71</v>
      </c>
      <c r="B132" s="8" t="s">
        <v>78</v>
      </c>
      <c r="C132" s="8" t="s">
        <v>33</v>
      </c>
      <c r="D132" s="8" t="s">
        <v>79</v>
      </c>
      <c r="E132" s="8" t="s">
        <v>80</v>
      </c>
      <c r="F132" s="8" t="s">
        <v>30</v>
      </c>
      <c r="G132" s="8">
        <v>2016</v>
      </c>
      <c r="H132" s="8">
        <v>3</v>
      </c>
      <c r="I132" s="8" t="s">
        <v>19</v>
      </c>
      <c r="J132" s="13" t="s">
        <v>90</v>
      </c>
      <c r="K132" s="13" t="s">
        <v>95</v>
      </c>
    </row>
    <row r="133" spans="1:11" s="9" customFormat="1" hidden="1" x14ac:dyDescent="0.25">
      <c r="A133" s="8" t="s">
        <v>71</v>
      </c>
      <c r="B133" s="8" t="s">
        <v>78</v>
      </c>
      <c r="C133" s="8" t="s">
        <v>33</v>
      </c>
      <c r="D133" s="8" t="s">
        <v>79</v>
      </c>
      <c r="E133" s="8" t="s">
        <v>80</v>
      </c>
      <c r="F133" s="8" t="s">
        <v>30</v>
      </c>
      <c r="G133" s="8">
        <v>2016</v>
      </c>
      <c r="H133" s="8">
        <v>3</v>
      </c>
      <c r="I133" s="8" t="s">
        <v>44</v>
      </c>
      <c r="J133" s="13" t="s">
        <v>90</v>
      </c>
      <c r="K133" s="13" t="s">
        <v>95</v>
      </c>
    </row>
    <row r="134" spans="1:11" s="9" customFormat="1" hidden="1" x14ac:dyDescent="0.25">
      <c r="A134" s="8" t="s">
        <v>71</v>
      </c>
      <c r="B134" s="8" t="s">
        <v>78</v>
      </c>
      <c r="C134" s="8" t="s">
        <v>33</v>
      </c>
      <c r="D134" s="8" t="s">
        <v>79</v>
      </c>
      <c r="E134" s="8" t="s">
        <v>80</v>
      </c>
      <c r="F134" s="8" t="s">
        <v>30</v>
      </c>
      <c r="G134" s="8">
        <v>2016</v>
      </c>
      <c r="H134" s="8">
        <v>4</v>
      </c>
      <c r="I134" s="8" t="s">
        <v>19</v>
      </c>
      <c r="J134" s="13" t="s">
        <v>90</v>
      </c>
      <c r="K134" s="13" t="s">
        <v>95</v>
      </c>
    </row>
    <row r="135" spans="1:11" s="9" customFormat="1" hidden="1" x14ac:dyDescent="0.25">
      <c r="A135" s="8" t="s">
        <v>71</v>
      </c>
      <c r="B135" s="8" t="s">
        <v>78</v>
      </c>
      <c r="C135" s="8" t="s">
        <v>33</v>
      </c>
      <c r="D135" s="8" t="s">
        <v>79</v>
      </c>
      <c r="E135" s="8" t="s">
        <v>80</v>
      </c>
      <c r="F135" s="8" t="s">
        <v>30</v>
      </c>
      <c r="G135" s="8">
        <v>2016</v>
      </c>
      <c r="H135" s="8">
        <v>4</v>
      </c>
      <c r="I135" s="8" t="s">
        <v>44</v>
      </c>
      <c r="J135" s="13" t="s">
        <v>90</v>
      </c>
      <c r="K135" s="13" t="s">
        <v>95</v>
      </c>
    </row>
    <row r="136" spans="1:11" s="9" customFormat="1" hidden="1" x14ac:dyDescent="0.25">
      <c r="A136" s="8" t="s">
        <v>71</v>
      </c>
      <c r="B136" s="8" t="s">
        <v>78</v>
      </c>
      <c r="C136" s="8" t="s">
        <v>33</v>
      </c>
      <c r="D136" s="8" t="s">
        <v>81</v>
      </c>
      <c r="E136" s="8" t="s">
        <v>73</v>
      </c>
      <c r="F136" s="8" t="s">
        <v>36</v>
      </c>
      <c r="G136" s="8">
        <v>2016</v>
      </c>
      <c r="H136" s="8">
        <v>1</v>
      </c>
      <c r="I136" s="8" t="s">
        <v>19</v>
      </c>
      <c r="J136" s="13" t="s">
        <v>90</v>
      </c>
      <c r="K136" s="13" t="s">
        <v>95</v>
      </c>
    </row>
    <row r="137" spans="1:11" s="9" customFormat="1" hidden="1" x14ac:dyDescent="0.25">
      <c r="A137" s="8" t="s">
        <v>71</v>
      </c>
      <c r="B137" s="8" t="s">
        <v>78</v>
      </c>
      <c r="C137" s="8" t="s">
        <v>33</v>
      </c>
      <c r="D137" s="8" t="s">
        <v>81</v>
      </c>
      <c r="E137" s="8" t="s">
        <v>73</v>
      </c>
      <c r="F137" s="8" t="s">
        <v>36</v>
      </c>
      <c r="G137" s="8">
        <v>2016</v>
      </c>
      <c r="H137" s="8">
        <v>1</v>
      </c>
      <c r="I137" s="8" t="s">
        <v>44</v>
      </c>
      <c r="J137" s="13" t="s">
        <v>90</v>
      </c>
      <c r="K137" s="13" t="s">
        <v>95</v>
      </c>
    </row>
    <row r="138" spans="1:11" s="9" customFormat="1" hidden="1" x14ac:dyDescent="0.25">
      <c r="A138" s="8" t="s">
        <v>71</v>
      </c>
      <c r="B138" s="8" t="s">
        <v>78</v>
      </c>
      <c r="C138" s="8" t="s">
        <v>33</v>
      </c>
      <c r="D138" s="8" t="s">
        <v>81</v>
      </c>
      <c r="E138" s="8" t="s">
        <v>73</v>
      </c>
      <c r="F138" s="8" t="s">
        <v>36</v>
      </c>
      <c r="G138" s="8">
        <v>2016</v>
      </c>
      <c r="H138" s="8">
        <v>2</v>
      </c>
      <c r="I138" s="8" t="s">
        <v>19</v>
      </c>
      <c r="J138" s="13" t="s">
        <v>90</v>
      </c>
      <c r="K138" s="13" t="s">
        <v>95</v>
      </c>
    </row>
    <row r="139" spans="1:11" s="9" customFormat="1" hidden="1" x14ac:dyDescent="0.25">
      <c r="A139" s="8" t="s">
        <v>71</v>
      </c>
      <c r="B139" s="8" t="s">
        <v>78</v>
      </c>
      <c r="C139" s="8" t="s">
        <v>33</v>
      </c>
      <c r="D139" s="8" t="s">
        <v>81</v>
      </c>
      <c r="E139" s="8" t="s">
        <v>73</v>
      </c>
      <c r="F139" s="8" t="s">
        <v>36</v>
      </c>
      <c r="G139" s="8">
        <v>2016</v>
      </c>
      <c r="H139" s="8">
        <v>2</v>
      </c>
      <c r="I139" s="8" t="s">
        <v>44</v>
      </c>
      <c r="J139" s="13" t="s">
        <v>90</v>
      </c>
      <c r="K139" s="13" t="s">
        <v>95</v>
      </c>
    </row>
    <row r="140" spans="1:11" s="9" customFormat="1" hidden="1" x14ac:dyDescent="0.25">
      <c r="A140" s="8" t="s">
        <v>71</v>
      </c>
      <c r="B140" s="8" t="s">
        <v>78</v>
      </c>
      <c r="C140" s="8" t="s">
        <v>33</v>
      </c>
      <c r="D140" s="8" t="s">
        <v>81</v>
      </c>
      <c r="E140" s="8" t="s">
        <v>73</v>
      </c>
      <c r="F140" s="8" t="s">
        <v>36</v>
      </c>
      <c r="G140" s="8">
        <v>2016</v>
      </c>
      <c r="H140" s="8">
        <v>3</v>
      </c>
      <c r="I140" s="8" t="s">
        <v>19</v>
      </c>
      <c r="J140" s="13" t="s">
        <v>90</v>
      </c>
      <c r="K140" s="13" t="s">
        <v>95</v>
      </c>
    </row>
    <row r="141" spans="1:11" s="9" customFormat="1" hidden="1" x14ac:dyDescent="0.25">
      <c r="A141" s="8" t="s">
        <v>71</v>
      </c>
      <c r="B141" s="8" t="s">
        <v>78</v>
      </c>
      <c r="C141" s="8" t="s">
        <v>33</v>
      </c>
      <c r="D141" s="8" t="s">
        <v>81</v>
      </c>
      <c r="E141" s="8" t="s">
        <v>73</v>
      </c>
      <c r="F141" s="8" t="s">
        <v>36</v>
      </c>
      <c r="G141" s="8">
        <v>2016</v>
      </c>
      <c r="H141" s="8">
        <v>3</v>
      </c>
      <c r="I141" s="8" t="s">
        <v>44</v>
      </c>
      <c r="J141" s="13" t="s">
        <v>90</v>
      </c>
      <c r="K141" s="13" t="s">
        <v>95</v>
      </c>
    </row>
    <row r="142" spans="1:11" s="9" customFormat="1" hidden="1" x14ac:dyDescent="0.25">
      <c r="A142" s="8" t="s">
        <v>71</v>
      </c>
      <c r="B142" s="8" t="s">
        <v>78</v>
      </c>
      <c r="C142" s="8" t="s">
        <v>33</v>
      </c>
      <c r="D142" s="8" t="s">
        <v>81</v>
      </c>
      <c r="E142" s="8" t="s">
        <v>73</v>
      </c>
      <c r="F142" s="8" t="s">
        <v>36</v>
      </c>
      <c r="G142" s="8">
        <v>2016</v>
      </c>
      <c r="H142" s="8">
        <v>4</v>
      </c>
      <c r="I142" s="8" t="s">
        <v>19</v>
      </c>
      <c r="J142" s="13" t="s">
        <v>90</v>
      </c>
      <c r="K142" s="13" t="s">
        <v>95</v>
      </c>
    </row>
    <row r="143" spans="1:11" s="9" customFormat="1" hidden="1" x14ac:dyDescent="0.25">
      <c r="A143" s="8" t="s">
        <v>71</v>
      </c>
      <c r="B143" s="8" t="s">
        <v>78</v>
      </c>
      <c r="C143" s="8" t="s">
        <v>33</v>
      </c>
      <c r="D143" s="8" t="s">
        <v>81</v>
      </c>
      <c r="E143" s="8" t="s">
        <v>73</v>
      </c>
      <c r="F143" s="8" t="s">
        <v>36</v>
      </c>
      <c r="G143" s="8">
        <v>2016</v>
      </c>
      <c r="H143" s="8">
        <v>4</v>
      </c>
      <c r="I143" s="8" t="s">
        <v>44</v>
      </c>
      <c r="J143" s="13" t="s">
        <v>90</v>
      </c>
      <c r="K143" s="13" t="s">
        <v>95</v>
      </c>
    </row>
    <row r="144" spans="1:11" s="9" customFormat="1" hidden="1" x14ac:dyDescent="0.25">
      <c r="A144" s="8" t="s">
        <v>71</v>
      </c>
      <c r="B144" s="8" t="s">
        <v>78</v>
      </c>
      <c r="C144" s="8" t="s">
        <v>33</v>
      </c>
      <c r="D144" s="8" t="s">
        <v>81</v>
      </c>
      <c r="E144" s="8" t="s">
        <v>73</v>
      </c>
      <c r="F144" s="8" t="s">
        <v>30</v>
      </c>
      <c r="G144" s="8">
        <v>2016</v>
      </c>
      <c r="H144" s="8">
        <v>1</v>
      </c>
      <c r="I144" s="8" t="s">
        <v>19</v>
      </c>
      <c r="J144" s="13" t="s">
        <v>90</v>
      </c>
      <c r="K144" s="13" t="s">
        <v>95</v>
      </c>
    </row>
    <row r="145" spans="1:11" s="9" customFormat="1" hidden="1" x14ac:dyDescent="0.25">
      <c r="A145" s="8" t="s">
        <v>71</v>
      </c>
      <c r="B145" s="8" t="s">
        <v>78</v>
      </c>
      <c r="C145" s="8" t="s">
        <v>33</v>
      </c>
      <c r="D145" s="8" t="s">
        <v>81</v>
      </c>
      <c r="E145" s="8" t="s">
        <v>73</v>
      </c>
      <c r="F145" s="8" t="s">
        <v>30</v>
      </c>
      <c r="G145" s="8">
        <v>2016</v>
      </c>
      <c r="H145" s="8">
        <v>1</v>
      </c>
      <c r="I145" s="8" t="s">
        <v>44</v>
      </c>
      <c r="J145" s="13" t="s">
        <v>90</v>
      </c>
      <c r="K145" s="13" t="s">
        <v>95</v>
      </c>
    </row>
    <row r="146" spans="1:11" s="9" customFormat="1" hidden="1" x14ac:dyDescent="0.25">
      <c r="A146" s="8" t="s">
        <v>71</v>
      </c>
      <c r="B146" s="8" t="s">
        <v>78</v>
      </c>
      <c r="C146" s="8" t="s">
        <v>33</v>
      </c>
      <c r="D146" s="8" t="s">
        <v>81</v>
      </c>
      <c r="E146" s="8" t="s">
        <v>73</v>
      </c>
      <c r="F146" s="8" t="s">
        <v>30</v>
      </c>
      <c r="G146" s="8">
        <v>2016</v>
      </c>
      <c r="H146" s="8">
        <v>2</v>
      </c>
      <c r="I146" s="8" t="s">
        <v>19</v>
      </c>
      <c r="J146" s="13" t="s">
        <v>90</v>
      </c>
      <c r="K146" s="13" t="s">
        <v>95</v>
      </c>
    </row>
    <row r="147" spans="1:11" s="9" customFormat="1" hidden="1" x14ac:dyDescent="0.25">
      <c r="A147" s="8" t="s">
        <v>71</v>
      </c>
      <c r="B147" s="8" t="s">
        <v>78</v>
      </c>
      <c r="C147" s="8" t="s">
        <v>33</v>
      </c>
      <c r="D147" s="8" t="s">
        <v>81</v>
      </c>
      <c r="E147" s="8" t="s">
        <v>73</v>
      </c>
      <c r="F147" s="8" t="s">
        <v>30</v>
      </c>
      <c r="G147" s="8">
        <v>2016</v>
      </c>
      <c r="H147" s="8">
        <v>2</v>
      </c>
      <c r="I147" s="8" t="s">
        <v>44</v>
      </c>
      <c r="J147" s="13" t="s">
        <v>90</v>
      </c>
      <c r="K147" s="13" t="s">
        <v>95</v>
      </c>
    </row>
    <row r="148" spans="1:11" s="9" customFormat="1" hidden="1" x14ac:dyDescent="0.25">
      <c r="A148" s="8" t="s">
        <v>71</v>
      </c>
      <c r="B148" s="8" t="s">
        <v>78</v>
      </c>
      <c r="C148" s="8" t="s">
        <v>33</v>
      </c>
      <c r="D148" s="8" t="s">
        <v>81</v>
      </c>
      <c r="E148" s="8" t="s">
        <v>73</v>
      </c>
      <c r="F148" s="8" t="s">
        <v>30</v>
      </c>
      <c r="G148" s="8">
        <v>2016</v>
      </c>
      <c r="H148" s="8">
        <v>3</v>
      </c>
      <c r="I148" s="8" t="s">
        <v>19</v>
      </c>
      <c r="J148" s="13" t="s">
        <v>90</v>
      </c>
      <c r="K148" s="13" t="s">
        <v>95</v>
      </c>
    </row>
    <row r="149" spans="1:11" s="9" customFormat="1" hidden="1" x14ac:dyDescent="0.25">
      <c r="A149" s="8" t="s">
        <v>71</v>
      </c>
      <c r="B149" s="8" t="s">
        <v>78</v>
      </c>
      <c r="C149" s="8" t="s">
        <v>33</v>
      </c>
      <c r="D149" s="8" t="s">
        <v>81</v>
      </c>
      <c r="E149" s="8" t="s">
        <v>73</v>
      </c>
      <c r="F149" s="8" t="s">
        <v>30</v>
      </c>
      <c r="G149" s="8">
        <v>2016</v>
      </c>
      <c r="H149" s="8">
        <v>3</v>
      </c>
      <c r="I149" s="8" t="s">
        <v>44</v>
      </c>
      <c r="J149" s="13" t="s">
        <v>90</v>
      </c>
      <c r="K149" s="13" t="s">
        <v>95</v>
      </c>
    </row>
    <row r="150" spans="1:11" s="9" customFormat="1" hidden="1" x14ac:dyDescent="0.25">
      <c r="A150" s="8" t="s">
        <v>71</v>
      </c>
      <c r="B150" s="8" t="s">
        <v>78</v>
      </c>
      <c r="C150" s="8" t="s">
        <v>33</v>
      </c>
      <c r="D150" s="8" t="s">
        <v>81</v>
      </c>
      <c r="E150" s="8" t="s">
        <v>73</v>
      </c>
      <c r="F150" s="8" t="s">
        <v>30</v>
      </c>
      <c r="G150" s="8">
        <v>2016</v>
      </c>
      <c r="H150" s="8">
        <v>4</v>
      </c>
      <c r="I150" s="8" t="s">
        <v>19</v>
      </c>
      <c r="J150" s="13" t="s">
        <v>90</v>
      </c>
      <c r="K150" s="13" t="s">
        <v>95</v>
      </c>
    </row>
    <row r="151" spans="1:11" s="9" customFormat="1" hidden="1" x14ac:dyDescent="0.25">
      <c r="A151" s="8" t="s">
        <v>71</v>
      </c>
      <c r="B151" s="8" t="s">
        <v>78</v>
      </c>
      <c r="C151" s="8" t="s">
        <v>33</v>
      </c>
      <c r="D151" s="8" t="s">
        <v>81</v>
      </c>
      <c r="E151" s="8" t="s">
        <v>73</v>
      </c>
      <c r="F151" s="8" t="s">
        <v>30</v>
      </c>
      <c r="G151" s="8">
        <v>2016</v>
      </c>
      <c r="H151" s="8">
        <v>4</v>
      </c>
      <c r="I151" s="8" t="s">
        <v>44</v>
      </c>
      <c r="J151" s="13" t="s">
        <v>90</v>
      </c>
      <c r="K151" s="13" t="s">
        <v>95</v>
      </c>
    </row>
    <row r="152" spans="1:11" s="9" customFormat="1" hidden="1" x14ac:dyDescent="0.25">
      <c r="A152" s="8" t="s">
        <v>71</v>
      </c>
      <c r="B152" s="8" t="s">
        <v>82</v>
      </c>
      <c r="C152" s="8" t="s">
        <v>40</v>
      </c>
      <c r="D152" s="8" t="s">
        <v>83</v>
      </c>
      <c r="E152" s="8" t="s">
        <v>84</v>
      </c>
      <c r="F152" s="8" t="s">
        <v>36</v>
      </c>
      <c r="G152" s="8">
        <v>2016</v>
      </c>
      <c r="H152" s="8">
        <v>1</v>
      </c>
      <c r="I152" s="8" t="s">
        <v>19</v>
      </c>
      <c r="J152" s="13" t="s">
        <v>90</v>
      </c>
      <c r="K152" s="13" t="s">
        <v>96</v>
      </c>
    </row>
    <row r="153" spans="1:11" s="9" customFormat="1" hidden="1" x14ac:dyDescent="0.25">
      <c r="A153" s="8" t="s">
        <v>71</v>
      </c>
      <c r="B153" s="8" t="s">
        <v>82</v>
      </c>
      <c r="C153" s="8" t="s">
        <v>40</v>
      </c>
      <c r="D153" s="8" t="s">
        <v>83</v>
      </c>
      <c r="E153" s="8" t="s">
        <v>84</v>
      </c>
      <c r="F153" s="8" t="s">
        <v>36</v>
      </c>
      <c r="G153" s="8">
        <v>2016</v>
      </c>
      <c r="H153" s="8">
        <v>1</v>
      </c>
      <c r="I153" s="8" t="s">
        <v>44</v>
      </c>
      <c r="J153" s="13" t="s">
        <v>90</v>
      </c>
      <c r="K153" s="13" t="s">
        <v>96</v>
      </c>
    </row>
    <row r="154" spans="1:11" s="9" customFormat="1" hidden="1" x14ac:dyDescent="0.25">
      <c r="A154" s="8" t="s">
        <v>71</v>
      </c>
      <c r="B154" s="8" t="s">
        <v>82</v>
      </c>
      <c r="C154" s="8" t="s">
        <v>40</v>
      </c>
      <c r="D154" s="8" t="s">
        <v>83</v>
      </c>
      <c r="E154" s="8" t="s">
        <v>84</v>
      </c>
      <c r="F154" s="8" t="s">
        <v>36</v>
      </c>
      <c r="G154" s="8">
        <v>2016</v>
      </c>
      <c r="H154" s="8">
        <v>2</v>
      </c>
      <c r="I154" s="8" t="s">
        <v>19</v>
      </c>
      <c r="J154" s="13" t="s">
        <v>90</v>
      </c>
      <c r="K154" s="13" t="s">
        <v>96</v>
      </c>
    </row>
    <row r="155" spans="1:11" s="9" customFormat="1" hidden="1" x14ac:dyDescent="0.25">
      <c r="A155" s="8" t="s">
        <v>71</v>
      </c>
      <c r="B155" s="8" t="s">
        <v>82</v>
      </c>
      <c r="C155" s="8" t="s">
        <v>40</v>
      </c>
      <c r="D155" s="8" t="s">
        <v>83</v>
      </c>
      <c r="E155" s="8" t="s">
        <v>84</v>
      </c>
      <c r="F155" s="8" t="s">
        <v>36</v>
      </c>
      <c r="G155" s="8">
        <v>2016</v>
      </c>
      <c r="H155" s="8">
        <v>2</v>
      </c>
      <c r="I155" s="8" t="s">
        <v>44</v>
      </c>
      <c r="J155" s="13" t="s">
        <v>90</v>
      </c>
      <c r="K155" s="13" t="s">
        <v>96</v>
      </c>
    </row>
    <row r="156" spans="1:11" s="9" customFormat="1" hidden="1" x14ac:dyDescent="0.25">
      <c r="A156" s="8" t="s">
        <v>71</v>
      </c>
      <c r="B156" s="8" t="s">
        <v>82</v>
      </c>
      <c r="C156" s="8" t="s">
        <v>40</v>
      </c>
      <c r="D156" s="8" t="s">
        <v>83</v>
      </c>
      <c r="E156" s="8" t="s">
        <v>84</v>
      </c>
      <c r="F156" s="8" t="s">
        <v>36</v>
      </c>
      <c r="G156" s="8">
        <v>2016</v>
      </c>
      <c r="H156" s="8">
        <v>3</v>
      </c>
      <c r="I156" s="8" t="s">
        <v>19</v>
      </c>
      <c r="J156" s="13" t="s">
        <v>90</v>
      </c>
      <c r="K156" s="13" t="s">
        <v>96</v>
      </c>
    </row>
    <row r="157" spans="1:11" s="9" customFormat="1" hidden="1" x14ac:dyDescent="0.25">
      <c r="A157" s="8" t="s">
        <v>71</v>
      </c>
      <c r="B157" s="8" t="s">
        <v>82</v>
      </c>
      <c r="C157" s="8" t="s">
        <v>40</v>
      </c>
      <c r="D157" s="8" t="s">
        <v>83</v>
      </c>
      <c r="E157" s="8" t="s">
        <v>84</v>
      </c>
      <c r="F157" s="8" t="s">
        <v>36</v>
      </c>
      <c r="G157" s="8">
        <v>2016</v>
      </c>
      <c r="H157" s="8">
        <v>3</v>
      </c>
      <c r="I157" s="8" t="s">
        <v>44</v>
      </c>
      <c r="J157" s="13" t="s">
        <v>90</v>
      </c>
      <c r="K157" s="13" t="s">
        <v>96</v>
      </c>
    </row>
    <row r="158" spans="1:11" s="9" customFormat="1" hidden="1" x14ac:dyDescent="0.25">
      <c r="A158" s="8" t="s">
        <v>71</v>
      </c>
      <c r="B158" s="8" t="s">
        <v>82</v>
      </c>
      <c r="C158" s="8" t="s">
        <v>40</v>
      </c>
      <c r="D158" s="8" t="s">
        <v>83</v>
      </c>
      <c r="E158" s="8" t="s">
        <v>84</v>
      </c>
      <c r="F158" s="8" t="s">
        <v>36</v>
      </c>
      <c r="G158" s="8">
        <v>2016</v>
      </c>
      <c r="H158" s="8">
        <v>4</v>
      </c>
      <c r="I158" s="8" t="s">
        <v>19</v>
      </c>
      <c r="J158" s="13" t="s">
        <v>90</v>
      </c>
      <c r="K158" s="13" t="s">
        <v>96</v>
      </c>
    </row>
    <row r="159" spans="1:11" s="9" customFormat="1" hidden="1" x14ac:dyDescent="0.25">
      <c r="A159" s="8" t="s">
        <v>71</v>
      </c>
      <c r="B159" s="8" t="s">
        <v>82</v>
      </c>
      <c r="C159" s="8" t="s">
        <v>40</v>
      </c>
      <c r="D159" s="8" t="s">
        <v>83</v>
      </c>
      <c r="E159" s="8" t="s">
        <v>84</v>
      </c>
      <c r="F159" s="8" t="s">
        <v>36</v>
      </c>
      <c r="G159" s="8">
        <v>2016</v>
      </c>
      <c r="H159" s="8">
        <v>4</v>
      </c>
      <c r="I159" s="8" t="s">
        <v>44</v>
      </c>
      <c r="J159" s="13" t="s">
        <v>90</v>
      </c>
      <c r="K159" s="13" t="s">
        <v>96</v>
      </c>
    </row>
    <row r="160" spans="1:11" s="9" customFormat="1" hidden="1" x14ac:dyDescent="0.25">
      <c r="A160" s="8" t="s">
        <v>71</v>
      </c>
      <c r="B160" s="8" t="s">
        <v>82</v>
      </c>
      <c r="C160" s="8" t="s">
        <v>40</v>
      </c>
      <c r="D160" s="8" t="s">
        <v>83</v>
      </c>
      <c r="E160" s="8" t="s">
        <v>84</v>
      </c>
      <c r="F160" s="8" t="s">
        <v>30</v>
      </c>
      <c r="G160" s="8">
        <v>2016</v>
      </c>
      <c r="H160" s="8">
        <v>1</v>
      </c>
      <c r="I160" s="8" t="s">
        <v>19</v>
      </c>
      <c r="J160" s="13" t="s">
        <v>90</v>
      </c>
      <c r="K160" s="13" t="s">
        <v>96</v>
      </c>
    </row>
    <row r="161" spans="1:11" s="9" customFormat="1" hidden="1" x14ac:dyDescent="0.25">
      <c r="A161" s="8" t="s">
        <v>71</v>
      </c>
      <c r="B161" s="8" t="s">
        <v>82</v>
      </c>
      <c r="C161" s="8" t="s">
        <v>40</v>
      </c>
      <c r="D161" s="8" t="s">
        <v>83</v>
      </c>
      <c r="E161" s="8" t="s">
        <v>84</v>
      </c>
      <c r="F161" s="8" t="s">
        <v>30</v>
      </c>
      <c r="G161" s="8">
        <v>2016</v>
      </c>
      <c r="H161" s="8">
        <v>1</v>
      </c>
      <c r="I161" s="8" t="s">
        <v>44</v>
      </c>
      <c r="J161" s="13" t="s">
        <v>90</v>
      </c>
      <c r="K161" s="13" t="s">
        <v>96</v>
      </c>
    </row>
    <row r="162" spans="1:11" s="9" customFormat="1" hidden="1" x14ac:dyDescent="0.25">
      <c r="A162" s="8" t="s">
        <v>71</v>
      </c>
      <c r="B162" s="8" t="s">
        <v>82</v>
      </c>
      <c r="C162" s="8" t="s">
        <v>40</v>
      </c>
      <c r="D162" s="8" t="s">
        <v>83</v>
      </c>
      <c r="E162" s="8" t="s">
        <v>84</v>
      </c>
      <c r="F162" s="8" t="s">
        <v>30</v>
      </c>
      <c r="G162" s="8">
        <v>2016</v>
      </c>
      <c r="H162" s="8">
        <v>2</v>
      </c>
      <c r="I162" s="8" t="s">
        <v>19</v>
      </c>
      <c r="J162" s="13" t="s">
        <v>90</v>
      </c>
      <c r="K162" s="13" t="s">
        <v>96</v>
      </c>
    </row>
    <row r="163" spans="1:11" s="9" customFormat="1" hidden="1" x14ac:dyDescent="0.25">
      <c r="A163" s="8" t="s">
        <v>71</v>
      </c>
      <c r="B163" s="8" t="s">
        <v>82</v>
      </c>
      <c r="C163" s="8" t="s">
        <v>40</v>
      </c>
      <c r="D163" s="8" t="s">
        <v>83</v>
      </c>
      <c r="E163" s="8" t="s">
        <v>84</v>
      </c>
      <c r="F163" s="8" t="s">
        <v>30</v>
      </c>
      <c r="G163" s="8">
        <v>2016</v>
      </c>
      <c r="H163" s="8">
        <v>2</v>
      </c>
      <c r="I163" s="8" t="s">
        <v>44</v>
      </c>
      <c r="J163" s="13" t="s">
        <v>90</v>
      </c>
      <c r="K163" s="13" t="s">
        <v>96</v>
      </c>
    </row>
    <row r="164" spans="1:11" s="9" customFormat="1" hidden="1" x14ac:dyDescent="0.25">
      <c r="A164" s="8" t="s">
        <v>71</v>
      </c>
      <c r="B164" s="8" t="s">
        <v>82</v>
      </c>
      <c r="C164" s="8" t="s">
        <v>40</v>
      </c>
      <c r="D164" s="8" t="s">
        <v>83</v>
      </c>
      <c r="E164" s="8" t="s">
        <v>84</v>
      </c>
      <c r="F164" s="8" t="s">
        <v>30</v>
      </c>
      <c r="G164" s="8">
        <v>2016</v>
      </c>
      <c r="H164" s="8">
        <v>3</v>
      </c>
      <c r="I164" s="8" t="s">
        <v>19</v>
      </c>
      <c r="J164" s="13" t="s">
        <v>90</v>
      </c>
      <c r="K164" s="13" t="s">
        <v>96</v>
      </c>
    </row>
    <row r="165" spans="1:11" s="9" customFormat="1" hidden="1" x14ac:dyDescent="0.25">
      <c r="A165" s="8" t="s">
        <v>71</v>
      </c>
      <c r="B165" s="8" t="s">
        <v>82</v>
      </c>
      <c r="C165" s="8" t="s">
        <v>40</v>
      </c>
      <c r="D165" s="8" t="s">
        <v>83</v>
      </c>
      <c r="E165" s="8" t="s">
        <v>84</v>
      </c>
      <c r="F165" s="8" t="s">
        <v>30</v>
      </c>
      <c r="G165" s="8">
        <v>2016</v>
      </c>
      <c r="H165" s="8">
        <v>3</v>
      </c>
      <c r="I165" s="8" t="s">
        <v>44</v>
      </c>
      <c r="J165" s="13" t="s">
        <v>90</v>
      </c>
      <c r="K165" s="13" t="s">
        <v>96</v>
      </c>
    </row>
    <row r="166" spans="1:11" s="9" customFormat="1" hidden="1" x14ac:dyDescent="0.25">
      <c r="A166" s="8" t="s">
        <v>71</v>
      </c>
      <c r="B166" s="8" t="s">
        <v>82</v>
      </c>
      <c r="C166" s="8" t="s">
        <v>40</v>
      </c>
      <c r="D166" s="8" t="s">
        <v>83</v>
      </c>
      <c r="E166" s="8" t="s">
        <v>84</v>
      </c>
      <c r="F166" s="8" t="s">
        <v>30</v>
      </c>
      <c r="G166" s="8">
        <v>2016</v>
      </c>
      <c r="H166" s="8">
        <v>4</v>
      </c>
      <c r="I166" s="8" t="s">
        <v>19</v>
      </c>
      <c r="J166" s="13" t="s">
        <v>90</v>
      </c>
      <c r="K166" s="13" t="s">
        <v>96</v>
      </c>
    </row>
    <row r="167" spans="1:11" s="9" customFormat="1" hidden="1" x14ac:dyDescent="0.25">
      <c r="A167" s="8" t="s">
        <v>71</v>
      </c>
      <c r="B167" s="8" t="s">
        <v>82</v>
      </c>
      <c r="C167" s="8" t="s">
        <v>40</v>
      </c>
      <c r="D167" s="8" t="s">
        <v>83</v>
      </c>
      <c r="E167" s="8" t="s">
        <v>84</v>
      </c>
      <c r="F167" s="8" t="s">
        <v>30</v>
      </c>
      <c r="G167" s="8">
        <v>2016</v>
      </c>
      <c r="H167" s="8">
        <v>4</v>
      </c>
      <c r="I167" s="8" t="s">
        <v>44</v>
      </c>
      <c r="J167" s="13" t="s">
        <v>90</v>
      </c>
      <c r="K167" s="13" t="s">
        <v>96</v>
      </c>
    </row>
    <row r="168" spans="1:11" s="9" customFormat="1" ht="14.25" hidden="1" customHeight="1" x14ac:dyDescent="0.25">
      <c r="A168" s="8" t="s">
        <v>71</v>
      </c>
      <c r="B168" s="8" t="s">
        <v>85</v>
      </c>
      <c r="C168" s="8" t="s">
        <v>27</v>
      </c>
      <c r="D168" s="8" t="s">
        <v>86</v>
      </c>
      <c r="E168" s="8" t="s">
        <v>84</v>
      </c>
      <c r="F168" s="8" t="s">
        <v>36</v>
      </c>
      <c r="G168" s="8">
        <v>2016</v>
      </c>
      <c r="H168" s="8">
        <v>1</v>
      </c>
      <c r="I168" s="8" t="s">
        <v>19</v>
      </c>
      <c r="J168" s="13" t="s">
        <v>90</v>
      </c>
      <c r="K168" s="13" t="s">
        <v>97</v>
      </c>
    </row>
    <row r="169" spans="1:11" s="9" customFormat="1" ht="14.25" hidden="1" customHeight="1" x14ac:dyDescent="0.25">
      <c r="A169" s="8" t="s">
        <v>71</v>
      </c>
      <c r="B169" s="8" t="s">
        <v>85</v>
      </c>
      <c r="C169" s="8" t="s">
        <v>27</v>
      </c>
      <c r="D169" s="8" t="s">
        <v>86</v>
      </c>
      <c r="E169" s="8" t="s">
        <v>84</v>
      </c>
      <c r="F169" s="8" t="s">
        <v>36</v>
      </c>
      <c r="G169" s="8">
        <v>2016</v>
      </c>
      <c r="H169" s="8">
        <v>1</v>
      </c>
      <c r="I169" s="8" t="s">
        <v>44</v>
      </c>
      <c r="J169" s="13" t="s">
        <v>90</v>
      </c>
      <c r="K169" s="13" t="s">
        <v>97</v>
      </c>
    </row>
    <row r="170" spans="1:11" s="9" customFormat="1" ht="14.25" hidden="1" customHeight="1" x14ac:dyDescent="0.25">
      <c r="A170" s="8" t="s">
        <v>71</v>
      </c>
      <c r="B170" s="8" t="s">
        <v>85</v>
      </c>
      <c r="C170" s="8" t="s">
        <v>27</v>
      </c>
      <c r="D170" s="8" t="s">
        <v>86</v>
      </c>
      <c r="E170" s="8" t="s">
        <v>84</v>
      </c>
      <c r="F170" s="8" t="s">
        <v>36</v>
      </c>
      <c r="G170" s="8">
        <v>2016</v>
      </c>
      <c r="H170" s="8">
        <v>2</v>
      </c>
      <c r="I170" s="8" t="s">
        <v>19</v>
      </c>
      <c r="J170" s="13" t="s">
        <v>90</v>
      </c>
      <c r="K170" s="13" t="s">
        <v>97</v>
      </c>
    </row>
    <row r="171" spans="1:11" s="9" customFormat="1" ht="14.25" hidden="1" customHeight="1" x14ac:dyDescent="0.25">
      <c r="A171" s="8" t="s">
        <v>71</v>
      </c>
      <c r="B171" s="8" t="s">
        <v>85</v>
      </c>
      <c r="C171" s="8" t="s">
        <v>27</v>
      </c>
      <c r="D171" s="8" t="s">
        <v>86</v>
      </c>
      <c r="E171" s="8" t="s">
        <v>84</v>
      </c>
      <c r="F171" s="8" t="s">
        <v>36</v>
      </c>
      <c r="G171" s="8">
        <v>2016</v>
      </c>
      <c r="H171" s="8">
        <v>2</v>
      </c>
      <c r="I171" s="8" t="s">
        <v>44</v>
      </c>
      <c r="J171" s="13" t="s">
        <v>90</v>
      </c>
      <c r="K171" s="13" t="s">
        <v>97</v>
      </c>
    </row>
    <row r="172" spans="1:11" s="9" customFormat="1" ht="14.25" hidden="1" customHeight="1" x14ac:dyDescent="0.25">
      <c r="A172" s="8" t="s">
        <v>71</v>
      </c>
      <c r="B172" s="8" t="s">
        <v>85</v>
      </c>
      <c r="C172" s="8" t="s">
        <v>27</v>
      </c>
      <c r="D172" s="8" t="s">
        <v>86</v>
      </c>
      <c r="E172" s="8" t="s">
        <v>84</v>
      </c>
      <c r="F172" s="8" t="s">
        <v>36</v>
      </c>
      <c r="G172" s="8">
        <v>2016</v>
      </c>
      <c r="H172" s="8">
        <v>3</v>
      </c>
      <c r="I172" s="8" t="s">
        <v>19</v>
      </c>
      <c r="J172" s="13" t="s">
        <v>90</v>
      </c>
      <c r="K172" s="13" t="s">
        <v>97</v>
      </c>
    </row>
    <row r="173" spans="1:11" s="9" customFormat="1" ht="14.25" hidden="1" customHeight="1" x14ac:dyDescent="0.25">
      <c r="A173" s="8" t="s">
        <v>71</v>
      </c>
      <c r="B173" s="8" t="s">
        <v>85</v>
      </c>
      <c r="C173" s="8" t="s">
        <v>27</v>
      </c>
      <c r="D173" s="8" t="s">
        <v>86</v>
      </c>
      <c r="E173" s="8" t="s">
        <v>84</v>
      </c>
      <c r="F173" s="8" t="s">
        <v>36</v>
      </c>
      <c r="G173" s="8">
        <v>2016</v>
      </c>
      <c r="H173" s="8">
        <v>3</v>
      </c>
      <c r="I173" s="8" t="s">
        <v>44</v>
      </c>
      <c r="J173" s="13" t="s">
        <v>90</v>
      </c>
      <c r="K173" s="13" t="s">
        <v>97</v>
      </c>
    </row>
    <row r="174" spans="1:11" s="9" customFormat="1" ht="14.25" hidden="1" customHeight="1" x14ac:dyDescent="0.25">
      <c r="A174" s="8" t="s">
        <v>71</v>
      </c>
      <c r="B174" s="8" t="s">
        <v>85</v>
      </c>
      <c r="C174" s="8" t="s">
        <v>27</v>
      </c>
      <c r="D174" s="8" t="s">
        <v>86</v>
      </c>
      <c r="E174" s="8" t="s">
        <v>84</v>
      </c>
      <c r="F174" s="8" t="s">
        <v>36</v>
      </c>
      <c r="G174" s="8">
        <v>2016</v>
      </c>
      <c r="H174" s="8">
        <v>4</v>
      </c>
      <c r="I174" s="8" t="s">
        <v>19</v>
      </c>
      <c r="J174" s="13" t="s">
        <v>90</v>
      </c>
      <c r="K174" s="13" t="s">
        <v>97</v>
      </c>
    </row>
    <row r="175" spans="1:11" s="9" customFormat="1" ht="14.25" hidden="1" customHeight="1" x14ac:dyDescent="0.25">
      <c r="A175" s="8" t="s">
        <v>71</v>
      </c>
      <c r="B175" s="8" t="s">
        <v>85</v>
      </c>
      <c r="C175" s="8" t="s">
        <v>27</v>
      </c>
      <c r="D175" s="8" t="s">
        <v>86</v>
      </c>
      <c r="E175" s="8" t="s">
        <v>84</v>
      </c>
      <c r="F175" s="8" t="s">
        <v>36</v>
      </c>
      <c r="G175" s="8">
        <v>2016</v>
      </c>
      <c r="H175" s="8">
        <v>4</v>
      </c>
      <c r="I175" s="8" t="s">
        <v>44</v>
      </c>
      <c r="J175" s="13" t="s">
        <v>90</v>
      </c>
      <c r="K175" s="13" t="s">
        <v>97</v>
      </c>
    </row>
    <row r="176" spans="1:11" s="9" customFormat="1" ht="14.25" hidden="1" customHeight="1" x14ac:dyDescent="0.25">
      <c r="A176" s="8" t="s">
        <v>71</v>
      </c>
      <c r="B176" s="8" t="s">
        <v>85</v>
      </c>
      <c r="C176" s="8" t="s">
        <v>27</v>
      </c>
      <c r="D176" s="8" t="s">
        <v>86</v>
      </c>
      <c r="E176" s="8" t="s">
        <v>84</v>
      </c>
      <c r="F176" s="8" t="s">
        <v>30</v>
      </c>
      <c r="G176" s="8">
        <v>2016</v>
      </c>
      <c r="H176" s="8">
        <v>1</v>
      </c>
      <c r="I176" s="8" t="s">
        <v>19</v>
      </c>
      <c r="J176" s="13" t="s">
        <v>90</v>
      </c>
      <c r="K176" s="13" t="s">
        <v>97</v>
      </c>
    </row>
    <row r="177" spans="1:11" s="9" customFormat="1" ht="14.25" hidden="1" customHeight="1" x14ac:dyDescent="0.25">
      <c r="A177" s="8" t="s">
        <v>71</v>
      </c>
      <c r="B177" s="8" t="s">
        <v>85</v>
      </c>
      <c r="C177" s="8" t="s">
        <v>27</v>
      </c>
      <c r="D177" s="8" t="s">
        <v>86</v>
      </c>
      <c r="E177" s="8" t="s">
        <v>84</v>
      </c>
      <c r="F177" s="8" t="s">
        <v>30</v>
      </c>
      <c r="G177" s="8">
        <v>2016</v>
      </c>
      <c r="H177" s="8">
        <v>1</v>
      </c>
      <c r="I177" s="8" t="s">
        <v>44</v>
      </c>
      <c r="J177" s="13" t="s">
        <v>90</v>
      </c>
      <c r="K177" s="13" t="s">
        <v>97</v>
      </c>
    </row>
    <row r="178" spans="1:11" s="9" customFormat="1" ht="14.25" hidden="1" customHeight="1" x14ac:dyDescent="0.25">
      <c r="A178" s="8" t="s">
        <v>71</v>
      </c>
      <c r="B178" s="8" t="s">
        <v>85</v>
      </c>
      <c r="C178" s="8" t="s">
        <v>27</v>
      </c>
      <c r="D178" s="8" t="s">
        <v>86</v>
      </c>
      <c r="E178" s="8" t="s">
        <v>84</v>
      </c>
      <c r="F178" s="8" t="s">
        <v>30</v>
      </c>
      <c r="G178" s="8">
        <v>2016</v>
      </c>
      <c r="H178" s="8">
        <v>2</v>
      </c>
      <c r="I178" s="8" t="s">
        <v>19</v>
      </c>
      <c r="J178" s="13" t="s">
        <v>90</v>
      </c>
      <c r="K178" s="13" t="s">
        <v>97</v>
      </c>
    </row>
    <row r="179" spans="1:11" s="9" customFormat="1" ht="14.25" hidden="1" customHeight="1" x14ac:dyDescent="0.25">
      <c r="A179" s="8" t="s">
        <v>71</v>
      </c>
      <c r="B179" s="8" t="s">
        <v>85</v>
      </c>
      <c r="C179" s="8" t="s">
        <v>27</v>
      </c>
      <c r="D179" s="8" t="s">
        <v>86</v>
      </c>
      <c r="E179" s="8" t="s">
        <v>84</v>
      </c>
      <c r="F179" s="8" t="s">
        <v>30</v>
      </c>
      <c r="G179" s="8">
        <v>2016</v>
      </c>
      <c r="H179" s="8">
        <v>2</v>
      </c>
      <c r="I179" s="8" t="s">
        <v>44</v>
      </c>
      <c r="J179" s="13" t="s">
        <v>90</v>
      </c>
      <c r="K179" s="13" t="s">
        <v>97</v>
      </c>
    </row>
    <row r="180" spans="1:11" s="9" customFormat="1" ht="14.25" hidden="1" customHeight="1" x14ac:dyDescent="0.25">
      <c r="A180" s="8" t="s">
        <v>71</v>
      </c>
      <c r="B180" s="8" t="s">
        <v>85</v>
      </c>
      <c r="C180" s="8" t="s">
        <v>27</v>
      </c>
      <c r="D180" s="8" t="s">
        <v>86</v>
      </c>
      <c r="E180" s="8" t="s">
        <v>84</v>
      </c>
      <c r="F180" s="8" t="s">
        <v>30</v>
      </c>
      <c r="G180" s="8">
        <v>2016</v>
      </c>
      <c r="H180" s="8">
        <v>3</v>
      </c>
      <c r="I180" s="8" t="s">
        <v>19</v>
      </c>
      <c r="J180" s="13" t="s">
        <v>90</v>
      </c>
      <c r="K180" s="13" t="s">
        <v>97</v>
      </c>
    </row>
    <row r="181" spans="1:11" s="9" customFormat="1" ht="14.25" hidden="1" customHeight="1" x14ac:dyDescent="0.25">
      <c r="A181" s="8" t="s">
        <v>71</v>
      </c>
      <c r="B181" s="8" t="s">
        <v>85</v>
      </c>
      <c r="C181" s="8" t="s">
        <v>27</v>
      </c>
      <c r="D181" s="8" t="s">
        <v>86</v>
      </c>
      <c r="E181" s="8" t="s">
        <v>84</v>
      </c>
      <c r="F181" s="8" t="s">
        <v>30</v>
      </c>
      <c r="G181" s="8">
        <v>2016</v>
      </c>
      <c r="H181" s="8">
        <v>3</v>
      </c>
      <c r="I181" s="8" t="s">
        <v>44</v>
      </c>
      <c r="J181" s="13" t="s">
        <v>90</v>
      </c>
      <c r="K181" s="13" t="s">
        <v>97</v>
      </c>
    </row>
    <row r="182" spans="1:11" s="9" customFormat="1" ht="14.25" hidden="1" customHeight="1" x14ac:dyDescent="0.25">
      <c r="A182" s="8" t="s">
        <v>71</v>
      </c>
      <c r="B182" s="8" t="s">
        <v>85</v>
      </c>
      <c r="C182" s="8" t="s">
        <v>27</v>
      </c>
      <c r="D182" s="8" t="s">
        <v>86</v>
      </c>
      <c r="E182" s="8" t="s">
        <v>84</v>
      </c>
      <c r="F182" s="8" t="s">
        <v>30</v>
      </c>
      <c r="G182" s="8">
        <v>2016</v>
      </c>
      <c r="H182" s="8">
        <v>4</v>
      </c>
      <c r="I182" s="8" t="s">
        <v>19</v>
      </c>
      <c r="J182" s="13" t="s">
        <v>90</v>
      </c>
      <c r="K182" s="13" t="s">
        <v>97</v>
      </c>
    </row>
    <row r="183" spans="1:11" s="9" customFormat="1" ht="14.25" hidden="1" customHeight="1" x14ac:dyDescent="0.25">
      <c r="A183" s="8" t="s">
        <v>71</v>
      </c>
      <c r="B183" s="8" t="s">
        <v>85</v>
      </c>
      <c r="C183" s="8" t="s">
        <v>27</v>
      </c>
      <c r="D183" s="8" t="s">
        <v>86</v>
      </c>
      <c r="E183" s="8" t="s">
        <v>84</v>
      </c>
      <c r="F183" s="8" t="s">
        <v>30</v>
      </c>
      <c r="G183" s="8">
        <v>2016</v>
      </c>
      <c r="H183" s="8">
        <v>4</v>
      </c>
      <c r="I183" s="8" t="s">
        <v>44</v>
      </c>
      <c r="J183" s="13" t="s">
        <v>90</v>
      </c>
      <c r="K183" s="13" t="s">
        <v>97</v>
      </c>
    </row>
    <row r="184" spans="1:11" s="9" customFormat="1" hidden="1" x14ac:dyDescent="0.25">
      <c r="A184" s="8" t="s">
        <v>71</v>
      </c>
      <c r="B184" s="8" t="s">
        <v>87</v>
      </c>
      <c r="C184" s="8" t="s">
        <v>88</v>
      </c>
      <c r="D184" s="8" t="s">
        <v>89</v>
      </c>
      <c r="E184" s="8" t="s">
        <v>84</v>
      </c>
      <c r="F184" s="8" t="s">
        <v>36</v>
      </c>
      <c r="G184" s="8">
        <v>2016</v>
      </c>
      <c r="H184" s="8">
        <v>1</v>
      </c>
      <c r="I184" s="8" t="s">
        <v>19</v>
      </c>
      <c r="J184" s="13" t="s">
        <v>90</v>
      </c>
      <c r="K184" s="13" t="s">
        <v>98</v>
      </c>
    </row>
    <row r="185" spans="1:11" s="9" customFormat="1" hidden="1" x14ac:dyDescent="0.25">
      <c r="A185" s="8" t="s">
        <v>71</v>
      </c>
      <c r="B185" s="8" t="s">
        <v>87</v>
      </c>
      <c r="C185" s="8" t="s">
        <v>88</v>
      </c>
      <c r="D185" s="8" t="s">
        <v>89</v>
      </c>
      <c r="E185" s="8" t="s">
        <v>84</v>
      </c>
      <c r="F185" s="8" t="s">
        <v>36</v>
      </c>
      <c r="G185" s="8">
        <v>2016</v>
      </c>
      <c r="H185" s="8">
        <v>1</v>
      </c>
      <c r="I185" s="8" t="s">
        <v>44</v>
      </c>
      <c r="J185" s="13" t="s">
        <v>90</v>
      </c>
      <c r="K185" s="13" t="s">
        <v>98</v>
      </c>
    </row>
    <row r="186" spans="1:11" s="9" customFormat="1" hidden="1" x14ac:dyDescent="0.25">
      <c r="A186" s="8" t="s">
        <v>71</v>
      </c>
      <c r="B186" s="8" t="s">
        <v>87</v>
      </c>
      <c r="C186" s="8" t="s">
        <v>88</v>
      </c>
      <c r="D186" s="8" t="s">
        <v>89</v>
      </c>
      <c r="E186" s="8" t="s">
        <v>84</v>
      </c>
      <c r="F186" s="8" t="s">
        <v>36</v>
      </c>
      <c r="G186" s="8">
        <v>2016</v>
      </c>
      <c r="H186" s="8">
        <v>2</v>
      </c>
      <c r="I186" s="8" t="s">
        <v>19</v>
      </c>
      <c r="J186" s="13" t="s">
        <v>90</v>
      </c>
      <c r="K186" s="13" t="s">
        <v>98</v>
      </c>
    </row>
    <row r="187" spans="1:11" s="9" customFormat="1" hidden="1" x14ac:dyDescent="0.25">
      <c r="A187" s="8" t="s">
        <v>71</v>
      </c>
      <c r="B187" s="8" t="s">
        <v>87</v>
      </c>
      <c r="C187" s="8" t="s">
        <v>88</v>
      </c>
      <c r="D187" s="8" t="s">
        <v>89</v>
      </c>
      <c r="E187" s="8" t="s">
        <v>84</v>
      </c>
      <c r="F187" s="8" t="s">
        <v>36</v>
      </c>
      <c r="G187" s="8">
        <v>2016</v>
      </c>
      <c r="H187" s="8">
        <v>2</v>
      </c>
      <c r="I187" s="8" t="s">
        <v>44</v>
      </c>
      <c r="J187" s="13" t="s">
        <v>90</v>
      </c>
      <c r="K187" s="13" t="s">
        <v>98</v>
      </c>
    </row>
    <row r="188" spans="1:11" s="9" customFormat="1" hidden="1" x14ac:dyDescent="0.25">
      <c r="A188" s="8" t="s">
        <v>71</v>
      </c>
      <c r="B188" s="8" t="s">
        <v>87</v>
      </c>
      <c r="C188" s="8" t="s">
        <v>88</v>
      </c>
      <c r="D188" s="8" t="s">
        <v>89</v>
      </c>
      <c r="E188" s="8" t="s">
        <v>84</v>
      </c>
      <c r="F188" s="8" t="s">
        <v>36</v>
      </c>
      <c r="G188" s="8">
        <v>2016</v>
      </c>
      <c r="H188" s="8">
        <v>3</v>
      </c>
      <c r="I188" s="8" t="s">
        <v>19</v>
      </c>
      <c r="J188" s="13" t="s">
        <v>90</v>
      </c>
      <c r="K188" s="13" t="s">
        <v>98</v>
      </c>
    </row>
    <row r="189" spans="1:11" s="9" customFormat="1" hidden="1" x14ac:dyDescent="0.25">
      <c r="A189" s="8" t="s">
        <v>71</v>
      </c>
      <c r="B189" s="8" t="s">
        <v>87</v>
      </c>
      <c r="C189" s="8" t="s">
        <v>88</v>
      </c>
      <c r="D189" s="8" t="s">
        <v>89</v>
      </c>
      <c r="E189" s="8" t="s">
        <v>84</v>
      </c>
      <c r="F189" s="8" t="s">
        <v>36</v>
      </c>
      <c r="G189" s="8">
        <v>2016</v>
      </c>
      <c r="H189" s="8">
        <v>3</v>
      </c>
      <c r="I189" s="8" t="s">
        <v>44</v>
      </c>
      <c r="J189" s="13" t="s">
        <v>90</v>
      </c>
      <c r="K189" s="13" t="s">
        <v>98</v>
      </c>
    </row>
    <row r="190" spans="1:11" s="9" customFormat="1" hidden="1" x14ac:dyDescent="0.25">
      <c r="A190" s="8" t="s">
        <v>71</v>
      </c>
      <c r="B190" s="8" t="s">
        <v>87</v>
      </c>
      <c r="C190" s="8" t="s">
        <v>88</v>
      </c>
      <c r="D190" s="8" t="s">
        <v>89</v>
      </c>
      <c r="E190" s="8" t="s">
        <v>84</v>
      </c>
      <c r="F190" s="8" t="s">
        <v>36</v>
      </c>
      <c r="G190" s="8">
        <v>2016</v>
      </c>
      <c r="H190" s="8">
        <v>4</v>
      </c>
      <c r="I190" s="8" t="s">
        <v>19</v>
      </c>
      <c r="J190" s="13" t="s">
        <v>90</v>
      </c>
      <c r="K190" s="13" t="s">
        <v>98</v>
      </c>
    </row>
    <row r="191" spans="1:11" s="9" customFormat="1" hidden="1" x14ac:dyDescent="0.25">
      <c r="A191" s="8" t="s">
        <v>71</v>
      </c>
      <c r="B191" s="8" t="s">
        <v>87</v>
      </c>
      <c r="C191" s="8" t="s">
        <v>88</v>
      </c>
      <c r="D191" s="8" t="s">
        <v>89</v>
      </c>
      <c r="E191" s="8" t="s">
        <v>84</v>
      </c>
      <c r="F191" s="8" t="s">
        <v>36</v>
      </c>
      <c r="G191" s="8">
        <v>2016</v>
      </c>
      <c r="H191" s="8">
        <v>4</v>
      </c>
      <c r="I191" s="8" t="s">
        <v>44</v>
      </c>
      <c r="J191" s="13" t="s">
        <v>90</v>
      </c>
      <c r="K191" s="13" t="s">
        <v>98</v>
      </c>
    </row>
    <row r="192" spans="1:11" s="9" customFormat="1" hidden="1" x14ac:dyDescent="0.25">
      <c r="A192" s="8" t="s">
        <v>71</v>
      </c>
      <c r="B192" s="8" t="s">
        <v>87</v>
      </c>
      <c r="C192" s="8" t="s">
        <v>88</v>
      </c>
      <c r="D192" s="8" t="s">
        <v>89</v>
      </c>
      <c r="E192" s="8" t="s">
        <v>84</v>
      </c>
      <c r="F192" s="7" t="s">
        <v>30</v>
      </c>
      <c r="G192" s="8">
        <v>2016</v>
      </c>
      <c r="H192" s="8">
        <v>1</v>
      </c>
      <c r="I192" s="8" t="s">
        <v>19</v>
      </c>
      <c r="J192" s="13" t="s">
        <v>90</v>
      </c>
      <c r="K192" s="13" t="s">
        <v>98</v>
      </c>
    </row>
    <row r="193" spans="1:11" s="9" customFormat="1" hidden="1" x14ac:dyDescent="0.25">
      <c r="A193" s="8" t="s">
        <v>71</v>
      </c>
      <c r="B193" s="8" t="s">
        <v>87</v>
      </c>
      <c r="C193" s="8" t="s">
        <v>88</v>
      </c>
      <c r="D193" s="8" t="s">
        <v>89</v>
      </c>
      <c r="E193" s="8" t="s">
        <v>84</v>
      </c>
      <c r="F193" s="7" t="s">
        <v>30</v>
      </c>
      <c r="G193" s="8">
        <v>2016</v>
      </c>
      <c r="H193" s="8">
        <v>1</v>
      </c>
      <c r="I193" s="8" t="s">
        <v>44</v>
      </c>
      <c r="J193" s="13" t="s">
        <v>90</v>
      </c>
      <c r="K193" s="13" t="s">
        <v>98</v>
      </c>
    </row>
    <row r="194" spans="1:11" s="9" customFormat="1" hidden="1" x14ac:dyDescent="0.25">
      <c r="A194" s="8" t="s">
        <v>71</v>
      </c>
      <c r="B194" s="8" t="s">
        <v>87</v>
      </c>
      <c r="C194" s="8" t="s">
        <v>88</v>
      </c>
      <c r="D194" s="8" t="s">
        <v>89</v>
      </c>
      <c r="E194" s="8" t="s">
        <v>84</v>
      </c>
      <c r="F194" s="7" t="s">
        <v>30</v>
      </c>
      <c r="G194" s="8">
        <v>2016</v>
      </c>
      <c r="H194" s="8">
        <v>2</v>
      </c>
      <c r="I194" s="8" t="s">
        <v>19</v>
      </c>
      <c r="J194" s="13" t="s">
        <v>90</v>
      </c>
      <c r="K194" s="13" t="s">
        <v>98</v>
      </c>
    </row>
    <row r="195" spans="1:11" s="9" customFormat="1" hidden="1" x14ac:dyDescent="0.25">
      <c r="A195" s="8" t="s">
        <v>71</v>
      </c>
      <c r="B195" s="8" t="s">
        <v>87</v>
      </c>
      <c r="C195" s="8" t="s">
        <v>88</v>
      </c>
      <c r="D195" s="8" t="s">
        <v>89</v>
      </c>
      <c r="E195" s="8" t="s">
        <v>84</v>
      </c>
      <c r="F195" s="7" t="s">
        <v>30</v>
      </c>
      <c r="G195" s="8">
        <v>2016</v>
      </c>
      <c r="H195" s="8">
        <v>2</v>
      </c>
      <c r="I195" s="8" t="s">
        <v>44</v>
      </c>
      <c r="J195" s="13" t="s">
        <v>90</v>
      </c>
      <c r="K195" s="13" t="s">
        <v>98</v>
      </c>
    </row>
    <row r="196" spans="1:11" s="9" customFormat="1" hidden="1" x14ac:dyDescent="0.25">
      <c r="A196" s="8" t="s">
        <v>71</v>
      </c>
      <c r="B196" s="8" t="s">
        <v>87</v>
      </c>
      <c r="C196" s="8" t="s">
        <v>88</v>
      </c>
      <c r="D196" s="8" t="s">
        <v>89</v>
      </c>
      <c r="E196" s="8" t="s">
        <v>84</v>
      </c>
      <c r="F196" s="7" t="s">
        <v>30</v>
      </c>
      <c r="G196" s="8">
        <v>2016</v>
      </c>
      <c r="H196" s="8">
        <v>3</v>
      </c>
      <c r="I196" s="8" t="s">
        <v>19</v>
      </c>
      <c r="J196" s="13" t="s">
        <v>90</v>
      </c>
      <c r="K196" s="13" t="s">
        <v>98</v>
      </c>
    </row>
    <row r="197" spans="1:11" s="9" customFormat="1" hidden="1" x14ac:dyDescent="0.25">
      <c r="A197" s="8" t="s">
        <v>71</v>
      </c>
      <c r="B197" s="8" t="s">
        <v>87</v>
      </c>
      <c r="C197" s="8" t="s">
        <v>88</v>
      </c>
      <c r="D197" s="8" t="s">
        <v>89</v>
      </c>
      <c r="E197" s="8" t="s">
        <v>84</v>
      </c>
      <c r="F197" s="7" t="s">
        <v>30</v>
      </c>
      <c r="G197" s="8">
        <v>2016</v>
      </c>
      <c r="H197" s="8">
        <v>3</v>
      </c>
      <c r="I197" s="8" t="s">
        <v>44</v>
      </c>
      <c r="J197" s="13" t="s">
        <v>90</v>
      </c>
      <c r="K197" s="13" t="s">
        <v>98</v>
      </c>
    </row>
    <row r="198" spans="1:11" s="9" customFormat="1" hidden="1" x14ac:dyDescent="0.25">
      <c r="A198" s="8" t="s">
        <v>71</v>
      </c>
      <c r="B198" s="8" t="s">
        <v>87</v>
      </c>
      <c r="C198" s="8" t="s">
        <v>88</v>
      </c>
      <c r="D198" s="8" t="s">
        <v>89</v>
      </c>
      <c r="E198" s="8" t="s">
        <v>84</v>
      </c>
      <c r="F198" s="7" t="s">
        <v>30</v>
      </c>
      <c r="G198" s="8">
        <v>2016</v>
      </c>
      <c r="H198" s="8">
        <v>4</v>
      </c>
      <c r="I198" s="8" t="s">
        <v>19</v>
      </c>
      <c r="J198" s="13" t="s">
        <v>90</v>
      </c>
      <c r="K198" s="13" t="s">
        <v>98</v>
      </c>
    </row>
    <row r="199" spans="1:11" s="9" customFormat="1" hidden="1" x14ac:dyDescent="0.25">
      <c r="A199" s="8" t="s">
        <v>71</v>
      </c>
      <c r="B199" s="8" t="s">
        <v>87</v>
      </c>
      <c r="C199" s="8" t="s">
        <v>88</v>
      </c>
      <c r="D199" s="8" t="s">
        <v>89</v>
      </c>
      <c r="E199" s="8" t="s">
        <v>84</v>
      </c>
      <c r="F199" s="7" t="s">
        <v>30</v>
      </c>
      <c r="G199" s="8">
        <v>2016</v>
      </c>
      <c r="H199" s="8">
        <v>4</v>
      </c>
      <c r="I199" s="8" t="s">
        <v>44</v>
      </c>
      <c r="J199" s="13" t="s">
        <v>90</v>
      </c>
      <c r="K199" s="13" t="s">
        <v>98</v>
      </c>
    </row>
    <row r="200" spans="1:11" s="9" customFormat="1" hidden="1" x14ac:dyDescent="0.25">
      <c r="A200" t="s">
        <v>99</v>
      </c>
      <c r="B200" t="s">
        <v>100</v>
      </c>
      <c r="C200" t="s">
        <v>39</v>
      </c>
      <c r="D200" t="s">
        <v>41</v>
      </c>
      <c r="E200">
        <v>22</v>
      </c>
      <c r="F200" t="s">
        <v>47</v>
      </c>
      <c r="G200">
        <v>2014</v>
      </c>
      <c r="H200">
        <v>1</v>
      </c>
      <c r="I200" t="s">
        <v>101</v>
      </c>
      <c r="J200" t="s">
        <v>107</v>
      </c>
      <c r="K200"/>
    </row>
    <row r="201" spans="1:11" s="9" customFormat="1" hidden="1" x14ac:dyDescent="0.25">
      <c r="A201" t="s">
        <v>99</v>
      </c>
      <c r="B201" t="s">
        <v>100</v>
      </c>
      <c r="C201" t="s">
        <v>32</v>
      </c>
      <c r="D201" t="s">
        <v>46</v>
      </c>
      <c r="E201">
        <v>22</v>
      </c>
      <c r="F201" t="s">
        <v>47</v>
      </c>
      <c r="G201">
        <v>2014</v>
      </c>
      <c r="H201">
        <v>1</v>
      </c>
      <c r="I201" t="s">
        <v>104</v>
      </c>
      <c r="J201" t="s">
        <v>107</v>
      </c>
      <c r="K201"/>
    </row>
    <row r="202" spans="1:11" s="9" customFormat="1" hidden="1" x14ac:dyDescent="0.25">
      <c r="A202" t="s">
        <v>99</v>
      </c>
      <c r="B202" t="s">
        <v>100</v>
      </c>
      <c r="C202" t="s">
        <v>32</v>
      </c>
      <c r="D202" t="s">
        <v>46</v>
      </c>
      <c r="E202">
        <v>22</v>
      </c>
      <c r="F202" t="s">
        <v>47</v>
      </c>
      <c r="G202">
        <v>2014</v>
      </c>
      <c r="H202">
        <v>1</v>
      </c>
      <c r="I202" t="s">
        <v>101</v>
      </c>
      <c r="J202" t="s">
        <v>107</v>
      </c>
      <c r="K202"/>
    </row>
    <row r="203" spans="1:11" s="9" customFormat="1" hidden="1" x14ac:dyDescent="0.25">
      <c r="A203" t="s">
        <v>99</v>
      </c>
      <c r="B203" t="s">
        <v>100</v>
      </c>
      <c r="C203" t="s">
        <v>51</v>
      </c>
      <c r="D203" t="s">
        <v>28</v>
      </c>
      <c r="E203">
        <v>22</v>
      </c>
      <c r="F203" t="s">
        <v>47</v>
      </c>
      <c r="G203">
        <v>2014</v>
      </c>
      <c r="H203">
        <v>1</v>
      </c>
      <c r="I203" t="s">
        <v>104</v>
      </c>
      <c r="J203" t="s">
        <v>107</v>
      </c>
      <c r="K203"/>
    </row>
    <row r="204" spans="1:11" s="9" customFormat="1" hidden="1" x14ac:dyDescent="0.25">
      <c r="A204" t="s">
        <v>99</v>
      </c>
      <c r="B204" t="s">
        <v>100</v>
      </c>
      <c r="C204" t="s">
        <v>51</v>
      </c>
      <c r="D204" t="s">
        <v>28</v>
      </c>
      <c r="E204">
        <v>22</v>
      </c>
      <c r="F204" t="s">
        <v>47</v>
      </c>
      <c r="G204">
        <v>2014</v>
      </c>
      <c r="H204">
        <v>1</v>
      </c>
      <c r="I204" t="s">
        <v>101</v>
      </c>
      <c r="J204" t="s">
        <v>107</v>
      </c>
      <c r="K204"/>
    </row>
    <row r="205" spans="1:11" s="9" customFormat="1" hidden="1" x14ac:dyDescent="0.25">
      <c r="A205" t="s">
        <v>99</v>
      </c>
      <c r="B205" t="s">
        <v>100</v>
      </c>
      <c r="C205" t="s">
        <v>102</v>
      </c>
      <c r="D205" t="s">
        <v>103</v>
      </c>
      <c r="E205">
        <v>22</v>
      </c>
      <c r="F205" t="s">
        <v>47</v>
      </c>
      <c r="G205">
        <v>2014</v>
      </c>
      <c r="H205">
        <v>1</v>
      </c>
      <c r="I205" t="s">
        <v>101</v>
      </c>
      <c r="J205" t="s">
        <v>107</v>
      </c>
      <c r="K205"/>
    </row>
    <row r="206" spans="1:11" s="9" customFormat="1" hidden="1" x14ac:dyDescent="0.25">
      <c r="A206" t="s">
        <v>99</v>
      </c>
      <c r="B206" t="s">
        <v>100</v>
      </c>
      <c r="C206" t="s">
        <v>102</v>
      </c>
      <c r="D206" t="s">
        <v>103</v>
      </c>
      <c r="E206">
        <v>22</v>
      </c>
      <c r="F206" t="s">
        <v>47</v>
      </c>
      <c r="G206">
        <v>2014</v>
      </c>
      <c r="H206">
        <v>1</v>
      </c>
      <c r="I206" t="s">
        <v>104</v>
      </c>
      <c r="J206" t="s">
        <v>107</v>
      </c>
      <c r="K206"/>
    </row>
    <row r="207" spans="1:11" s="9" customFormat="1" hidden="1" x14ac:dyDescent="0.25">
      <c r="A207" t="s">
        <v>99</v>
      </c>
      <c r="B207" t="s">
        <v>100</v>
      </c>
      <c r="C207" t="s">
        <v>39</v>
      </c>
      <c r="D207" t="s">
        <v>41</v>
      </c>
      <c r="E207">
        <v>22</v>
      </c>
      <c r="F207" t="s">
        <v>47</v>
      </c>
      <c r="G207">
        <v>2014</v>
      </c>
      <c r="H207">
        <v>2</v>
      </c>
      <c r="I207" t="s">
        <v>101</v>
      </c>
      <c r="J207" t="s">
        <v>107</v>
      </c>
      <c r="K207"/>
    </row>
    <row r="208" spans="1:11" s="9" customFormat="1" hidden="1" x14ac:dyDescent="0.25">
      <c r="A208" t="s">
        <v>99</v>
      </c>
      <c r="B208" t="s">
        <v>100</v>
      </c>
      <c r="C208" t="s">
        <v>32</v>
      </c>
      <c r="D208" t="s">
        <v>46</v>
      </c>
      <c r="E208">
        <v>22</v>
      </c>
      <c r="F208" t="s">
        <v>47</v>
      </c>
      <c r="G208">
        <v>2014</v>
      </c>
      <c r="H208">
        <v>2</v>
      </c>
      <c r="I208" t="s">
        <v>101</v>
      </c>
      <c r="J208" t="s">
        <v>107</v>
      </c>
      <c r="K208"/>
    </row>
    <row r="209" spans="1:11" s="9" customFormat="1" hidden="1" x14ac:dyDescent="0.25">
      <c r="A209" t="s">
        <v>99</v>
      </c>
      <c r="B209" t="s">
        <v>100</v>
      </c>
      <c r="C209" t="s">
        <v>32</v>
      </c>
      <c r="D209" t="s">
        <v>46</v>
      </c>
      <c r="E209">
        <v>22</v>
      </c>
      <c r="F209" t="s">
        <v>47</v>
      </c>
      <c r="G209">
        <v>2014</v>
      </c>
      <c r="H209">
        <v>2</v>
      </c>
      <c r="I209" t="s">
        <v>104</v>
      </c>
      <c r="J209" t="s">
        <v>107</v>
      </c>
      <c r="K209"/>
    </row>
    <row r="210" spans="1:11" s="9" customFormat="1" hidden="1" x14ac:dyDescent="0.25">
      <c r="A210" t="s">
        <v>99</v>
      </c>
      <c r="B210" t="s">
        <v>100</v>
      </c>
      <c r="C210" t="s">
        <v>51</v>
      </c>
      <c r="D210" t="s">
        <v>28</v>
      </c>
      <c r="E210">
        <v>22</v>
      </c>
      <c r="F210" t="s">
        <v>47</v>
      </c>
      <c r="G210">
        <v>2014</v>
      </c>
      <c r="H210">
        <v>2</v>
      </c>
      <c r="I210" t="s">
        <v>104</v>
      </c>
      <c r="J210" t="s">
        <v>107</v>
      </c>
      <c r="K210"/>
    </row>
    <row r="211" spans="1:11" s="9" customFormat="1" hidden="1" x14ac:dyDescent="0.25">
      <c r="A211" t="s">
        <v>99</v>
      </c>
      <c r="B211" t="s">
        <v>100</v>
      </c>
      <c r="C211" t="s">
        <v>51</v>
      </c>
      <c r="D211" t="s">
        <v>28</v>
      </c>
      <c r="E211">
        <v>22</v>
      </c>
      <c r="F211" t="s">
        <v>47</v>
      </c>
      <c r="G211">
        <v>2014</v>
      </c>
      <c r="H211">
        <v>2</v>
      </c>
      <c r="I211" t="s">
        <v>101</v>
      </c>
      <c r="J211" t="s">
        <v>107</v>
      </c>
      <c r="K211"/>
    </row>
    <row r="212" spans="1:11" s="9" customFormat="1" hidden="1" x14ac:dyDescent="0.25">
      <c r="A212" t="s">
        <v>99</v>
      </c>
      <c r="B212" t="s">
        <v>100</v>
      </c>
      <c r="C212" t="s">
        <v>102</v>
      </c>
      <c r="D212" t="s">
        <v>103</v>
      </c>
      <c r="E212">
        <v>22</v>
      </c>
      <c r="F212" t="s">
        <v>47</v>
      </c>
      <c r="G212">
        <v>2014</v>
      </c>
      <c r="H212">
        <v>2</v>
      </c>
      <c r="I212" t="s">
        <v>101</v>
      </c>
      <c r="J212" t="s">
        <v>107</v>
      </c>
      <c r="K212"/>
    </row>
    <row r="213" spans="1:11" s="9" customFormat="1" hidden="1" x14ac:dyDescent="0.25">
      <c r="A213" t="s">
        <v>99</v>
      </c>
      <c r="B213" t="s">
        <v>100</v>
      </c>
      <c r="C213" t="s">
        <v>102</v>
      </c>
      <c r="D213" t="s">
        <v>103</v>
      </c>
      <c r="E213">
        <v>22</v>
      </c>
      <c r="F213" t="s">
        <v>47</v>
      </c>
      <c r="G213">
        <v>2014</v>
      </c>
      <c r="H213">
        <v>2</v>
      </c>
      <c r="I213" t="s">
        <v>104</v>
      </c>
      <c r="J213" t="s">
        <v>107</v>
      </c>
      <c r="K213"/>
    </row>
    <row r="214" spans="1:11" s="9" customFormat="1" hidden="1" x14ac:dyDescent="0.25">
      <c r="A214" t="s">
        <v>99</v>
      </c>
      <c r="B214" t="s">
        <v>100</v>
      </c>
      <c r="C214" t="s">
        <v>39</v>
      </c>
      <c r="D214" t="s">
        <v>41</v>
      </c>
      <c r="E214">
        <v>22</v>
      </c>
      <c r="F214" t="s">
        <v>47</v>
      </c>
      <c r="G214">
        <v>2014</v>
      </c>
      <c r="H214">
        <v>3</v>
      </c>
      <c r="I214" t="s">
        <v>101</v>
      </c>
      <c r="J214" t="s">
        <v>107</v>
      </c>
      <c r="K214"/>
    </row>
    <row r="215" spans="1:11" s="9" customFormat="1" hidden="1" x14ac:dyDescent="0.25">
      <c r="A215" t="s">
        <v>99</v>
      </c>
      <c r="B215" t="s">
        <v>100</v>
      </c>
      <c r="C215" t="s">
        <v>32</v>
      </c>
      <c r="D215" t="s">
        <v>46</v>
      </c>
      <c r="E215">
        <v>22</v>
      </c>
      <c r="F215" t="s">
        <v>47</v>
      </c>
      <c r="G215">
        <v>2014</v>
      </c>
      <c r="H215">
        <v>3</v>
      </c>
      <c r="I215" t="s">
        <v>101</v>
      </c>
      <c r="J215" t="s">
        <v>107</v>
      </c>
      <c r="K215"/>
    </row>
    <row r="216" spans="1:11" s="9" customFormat="1" hidden="1" x14ac:dyDescent="0.25">
      <c r="A216" t="s">
        <v>99</v>
      </c>
      <c r="B216" t="s">
        <v>100</v>
      </c>
      <c r="C216" t="s">
        <v>32</v>
      </c>
      <c r="D216" t="s">
        <v>46</v>
      </c>
      <c r="E216">
        <v>22</v>
      </c>
      <c r="F216" t="s">
        <v>47</v>
      </c>
      <c r="G216">
        <v>2014</v>
      </c>
      <c r="H216">
        <v>3</v>
      </c>
      <c r="I216" t="s">
        <v>104</v>
      </c>
      <c r="J216" t="s">
        <v>107</v>
      </c>
      <c r="K216"/>
    </row>
    <row r="217" spans="1:11" s="9" customFormat="1" hidden="1" x14ac:dyDescent="0.25">
      <c r="A217" t="s">
        <v>99</v>
      </c>
      <c r="B217" t="s">
        <v>100</v>
      </c>
      <c r="C217" t="s">
        <v>51</v>
      </c>
      <c r="D217" t="s">
        <v>28</v>
      </c>
      <c r="E217">
        <v>22</v>
      </c>
      <c r="F217" t="s">
        <v>47</v>
      </c>
      <c r="G217">
        <v>2014</v>
      </c>
      <c r="H217">
        <v>3</v>
      </c>
      <c r="I217" t="s">
        <v>101</v>
      </c>
      <c r="J217" t="s">
        <v>107</v>
      </c>
      <c r="K217"/>
    </row>
    <row r="218" spans="1:11" s="9" customFormat="1" hidden="1" x14ac:dyDescent="0.25">
      <c r="A218" t="s">
        <v>99</v>
      </c>
      <c r="B218" t="s">
        <v>100</v>
      </c>
      <c r="C218" t="s">
        <v>51</v>
      </c>
      <c r="D218" t="s">
        <v>28</v>
      </c>
      <c r="E218">
        <v>22</v>
      </c>
      <c r="F218" t="s">
        <v>47</v>
      </c>
      <c r="G218">
        <v>2014</v>
      </c>
      <c r="H218">
        <v>3</v>
      </c>
      <c r="I218" t="s">
        <v>104</v>
      </c>
      <c r="J218" t="s">
        <v>107</v>
      </c>
      <c r="K218"/>
    </row>
    <row r="219" spans="1:11" s="9" customFormat="1" hidden="1" x14ac:dyDescent="0.25">
      <c r="A219" t="s">
        <v>99</v>
      </c>
      <c r="B219" t="s">
        <v>100</v>
      </c>
      <c r="C219" t="s">
        <v>102</v>
      </c>
      <c r="D219" t="s">
        <v>103</v>
      </c>
      <c r="E219">
        <v>22</v>
      </c>
      <c r="F219" t="s">
        <v>47</v>
      </c>
      <c r="G219">
        <v>2014</v>
      </c>
      <c r="H219">
        <v>3</v>
      </c>
      <c r="I219" t="s">
        <v>101</v>
      </c>
      <c r="J219" t="s">
        <v>107</v>
      </c>
      <c r="K219"/>
    </row>
    <row r="220" spans="1:11" s="9" customFormat="1" hidden="1" x14ac:dyDescent="0.25">
      <c r="A220" t="s">
        <v>99</v>
      </c>
      <c r="B220" t="s">
        <v>100</v>
      </c>
      <c r="C220" t="s">
        <v>102</v>
      </c>
      <c r="D220" t="s">
        <v>103</v>
      </c>
      <c r="E220">
        <v>22</v>
      </c>
      <c r="F220" t="s">
        <v>47</v>
      </c>
      <c r="G220">
        <v>2014</v>
      </c>
      <c r="H220">
        <v>3</v>
      </c>
      <c r="I220" t="s">
        <v>104</v>
      </c>
      <c r="J220" t="s">
        <v>107</v>
      </c>
      <c r="K220"/>
    </row>
    <row r="221" spans="1:11" s="9" customFormat="1" hidden="1" x14ac:dyDescent="0.25">
      <c r="A221" t="s">
        <v>99</v>
      </c>
      <c r="B221" t="s">
        <v>100</v>
      </c>
      <c r="C221" t="s">
        <v>39</v>
      </c>
      <c r="D221" t="s">
        <v>41</v>
      </c>
      <c r="E221">
        <v>22</v>
      </c>
      <c r="F221" t="s">
        <v>47</v>
      </c>
      <c r="G221">
        <v>2014</v>
      </c>
      <c r="H221">
        <v>4</v>
      </c>
      <c r="I221" t="s">
        <v>101</v>
      </c>
      <c r="J221" t="s">
        <v>107</v>
      </c>
      <c r="K221"/>
    </row>
    <row r="222" spans="1:11" s="9" customFormat="1" hidden="1" x14ac:dyDescent="0.25">
      <c r="A222" t="s">
        <v>99</v>
      </c>
      <c r="B222" t="s">
        <v>100</v>
      </c>
      <c r="C222" t="s">
        <v>32</v>
      </c>
      <c r="D222" t="s">
        <v>46</v>
      </c>
      <c r="E222">
        <v>22</v>
      </c>
      <c r="F222" t="s">
        <v>47</v>
      </c>
      <c r="G222">
        <v>2014</v>
      </c>
      <c r="H222">
        <v>4</v>
      </c>
      <c r="I222" t="s">
        <v>104</v>
      </c>
      <c r="J222" t="s">
        <v>107</v>
      </c>
      <c r="K222"/>
    </row>
    <row r="223" spans="1:11" s="9" customFormat="1" hidden="1" x14ac:dyDescent="0.25">
      <c r="A223" t="s">
        <v>99</v>
      </c>
      <c r="B223" t="s">
        <v>100</v>
      </c>
      <c r="C223" t="s">
        <v>32</v>
      </c>
      <c r="D223" t="s">
        <v>46</v>
      </c>
      <c r="E223">
        <v>22</v>
      </c>
      <c r="F223" t="s">
        <v>47</v>
      </c>
      <c r="G223">
        <v>2014</v>
      </c>
      <c r="H223">
        <v>4</v>
      </c>
      <c r="I223" t="s">
        <v>101</v>
      </c>
      <c r="J223" t="s">
        <v>107</v>
      </c>
      <c r="K223"/>
    </row>
    <row r="224" spans="1:11" s="9" customFormat="1" hidden="1" x14ac:dyDescent="0.25">
      <c r="A224" t="s">
        <v>99</v>
      </c>
      <c r="B224" t="s">
        <v>100</v>
      </c>
      <c r="C224" t="s">
        <v>51</v>
      </c>
      <c r="D224" t="s">
        <v>28</v>
      </c>
      <c r="E224">
        <v>22</v>
      </c>
      <c r="F224" t="s">
        <v>47</v>
      </c>
      <c r="G224">
        <v>2014</v>
      </c>
      <c r="H224">
        <v>4</v>
      </c>
      <c r="I224" t="s">
        <v>104</v>
      </c>
      <c r="J224" t="s">
        <v>107</v>
      </c>
      <c r="K224"/>
    </row>
    <row r="225" spans="1:11" s="9" customFormat="1" hidden="1" x14ac:dyDescent="0.25">
      <c r="A225" t="s">
        <v>99</v>
      </c>
      <c r="B225" t="s">
        <v>100</v>
      </c>
      <c r="C225" t="s">
        <v>51</v>
      </c>
      <c r="D225" t="s">
        <v>28</v>
      </c>
      <c r="E225">
        <v>22</v>
      </c>
      <c r="F225" t="s">
        <v>47</v>
      </c>
      <c r="G225">
        <v>2014</v>
      </c>
      <c r="H225">
        <v>4</v>
      </c>
      <c r="I225" t="s">
        <v>101</v>
      </c>
      <c r="J225" t="s">
        <v>107</v>
      </c>
      <c r="K225"/>
    </row>
    <row r="226" spans="1:11" s="9" customFormat="1" hidden="1" x14ac:dyDescent="0.25">
      <c r="A226" t="s">
        <v>99</v>
      </c>
      <c r="B226" t="s">
        <v>100</v>
      </c>
      <c r="C226" t="s">
        <v>102</v>
      </c>
      <c r="D226" t="s">
        <v>103</v>
      </c>
      <c r="E226">
        <v>22</v>
      </c>
      <c r="F226" t="s">
        <v>47</v>
      </c>
      <c r="G226">
        <v>2014</v>
      </c>
      <c r="H226">
        <v>4</v>
      </c>
      <c r="I226" t="s">
        <v>104</v>
      </c>
      <c r="J226" t="s">
        <v>107</v>
      </c>
      <c r="K226"/>
    </row>
    <row r="227" spans="1:11" s="9" customFormat="1" hidden="1" x14ac:dyDescent="0.25">
      <c r="A227" t="s">
        <v>99</v>
      </c>
      <c r="B227" t="s">
        <v>100</v>
      </c>
      <c r="C227" t="s">
        <v>102</v>
      </c>
      <c r="D227" t="s">
        <v>103</v>
      </c>
      <c r="E227">
        <v>22</v>
      </c>
      <c r="F227" t="s">
        <v>47</v>
      </c>
      <c r="G227">
        <v>2014</v>
      </c>
      <c r="H227">
        <v>4</v>
      </c>
      <c r="I227" t="s">
        <v>101</v>
      </c>
      <c r="J227" t="s">
        <v>107</v>
      </c>
      <c r="K227"/>
    </row>
    <row r="228" spans="1:11" s="9" customFormat="1" hidden="1" x14ac:dyDescent="0.25">
      <c r="A228" t="s">
        <v>99</v>
      </c>
      <c r="B228" t="s">
        <v>100</v>
      </c>
      <c r="C228" t="s">
        <v>39</v>
      </c>
      <c r="D228" t="s">
        <v>41</v>
      </c>
      <c r="E228">
        <v>22</v>
      </c>
      <c r="F228" t="s">
        <v>47</v>
      </c>
      <c r="G228">
        <v>2015</v>
      </c>
      <c r="H228">
        <v>1</v>
      </c>
      <c r="I228" t="s">
        <v>101</v>
      </c>
      <c r="J228" t="s">
        <v>107</v>
      </c>
      <c r="K228"/>
    </row>
    <row r="229" spans="1:11" s="9" customFormat="1" hidden="1" x14ac:dyDescent="0.25">
      <c r="A229" t="s">
        <v>99</v>
      </c>
      <c r="B229" t="s">
        <v>100</v>
      </c>
      <c r="C229" t="s">
        <v>32</v>
      </c>
      <c r="D229" t="s">
        <v>46</v>
      </c>
      <c r="E229">
        <v>22</v>
      </c>
      <c r="F229" t="s">
        <v>47</v>
      </c>
      <c r="G229">
        <v>2015</v>
      </c>
      <c r="H229">
        <v>1</v>
      </c>
      <c r="I229" t="s">
        <v>104</v>
      </c>
      <c r="J229" t="s">
        <v>107</v>
      </c>
      <c r="K229"/>
    </row>
    <row r="230" spans="1:11" s="9" customFormat="1" hidden="1" x14ac:dyDescent="0.25">
      <c r="A230" t="s">
        <v>99</v>
      </c>
      <c r="B230" t="s">
        <v>100</v>
      </c>
      <c r="C230" t="s">
        <v>32</v>
      </c>
      <c r="D230" t="s">
        <v>46</v>
      </c>
      <c r="E230">
        <v>22</v>
      </c>
      <c r="F230" t="s">
        <v>47</v>
      </c>
      <c r="G230">
        <v>2015</v>
      </c>
      <c r="H230">
        <v>1</v>
      </c>
      <c r="I230" t="s">
        <v>101</v>
      </c>
      <c r="J230" t="s">
        <v>107</v>
      </c>
      <c r="K230"/>
    </row>
    <row r="231" spans="1:11" s="9" customFormat="1" hidden="1" x14ac:dyDescent="0.25">
      <c r="A231" t="s">
        <v>99</v>
      </c>
      <c r="B231" t="s">
        <v>100</v>
      </c>
      <c r="C231" t="s">
        <v>51</v>
      </c>
      <c r="D231" t="s">
        <v>28</v>
      </c>
      <c r="E231">
        <v>22</v>
      </c>
      <c r="F231" t="s">
        <v>47</v>
      </c>
      <c r="G231">
        <v>2015</v>
      </c>
      <c r="H231">
        <v>1</v>
      </c>
      <c r="I231" t="s">
        <v>101</v>
      </c>
      <c r="J231" t="s">
        <v>107</v>
      </c>
      <c r="K231"/>
    </row>
    <row r="232" spans="1:11" s="9" customFormat="1" hidden="1" x14ac:dyDescent="0.25">
      <c r="A232" t="s">
        <v>99</v>
      </c>
      <c r="B232" t="s">
        <v>100</v>
      </c>
      <c r="C232" t="s">
        <v>51</v>
      </c>
      <c r="D232" t="s">
        <v>28</v>
      </c>
      <c r="E232">
        <v>22</v>
      </c>
      <c r="F232" t="s">
        <v>47</v>
      </c>
      <c r="G232">
        <v>2015</v>
      </c>
      <c r="H232">
        <v>1</v>
      </c>
      <c r="I232" t="s">
        <v>104</v>
      </c>
      <c r="J232" t="s">
        <v>107</v>
      </c>
      <c r="K232"/>
    </row>
    <row r="233" spans="1:11" s="9" customFormat="1" hidden="1" x14ac:dyDescent="0.25">
      <c r="A233" t="s">
        <v>99</v>
      </c>
      <c r="B233" t="s">
        <v>100</v>
      </c>
      <c r="C233" t="s">
        <v>102</v>
      </c>
      <c r="D233" t="s">
        <v>103</v>
      </c>
      <c r="E233">
        <v>22</v>
      </c>
      <c r="F233" t="s">
        <v>47</v>
      </c>
      <c r="G233">
        <v>2015</v>
      </c>
      <c r="H233">
        <v>1</v>
      </c>
      <c r="I233" t="s">
        <v>101</v>
      </c>
      <c r="J233" t="s">
        <v>107</v>
      </c>
      <c r="K233"/>
    </row>
    <row r="234" spans="1:11" s="9" customFormat="1" hidden="1" x14ac:dyDescent="0.25">
      <c r="A234" t="s">
        <v>99</v>
      </c>
      <c r="B234" t="s">
        <v>100</v>
      </c>
      <c r="C234" t="s">
        <v>102</v>
      </c>
      <c r="D234" t="s">
        <v>103</v>
      </c>
      <c r="E234">
        <v>22</v>
      </c>
      <c r="F234" t="s">
        <v>47</v>
      </c>
      <c r="G234">
        <v>2015</v>
      </c>
      <c r="H234">
        <v>1</v>
      </c>
      <c r="I234" t="s">
        <v>104</v>
      </c>
      <c r="J234" t="s">
        <v>107</v>
      </c>
      <c r="K234"/>
    </row>
    <row r="235" spans="1:11" s="9" customFormat="1" hidden="1" x14ac:dyDescent="0.25">
      <c r="A235" t="s">
        <v>99</v>
      </c>
      <c r="B235" t="s">
        <v>100</v>
      </c>
      <c r="C235" t="s">
        <v>39</v>
      </c>
      <c r="D235" t="s">
        <v>41</v>
      </c>
      <c r="E235">
        <v>22</v>
      </c>
      <c r="F235" t="s">
        <v>47</v>
      </c>
      <c r="G235">
        <v>2015</v>
      </c>
      <c r="H235">
        <v>2</v>
      </c>
      <c r="I235" t="s">
        <v>101</v>
      </c>
      <c r="J235" t="s">
        <v>107</v>
      </c>
      <c r="K235"/>
    </row>
    <row r="236" spans="1:11" s="9" customFormat="1" hidden="1" x14ac:dyDescent="0.25">
      <c r="A236" t="s">
        <v>99</v>
      </c>
      <c r="B236" t="s">
        <v>100</v>
      </c>
      <c r="C236" t="s">
        <v>32</v>
      </c>
      <c r="D236" t="s">
        <v>46</v>
      </c>
      <c r="E236">
        <v>22</v>
      </c>
      <c r="F236" t="s">
        <v>47</v>
      </c>
      <c r="G236">
        <v>2015</v>
      </c>
      <c r="H236">
        <v>2</v>
      </c>
      <c r="I236" t="s">
        <v>104</v>
      </c>
      <c r="J236" t="s">
        <v>107</v>
      </c>
      <c r="K236"/>
    </row>
    <row r="237" spans="1:11" s="9" customFormat="1" hidden="1" x14ac:dyDescent="0.25">
      <c r="A237" t="s">
        <v>99</v>
      </c>
      <c r="B237" t="s">
        <v>100</v>
      </c>
      <c r="C237" t="s">
        <v>32</v>
      </c>
      <c r="D237" t="s">
        <v>46</v>
      </c>
      <c r="E237">
        <v>22</v>
      </c>
      <c r="F237" t="s">
        <v>47</v>
      </c>
      <c r="G237">
        <v>2015</v>
      </c>
      <c r="H237">
        <v>2</v>
      </c>
      <c r="I237" t="s">
        <v>101</v>
      </c>
      <c r="J237" t="s">
        <v>107</v>
      </c>
      <c r="K237"/>
    </row>
    <row r="238" spans="1:11" s="9" customFormat="1" hidden="1" x14ac:dyDescent="0.25">
      <c r="A238" t="s">
        <v>99</v>
      </c>
      <c r="B238" t="s">
        <v>100</v>
      </c>
      <c r="C238" t="s">
        <v>51</v>
      </c>
      <c r="D238" t="s">
        <v>28</v>
      </c>
      <c r="E238">
        <v>22</v>
      </c>
      <c r="F238" t="s">
        <v>47</v>
      </c>
      <c r="G238">
        <v>2015</v>
      </c>
      <c r="H238">
        <v>2</v>
      </c>
      <c r="I238" t="s">
        <v>104</v>
      </c>
      <c r="J238" t="s">
        <v>107</v>
      </c>
      <c r="K238"/>
    </row>
    <row r="239" spans="1:11" s="9" customFormat="1" hidden="1" x14ac:dyDescent="0.25">
      <c r="A239" t="s">
        <v>99</v>
      </c>
      <c r="B239" t="s">
        <v>100</v>
      </c>
      <c r="C239" t="s">
        <v>51</v>
      </c>
      <c r="D239" t="s">
        <v>28</v>
      </c>
      <c r="E239">
        <v>22</v>
      </c>
      <c r="F239" t="s">
        <v>47</v>
      </c>
      <c r="G239">
        <v>2015</v>
      </c>
      <c r="H239">
        <v>2</v>
      </c>
      <c r="I239" t="s">
        <v>101</v>
      </c>
      <c r="J239" t="s">
        <v>107</v>
      </c>
      <c r="K239"/>
    </row>
    <row r="240" spans="1:11" s="9" customFormat="1" hidden="1" x14ac:dyDescent="0.25">
      <c r="A240" t="s">
        <v>99</v>
      </c>
      <c r="B240" t="s">
        <v>100</v>
      </c>
      <c r="C240" t="s">
        <v>102</v>
      </c>
      <c r="D240" t="s">
        <v>103</v>
      </c>
      <c r="E240">
        <v>22</v>
      </c>
      <c r="F240" t="s">
        <v>47</v>
      </c>
      <c r="G240">
        <v>2015</v>
      </c>
      <c r="H240">
        <v>2</v>
      </c>
      <c r="I240" t="s">
        <v>101</v>
      </c>
      <c r="J240" t="s">
        <v>107</v>
      </c>
      <c r="K240"/>
    </row>
    <row r="241" spans="1:11" s="9" customFormat="1" hidden="1" x14ac:dyDescent="0.25">
      <c r="A241" t="s">
        <v>99</v>
      </c>
      <c r="B241" t="s">
        <v>100</v>
      </c>
      <c r="C241" t="s">
        <v>102</v>
      </c>
      <c r="D241" t="s">
        <v>103</v>
      </c>
      <c r="E241">
        <v>22</v>
      </c>
      <c r="F241" t="s">
        <v>47</v>
      </c>
      <c r="G241">
        <v>2015</v>
      </c>
      <c r="H241">
        <v>2</v>
      </c>
      <c r="I241" t="s">
        <v>104</v>
      </c>
      <c r="J241" t="s">
        <v>107</v>
      </c>
      <c r="K241"/>
    </row>
    <row r="242" spans="1:11" s="9" customFormat="1" hidden="1" x14ac:dyDescent="0.25">
      <c r="A242" t="s">
        <v>99</v>
      </c>
      <c r="B242" t="s">
        <v>100</v>
      </c>
      <c r="C242" t="s">
        <v>39</v>
      </c>
      <c r="D242" t="s">
        <v>41</v>
      </c>
      <c r="E242">
        <v>22</v>
      </c>
      <c r="F242" t="s">
        <v>47</v>
      </c>
      <c r="G242">
        <v>2015</v>
      </c>
      <c r="H242">
        <v>3</v>
      </c>
      <c r="I242" t="s">
        <v>101</v>
      </c>
      <c r="J242" t="s">
        <v>107</v>
      </c>
      <c r="K242"/>
    </row>
    <row r="243" spans="1:11" s="9" customFormat="1" hidden="1" x14ac:dyDescent="0.25">
      <c r="A243" t="s">
        <v>99</v>
      </c>
      <c r="B243" t="s">
        <v>100</v>
      </c>
      <c r="C243" t="s">
        <v>32</v>
      </c>
      <c r="D243" t="s">
        <v>46</v>
      </c>
      <c r="E243">
        <v>22</v>
      </c>
      <c r="F243" t="s">
        <v>47</v>
      </c>
      <c r="G243">
        <v>2015</v>
      </c>
      <c r="H243">
        <v>3</v>
      </c>
      <c r="I243" t="s">
        <v>101</v>
      </c>
      <c r="J243" t="s">
        <v>107</v>
      </c>
      <c r="K243"/>
    </row>
    <row r="244" spans="1:11" s="9" customFormat="1" hidden="1" x14ac:dyDescent="0.25">
      <c r="A244" t="s">
        <v>99</v>
      </c>
      <c r="B244" t="s">
        <v>100</v>
      </c>
      <c r="C244" t="s">
        <v>32</v>
      </c>
      <c r="D244" t="s">
        <v>46</v>
      </c>
      <c r="E244">
        <v>22</v>
      </c>
      <c r="F244" t="s">
        <v>47</v>
      </c>
      <c r="G244">
        <v>2015</v>
      </c>
      <c r="H244">
        <v>3</v>
      </c>
      <c r="I244" t="s">
        <v>104</v>
      </c>
      <c r="J244" t="s">
        <v>107</v>
      </c>
      <c r="K244"/>
    </row>
    <row r="245" spans="1:11" s="9" customFormat="1" hidden="1" x14ac:dyDescent="0.25">
      <c r="A245" t="s">
        <v>99</v>
      </c>
      <c r="B245" t="s">
        <v>100</v>
      </c>
      <c r="C245" t="s">
        <v>51</v>
      </c>
      <c r="D245" t="s">
        <v>28</v>
      </c>
      <c r="E245">
        <v>22</v>
      </c>
      <c r="F245" t="s">
        <v>47</v>
      </c>
      <c r="G245">
        <v>2015</v>
      </c>
      <c r="H245">
        <v>3</v>
      </c>
      <c r="I245" t="s">
        <v>101</v>
      </c>
      <c r="J245" t="s">
        <v>107</v>
      </c>
      <c r="K245"/>
    </row>
    <row r="246" spans="1:11" s="9" customFormat="1" hidden="1" x14ac:dyDescent="0.25">
      <c r="A246" t="s">
        <v>99</v>
      </c>
      <c r="B246" t="s">
        <v>100</v>
      </c>
      <c r="C246" t="s">
        <v>51</v>
      </c>
      <c r="D246" t="s">
        <v>28</v>
      </c>
      <c r="E246">
        <v>22</v>
      </c>
      <c r="F246" t="s">
        <v>47</v>
      </c>
      <c r="G246">
        <v>2015</v>
      </c>
      <c r="H246">
        <v>3</v>
      </c>
      <c r="I246" t="s">
        <v>104</v>
      </c>
      <c r="J246" t="s">
        <v>107</v>
      </c>
      <c r="K246"/>
    </row>
    <row r="247" spans="1:11" s="9" customFormat="1" hidden="1" x14ac:dyDescent="0.25">
      <c r="A247" t="s">
        <v>99</v>
      </c>
      <c r="B247" t="s">
        <v>100</v>
      </c>
      <c r="C247" t="s">
        <v>102</v>
      </c>
      <c r="D247" t="s">
        <v>103</v>
      </c>
      <c r="E247">
        <v>22</v>
      </c>
      <c r="F247" t="s">
        <v>47</v>
      </c>
      <c r="G247">
        <v>2015</v>
      </c>
      <c r="H247">
        <v>3</v>
      </c>
      <c r="I247" t="s">
        <v>104</v>
      </c>
      <c r="J247" t="s">
        <v>107</v>
      </c>
      <c r="K247"/>
    </row>
    <row r="248" spans="1:11" s="9" customFormat="1" hidden="1" x14ac:dyDescent="0.25">
      <c r="A248" t="s">
        <v>99</v>
      </c>
      <c r="B248" t="s">
        <v>100</v>
      </c>
      <c r="C248" t="s">
        <v>102</v>
      </c>
      <c r="D248" t="s">
        <v>103</v>
      </c>
      <c r="E248">
        <v>22</v>
      </c>
      <c r="F248" t="s">
        <v>47</v>
      </c>
      <c r="G248">
        <v>2015</v>
      </c>
      <c r="H248">
        <v>3</v>
      </c>
      <c r="I248" t="s">
        <v>101</v>
      </c>
      <c r="J248" t="s">
        <v>107</v>
      </c>
      <c r="K248"/>
    </row>
    <row r="249" spans="1:11" s="9" customFormat="1" hidden="1" x14ac:dyDescent="0.25">
      <c r="A249" t="s">
        <v>99</v>
      </c>
      <c r="B249" t="s">
        <v>100</v>
      </c>
      <c r="C249" t="s">
        <v>39</v>
      </c>
      <c r="D249" t="s">
        <v>41</v>
      </c>
      <c r="E249">
        <v>22</v>
      </c>
      <c r="F249" t="s">
        <v>47</v>
      </c>
      <c r="G249">
        <v>2015</v>
      </c>
      <c r="H249">
        <v>4</v>
      </c>
      <c r="I249" t="s">
        <v>101</v>
      </c>
      <c r="J249" t="s">
        <v>107</v>
      </c>
      <c r="K249"/>
    </row>
    <row r="250" spans="1:11" s="9" customFormat="1" hidden="1" x14ac:dyDescent="0.25">
      <c r="A250" t="s">
        <v>99</v>
      </c>
      <c r="B250" t="s">
        <v>100</v>
      </c>
      <c r="C250" t="s">
        <v>32</v>
      </c>
      <c r="D250" t="s">
        <v>46</v>
      </c>
      <c r="E250">
        <v>22</v>
      </c>
      <c r="F250" t="s">
        <v>47</v>
      </c>
      <c r="G250">
        <v>2015</v>
      </c>
      <c r="H250">
        <v>4</v>
      </c>
      <c r="I250" t="s">
        <v>104</v>
      </c>
      <c r="J250" t="s">
        <v>107</v>
      </c>
      <c r="K250"/>
    </row>
    <row r="251" spans="1:11" s="9" customFormat="1" hidden="1" x14ac:dyDescent="0.25">
      <c r="A251" t="s">
        <v>99</v>
      </c>
      <c r="B251" t="s">
        <v>100</v>
      </c>
      <c r="C251" t="s">
        <v>32</v>
      </c>
      <c r="D251" t="s">
        <v>46</v>
      </c>
      <c r="E251">
        <v>22</v>
      </c>
      <c r="F251" t="s">
        <v>47</v>
      </c>
      <c r="G251">
        <v>2015</v>
      </c>
      <c r="H251">
        <v>4</v>
      </c>
      <c r="I251" t="s">
        <v>101</v>
      </c>
      <c r="J251" t="s">
        <v>107</v>
      </c>
      <c r="K251"/>
    </row>
    <row r="252" spans="1:11" s="9" customFormat="1" hidden="1" x14ac:dyDescent="0.25">
      <c r="A252" t="s">
        <v>99</v>
      </c>
      <c r="B252" t="s">
        <v>100</v>
      </c>
      <c r="C252" t="s">
        <v>51</v>
      </c>
      <c r="D252" t="s">
        <v>28</v>
      </c>
      <c r="E252">
        <v>22</v>
      </c>
      <c r="F252" t="s">
        <v>47</v>
      </c>
      <c r="G252">
        <v>2015</v>
      </c>
      <c r="H252">
        <v>4</v>
      </c>
      <c r="I252" t="s">
        <v>104</v>
      </c>
      <c r="J252" t="s">
        <v>107</v>
      </c>
      <c r="K252"/>
    </row>
    <row r="253" spans="1:11" s="9" customFormat="1" hidden="1" x14ac:dyDescent="0.25">
      <c r="A253" t="s">
        <v>99</v>
      </c>
      <c r="B253" t="s">
        <v>100</v>
      </c>
      <c r="C253" t="s">
        <v>51</v>
      </c>
      <c r="D253" t="s">
        <v>28</v>
      </c>
      <c r="E253">
        <v>22</v>
      </c>
      <c r="F253" t="s">
        <v>47</v>
      </c>
      <c r="G253">
        <v>2015</v>
      </c>
      <c r="H253">
        <v>4</v>
      </c>
      <c r="I253" t="s">
        <v>101</v>
      </c>
      <c r="J253" t="s">
        <v>107</v>
      </c>
      <c r="K253"/>
    </row>
    <row r="254" spans="1:11" s="9" customFormat="1" hidden="1" x14ac:dyDescent="0.25">
      <c r="A254" t="s">
        <v>99</v>
      </c>
      <c r="B254" t="s">
        <v>100</v>
      </c>
      <c r="C254" t="s">
        <v>102</v>
      </c>
      <c r="D254" t="s">
        <v>103</v>
      </c>
      <c r="E254">
        <v>22</v>
      </c>
      <c r="F254" t="s">
        <v>47</v>
      </c>
      <c r="G254">
        <v>2015</v>
      </c>
      <c r="H254">
        <v>4</v>
      </c>
      <c r="I254" t="s">
        <v>101</v>
      </c>
      <c r="J254" t="s">
        <v>107</v>
      </c>
      <c r="K254"/>
    </row>
    <row r="255" spans="1:11" s="9" customFormat="1" hidden="1" x14ac:dyDescent="0.25">
      <c r="A255" t="s">
        <v>99</v>
      </c>
      <c r="B255" t="s">
        <v>100</v>
      </c>
      <c r="C255" t="s">
        <v>102</v>
      </c>
      <c r="D255" t="s">
        <v>103</v>
      </c>
      <c r="E255">
        <v>22</v>
      </c>
      <c r="F255" t="s">
        <v>47</v>
      </c>
      <c r="G255">
        <v>2015</v>
      </c>
      <c r="H255">
        <v>4</v>
      </c>
      <c r="I255" t="s">
        <v>104</v>
      </c>
      <c r="J255" t="s">
        <v>107</v>
      </c>
      <c r="K255"/>
    </row>
    <row r="256" spans="1:11" s="9" customFormat="1" hidden="1" x14ac:dyDescent="0.25">
      <c r="A256" t="s">
        <v>99</v>
      </c>
      <c r="B256" t="s">
        <v>100</v>
      </c>
      <c r="C256" t="s">
        <v>39</v>
      </c>
      <c r="D256" t="s">
        <v>41</v>
      </c>
      <c r="E256">
        <v>22</v>
      </c>
      <c r="F256" t="s">
        <v>47</v>
      </c>
      <c r="G256">
        <v>2016</v>
      </c>
      <c r="H256">
        <v>1</v>
      </c>
      <c r="I256" t="s">
        <v>101</v>
      </c>
      <c r="J256" t="s">
        <v>107</v>
      </c>
      <c r="K256"/>
    </row>
    <row r="257" spans="1:11" s="9" customFormat="1" hidden="1" x14ac:dyDescent="0.25">
      <c r="A257" t="s">
        <v>99</v>
      </c>
      <c r="B257" t="s">
        <v>100</v>
      </c>
      <c r="C257" t="s">
        <v>32</v>
      </c>
      <c r="D257" t="s">
        <v>46</v>
      </c>
      <c r="E257">
        <v>22</v>
      </c>
      <c r="F257" t="s">
        <v>47</v>
      </c>
      <c r="G257">
        <v>2016</v>
      </c>
      <c r="H257">
        <v>1</v>
      </c>
      <c r="I257" t="s">
        <v>104</v>
      </c>
      <c r="J257" t="s">
        <v>107</v>
      </c>
      <c r="K257"/>
    </row>
    <row r="258" spans="1:11" s="9" customFormat="1" hidden="1" x14ac:dyDescent="0.25">
      <c r="A258" t="s">
        <v>99</v>
      </c>
      <c r="B258" t="s">
        <v>100</v>
      </c>
      <c r="C258" t="s">
        <v>32</v>
      </c>
      <c r="D258" t="s">
        <v>46</v>
      </c>
      <c r="E258">
        <v>22</v>
      </c>
      <c r="F258" t="s">
        <v>47</v>
      </c>
      <c r="G258">
        <v>2016</v>
      </c>
      <c r="H258">
        <v>1</v>
      </c>
      <c r="I258" t="s">
        <v>101</v>
      </c>
      <c r="J258" t="s">
        <v>107</v>
      </c>
      <c r="K258"/>
    </row>
    <row r="259" spans="1:11" s="9" customFormat="1" hidden="1" x14ac:dyDescent="0.25">
      <c r="A259" t="s">
        <v>99</v>
      </c>
      <c r="B259" t="s">
        <v>100</v>
      </c>
      <c r="C259" t="s">
        <v>51</v>
      </c>
      <c r="D259" t="s">
        <v>28</v>
      </c>
      <c r="E259">
        <v>22</v>
      </c>
      <c r="F259" t="s">
        <v>47</v>
      </c>
      <c r="G259">
        <v>2016</v>
      </c>
      <c r="H259">
        <v>1</v>
      </c>
      <c r="I259" t="s">
        <v>104</v>
      </c>
      <c r="J259" t="s">
        <v>107</v>
      </c>
      <c r="K259"/>
    </row>
    <row r="260" spans="1:11" s="9" customFormat="1" hidden="1" x14ac:dyDescent="0.25">
      <c r="A260" t="s">
        <v>99</v>
      </c>
      <c r="B260" t="s">
        <v>100</v>
      </c>
      <c r="C260" t="s">
        <v>51</v>
      </c>
      <c r="D260" t="s">
        <v>28</v>
      </c>
      <c r="E260">
        <v>22</v>
      </c>
      <c r="F260" t="s">
        <v>47</v>
      </c>
      <c r="G260">
        <v>2016</v>
      </c>
      <c r="H260">
        <v>1</v>
      </c>
      <c r="I260" t="s">
        <v>101</v>
      </c>
      <c r="J260" t="s">
        <v>107</v>
      </c>
      <c r="K260"/>
    </row>
    <row r="261" spans="1:11" s="9" customFormat="1" hidden="1" x14ac:dyDescent="0.25">
      <c r="A261" t="s">
        <v>99</v>
      </c>
      <c r="B261" t="s">
        <v>100</v>
      </c>
      <c r="C261" t="s">
        <v>102</v>
      </c>
      <c r="D261" t="s">
        <v>103</v>
      </c>
      <c r="E261">
        <v>22</v>
      </c>
      <c r="F261" t="s">
        <v>47</v>
      </c>
      <c r="G261">
        <v>2016</v>
      </c>
      <c r="H261">
        <v>1</v>
      </c>
      <c r="I261" t="s">
        <v>104</v>
      </c>
      <c r="J261" t="s">
        <v>107</v>
      </c>
      <c r="K261"/>
    </row>
    <row r="262" spans="1:11" s="9" customFormat="1" hidden="1" x14ac:dyDescent="0.25">
      <c r="A262" t="s">
        <v>99</v>
      </c>
      <c r="B262" t="s">
        <v>100</v>
      </c>
      <c r="C262" t="s">
        <v>102</v>
      </c>
      <c r="D262" t="s">
        <v>103</v>
      </c>
      <c r="E262">
        <v>22</v>
      </c>
      <c r="F262" t="s">
        <v>47</v>
      </c>
      <c r="G262">
        <v>2016</v>
      </c>
      <c r="H262">
        <v>1</v>
      </c>
      <c r="I262" t="s">
        <v>101</v>
      </c>
      <c r="J262" t="s">
        <v>107</v>
      </c>
      <c r="K262"/>
    </row>
    <row r="263" spans="1:11" s="9" customFormat="1" hidden="1" x14ac:dyDescent="0.25">
      <c r="A263" t="s">
        <v>99</v>
      </c>
      <c r="B263" t="s">
        <v>100</v>
      </c>
      <c r="C263" t="s">
        <v>39</v>
      </c>
      <c r="D263" t="s">
        <v>41</v>
      </c>
      <c r="E263">
        <v>22</v>
      </c>
      <c r="F263" t="s">
        <v>47</v>
      </c>
      <c r="G263">
        <v>2016</v>
      </c>
      <c r="H263">
        <v>2</v>
      </c>
      <c r="I263" t="s">
        <v>101</v>
      </c>
      <c r="J263" t="s">
        <v>107</v>
      </c>
      <c r="K263"/>
    </row>
    <row r="264" spans="1:11" s="9" customFormat="1" hidden="1" x14ac:dyDescent="0.25">
      <c r="A264" t="s">
        <v>99</v>
      </c>
      <c r="B264" t="s">
        <v>100</v>
      </c>
      <c r="C264" t="s">
        <v>32</v>
      </c>
      <c r="D264" t="s">
        <v>46</v>
      </c>
      <c r="E264">
        <v>22</v>
      </c>
      <c r="F264" t="s">
        <v>47</v>
      </c>
      <c r="G264">
        <v>2016</v>
      </c>
      <c r="H264">
        <v>2</v>
      </c>
      <c r="I264" t="s">
        <v>104</v>
      </c>
      <c r="J264" t="s">
        <v>107</v>
      </c>
      <c r="K264"/>
    </row>
    <row r="265" spans="1:11" s="9" customFormat="1" hidden="1" x14ac:dyDescent="0.25">
      <c r="A265" t="s">
        <v>99</v>
      </c>
      <c r="B265" t="s">
        <v>100</v>
      </c>
      <c r="C265" t="s">
        <v>32</v>
      </c>
      <c r="D265" t="s">
        <v>46</v>
      </c>
      <c r="E265">
        <v>22</v>
      </c>
      <c r="F265" t="s">
        <v>47</v>
      </c>
      <c r="G265">
        <v>2016</v>
      </c>
      <c r="H265">
        <v>2</v>
      </c>
      <c r="I265" t="s">
        <v>101</v>
      </c>
      <c r="J265" t="s">
        <v>107</v>
      </c>
      <c r="K265"/>
    </row>
    <row r="266" spans="1:11" s="9" customFormat="1" hidden="1" x14ac:dyDescent="0.25">
      <c r="A266" t="s">
        <v>99</v>
      </c>
      <c r="B266" t="s">
        <v>100</v>
      </c>
      <c r="C266" t="s">
        <v>51</v>
      </c>
      <c r="D266" t="s">
        <v>28</v>
      </c>
      <c r="E266">
        <v>22</v>
      </c>
      <c r="F266" t="s">
        <v>47</v>
      </c>
      <c r="G266">
        <v>2016</v>
      </c>
      <c r="H266">
        <v>2</v>
      </c>
      <c r="I266" t="s">
        <v>101</v>
      </c>
      <c r="J266" t="s">
        <v>107</v>
      </c>
      <c r="K266"/>
    </row>
    <row r="267" spans="1:11" s="9" customFormat="1" hidden="1" x14ac:dyDescent="0.25">
      <c r="A267" t="s">
        <v>99</v>
      </c>
      <c r="B267" t="s">
        <v>100</v>
      </c>
      <c r="C267" t="s">
        <v>51</v>
      </c>
      <c r="D267" t="s">
        <v>28</v>
      </c>
      <c r="E267">
        <v>22</v>
      </c>
      <c r="F267" t="s">
        <v>47</v>
      </c>
      <c r="G267">
        <v>2016</v>
      </c>
      <c r="H267">
        <v>2</v>
      </c>
      <c r="I267" t="s">
        <v>104</v>
      </c>
      <c r="J267" t="s">
        <v>107</v>
      </c>
      <c r="K267"/>
    </row>
    <row r="268" spans="1:11" s="9" customFormat="1" hidden="1" x14ac:dyDescent="0.25">
      <c r="A268" t="s">
        <v>99</v>
      </c>
      <c r="B268" t="s">
        <v>100</v>
      </c>
      <c r="C268" t="s">
        <v>102</v>
      </c>
      <c r="D268" t="s">
        <v>103</v>
      </c>
      <c r="E268">
        <v>22</v>
      </c>
      <c r="F268" t="s">
        <v>47</v>
      </c>
      <c r="G268">
        <v>2016</v>
      </c>
      <c r="H268">
        <v>2</v>
      </c>
      <c r="I268" t="s">
        <v>104</v>
      </c>
      <c r="J268" t="s">
        <v>107</v>
      </c>
      <c r="K268"/>
    </row>
    <row r="269" spans="1:11" s="9" customFormat="1" hidden="1" x14ac:dyDescent="0.25">
      <c r="A269" t="s">
        <v>99</v>
      </c>
      <c r="B269" t="s">
        <v>100</v>
      </c>
      <c r="C269" t="s">
        <v>102</v>
      </c>
      <c r="D269" t="s">
        <v>103</v>
      </c>
      <c r="E269">
        <v>22</v>
      </c>
      <c r="F269" t="s">
        <v>47</v>
      </c>
      <c r="G269">
        <v>2016</v>
      </c>
      <c r="H269">
        <v>2</v>
      </c>
      <c r="I269" t="s">
        <v>101</v>
      </c>
      <c r="J269" t="s">
        <v>107</v>
      </c>
      <c r="K269"/>
    </row>
    <row r="270" spans="1:11" s="9" customFormat="1" hidden="1" x14ac:dyDescent="0.25">
      <c r="A270" t="s">
        <v>99</v>
      </c>
      <c r="B270" t="s">
        <v>100</v>
      </c>
      <c r="C270" t="s">
        <v>39</v>
      </c>
      <c r="D270" t="s">
        <v>41</v>
      </c>
      <c r="E270">
        <v>22</v>
      </c>
      <c r="F270" t="s">
        <v>47</v>
      </c>
      <c r="G270">
        <v>2016</v>
      </c>
      <c r="H270">
        <v>3</v>
      </c>
      <c r="I270" t="s">
        <v>101</v>
      </c>
      <c r="J270" t="s">
        <v>107</v>
      </c>
      <c r="K270"/>
    </row>
    <row r="271" spans="1:11" s="9" customFormat="1" hidden="1" x14ac:dyDescent="0.25">
      <c r="A271" t="s">
        <v>99</v>
      </c>
      <c r="B271" t="s">
        <v>100</v>
      </c>
      <c r="C271" t="s">
        <v>32</v>
      </c>
      <c r="D271" t="s">
        <v>46</v>
      </c>
      <c r="E271">
        <v>22</v>
      </c>
      <c r="F271" t="s">
        <v>47</v>
      </c>
      <c r="G271">
        <v>2016</v>
      </c>
      <c r="H271">
        <v>3</v>
      </c>
      <c r="I271" t="s">
        <v>101</v>
      </c>
      <c r="J271" t="s">
        <v>107</v>
      </c>
      <c r="K271"/>
    </row>
    <row r="272" spans="1:11" s="9" customFormat="1" hidden="1" x14ac:dyDescent="0.25">
      <c r="A272" t="s">
        <v>99</v>
      </c>
      <c r="B272" t="s">
        <v>100</v>
      </c>
      <c r="C272" t="s">
        <v>32</v>
      </c>
      <c r="D272" t="s">
        <v>46</v>
      </c>
      <c r="E272">
        <v>22</v>
      </c>
      <c r="F272" t="s">
        <v>47</v>
      </c>
      <c r="G272">
        <v>2016</v>
      </c>
      <c r="H272">
        <v>3</v>
      </c>
      <c r="I272" t="s">
        <v>104</v>
      </c>
      <c r="J272" t="s">
        <v>107</v>
      </c>
      <c r="K272"/>
    </row>
    <row r="273" spans="1:11" s="9" customFormat="1" hidden="1" x14ac:dyDescent="0.25">
      <c r="A273" t="s">
        <v>99</v>
      </c>
      <c r="B273" t="s">
        <v>100</v>
      </c>
      <c r="C273" t="s">
        <v>51</v>
      </c>
      <c r="D273" t="s">
        <v>28</v>
      </c>
      <c r="E273">
        <v>22</v>
      </c>
      <c r="F273" t="s">
        <v>47</v>
      </c>
      <c r="G273">
        <v>2016</v>
      </c>
      <c r="H273">
        <v>3</v>
      </c>
      <c r="I273" t="s">
        <v>101</v>
      </c>
      <c r="J273" t="s">
        <v>107</v>
      </c>
      <c r="K273"/>
    </row>
    <row r="274" spans="1:11" s="9" customFormat="1" hidden="1" x14ac:dyDescent="0.25">
      <c r="A274" t="s">
        <v>99</v>
      </c>
      <c r="B274" t="s">
        <v>100</v>
      </c>
      <c r="C274" t="s">
        <v>51</v>
      </c>
      <c r="D274" t="s">
        <v>28</v>
      </c>
      <c r="E274">
        <v>22</v>
      </c>
      <c r="F274" t="s">
        <v>47</v>
      </c>
      <c r="G274">
        <v>2016</v>
      </c>
      <c r="H274">
        <v>3</v>
      </c>
      <c r="I274" t="s">
        <v>104</v>
      </c>
      <c r="J274" t="s">
        <v>107</v>
      </c>
      <c r="K274"/>
    </row>
    <row r="275" spans="1:11" s="9" customFormat="1" hidden="1" x14ac:dyDescent="0.25">
      <c r="A275" t="s">
        <v>99</v>
      </c>
      <c r="B275" t="s">
        <v>100</v>
      </c>
      <c r="C275" t="s">
        <v>102</v>
      </c>
      <c r="D275" t="s">
        <v>103</v>
      </c>
      <c r="E275">
        <v>22</v>
      </c>
      <c r="F275" t="s">
        <v>47</v>
      </c>
      <c r="G275">
        <v>2016</v>
      </c>
      <c r="H275">
        <v>3</v>
      </c>
      <c r="I275" t="s">
        <v>101</v>
      </c>
      <c r="J275" t="s">
        <v>107</v>
      </c>
      <c r="K275"/>
    </row>
    <row r="276" spans="1:11" s="9" customFormat="1" hidden="1" x14ac:dyDescent="0.25">
      <c r="A276" t="s">
        <v>99</v>
      </c>
      <c r="B276" t="s">
        <v>100</v>
      </c>
      <c r="C276" t="s">
        <v>102</v>
      </c>
      <c r="D276" t="s">
        <v>103</v>
      </c>
      <c r="E276">
        <v>22</v>
      </c>
      <c r="F276" t="s">
        <v>47</v>
      </c>
      <c r="G276">
        <v>2016</v>
      </c>
      <c r="H276">
        <v>3</v>
      </c>
      <c r="I276" t="s">
        <v>104</v>
      </c>
      <c r="J276" t="s">
        <v>107</v>
      </c>
      <c r="K276"/>
    </row>
    <row r="277" spans="1:11" s="9" customFormat="1" hidden="1" x14ac:dyDescent="0.25">
      <c r="A277" t="s">
        <v>99</v>
      </c>
      <c r="B277" t="s">
        <v>100</v>
      </c>
      <c r="C277" t="s">
        <v>39</v>
      </c>
      <c r="D277" t="s">
        <v>41</v>
      </c>
      <c r="E277">
        <v>22</v>
      </c>
      <c r="F277" t="s">
        <v>47</v>
      </c>
      <c r="G277">
        <v>2016</v>
      </c>
      <c r="H277">
        <v>4</v>
      </c>
      <c r="I277" t="s">
        <v>101</v>
      </c>
      <c r="J277" t="s">
        <v>107</v>
      </c>
      <c r="K277"/>
    </row>
    <row r="278" spans="1:11" s="9" customFormat="1" hidden="1" x14ac:dyDescent="0.25">
      <c r="A278" t="s">
        <v>99</v>
      </c>
      <c r="B278" t="s">
        <v>100</v>
      </c>
      <c r="C278" t="s">
        <v>32</v>
      </c>
      <c r="D278" t="s">
        <v>46</v>
      </c>
      <c r="E278">
        <v>22</v>
      </c>
      <c r="F278" t="s">
        <v>47</v>
      </c>
      <c r="G278">
        <v>2016</v>
      </c>
      <c r="H278">
        <v>4</v>
      </c>
      <c r="I278" t="s">
        <v>101</v>
      </c>
      <c r="J278" t="s">
        <v>107</v>
      </c>
      <c r="K278"/>
    </row>
    <row r="279" spans="1:11" s="9" customFormat="1" hidden="1" x14ac:dyDescent="0.25">
      <c r="A279" t="s">
        <v>99</v>
      </c>
      <c r="B279" t="s">
        <v>100</v>
      </c>
      <c r="C279" t="s">
        <v>32</v>
      </c>
      <c r="D279" t="s">
        <v>46</v>
      </c>
      <c r="E279">
        <v>22</v>
      </c>
      <c r="F279" t="s">
        <v>47</v>
      </c>
      <c r="G279">
        <v>2016</v>
      </c>
      <c r="H279">
        <v>4</v>
      </c>
      <c r="I279" t="s">
        <v>104</v>
      </c>
      <c r="J279" t="s">
        <v>107</v>
      </c>
      <c r="K279"/>
    </row>
    <row r="280" spans="1:11" s="9" customFormat="1" hidden="1" x14ac:dyDescent="0.25">
      <c r="A280" t="s">
        <v>99</v>
      </c>
      <c r="B280" t="s">
        <v>100</v>
      </c>
      <c r="C280" t="s">
        <v>51</v>
      </c>
      <c r="D280" t="s">
        <v>28</v>
      </c>
      <c r="E280">
        <v>22</v>
      </c>
      <c r="F280" t="s">
        <v>47</v>
      </c>
      <c r="G280">
        <v>2016</v>
      </c>
      <c r="H280">
        <v>4</v>
      </c>
      <c r="I280" t="s">
        <v>104</v>
      </c>
      <c r="J280" t="s">
        <v>107</v>
      </c>
      <c r="K280"/>
    </row>
    <row r="281" spans="1:11" s="9" customFormat="1" hidden="1" x14ac:dyDescent="0.25">
      <c r="A281" t="s">
        <v>99</v>
      </c>
      <c r="B281" t="s">
        <v>100</v>
      </c>
      <c r="C281" t="s">
        <v>51</v>
      </c>
      <c r="D281" t="s">
        <v>28</v>
      </c>
      <c r="E281">
        <v>22</v>
      </c>
      <c r="F281" t="s">
        <v>47</v>
      </c>
      <c r="G281">
        <v>2016</v>
      </c>
      <c r="H281">
        <v>4</v>
      </c>
      <c r="I281" t="s">
        <v>101</v>
      </c>
      <c r="J281" t="s">
        <v>107</v>
      </c>
      <c r="K281"/>
    </row>
    <row r="282" spans="1:11" s="9" customFormat="1" hidden="1" x14ac:dyDescent="0.25">
      <c r="A282" t="s">
        <v>99</v>
      </c>
      <c r="B282" t="s">
        <v>100</v>
      </c>
      <c r="C282" t="s">
        <v>102</v>
      </c>
      <c r="D282" t="s">
        <v>103</v>
      </c>
      <c r="E282">
        <v>22</v>
      </c>
      <c r="F282" t="s">
        <v>47</v>
      </c>
      <c r="G282">
        <v>2016</v>
      </c>
      <c r="H282">
        <v>4</v>
      </c>
      <c r="I282" t="s">
        <v>104</v>
      </c>
      <c r="J282" t="s">
        <v>107</v>
      </c>
      <c r="K282"/>
    </row>
    <row r="283" spans="1:11" s="9" customFormat="1" hidden="1" x14ac:dyDescent="0.25">
      <c r="A283" t="s">
        <v>99</v>
      </c>
      <c r="B283" t="s">
        <v>100</v>
      </c>
      <c r="C283" t="s">
        <v>102</v>
      </c>
      <c r="D283" t="s">
        <v>103</v>
      </c>
      <c r="E283">
        <v>22</v>
      </c>
      <c r="F283" t="s">
        <v>47</v>
      </c>
      <c r="G283">
        <v>2016</v>
      </c>
      <c r="H283">
        <v>4</v>
      </c>
      <c r="I283" t="s">
        <v>101</v>
      </c>
      <c r="J283" t="s">
        <v>107</v>
      </c>
      <c r="K283"/>
    </row>
    <row r="284" spans="1:11" s="9" customFormat="1" hidden="1" x14ac:dyDescent="0.25">
      <c r="A284" t="s">
        <v>99</v>
      </c>
      <c r="B284" t="s">
        <v>100</v>
      </c>
      <c r="C284" t="s">
        <v>39</v>
      </c>
      <c r="D284" t="s">
        <v>41</v>
      </c>
      <c r="E284">
        <v>22</v>
      </c>
      <c r="F284" t="s">
        <v>43</v>
      </c>
      <c r="G284">
        <v>2014</v>
      </c>
      <c r="H284">
        <v>1</v>
      </c>
      <c r="I284" t="s">
        <v>104</v>
      </c>
      <c r="J284" t="s">
        <v>107</v>
      </c>
      <c r="K284" t="s">
        <v>108</v>
      </c>
    </row>
    <row r="285" spans="1:11" s="9" customFormat="1" hidden="1" x14ac:dyDescent="0.25">
      <c r="A285" t="s">
        <v>99</v>
      </c>
      <c r="B285" t="s">
        <v>100</v>
      </c>
      <c r="C285" t="s">
        <v>39</v>
      </c>
      <c r="D285" t="s">
        <v>41</v>
      </c>
      <c r="E285">
        <v>22</v>
      </c>
      <c r="F285" t="s">
        <v>47</v>
      </c>
      <c r="G285">
        <v>2014</v>
      </c>
      <c r="H285">
        <v>1</v>
      </c>
      <c r="I285" t="s">
        <v>104</v>
      </c>
      <c r="J285" t="s">
        <v>107</v>
      </c>
      <c r="K285" t="s">
        <v>108</v>
      </c>
    </row>
    <row r="286" spans="1:11" s="9" customFormat="1" hidden="1" x14ac:dyDescent="0.25">
      <c r="A286" t="s">
        <v>99</v>
      </c>
      <c r="B286" t="s">
        <v>100</v>
      </c>
      <c r="C286" t="s">
        <v>39</v>
      </c>
      <c r="D286" t="s">
        <v>41</v>
      </c>
      <c r="E286">
        <v>22</v>
      </c>
      <c r="F286" t="s">
        <v>47</v>
      </c>
      <c r="G286">
        <v>2014</v>
      </c>
      <c r="H286">
        <v>2</v>
      </c>
      <c r="I286" t="s">
        <v>104</v>
      </c>
      <c r="J286" t="s">
        <v>107</v>
      </c>
      <c r="K286" t="s">
        <v>108</v>
      </c>
    </row>
    <row r="287" spans="1:11" s="9" customFormat="1" hidden="1" x14ac:dyDescent="0.25">
      <c r="A287" t="s">
        <v>99</v>
      </c>
      <c r="B287" t="s">
        <v>100</v>
      </c>
      <c r="C287" t="s">
        <v>39</v>
      </c>
      <c r="D287" t="s">
        <v>41</v>
      </c>
      <c r="E287">
        <v>22</v>
      </c>
      <c r="F287" t="s">
        <v>43</v>
      </c>
      <c r="G287">
        <v>2014</v>
      </c>
      <c r="H287">
        <v>2</v>
      </c>
      <c r="I287" t="s">
        <v>104</v>
      </c>
      <c r="J287" t="s">
        <v>107</v>
      </c>
      <c r="K287" t="s">
        <v>108</v>
      </c>
    </row>
    <row r="288" spans="1:11" s="9" customFormat="1" hidden="1" x14ac:dyDescent="0.25">
      <c r="A288" t="s">
        <v>99</v>
      </c>
      <c r="B288" t="s">
        <v>100</v>
      </c>
      <c r="C288" t="s">
        <v>39</v>
      </c>
      <c r="D288" t="s">
        <v>41</v>
      </c>
      <c r="E288">
        <v>22</v>
      </c>
      <c r="F288" t="s">
        <v>43</v>
      </c>
      <c r="G288">
        <v>2014</v>
      </c>
      <c r="H288">
        <v>3</v>
      </c>
      <c r="I288" t="s">
        <v>104</v>
      </c>
      <c r="J288" t="s">
        <v>107</v>
      </c>
      <c r="K288" t="s">
        <v>108</v>
      </c>
    </row>
    <row r="289" spans="1:11" s="9" customFormat="1" hidden="1" x14ac:dyDescent="0.25">
      <c r="A289" t="s">
        <v>99</v>
      </c>
      <c r="B289" t="s">
        <v>100</v>
      </c>
      <c r="C289" t="s">
        <v>39</v>
      </c>
      <c r="D289" t="s">
        <v>41</v>
      </c>
      <c r="E289">
        <v>22</v>
      </c>
      <c r="F289" t="s">
        <v>47</v>
      </c>
      <c r="G289">
        <v>2014</v>
      </c>
      <c r="H289">
        <v>3</v>
      </c>
      <c r="I289" t="s">
        <v>104</v>
      </c>
      <c r="J289" t="s">
        <v>107</v>
      </c>
      <c r="K289" t="s">
        <v>108</v>
      </c>
    </row>
    <row r="290" spans="1:11" s="9" customFormat="1" hidden="1" x14ac:dyDescent="0.25">
      <c r="A290" t="s">
        <v>99</v>
      </c>
      <c r="B290" t="s">
        <v>100</v>
      </c>
      <c r="C290" t="s">
        <v>39</v>
      </c>
      <c r="D290" t="s">
        <v>41</v>
      </c>
      <c r="E290">
        <v>22</v>
      </c>
      <c r="F290" t="s">
        <v>47</v>
      </c>
      <c r="G290">
        <v>2014</v>
      </c>
      <c r="H290">
        <v>4</v>
      </c>
      <c r="I290" t="s">
        <v>104</v>
      </c>
      <c r="J290" t="s">
        <v>107</v>
      </c>
      <c r="K290" t="s">
        <v>108</v>
      </c>
    </row>
    <row r="291" spans="1:11" s="9" customFormat="1" hidden="1" x14ac:dyDescent="0.25">
      <c r="A291" t="s">
        <v>99</v>
      </c>
      <c r="B291" t="s">
        <v>100</v>
      </c>
      <c r="C291" t="s">
        <v>39</v>
      </c>
      <c r="D291" t="s">
        <v>41</v>
      </c>
      <c r="E291">
        <v>22</v>
      </c>
      <c r="F291" t="s">
        <v>43</v>
      </c>
      <c r="G291">
        <v>2014</v>
      </c>
      <c r="H291">
        <v>4</v>
      </c>
      <c r="I291" t="s">
        <v>104</v>
      </c>
      <c r="J291" t="s">
        <v>107</v>
      </c>
      <c r="K291" t="s">
        <v>108</v>
      </c>
    </row>
    <row r="292" spans="1:11" s="9" customFormat="1" hidden="1" x14ac:dyDescent="0.25">
      <c r="A292" t="s">
        <v>99</v>
      </c>
      <c r="B292" t="s">
        <v>100</v>
      </c>
      <c r="C292" t="s">
        <v>39</v>
      </c>
      <c r="D292" t="s">
        <v>41</v>
      </c>
      <c r="E292">
        <v>22</v>
      </c>
      <c r="F292" t="s">
        <v>43</v>
      </c>
      <c r="G292">
        <v>2015</v>
      </c>
      <c r="H292">
        <v>1</v>
      </c>
      <c r="I292" t="s">
        <v>104</v>
      </c>
      <c r="J292" t="s">
        <v>107</v>
      </c>
      <c r="K292" t="s">
        <v>108</v>
      </c>
    </row>
    <row r="293" spans="1:11" s="9" customFormat="1" hidden="1" x14ac:dyDescent="0.25">
      <c r="A293" t="s">
        <v>99</v>
      </c>
      <c r="B293" t="s">
        <v>100</v>
      </c>
      <c r="C293" t="s">
        <v>39</v>
      </c>
      <c r="D293" t="s">
        <v>41</v>
      </c>
      <c r="E293">
        <v>22</v>
      </c>
      <c r="F293" t="s">
        <v>47</v>
      </c>
      <c r="G293">
        <v>2015</v>
      </c>
      <c r="H293">
        <v>1</v>
      </c>
      <c r="I293" t="s">
        <v>104</v>
      </c>
      <c r="J293" t="s">
        <v>107</v>
      </c>
      <c r="K293" t="s">
        <v>108</v>
      </c>
    </row>
    <row r="294" spans="1:11" s="9" customFormat="1" hidden="1" x14ac:dyDescent="0.25">
      <c r="A294" t="s">
        <v>99</v>
      </c>
      <c r="B294" t="s">
        <v>100</v>
      </c>
      <c r="C294" t="s">
        <v>39</v>
      </c>
      <c r="D294" t="s">
        <v>41</v>
      </c>
      <c r="E294">
        <v>22</v>
      </c>
      <c r="F294" t="s">
        <v>43</v>
      </c>
      <c r="G294">
        <v>2015</v>
      </c>
      <c r="H294">
        <v>2</v>
      </c>
      <c r="I294" t="s">
        <v>104</v>
      </c>
      <c r="J294" t="s">
        <v>107</v>
      </c>
      <c r="K294" t="s">
        <v>108</v>
      </c>
    </row>
    <row r="295" spans="1:11" s="9" customFormat="1" hidden="1" x14ac:dyDescent="0.25">
      <c r="A295" t="s">
        <v>99</v>
      </c>
      <c r="B295" t="s">
        <v>100</v>
      </c>
      <c r="C295" t="s">
        <v>39</v>
      </c>
      <c r="D295" t="s">
        <v>41</v>
      </c>
      <c r="E295">
        <v>22</v>
      </c>
      <c r="F295" t="s">
        <v>47</v>
      </c>
      <c r="G295">
        <v>2015</v>
      </c>
      <c r="H295">
        <v>2</v>
      </c>
      <c r="I295" t="s">
        <v>104</v>
      </c>
      <c r="J295" t="s">
        <v>107</v>
      </c>
      <c r="K295" t="s">
        <v>108</v>
      </c>
    </row>
    <row r="296" spans="1:11" s="9" customFormat="1" hidden="1" x14ac:dyDescent="0.25">
      <c r="A296" t="s">
        <v>99</v>
      </c>
      <c r="B296" t="s">
        <v>100</v>
      </c>
      <c r="C296" t="s">
        <v>39</v>
      </c>
      <c r="D296" t="s">
        <v>41</v>
      </c>
      <c r="E296">
        <v>22</v>
      </c>
      <c r="F296" t="s">
        <v>47</v>
      </c>
      <c r="G296">
        <v>2015</v>
      </c>
      <c r="H296">
        <v>3</v>
      </c>
      <c r="I296" t="s">
        <v>104</v>
      </c>
      <c r="J296" t="s">
        <v>107</v>
      </c>
      <c r="K296" t="s">
        <v>108</v>
      </c>
    </row>
    <row r="297" spans="1:11" s="9" customFormat="1" hidden="1" x14ac:dyDescent="0.25">
      <c r="A297" t="s">
        <v>99</v>
      </c>
      <c r="B297" t="s">
        <v>100</v>
      </c>
      <c r="C297" t="s">
        <v>39</v>
      </c>
      <c r="D297" t="s">
        <v>41</v>
      </c>
      <c r="E297">
        <v>22</v>
      </c>
      <c r="F297" t="s">
        <v>43</v>
      </c>
      <c r="G297">
        <v>2015</v>
      </c>
      <c r="H297">
        <v>3</v>
      </c>
      <c r="I297" t="s">
        <v>104</v>
      </c>
      <c r="J297" t="s">
        <v>107</v>
      </c>
      <c r="K297" t="s">
        <v>108</v>
      </c>
    </row>
    <row r="298" spans="1:11" s="9" customFormat="1" hidden="1" x14ac:dyDescent="0.25">
      <c r="A298" t="s">
        <v>99</v>
      </c>
      <c r="B298" t="s">
        <v>100</v>
      </c>
      <c r="C298" t="s">
        <v>39</v>
      </c>
      <c r="D298" t="s">
        <v>41</v>
      </c>
      <c r="E298">
        <v>22</v>
      </c>
      <c r="F298" t="s">
        <v>47</v>
      </c>
      <c r="G298">
        <v>2015</v>
      </c>
      <c r="H298">
        <v>4</v>
      </c>
      <c r="I298" t="s">
        <v>104</v>
      </c>
      <c r="J298" t="s">
        <v>107</v>
      </c>
      <c r="K298" t="s">
        <v>108</v>
      </c>
    </row>
    <row r="299" spans="1:11" s="9" customFormat="1" hidden="1" x14ac:dyDescent="0.25">
      <c r="A299" t="s">
        <v>99</v>
      </c>
      <c r="B299" t="s">
        <v>100</v>
      </c>
      <c r="C299" t="s">
        <v>39</v>
      </c>
      <c r="D299" t="s">
        <v>41</v>
      </c>
      <c r="E299">
        <v>22</v>
      </c>
      <c r="F299" t="s">
        <v>43</v>
      </c>
      <c r="G299">
        <v>2015</v>
      </c>
      <c r="H299">
        <v>4</v>
      </c>
      <c r="I299" t="s">
        <v>104</v>
      </c>
      <c r="J299" t="s">
        <v>107</v>
      </c>
      <c r="K299" t="s">
        <v>108</v>
      </c>
    </row>
    <row r="300" spans="1:11" s="9" customFormat="1" hidden="1" x14ac:dyDescent="0.25">
      <c r="A300" t="s">
        <v>99</v>
      </c>
      <c r="B300" t="s">
        <v>100</v>
      </c>
      <c r="C300" t="s">
        <v>39</v>
      </c>
      <c r="D300" t="s">
        <v>41</v>
      </c>
      <c r="E300">
        <v>22</v>
      </c>
      <c r="F300" t="s">
        <v>47</v>
      </c>
      <c r="G300">
        <v>2016</v>
      </c>
      <c r="H300">
        <v>1</v>
      </c>
      <c r="I300" t="s">
        <v>104</v>
      </c>
      <c r="J300" t="s">
        <v>107</v>
      </c>
      <c r="K300" t="s">
        <v>108</v>
      </c>
    </row>
    <row r="301" spans="1:11" s="9" customFormat="1" hidden="1" x14ac:dyDescent="0.25">
      <c r="A301" t="s">
        <v>99</v>
      </c>
      <c r="B301" t="s">
        <v>100</v>
      </c>
      <c r="C301" t="s">
        <v>39</v>
      </c>
      <c r="D301" t="s">
        <v>41</v>
      </c>
      <c r="E301">
        <v>22</v>
      </c>
      <c r="F301" t="s">
        <v>43</v>
      </c>
      <c r="G301">
        <v>2016</v>
      </c>
      <c r="H301">
        <v>1</v>
      </c>
      <c r="I301" t="s">
        <v>104</v>
      </c>
      <c r="J301" t="s">
        <v>107</v>
      </c>
      <c r="K301" t="s">
        <v>108</v>
      </c>
    </row>
    <row r="302" spans="1:11" s="9" customFormat="1" hidden="1" x14ac:dyDescent="0.25">
      <c r="A302" t="s">
        <v>99</v>
      </c>
      <c r="B302" t="s">
        <v>100</v>
      </c>
      <c r="C302" t="s">
        <v>39</v>
      </c>
      <c r="D302" t="s">
        <v>41</v>
      </c>
      <c r="E302">
        <v>22</v>
      </c>
      <c r="F302" t="s">
        <v>43</v>
      </c>
      <c r="G302">
        <v>2016</v>
      </c>
      <c r="H302">
        <v>2</v>
      </c>
      <c r="I302" t="s">
        <v>104</v>
      </c>
      <c r="J302" t="s">
        <v>107</v>
      </c>
      <c r="K302" t="s">
        <v>108</v>
      </c>
    </row>
    <row r="303" spans="1:11" s="9" customFormat="1" hidden="1" x14ac:dyDescent="0.25">
      <c r="A303" t="s">
        <v>99</v>
      </c>
      <c r="B303" t="s">
        <v>100</v>
      </c>
      <c r="C303" t="s">
        <v>39</v>
      </c>
      <c r="D303" t="s">
        <v>41</v>
      </c>
      <c r="E303">
        <v>22</v>
      </c>
      <c r="F303" t="s">
        <v>47</v>
      </c>
      <c r="G303">
        <v>2016</v>
      </c>
      <c r="H303">
        <v>2</v>
      </c>
      <c r="I303" t="s">
        <v>104</v>
      </c>
      <c r="J303" t="s">
        <v>107</v>
      </c>
      <c r="K303" t="s">
        <v>108</v>
      </c>
    </row>
    <row r="304" spans="1:11" s="9" customFormat="1" hidden="1" x14ac:dyDescent="0.25">
      <c r="A304" t="s">
        <v>99</v>
      </c>
      <c r="B304" t="s">
        <v>100</v>
      </c>
      <c r="C304" t="s">
        <v>39</v>
      </c>
      <c r="D304" t="s">
        <v>41</v>
      </c>
      <c r="E304">
        <v>22</v>
      </c>
      <c r="F304" t="s">
        <v>43</v>
      </c>
      <c r="G304">
        <v>2016</v>
      </c>
      <c r="H304">
        <v>3</v>
      </c>
      <c r="I304" t="s">
        <v>104</v>
      </c>
      <c r="J304" t="s">
        <v>107</v>
      </c>
      <c r="K304" t="s">
        <v>108</v>
      </c>
    </row>
    <row r="305" spans="1:11" s="9" customFormat="1" hidden="1" x14ac:dyDescent="0.25">
      <c r="A305" t="s">
        <v>99</v>
      </c>
      <c r="B305" t="s">
        <v>100</v>
      </c>
      <c r="C305" t="s">
        <v>39</v>
      </c>
      <c r="D305" t="s">
        <v>41</v>
      </c>
      <c r="E305">
        <v>22</v>
      </c>
      <c r="F305" t="s">
        <v>47</v>
      </c>
      <c r="G305">
        <v>2016</v>
      </c>
      <c r="H305">
        <v>3</v>
      </c>
      <c r="I305" t="s">
        <v>104</v>
      </c>
      <c r="J305" t="s">
        <v>107</v>
      </c>
      <c r="K305" t="s">
        <v>108</v>
      </c>
    </row>
    <row r="306" spans="1:11" s="9" customFormat="1" hidden="1" x14ac:dyDescent="0.25">
      <c r="A306" t="s">
        <v>99</v>
      </c>
      <c r="B306" t="s">
        <v>100</v>
      </c>
      <c r="C306" t="s">
        <v>39</v>
      </c>
      <c r="D306" t="s">
        <v>41</v>
      </c>
      <c r="E306">
        <v>22</v>
      </c>
      <c r="F306" t="s">
        <v>43</v>
      </c>
      <c r="G306">
        <v>2016</v>
      </c>
      <c r="H306">
        <v>4</v>
      </c>
      <c r="I306" t="s">
        <v>104</v>
      </c>
      <c r="J306" t="s">
        <v>107</v>
      </c>
      <c r="K306" t="s">
        <v>108</v>
      </c>
    </row>
    <row r="307" spans="1:11" s="9" customFormat="1" hidden="1" x14ac:dyDescent="0.25">
      <c r="A307" t="s">
        <v>99</v>
      </c>
      <c r="B307" t="s">
        <v>100</v>
      </c>
      <c r="C307" t="s">
        <v>39</v>
      </c>
      <c r="D307" t="s">
        <v>41</v>
      </c>
      <c r="E307">
        <v>22</v>
      </c>
      <c r="F307" t="s">
        <v>47</v>
      </c>
      <c r="G307">
        <v>2016</v>
      </c>
      <c r="H307">
        <v>4</v>
      </c>
      <c r="I307" t="s">
        <v>104</v>
      </c>
      <c r="J307" t="s">
        <v>107</v>
      </c>
      <c r="K307" t="s">
        <v>108</v>
      </c>
    </row>
    <row r="308" spans="1:11" s="9" customFormat="1" hidden="1" x14ac:dyDescent="0.25">
      <c r="A308" t="s">
        <v>99</v>
      </c>
      <c r="B308" t="s">
        <v>100</v>
      </c>
      <c r="C308" t="s">
        <v>39</v>
      </c>
      <c r="D308" t="s">
        <v>41</v>
      </c>
      <c r="E308">
        <v>22</v>
      </c>
      <c r="F308" t="s">
        <v>43</v>
      </c>
      <c r="G308">
        <v>2014</v>
      </c>
      <c r="H308">
        <v>1</v>
      </c>
      <c r="I308" t="s">
        <v>101</v>
      </c>
      <c r="J308" t="s">
        <v>107</v>
      </c>
      <c r="K308"/>
    </row>
    <row r="309" spans="1:11" s="9" customFormat="1" hidden="1" x14ac:dyDescent="0.25">
      <c r="A309" t="s">
        <v>99</v>
      </c>
      <c r="B309" t="s">
        <v>100</v>
      </c>
      <c r="C309" t="s">
        <v>32</v>
      </c>
      <c r="D309" t="s">
        <v>46</v>
      </c>
      <c r="E309">
        <v>22</v>
      </c>
      <c r="F309" t="s">
        <v>43</v>
      </c>
      <c r="G309">
        <v>2014</v>
      </c>
      <c r="H309">
        <v>1</v>
      </c>
      <c r="I309" t="s">
        <v>101</v>
      </c>
      <c r="J309" t="s">
        <v>107</v>
      </c>
      <c r="K309"/>
    </row>
    <row r="310" spans="1:11" s="9" customFormat="1" hidden="1" x14ac:dyDescent="0.25">
      <c r="A310" t="s">
        <v>99</v>
      </c>
      <c r="B310" t="s">
        <v>100</v>
      </c>
      <c r="C310" t="s">
        <v>32</v>
      </c>
      <c r="D310" t="s">
        <v>46</v>
      </c>
      <c r="E310">
        <v>22</v>
      </c>
      <c r="F310" t="s">
        <v>43</v>
      </c>
      <c r="G310">
        <v>2014</v>
      </c>
      <c r="H310">
        <v>1</v>
      </c>
      <c r="I310" t="s">
        <v>104</v>
      </c>
      <c r="J310" t="s">
        <v>107</v>
      </c>
      <c r="K310"/>
    </row>
    <row r="311" spans="1:11" s="9" customFormat="1" hidden="1" x14ac:dyDescent="0.25">
      <c r="A311" t="s">
        <v>99</v>
      </c>
      <c r="B311" t="s">
        <v>100</v>
      </c>
      <c r="C311" t="s">
        <v>51</v>
      </c>
      <c r="D311" t="s">
        <v>28</v>
      </c>
      <c r="E311">
        <v>22</v>
      </c>
      <c r="F311" t="s">
        <v>43</v>
      </c>
      <c r="G311">
        <v>2014</v>
      </c>
      <c r="H311">
        <v>1</v>
      </c>
      <c r="I311" t="s">
        <v>104</v>
      </c>
      <c r="J311" t="s">
        <v>107</v>
      </c>
      <c r="K311"/>
    </row>
    <row r="312" spans="1:11" s="9" customFormat="1" hidden="1" x14ac:dyDescent="0.25">
      <c r="A312" t="s">
        <v>99</v>
      </c>
      <c r="B312" t="s">
        <v>100</v>
      </c>
      <c r="C312" t="s">
        <v>51</v>
      </c>
      <c r="D312" t="s">
        <v>28</v>
      </c>
      <c r="E312">
        <v>22</v>
      </c>
      <c r="F312" t="s">
        <v>43</v>
      </c>
      <c r="G312">
        <v>2014</v>
      </c>
      <c r="H312">
        <v>1</v>
      </c>
      <c r="I312" t="s">
        <v>101</v>
      </c>
      <c r="J312" t="s">
        <v>107</v>
      </c>
      <c r="K312"/>
    </row>
    <row r="313" spans="1:11" s="9" customFormat="1" hidden="1" x14ac:dyDescent="0.25">
      <c r="A313" t="s">
        <v>99</v>
      </c>
      <c r="B313" t="s">
        <v>100</v>
      </c>
      <c r="C313" t="s">
        <v>102</v>
      </c>
      <c r="D313" t="s">
        <v>103</v>
      </c>
      <c r="E313">
        <v>22</v>
      </c>
      <c r="F313" t="s">
        <v>43</v>
      </c>
      <c r="G313">
        <v>2014</v>
      </c>
      <c r="H313">
        <v>1</v>
      </c>
      <c r="I313" t="s">
        <v>104</v>
      </c>
      <c r="J313" t="s">
        <v>107</v>
      </c>
      <c r="K313"/>
    </row>
    <row r="314" spans="1:11" s="9" customFormat="1" hidden="1" x14ac:dyDescent="0.25">
      <c r="A314" t="s">
        <v>99</v>
      </c>
      <c r="B314" t="s">
        <v>100</v>
      </c>
      <c r="C314" t="s">
        <v>102</v>
      </c>
      <c r="D314" t="s">
        <v>103</v>
      </c>
      <c r="E314">
        <v>22</v>
      </c>
      <c r="F314" t="s">
        <v>43</v>
      </c>
      <c r="G314">
        <v>2014</v>
      </c>
      <c r="H314">
        <v>1</v>
      </c>
      <c r="I314" t="s">
        <v>101</v>
      </c>
      <c r="J314" t="s">
        <v>107</v>
      </c>
      <c r="K314"/>
    </row>
    <row r="315" spans="1:11" s="9" customFormat="1" hidden="1" x14ac:dyDescent="0.25">
      <c r="A315" t="s">
        <v>99</v>
      </c>
      <c r="B315" t="s">
        <v>100</v>
      </c>
      <c r="C315" t="s">
        <v>39</v>
      </c>
      <c r="D315" t="s">
        <v>41</v>
      </c>
      <c r="E315">
        <v>22</v>
      </c>
      <c r="F315" t="s">
        <v>43</v>
      </c>
      <c r="G315">
        <v>2014</v>
      </c>
      <c r="H315">
        <v>2</v>
      </c>
      <c r="I315" t="s">
        <v>101</v>
      </c>
      <c r="J315" t="s">
        <v>107</v>
      </c>
      <c r="K315"/>
    </row>
    <row r="316" spans="1:11" s="9" customFormat="1" hidden="1" x14ac:dyDescent="0.25">
      <c r="A316" t="s">
        <v>99</v>
      </c>
      <c r="B316" t="s">
        <v>100</v>
      </c>
      <c r="C316" t="s">
        <v>32</v>
      </c>
      <c r="D316" t="s">
        <v>46</v>
      </c>
      <c r="E316">
        <v>22</v>
      </c>
      <c r="F316" t="s">
        <v>43</v>
      </c>
      <c r="G316">
        <v>2014</v>
      </c>
      <c r="H316">
        <v>2</v>
      </c>
      <c r="I316" t="s">
        <v>104</v>
      </c>
      <c r="J316" t="s">
        <v>107</v>
      </c>
      <c r="K316"/>
    </row>
    <row r="317" spans="1:11" s="9" customFormat="1" hidden="1" x14ac:dyDescent="0.25">
      <c r="A317" t="s">
        <v>99</v>
      </c>
      <c r="B317" t="s">
        <v>100</v>
      </c>
      <c r="C317" t="s">
        <v>32</v>
      </c>
      <c r="D317" t="s">
        <v>46</v>
      </c>
      <c r="E317">
        <v>22</v>
      </c>
      <c r="F317" t="s">
        <v>43</v>
      </c>
      <c r="G317">
        <v>2014</v>
      </c>
      <c r="H317">
        <v>2</v>
      </c>
      <c r="I317" t="s">
        <v>101</v>
      </c>
      <c r="J317" t="s">
        <v>107</v>
      </c>
      <c r="K317"/>
    </row>
    <row r="318" spans="1:11" s="9" customFormat="1" hidden="1" x14ac:dyDescent="0.25">
      <c r="A318" t="s">
        <v>99</v>
      </c>
      <c r="B318" t="s">
        <v>100</v>
      </c>
      <c r="C318" t="s">
        <v>51</v>
      </c>
      <c r="D318" t="s">
        <v>28</v>
      </c>
      <c r="E318">
        <v>22</v>
      </c>
      <c r="F318" t="s">
        <v>43</v>
      </c>
      <c r="G318">
        <v>2014</v>
      </c>
      <c r="H318">
        <v>2</v>
      </c>
      <c r="I318" t="s">
        <v>104</v>
      </c>
      <c r="J318" t="s">
        <v>107</v>
      </c>
      <c r="K318"/>
    </row>
    <row r="319" spans="1:11" s="9" customFormat="1" hidden="1" x14ac:dyDescent="0.25">
      <c r="A319" t="s">
        <v>99</v>
      </c>
      <c r="B319" t="s">
        <v>100</v>
      </c>
      <c r="C319" t="s">
        <v>51</v>
      </c>
      <c r="D319" t="s">
        <v>28</v>
      </c>
      <c r="E319">
        <v>22</v>
      </c>
      <c r="F319" t="s">
        <v>43</v>
      </c>
      <c r="G319">
        <v>2014</v>
      </c>
      <c r="H319">
        <v>2</v>
      </c>
      <c r="I319" t="s">
        <v>101</v>
      </c>
      <c r="J319" t="s">
        <v>107</v>
      </c>
      <c r="K319"/>
    </row>
    <row r="320" spans="1:11" s="9" customFormat="1" hidden="1" x14ac:dyDescent="0.25">
      <c r="A320" t="s">
        <v>99</v>
      </c>
      <c r="B320" t="s">
        <v>100</v>
      </c>
      <c r="C320" t="s">
        <v>102</v>
      </c>
      <c r="D320" t="s">
        <v>103</v>
      </c>
      <c r="E320">
        <v>22</v>
      </c>
      <c r="F320" t="s">
        <v>43</v>
      </c>
      <c r="G320">
        <v>2014</v>
      </c>
      <c r="H320">
        <v>2</v>
      </c>
      <c r="I320" t="s">
        <v>104</v>
      </c>
      <c r="J320" t="s">
        <v>107</v>
      </c>
      <c r="K320"/>
    </row>
    <row r="321" spans="1:11" s="9" customFormat="1" hidden="1" x14ac:dyDescent="0.25">
      <c r="A321" t="s">
        <v>99</v>
      </c>
      <c r="B321" t="s">
        <v>100</v>
      </c>
      <c r="C321" t="s">
        <v>102</v>
      </c>
      <c r="D321" t="s">
        <v>103</v>
      </c>
      <c r="E321">
        <v>22</v>
      </c>
      <c r="F321" t="s">
        <v>43</v>
      </c>
      <c r="G321">
        <v>2014</v>
      </c>
      <c r="H321">
        <v>2</v>
      </c>
      <c r="I321" t="s">
        <v>101</v>
      </c>
      <c r="J321" t="s">
        <v>107</v>
      </c>
      <c r="K321"/>
    </row>
    <row r="322" spans="1:11" s="9" customFormat="1" hidden="1" x14ac:dyDescent="0.25">
      <c r="A322" t="s">
        <v>99</v>
      </c>
      <c r="B322" t="s">
        <v>100</v>
      </c>
      <c r="C322" t="s">
        <v>39</v>
      </c>
      <c r="D322" t="s">
        <v>41</v>
      </c>
      <c r="E322">
        <v>22</v>
      </c>
      <c r="F322" t="s">
        <v>43</v>
      </c>
      <c r="G322">
        <v>2014</v>
      </c>
      <c r="H322">
        <v>3</v>
      </c>
      <c r="I322" t="s">
        <v>101</v>
      </c>
      <c r="J322" t="s">
        <v>107</v>
      </c>
      <c r="K322"/>
    </row>
    <row r="323" spans="1:11" s="9" customFormat="1" hidden="1" x14ac:dyDescent="0.25">
      <c r="A323" t="s">
        <v>99</v>
      </c>
      <c r="B323" t="s">
        <v>100</v>
      </c>
      <c r="C323" t="s">
        <v>32</v>
      </c>
      <c r="D323" t="s">
        <v>46</v>
      </c>
      <c r="E323">
        <v>22</v>
      </c>
      <c r="F323" t="s">
        <v>43</v>
      </c>
      <c r="G323">
        <v>2014</v>
      </c>
      <c r="H323">
        <v>3</v>
      </c>
      <c r="I323" t="s">
        <v>101</v>
      </c>
      <c r="J323" t="s">
        <v>107</v>
      </c>
      <c r="K323"/>
    </row>
    <row r="324" spans="1:11" s="9" customFormat="1" hidden="1" x14ac:dyDescent="0.25">
      <c r="A324" t="s">
        <v>99</v>
      </c>
      <c r="B324" t="s">
        <v>100</v>
      </c>
      <c r="C324" t="s">
        <v>32</v>
      </c>
      <c r="D324" t="s">
        <v>46</v>
      </c>
      <c r="E324">
        <v>22</v>
      </c>
      <c r="F324" t="s">
        <v>43</v>
      </c>
      <c r="G324">
        <v>2014</v>
      </c>
      <c r="H324">
        <v>3</v>
      </c>
      <c r="I324" t="s">
        <v>104</v>
      </c>
      <c r="J324" t="s">
        <v>107</v>
      </c>
      <c r="K324"/>
    </row>
    <row r="325" spans="1:11" s="9" customFormat="1" hidden="1" x14ac:dyDescent="0.25">
      <c r="A325" t="s">
        <v>99</v>
      </c>
      <c r="B325" t="s">
        <v>100</v>
      </c>
      <c r="C325" t="s">
        <v>51</v>
      </c>
      <c r="D325" t="s">
        <v>28</v>
      </c>
      <c r="E325">
        <v>22</v>
      </c>
      <c r="F325" t="s">
        <v>43</v>
      </c>
      <c r="G325">
        <v>2014</v>
      </c>
      <c r="H325">
        <v>3</v>
      </c>
      <c r="I325" t="s">
        <v>104</v>
      </c>
      <c r="J325" t="s">
        <v>107</v>
      </c>
      <c r="K325"/>
    </row>
    <row r="326" spans="1:11" s="9" customFormat="1" hidden="1" x14ac:dyDescent="0.25">
      <c r="A326" t="s">
        <v>99</v>
      </c>
      <c r="B326" t="s">
        <v>100</v>
      </c>
      <c r="C326" t="s">
        <v>51</v>
      </c>
      <c r="D326" t="s">
        <v>28</v>
      </c>
      <c r="E326">
        <v>22</v>
      </c>
      <c r="F326" t="s">
        <v>43</v>
      </c>
      <c r="G326">
        <v>2014</v>
      </c>
      <c r="H326">
        <v>3</v>
      </c>
      <c r="I326" t="s">
        <v>101</v>
      </c>
      <c r="J326" t="s">
        <v>107</v>
      </c>
      <c r="K326"/>
    </row>
    <row r="327" spans="1:11" s="9" customFormat="1" hidden="1" x14ac:dyDescent="0.25">
      <c r="A327" t="s">
        <v>99</v>
      </c>
      <c r="B327" t="s">
        <v>100</v>
      </c>
      <c r="C327" t="s">
        <v>102</v>
      </c>
      <c r="D327" t="s">
        <v>103</v>
      </c>
      <c r="E327">
        <v>22</v>
      </c>
      <c r="F327" t="s">
        <v>43</v>
      </c>
      <c r="G327">
        <v>2014</v>
      </c>
      <c r="H327">
        <v>3</v>
      </c>
      <c r="I327" t="s">
        <v>101</v>
      </c>
      <c r="J327" t="s">
        <v>107</v>
      </c>
      <c r="K327"/>
    </row>
    <row r="328" spans="1:11" s="9" customFormat="1" hidden="1" x14ac:dyDescent="0.25">
      <c r="A328" t="s">
        <v>99</v>
      </c>
      <c r="B328" t="s">
        <v>100</v>
      </c>
      <c r="C328" t="s">
        <v>102</v>
      </c>
      <c r="D328" t="s">
        <v>103</v>
      </c>
      <c r="E328">
        <v>22</v>
      </c>
      <c r="F328" t="s">
        <v>43</v>
      </c>
      <c r="G328">
        <v>2014</v>
      </c>
      <c r="H328">
        <v>3</v>
      </c>
      <c r="I328" t="s">
        <v>104</v>
      </c>
      <c r="J328" t="s">
        <v>107</v>
      </c>
      <c r="K328"/>
    </row>
    <row r="329" spans="1:11" s="9" customFormat="1" hidden="1" x14ac:dyDescent="0.25">
      <c r="A329" t="s">
        <v>99</v>
      </c>
      <c r="B329" t="s">
        <v>100</v>
      </c>
      <c r="C329" t="s">
        <v>39</v>
      </c>
      <c r="D329" t="s">
        <v>41</v>
      </c>
      <c r="E329">
        <v>22</v>
      </c>
      <c r="F329" t="s">
        <v>43</v>
      </c>
      <c r="G329">
        <v>2014</v>
      </c>
      <c r="H329">
        <v>4</v>
      </c>
      <c r="I329" t="s">
        <v>101</v>
      </c>
      <c r="J329" t="s">
        <v>107</v>
      </c>
      <c r="K329"/>
    </row>
    <row r="330" spans="1:11" s="9" customFormat="1" hidden="1" x14ac:dyDescent="0.25">
      <c r="A330" t="s">
        <v>99</v>
      </c>
      <c r="B330" t="s">
        <v>100</v>
      </c>
      <c r="C330" t="s">
        <v>32</v>
      </c>
      <c r="D330" t="s">
        <v>46</v>
      </c>
      <c r="E330">
        <v>22</v>
      </c>
      <c r="F330" t="s">
        <v>43</v>
      </c>
      <c r="G330">
        <v>2014</v>
      </c>
      <c r="H330">
        <v>4</v>
      </c>
      <c r="I330" t="s">
        <v>104</v>
      </c>
      <c r="J330" t="s">
        <v>107</v>
      </c>
      <c r="K330"/>
    </row>
    <row r="331" spans="1:11" s="9" customFormat="1" hidden="1" x14ac:dyDescent="0.25">
      <c r="A331" t="s">
        <v>99</v>
      </c>
      <c r="B331" t="s">
        <v>100</v>
      </c>
      <c r="C331" t="s">
        <v>32</v>
      </c>
      <c r="D331" t="s">
        <v>46</v>
      </c>
      <c r="E331">
        <v>22</v>
      </c>
      <c r="F331" t="s">
        <v>43</v>
      </c>
      <c r="G331">
        <v>2014</v>
      </c>
      <c r="H331">
        <v>4</v>
      </c>
      <c r="I331" t="s">
        <v>101</v>
      </c>
      <c r="J331" t="s">
        <v>107</v>
      </c>
      <c r="K331"/>
    </row>
    <row r="332" spans="1:11" s="9" customFormat="1" hidden="1" x14ac:dyDescent="0.25">
      <c r="A332" t="s">
        <v>99</v>
      </c>
      <c r="B332" t="s">
        <v>100</v>
      </c>
      <c r="C332" t="s">
        <v>51</v>
      </c>
      <c r="D332" t="s">
        <v>28</v>
      </c>
      <c r="E332">
        <v>22</v>
      </c>
      <c r="F332" t="s">
        <v>43</v>
      </c>
      <c r="G332">
        <v>2014</v>
      </c>
      <c r="H332">
        <v>4</v>
      </c>
      <c r="I332" t="s">
        <v>104</v>
      </c>
      <c r="J332" t="s">
        <v>107</v>
      </c>
      <c r="K332"/>
    </row>
    <row r="333" spans="1:11" s="9" customFormat="1" hidden="1" x14ac:dyDescent="0.25">
      <c r="A333" t="s">
        <v>99</v>
      </c>
      <c r="B333" t="s">
        <v>100</v>
      </c>
      <c r="C333" t="s">
        <v>51</v>
      </c>
      <c r="D333" t="s">
        <v>28</v>
      </c>
      <c r="E333">
        <v>22</v>
      </c>
      <c r="F333" t="s">
        <v>43</v>
      </c>
      <c r="G333">
        <v>2014</v>
      </c>
      <c r="H333">
        <v>4</v>
      </c>
      <c r="I333" t="s">
        <v>101</v>
      </c>
      <c r="J333" t="s">
        <v>107</v>
      </c>
      <c r="K333"/>
    </row>
    <row r="334" spans="1:11" s="9" customFormat="1" hidden="1" x14ac:dyDescent="0.25">
      <c r="A334" t="s">
        <v>99</v>
      </c>
      <c r="B334" t="s">
        <v>100</v>
      </c>
      <c r="C334" t="s">
        <v>102</v>
      </c>
      <c r="D334" t="s">
        <v>103</v>
      </c>
      <c r="E334">
        <v>22</v>
      </c>
      <c r="F334" t="s">
        <v>43</v>
      </c>
      <c r="G334">
        <v>2014</v>
      </c>
      <c r="H334">
        <v>4</v>
      </c>
      <c r="I334" t="s">
        <v>104</v>
      </c>
      <c r="J334" t="s">
        <v>107</v>
      </c>
      <c r="K334"/>
    </row>
    <row r="335" spans="1:11" s="9" customFormat="1" hidden="1" x14ac:dyDescent="0.25">
      <c r="A335" t="s">
        <v>99</v>
      </c>
      <c r="B335" t="s">
        <v>100</v>
      </c>
      <c r="C335" t="s">
        <v>102</v>
      </c>
      <c r="D335" t="s">
        <v>103</v>
      </c>
      <c r="E335">
        <v>22</v>
      </c>
      <c r="F335" t="s">
        <v>43</v>
      </c>
      <c r="G335">
        <v>2014</v>
      </c>
      <c r="H335">
        <v>4</v>
      </c>
      <c r="I335" t="s">
        <v>101</v>
      </c>
      <c r="J335" t="s">
        <v>107</v>
      </c>
      <c r="K335"/>
    </row>
    <row r="336" spans="1:11" s="9" customFormat="1" hidden="1" x14ac:dyDescent="0.25">
      <c r="A336" t="s">
        <v>99</v>
      </c>
      <c r="B336" t="s">
        <v>100</v>
      </c>
      <c r="C336" t="s">
        <v>39</v>
      </c>
      <c r="D336" t="s">
        <v>41</v>
      </c>
      <c r="E336">
        <v>22</v>
      </c>
      <c r="F336" t="s">
        <v>43</v>
      </c>
      <c r="G336">
        <v>2015</v>
      </c>
      <c r="H336">
        <v>1</v>
      </c>
      <c r="I336" t="s">
        <v>101</v>
      </c>
      <c r="J336" t="s">
        <v>107</v>
      </c>
      <c r="K336"/>
    </row>
    <row r="337" spans="1:11" s="9" customFormat="1" hidden="1" x14ac:dyDescent="0.25">
      <c r="A337" t="s">
        <v>99</v>
      </c>
      <c r="B337" t="s">
        <v>100</v>
      </c>
      <c r="C337" t="s">
        <v>32</v>
      </c>
      <c r="D337" t="s">
        <v>46</v>
      </c>
      <c r="E337">
        <v>22</v>
      </c>
      <c r="F337" t="s">
        <v>43</v>
      </c>
      <c r="G337">
        <v>2015</v>
      </c>
      <c r="H337">
        <v>1</v>
      </c>
      <c r="I337" t="s">
        <v>104</v>
      </c>
      <c r="J337" t="s">
        <v>107</v>
      </c>
      <c r="K337"/>
    </row>
    <row r="338" spans="1:11" s="9" customFormat="1" hidden="1" x14ac:dyDescent="0.25">
      <c r="A338" t="s">
        <v>99</v>
      </c>
      <c r="B338" t="s">
        <v>100</v>
      </c>
      <c r="C338" t="s">
        <v>32</v>
      </c>
      <c r="D338" t="s">
        <v>46</v>
      </c>
      <c r="E338">
        <v>22</v>
      </c>
      <c r="F338" t="s">
        <v>43</v>
      </c>
      <c r="G338">
        <v>2015</v>
      </c>
      <c r="H338">
        <v>1</v>
      </c>
      <c r="I338" t="s">
        <v>101</v>
      </c>
      <c r="J338" t="s">
        <v>107</v>
      </c>
      <c r="K338"/>
    </row>
    <row r="339" spans="1:11" s="9" customFormat="1" hidden="1" x14ac:dyDescent="0.25">
      <c r="A339" t="s">
        <v>99</v>
      </c>
      <c r="B339" t="s">
        <v>100</v>
      </c>
      <c r="C339" t="s">
        <v>51</v>
      </c>
      <c r="D339" t="s">
        <v>28</v>
      </c>
      <c r="E339">
        <v>22</v>
      </c>
      <c r="F339" t="s">
        <v>43</v>
      </c>
      <c r="G339">
        <v>2015</v>
      </c>
      <c r="H339">
        <v>1</v>
      </c>
      <c r="I339" t="s">
        <v>101</v>
      </c>
      <c r="J339" t="s">
        <v>107</v>
      </c>
      <c r="K339"/>
    </row>
    <row r="340" spans="1:11" s="9" customFormat="1" hidden="1" x14ac:dyDescent="0.25">
      <c r="A340" t="s">
        <v>99</v>
      </c>
      <c r="B340" t="s">
        <v>100</v>
      </c>
      <c r="C340" t="s">
        <v>51</v>
      </c>
      <c r="D340" t="s">
        <v>28</v>
      </c>
      <c r="E340">
        <v>22</v>
      </c>
      <c r="F340" t="s">
        <v>43</v>
      </c>
      <c r="G340">
        <v>2015</v>
      </c>
      <c r="H340">
        <v>1</v>
      </c>
      <c r="I340" t="s">
        <v>104</v>
      </c>
      <c r="J340" t="s">
        <v>107</v>
      </c>
      <c r="K340"/>
    </row>
    <row r="341" spans="1:11" s="9" customFormat="1" hidden="1" x14ac:dyDescent="0.25">
      <c r="A341" t="s">
        <v>99</v>
      </c>
      <c r="B341" t="s">
        <v>100</v>
      </c>
      <c r="C341" t="s">
        <v>102</v>
      </c>
      <c r="D341" t="s">
        <v>103</v>
      </c>
      <c r="E341">
        <v>22</v>
      </c>
      <c r="F341" t="s">
        <v>43</v>
      </c>
      <c r="G341">
        <v>2015</v>
      </c>
      <c r="H341">
        <v>1</v>
      </c>
      <c r="I341" t="s">
        <v>101</v>
      </c>
      <c r="J341" t="s">
        <v>107</v>
      </c>
      <c r="K341"/>
    </row>
    <row r="342" spans="1:11" s="9" customFormat="1" hidden="1" x14ac:dyDescent="0.25">
      <c r="A342" t="s">
        <v>99</v>
      </c>
      <c r="B342" t="s">
        <v>100</v>
      </c>
      <c r="C342" t="s">
        <v>102</v>
      </c>
      <c r="D342" t="s">
        <v>103</v>
      </c>
      <c r="E342">
        <v>22</v>
      </c>
      <c r="F342" t="s">
        <v>43</v>
      </c>
      <c r="G342">
        <v>2015</v>
      </c>
      <c r="H342">
        <v>1</v>
      </c>
      <c r="I342" t="s">
        <v>104</v>
      </c>
      <c r="J342" t="s">
        <v>107</v>
      </c>
      <c r="K342"/>
    </row>
    <row r="343" spans="1:11" s="9" customFormat="1" hidden="1" x14ac:dyDescent="0.25">
      <c r="A343" t="s">
        <v>99</v>
      </c>
      <c r="B343" t="s">
        <v>100</v>
      </c>
      <c r="C343" t="s">
        <v>39</v>
      </c>
      <c r="D343" t="s">
        <v>41</v>
      </c>
      <c r="E343">
        <v>22</v>
      </c>
      <c r="F343" t="s">
        <v>43</v>
      </c>
      <c r="G343">
        <v>2015</v>
      </c>
      <c r="H343">
        <v>2</v>
      </c>
      <c r="I343" t="s">
        <v>101</v>
      </c>
      <c r="J343" t="s">
        <v>107</v>
      </c>
      <c r="K343"/>
    </row>
    <row r="344" spans="1:11" s="9" customFormat="1" hidden="1" x14ac:dyDescent="0.25">
      <c r="A344" t="s">
        <v>99</v>
      </c>
      <c r="B344" t="s">
        <v>100</v>
      </c>
      <c r="C344" t="s">
        <v>32</v>
      </c>
      <c r="D344" t="s">
        <v>46</v>
      </c>
      <c r="E344">
        <v>22</v>
      </c>
      <c r="F344" t="s">
        <v>43</v>
      </c>
      <c r="G344">
        <v>2015</v>
      </c>
      <c r="H344">
        <v>2</v>
      </c>
      <c r="I344" t="s">
        <v>104</v>
      </c>
      <c r="J344" t="s">
        <v>107</v>
      </c>
      <c r="K344"/>
    </row>
    <row r="345" spans="1:11" s="9" customFormat="1" hidden="1" x14ac:dyDescent="0.25">
      <c r="A345" t="s">
        <v>99</v>
      </c>
      <c r="B345" t="s">
        <v>100</v>
      </c>
      <c r="C345" t="s">
        <v>32</v>
      </c>
      <c r="D345" t="s">
        <v>46</v>
      </c>
      <c r="E345">
        <v>22</v>
      </c>
      <c r="F345" t="s">
        <v>43</v>
      </c>
      <c r="G345">
        <v>2015</v>
      </c>
      <c r="H345">
        <v>2</v>
      </c>
      <c r="I345" t="s">
        <v>101</v>
      </c>
      <c r="J345" t="s">
        <v>107</v>
      </c>
      <c r="K345"/>
    </row>
    <row r="346" spans="1:11" s="9" customFormat="1" hidden="1" x14ac:dyDescent="0.25">
      <c r="A346" t="s">
        <v>99</v>
      </c>
      <c r="B346" t="s">
        <v>100</v>
      </c>
      <c r="C346" t="s">
        <v>51</v>
      </c>
      <c r="D346" t="s">
        <v>28</v>
      </c>
      <c r="E346">
        <v>22</v>
      </c>
      <c r="F346" t="s">
        <v>43</v>
      </c>
      <c r="G346">
        <v>2015</v>
      </c>
      <c r="H346">
        <v>2</v>
      </c>
      <c r="I346" t="s">
        <v>101</v>
      </c>
      <c r="J346" t="s">
        <v>107</v>
      </c>
      <c r="K346"/>
    </row>
    <row r="347" spans="1:11" s="9" customFormat="1" hidden="1" x14ac:dyDescent="0.25">
      <c r="A347" t="s">
        <v>99</v>
      </c>
      <c r="B347" t="s">
        <v>100</v>
      </c>
      <c r="C347" t="s">
        <v>51</v>
      </c>
      <c r="D347" t="s">
        <v>28</v>
      </c>
      <c r="E347">
        <v>22</v>
      </c>
      <c r="F347" t="s">
        <v>43</v>
      </c>
      <c r="G347">
        <v>2015</v>
      </c>
      <c r="H347">
        <v>2</v>
      </c>
      <c r="I347" t="s">
        <v>104</v>
      </c>
      <c r="J347" t="s">
        <v>107</v>
      </c>
      <c r="K347"/>
    </row>
    <row r="348" spans="1:11" s="9" customFormat="1" hidden="1" x14ac:dyDescent="0.25">
      <c r="A348" t="s">
        <v>99</v>
      </c>
      <c r="B348" t="s">
        <v>100</v>
      </c>
      <c r="C348" t="s">
        <v>102</v>
      </c>
      <c r="D348" t="s">
        <v>103</v>
      </c>
      <c r="E348">
        <v>22</v>
      </c>
      <c r="F348" t="s">
        <v>43</v>
      </c>
      <c r="G348">
        <v>2015</v>
      </c>
      <c r="H348">
        <v>2</v>
      </c>
      <c r="I348" t="s">
        <v>104</v>
      </c>
      <c r="J348" t="s">
        <v>107</v>
      </c>
      <c r="K348"/>
    </row>
    <row r="349" spans="1:11" s="9" customFormat="1" hidden="1" x14ac:dyDescent="0.25">
      <c r="A349" t="s">
        <v>99</v>
      </c>
      <c r="B349" t="s">
        <v>100</v>
      </c>
      <c r="C349" t="s">
        <v>102</v>
      </c>
      <c r="D349" t="s">
        <v>103</v>
      </c>
      <c r="E349">
        <v>22</v>
      </c>
      <c r="F349" t="s">
        <v>43</v>
      </c>
      <c r="G349">
        <v>2015</v>
      </c>
      <c r="H349">
        <v>2</v>
      </c>
      <c r="I349" t="s">
        <v>101</v>
      </c>
      <c r="J349" t="s">
        <v>107</v>
      </c>
      <c r="K349"/>
    </row>
    <row r="350" spans="1:11" s="9" customFormat="1" hidden="1" x14ac:dyDescent="0.25">
      <c r="A350" t="s">
        <v>99</v>
      </c>
      <c r="B350" t="s">
        <v>100</v>
      </c>
      <c r="C350" t="s">
        <v>39</v>
      </c>
      <c r="D350" t="s">
        <v>41</v>
      </c>
      <c r="E350">
        <v>22</v>
      </c>
      <c r="F350" t="s">
        <v>43</v>
      </c>
      <c r="G350">
        <v>2015</v>
      </c>
      <c r="H350">
        <v>3</v>
      </c>
      <c r="I350" t="s">
        <v>101</v>
      </c>
      <c r="J350" t="s">
        <v>107</v>
      </c>
      <c r="K350"/>
    </row>
    <row r="351" spans="1:11" s="9" customFormat="1" hidden="1" x14ac:dyDescent="0.25">
      <c r="A351" t="s">
        <v>99</v>
      </c>
      <c r="B351" t="s">
        <v>100</v>
      </c>
      <c r="C351" t="s">
        <v>32</v>
      </c>
      <c r="D351" t="s">
        <v>46</v>
      </c>
      <c r="E351">
        <v>22</v>
      </c>
      <c r="F351" t="s">
        <v>43</v>
      </c>
      <c r="G351">
        <v>2015</v>
      </c>
      <c r="H351">
        <v>3</v>
      </c>
      <c r="I351" t="s">
        <v>104</v>
      </c>
      <c r="J351" t="s">
        <v>107</v>
      </c>
      <c r="K351"/>
    </row>
    <row r="352" spans="1:11" s="9" customFormat="1" hidden="1" x14ac:dyDescent="0.25">
      <c r="A352" t="s">
        <v>99</v>
      </c>
      <c r="B352" t="s">
        <v>100</v>
      </c>
      <c r="C352" t="s">
        <v>32</v>
      </c>
      <c r="D352" t="s">
        <v>46</v>
      </c>
      <c r="E352">
        <v>22</v>
      </c>
      <c r="F352" t="s">
        <v>43</v>
      </c>
      <c r="G352">
        <v>2015</v>
      </c>
      <c r="H352">
        <v>3</v>
      </c>
      <c r="I352" t="s">
        <v>101</v>
      </c>
      <c r="J352" t="s">
        <v>107</v>
      </c>
      <c r="K352"/>
    </row>
    <row r="353" spans="1:11" s="9" customFormat="1" hidden="1" x14ac:dyDescent="0.25">
      <c r="A353" t="s">
        <v>99</v>
      </c>
      <c r="B353" t="s">
        <v>100</v>
      </c>
      <c r="C353" t="s">
        <v>51</v>
      </c>
      <c r="D353" t="s">
        <v>28</v>
      </c>
      <c r="E353">
        <v>22</v>
      </c>
      <c r="F353" t="s">
        <v>43</v>
      </c>
      <c r="G353">
        <v>2015</v>
      </c>
      <c r="H353">
        <v>3</v>
      </c>
      <c r="I353" t="s">
        <v>101</v>
      </c>
      <c r="J353" t="s">
        <v>107</v>
      </c>
      <c r="K353"/>
    </row>
    <row r="354" spans="1:11" s="9" customFormat="1" hidden="1" x14ac:dyDescent="0.25">
      <c r="A354" t="s">
        <v>99</v>
      </c>
      <c r="B354" t="s">
        <v>100</v>
      </c>
      <c r="C354" t="s">
        <v>51</v>
      </c>
      <c r="D354" t="s">
        <v>28</v>
      </c>
      <c r="E354">
        <v>22</v>
      </c>
      <c r="F354" t="s">
        <v>43</v>
      </c>
      <c r="G354">
        <v>2015</v>
      </c>
      <c r="H354">
        <v>3</v>
      </c>
      <c r="I354" t="s">
        <v>104</v>
      </c>
      <c r="J354" t="s">
        <v>107</v>
      </c>
      <c r="K354"/>
    </row>
    <row r="355" spans="1:11" s="9" customFormat="1" hidden="1" x14ac:dyDescent="0.25">
      <c r="A355" t="s">
        <v>99</v>
      </c>
      <c r="B355" t="s">
        <v>100</v>
      </c>
      <c r="C355" t="s">
        <v>102</v>
      </c>
      <c r="D355" t="s">
        <v>103</v>
      </c>
      <c r="E355">
        <v>22</v>
      </c>
      <c r="F355" t="s">
        <v>43</v>
      </c>
      <c r="G355">
        <v>2015</v>
      </c>
      <c r="H355">
        <v>3</v>
      </c>
      <c r="I355" t="s">
        <v>101</v>
      </c>
      <c r="J355" t="s">
        <v>107</v>
      </c>
      <c r="K355"/>
    </row>
    <row r="356" spans="1:11" s="9" customFormat="1" hidden="1" x14ac:dyDescent="0.25">
      <c r="A356" t="s">
        <v>99</v>
      </c>
      <c r="B356" t="s">
        <v>100</v>
      </c>
      <c r="C356" t="s">
        <v>102</v>
      </c>
      <c r="D356" t="s">
        <v>103</v>
      </c>
      <c r="E356">
        <v>22</v>
      </c>
      <c r="F356" t="s">
        <v>43</v>
      </c>
      <c r="G356">
        <v>2015</v>
      </c>
      <c r="H356">
        <v>3</v>
      </c>
      <c r="I356" t="s">
        <v>104</v>
      </c>
      <c r="J356" t="s">
        <v>107</v>
      </c>
      <c r="K356"/>
    </row>
    <row r="357" spans="1:11" s="9" customFormat="1" hidden="1" x14ac:dyDescent="0.25">
      <c r="A357" t="s">
        <v>99</v>
      </c>
      <c r="B357" t="s">
        <v>100</v>
      </c>
      <c r="C357" t="s">
        <v>39</v>
      </c>
      <c r="D357" t="s">
        <v>41</v>
      </c>
      <c r="E357">
        <v>22</v>
      </c>
      <c r="F357" t="s">
        <v>43</v>
      </c>
      <c r="G357">
        <v>2015</v>
      </c>
      <c r="H357">
        <v>4</v>
      </c>
      <c r="I357" t="s">
        <v>101</v>
      </c>
      <c r="J357" t="s">
        <v>107</v>
      </c>
      <c r="K357"/>
    </row>
    <row r="358" spans="1:11" s="9" customFormat="1" hidden="1" x14ac:dyDescent="0.25">
      <c r="A358" t="s">
        <v>99</v>
      </c>
      <c r="B358" t="s">
        <v>100</v>
      </c>
      <c r="C358" t="s">
        <v>32</v>
      </c>
      <c r="D358" t="s">
        <v>46</v>
      </c>
      <c r="E358">
        <v>22</v>
      </c>
      <c r="F358" t="s">
        <v>43</v>
      </c>
      <c r="G358">
        <v>2015</v>
      </c>
      <c r="H358">
        <v>4</v>
      </c>
      <c r="I358" t="s">
        <v>101</v>
      </c>
      <c r="J358" t="s">
        <v>107</v>
      </c>
      <c r="K358"/>
    </row>
    <row r="359" spans="1:11" s="9" customFormat="1" hidden="1" x14ac:dyDescent="0.25">
      <c r="A359" t="s">
        <v>99</v>
      </c>
      <c r="B359" t="s">
        <v>100</v>
      </c>
      <c r="C359" t="s">
        <v>32</v>
      </c>
      <c r="D359" t="s">
        <v>46</v>
      </c>
      <c r="E359">
        <v>22</v>
      </c>
      <c r="F359" t="s">
        <v>43</v>
      </c>
      <c r="G359">
        <v>2015</v>
      </c>
      <c r="H359">
        <v>4</v>
      </c>
      <c r="I359" t="s">
        <v>104</v>
      </c>
      <c r="J359" t="s">
        <v>107</v>
      </c>
      <c r="K359"/>
    </row>
    <row r="360" spans="1:11" s="9" customFormat="1" hidden="1" x14ac:dyDescent="0.25">
      <c r="A360" t="s">
        <v>99</v>
      </c>
      <c r="B360" t="s">
        <v>100</v>
      </c>
      <c r="C360" t="s">
        <v>51</v>
      </c>
      <c r="D360" t="s">
        <v>28</v>
      </c>
      <c r="E360">
        <v>22</v>
      </c>
      <c r="F360" t="s">
        <v>43</v>
      </c>
      <c r="G360">
        <v>2015</v>
      </c>
      <c r="H360">
        <v>4</v>
      </c>
      <c r="I360" t="s">
        <v>104</v>
      </c>
      <c r="J360" t="s">
        <v>107</v>
      </c>
      <c r="K360"/>
    </row>
    <row r="361" spans="1:11" s="9" customFormat="1" hidden="1" x14ac:dyDescent="0.25">
      <c r="A361" t="s">
        <v>99</v>
      </c>
      <c r="B361" t="s">
        <v>100</v>
      </c>
      <c r="C361" t="s">
        <v>51</v>
      </c>
      <c r="D361" t="s">
        <v>28</v>
      </c>
      <c r="E361">
        <v>22</v>
      </c>
      <c r="F361" t="s">
        <v>43</v>
      </c>
      <c r="G361">
        <v>2015</v>
      </c>
      <c r="H361">
        <v>4</v>
      </c>
      <c r="I361" t="s">
        <v>101</v>
      </c>
      <c r="J361" t="s">
        <v>107</v>
      </c>
      <c r="K361"/>
    </row>
    <row r="362" spans="1:11" s="9" customFormat="1" hidden="1" x14ac:dyDescent="0.25">
      <c r="A362" t="s">
        <v>99</v>
      </c>
      <c r="B362" t="s">
        <v>100</v>
      </c>
      <c r="C362" t="s">
        <v>102</v>
      </c>
      <c r="D362" t="s">
        <v>103</v>
      </c>
      <c r="E362">
        <v>22</v>
      </c>
      <c r="F362" t="s">
        <v>43</v>
      </c>
      <c r="G362">
        <v>2015</v>
      </c>
      <c r="H362">
        <v>4</v>
      </c>
      <c r="I362" t="s">
        <v>101</v>
      </c>
      <c r="J362" t="s">
        <v>107</v>
      </c>
      <c r="K362"/>
    </row>
    <row r="363" spans="1:11" s="9" customFormat="1" hidden="1" x14ac:dyDescent="0.25">
      <c r="A363" t="s">
        <v>99</v>
      </c>
      <c r="B363" t="s">
        <v>100</v>
      </c>
      <c r="C363" t="s">
        <v>102</v>
      </c>
      <c r="D363" t="s">
        <v>103</v>
      </c>
      <c r="E363">
        <v>22</v>
      </c>
      <c r="F363" t="s">
        <v>43</v>
      </c>
      <c r="G363">
        <v>2015</v>
      </c>
      <c r="H363">
        <v>4</v>
      </c>
      <c r="I363" t="s">
        <v>104</v>
      </c>
      <c r="J363" t="s">
        <v>107</v>
      </c>
      <c r="K363"/>
    </row>
    <row r="364" spans="1:11" s="9" customFormat="1" hidden="1" x14ac:dyDescent="0.25">
      <c r="A364" t="s">
        <v>99</v>
      </c>
      <c r="B364" t="s">
        <v>100</v>
      </c>
      <c r="C364" t="s">
        <v>39</v>
      </c>
      <c r="D364" t="s">
        <v>41</v>
      </c>
      <c r="E364">
        <v>22</v>
      </c>
      <c r="F364" t="s">
        <v>43</v>
      </c>
      <c r="G364">
        <v>2016</v>
      </c>
      <c r="H364">
        <v>1</v>
      </c>
      <c r="I364" t="s">
        <v>101</v>
      </c>
      <c r="J364" t="s">
        <v>107</v>
      </c>
      <c r="K364"/>
    </row>
    <row r="365" spans="1:11" s="9" customFormat="1" hidden="1" x14ac:dyDescent="0.25">
      <c r="A365" t="s">
        <v>99</v>
      </c>
      <c r="B365" t="s">
        <v>100</v>
      </c>
      <c r="C365" t="s">
        <v>32</v>
      </c>
      <c r="D365" t="s">
        <v>46</v>
      </c>
      <c r="E365">
        <v>22</v>
      </c>
      <c r="F365" t="s">
        <v>43</v>
      </c>
      <c r="G365">
        <v>2016</v>
      </c>
      <c r="H365">
        <v>1</v>
      </c>
      <c r="I365" t="s">
        <v>104</v>
      </c>
      <c r="J365" t="s">
        <v>107</v>
      </c>
      <c r="K365"/>
    </row>
    <row r="366" spans="1:11" s="9" customFormat="1" hidden="1" x14ac:dyDescent="0.25">
      <c r="A366" t="s">
        <v>99</v>
      </c>
      <c r="B366" t="s">
        <v>100</v>
      </c>
      <c r="C366" t="s">
        <v>32</v>
      </c>
      <c r="D366" t="s">
        <v>46</v>
      </c>
      <c r="E366">
        <v>22</v>
      </c>
      <c r="F366" t="s">
        <v>43</v>
      </c>
      <c r="G366">
        <v>2016</v>
      </c>
      <c r="H366">
        <v>1</v>
      </c>
      <c r="I366" t="s">
        <v>101</v>
      </c>
      <c r="J366" t="s">
        <v>107</v>
      </c>
      <c r="K366"/>
    </row>
    <row r="367" spans="1:11" s="9" customFormat="1" hidden="1" x14ac:dyDescent="0.25">
      <c r="A367" t="s">
        <v>99</v>
      </c>
      <c r="B367" t="s">
        <v>100</v>
      </c>
      <c r="C367" t="s">
        <v>51</v>
      </c>
      <c r="D367" t="s">
        <v>28</v>
      </c>
      <c r="E367">
        <v>22</v>
      </c>
      <c r="F367" t="s">
        <v>43</v>
      </c>
      <c r="G367">
        <v>2016</v>
      </c>
      <c r="H367">
        <v>1</v>
      </c>
      <c r="I367" t="s">
        <v>104</v>
      </c>
      <c r="J367" t="s">
        <v>107</v>
      </c>
      <c r="K367"/>
    </row>
    <row r="368" spans="1:11" s="9" customFormat="1" hidden="1" x14ac:dyDescent="0.25">
      <c r="A368" t="s">
        <v>99</v>
      </c>
      <c r="B368" t="s">
        <v>100</v>
      </c>
      <c r="C368" t="s">
        <v>51</v>
      </c>
      <c r="D368" t="s">
        <v>28</v>
      </c>
      <c r="E368">
        <v>22</v>
      </c>
      <c r="F368" t="s">
        <v>43</v>
      </c>
      <c r="G368">
        <v>2016</v>
      </c>
      <c r="H368">
        <v>1</v>
      </c>
      <c r="I368" t="s">
        <v>101</v>
      </c>
      <c r="J368" t="s">
        <v>107</v>
      </c>
      <c r="K368"/>
    </row>
    <row r="369" spans="1:11" s="9" customFormat="1" hidden="1" x14ac:dyDescent="0.25">
      <c r="A369" t="s">
        <v>99</v>
      </c>
      <c r="B369" t="s">
        <v>100</v>
      </c>
      <c r="C369" t="s">
        <v>102</v>
      </c>
      <c r="D369" t="s">
        <v>103</v>
      </c>
      <c r="E369">
        <v>22</v>
      </c>
      <c r="F369" t="s">
        <v>43</v>
      </c>
      <c r="G369">
        <v>2016</v>
      </c>
      <c r="H369">
        <v>1</v>
      </c>
      <c r="I369" t="s">
        <v>101</v>
      </c>
      <c r="J369" t="s">
        <v>107</v>
      </c>
      <c r="K369"/>
    </row>
    <row r="370" spans="1:11" s="9" customFormat="1" hidden="1" x14ac:dyDescent="0.25">
      <c r="A370" t="s">
        <v>99</v>
      </c>
      <c r="B370" t="s">
        <v>100</v>
      </c>
      <c r="C370" t="s">
        <v>102</v>
      </c>
      <c r="D370" t="s">
        <v>103</v>
      </c>
      <c r="E370">
        <v>22</v>
      </c>
      <c r="F370" t="s">
        <v>43</v>
      </c>
      <c r="G370">
        <v>2016</v>
      </c>
      <c r="H370">
        <v>1</v>
      </c>
      <c r="I370" t="s">
        <v>104</v>
      </c>
      <c r="J370" t="s">
        <v>107</v>
      </c>
      <c r="K370"/>
    </row>
    <row r="371" spans="1:11" s="9" customFormat="1" hidden="1" x14ac:dyDescent="0.25">
      <c r="A371" t="s">
        <v>99</v>
      </c>
      <c r="B371" t="s">
        <v>100</v>
      </c>
      <c r="C371" t="s">
        <v>39</v>
      </c>
      <c r="D371" t="s">
        <v>41</v>
      </c>
      <c r="E371">
        <v>22</v>
      </c>
      <c r="F371" t="s">
        <v>43</v>
      </c>
      <c r="G371">
        <v>2016</v>
      </c>
      <c r="H371">
        <v>2</v>
      </c>
      <c r="I371" t="s">
        <v>101</v>
      </c>
      <c r="J371" t="s">
        <v>107</v>
      </c>
      <c r="K371"/>
    </row>
    <row r="372" spans="1:11" s="9" customFormat="1" hidden="1" x14ac:dyDescent="0.25">
      <c r="A372" t="s">
        <v>99</v>
      </c>
      <c r="B372" t="s">
        <v>100</v>
      </c>
      <c r="C372" t="s">
        <v>32</v>
      </c>
      <c r="D372" t="s">
        <v>46</v>
      </c>
      <c r="E372">
        <v>22</v>
      </c>
      <c r="F372" t="s">
        <v>43</v>
      </c>
      <c r="G372">
        <v>2016</v>
      </c>
      <c r="H372">
        <v>2</v>
      </c>
      <c r="I372" t="s">
        <v>101</v>
      </c>
      <c r="J372" t="s">
        <v>107</v>
      </c>
      <c r="K372"/>
    </row>
    <row r="373" spans="1:11" s="9" customFormat="1" hidden="1" x14ac:dyDescent="0.25">
      <c r="A373" t="s">
        <v>99</v>
      </c>
      <c r="B373" t="s">
        <v>100</v>
      </c>
      <c r="C373" t="s">
        <v>32</v>
      </c>
      <c r="D373" t="s">
        <v>46</v>
      </c>
      <c r="E373">
        <v>22</v>
      </c>
      <c r="F373" t="s">
        <v>43</v>
      </c>
      <c r="G373">
        <v>2016</v>
      </c>
      <c r="H373">
        <v>2</v>
      </c>
      <c r="I373" t="s">
        <v>104</v>
      </c>
      <c r="J373" t="s">
        <v>107</v>
      </c>
      <c r="K373"/>
    </row>
    <row r="374" spans="1:11" s="9" customFormat="1" hidden="1" x14ac:dyDescent="0.25">
      <c r="A374" t="s">
        <v>99</v>
      </c>
      <c r="B374" t="s">
        <v>100</v>
      </c>
      <c r="C374" t="s">
        <v>51</v>
      </c>
      <c r="D374" t="s">
        <v>28</v>
      </c>
      <c r="E374">
        <v>22</v>
      </c>
      <c r="F374" t="s">
        <v>43</v>
      </c>
      <c r="G374">
        <v>2016</v>
      </c>
      <c r="H374">
        <v>2</v>
      </c>
      <c r="I374" t="s">
        <v>101</v>
      </c>
      <c r="J374" t="s">
        <v>107</v>
      </c>
      <c r="K374"/>
    </row>
    <row r="375" spans="1:11" s="9" customFormat="1" hidden="1" x14ac:dyDescent="0.25">
      <c r="A375" t="s">
        <v>99</v>
      </c>
      <c r="B375" t="s">
        <v>100</v>
      </c>
      <c r="C375" t="s">
        <v>51</v>
      </c>
      <c r="D375" t="s">
        <v>28</v>
      </c>
      <c r="E375">
        <v>22</v>
      </c>
      <c r="F375" t="s">
        <v>43</v>
      </c>
      <c r="G375">
        <v>2016</v>
      </c>
      <c r="H375">
        <v>2</v>
      </c>
      <c r="I375" t="s">
        <v>104</v>
      </c>
      <c r="J375" t="s">
        <v>107</v>
      </c>
      <c r="K375"/>
    </row>
    <row r="376" spans="1:11" s="9" customFormat="1" hidden="1" x14ac:dyDescent="0.25">
      <c r="A376" t="s">
        <v>99</v>
      </c>
      <c r="B376" t="s">
        <v>100</v>
      </c>
      <c r="C376" t="s">
        <v>102</v>
      </c>
      <c r="D376" t="s">
        <v>103</v>
      </c>
      <c r="E376">
        <v>22</v>
      </c>
      <c r="F376" t="s">
        <v>43</v>
      </c>
      <c r="G376">
        <v>2016</v>
      </c>
      <c r="H376">
        <v>2</v>
      </c>
      <c r="I376" t="s">
        <v>101</v>
      </c>
      <c r="J376" t="s">
        <v>107</v>
      </c>
      <c r="K376"/>
    </row>
    <row r="377" spans="1:11" s="9" customFormat="1" hidden="1" x14ac:dyDescent="0.25">
      <c r="A377" t="s">
        <v>99</v>
      </c>
      <c r="B377" t="s">
        <v>100</v>
      </c>
      <c r="C377" t="s">
        <v>102</v>
      </c>
      <c r="D377" t="s">
        <v>103</v>
      </c>
      <c r="E377">
        <v>22</v>
      </c>
      <c r="F377" t="s">
        <v>43</v>
      </c>
      <c r="G377">
        <v>2016</v>
      </c>
      <c r="H377">
        <v>2</v>
      </c>
      <c r="I377" t="s">
        <v>104</v>
      </c>
      <c r="J377" t="s">
        <v>107</v>
      </c>
      <c r="K377"/>
    </row>
    <row r="378" spans="1:11" s="9" customFormat="1" hidden="1" x14ac:dyDescent="0.25">
      <c r="A378" t="s">
        <v>99</v>
      </c>
      <c r="B378" t="s">
        <v>100</v>
      </c>
      <c r="C378" t="s">
        <v>39</v>
      </c>
      <c r="D378" t="s">
        <v>41</v>
      </c>
      <c r="E378">
        <v>22</v>
      </c>
      <c r="F378" t="s">
        <v>43</v>
      </c>
      <c r="G378">
        <v>2016</v>
      </c>
      <c r="H378">
        <v>3</v>
      </c>
      <c r="I378" t="s">
        <v>101</v>
      </c>
      <c r="J378" t="s">
        <v>107</v>
      </c>
      <c r="K378"/>
    </row>
    <row r="379" spans="1:11" s="9" customFormat="1" hidden="1" x14ac:dyDescent="0.25">
      <c r="A379" t="s">
        <v>99</v>
      </c>
      <c r="B379" t="s">
        <v>100</v>
      </c>
      <c r="C379" t="s">
        <v>32</v>
      </c>
      <c r="D379" t="s">
        <v>46</v>
      </c>
      <c r="E379">
        <v>22</v>
      </c>
      <c r="F379" t="s">
        <v>43</v>
      </c>
      <c r="G379">
        <v>2016</v>
      </c>
      <c r="H379">
        <v>3</v>
      </c>
      <c r="I379" t="s">
        <v>101</v>
      </c>
      <c r="J379" t="s">
        <v>107</v>
      </c>
      <c r="K379"/>
    </row>
    <row r="380" spans="1:11" s="9" customFormat="1" hidden="1" x14ac:dyDescent="0.25">
      <c r="A380" t="s">
        <v>99</v>
      </c>
      <c r="B380" t="s">
        <v>100</v>
      </c>
      <c r="C380" t="s">
        <v>32</v>
      </c>
      <c r="D380" t="s">
        <v>46</v>
      </c>
      <c r="E380">
        <v>22</v>
      </c>
      <c r="F380" t="s">
        <v>43</v>
      </c>
      <c r="G380">
        <v>2016</v>
      </c>
      <c r="H380">
        <v>3</v>
      </c>
      <c r="I380" t="s">
        <v>104</v>
      </c>
      <c r="J380" t="s">
        <v>107</v>
      </c>
      <c r="K380"/>
    </row>
    <row r="381" spans="1:11" s="9" customFormat="1" hidden="1" x14ac:dyDescent="0.25">
      <c r="A381" t="s">
        <v>99</v>
      </c>
      <c r="B381" t="s">
        <v>100</v>
      </c>
      <c r="C381" t="s">
        <v>51</v>
      </c>
      <c r="D381" t="s">
        <v>28</v>
      </c>
      <c r="E381">
        <v>22</v>
      </c>
      <c r="F381" t="s">
        <v>43</v>
      </c>
      <c r="G381">
        <v>2016</v>
      </c>
      <c r="H381">
        <v>3</v>
      </c>
      <c r="I381" t="s">
        <v>101</v>
      </c>
      <c r="J381" t="s">
        <v>107</v>
      </c>
      <c r="K381"/>
    </row>
    <row r="382" spans="1:11" s="9" customFormat="1" hidden="1" x14ac:dyDescent="0.25">
      <c r="A382" t="s">
        <v>99</v>
      </c>
      <c r="B382" t="s">
        <v>100</v>
      </c>
      <c r="C382" t="s">
        <v>51</v>
      </c>
      <c r="D382" t="s">
        <v>28</v>
      </c>
      <c r="E382">
        <v>22</v>
      </c>
      <c r="F382" t="s">
        <v>43</v>
      </c>
      <c r="G382">
        <v>2016</v>
      </c>
      <c r="H382">
        <v>3</v>
      </c>
      <c r="I382" t="s">
        <v>104</v>
      </c>
      <c r="J382" t="s">
        <v>107</v>
      </c>
      <c r="K382"/>
    </row>
    <row r="383" spans="1:11" s="9" customFormat="1" hidden="1" x14ac:dyDescent="0.25">
      <c r="A383" t="s">
        <v>99</v>
      </c>
      <c r="B383" t="s">
        <v>100</v>
      </c>
      <c r="C383" t="s">
        <v>102</v>
      </c>
      <c r="D383" t="s">
        <v>103</v>
      </c>
      <c r="E383">
        <v>22</v>
      </c>
      <c r="F383" t="s">
        <v>43</v>
      </c>
      <c r="G383">
        <v>2016</v>
      </c>
      <c r="H383">
        <v>3</v>
      </c>
      <c r="I383" t="s">
        <v>101</v>
      </c>
      <c r="J383" t="s">
        <v>107</v>
      </c>
      <c r="K383"/>
    </row>
    <row r="384" spans="1:11" s="9" customFormat="1" hidden="1" x14ac:dyDescent="0.25">
      <c r="A384" t="s">
        <v>99</v>
      </c>
      <c r="B384" t="s">
        <v>100</v>
      </c>
      <c r="C384" t="s">
        <v>102</v>
      </c>
      <c r="D384" t="s">
        <v>103</v>
      </c>
      <c r="E384">
        <v>22</v>
      </c>
      <c r="F384" t="s">
        <v>43</v>
      </c>
      <c r="G384">
        <v>2016</v>
      </c>
      <c r="H384">
        <v>3</v>
      </c>
      <c r="I384" t="s">
        <v>104</v>
      </c>
      <c r="J384" t="s">
        <v>107</v>
      </c>
      <c r="K384"/>
    </row>
    <row r="385" spans="1:11" s="9" customFormat="1" hidden="1" x14ac:dyDescent="0.25">
      <c r="A385" t="s">
        <v>99</v>
      </c>
      <c r="B385" t="s">
        <v>100</v>
      </c>
      <c r="C385" t="s">
        <v>39</v>
      </c>
      <c r="D385" t="s">
        <v>41</v>
      </c>
      <c r="E385">
        <v>22</v>
      </c>
      <c r="F385" t="s">
        <v>43</v>
      </c>
      <c r="G385">
        <v>2016</v>
      </c>
      <c r="H385">
        <v>4</v>
      </c>
      <c r="I385" t="s">
        <v>101</v>
      </c>
      <c r="J385" t="s">
        <v>107</v>
      </c>
      <c r="K385"/>
    </row>
    <row r="386" spans="1:11" s="9" customFormat="1" hidden="1" x14ac:dyDescent="0.25">
      <c r="A386" t="s">
        <v>99</v>
      </c>
      <c r="B386" t="s">
        <v>100</v>
      </c>
      <c r="C386" t="s">
        <v>32</v>
      </c>
      <c r="D386" t="s">
        <v>46</v>
      </c>
      <c r="E386">
        <v>22</v>
      </c>
      <c r="F386" t="s">
        <v>43</v>
      </c>
      <c r="G386">
        <v>2016</v>
      </c>
      <c r="H386">
        <v>4</v>
      </c>
      <c r="I386" t="s">
        <v>104</v>
      </c>
      <c r="J386" t="s">
        <v>107</v>
      </c>
      <c r="K386"/>
    </row>
    <row r="387" spans="1:11" s="9" customFormat="1" hidden="1" x14ac:dyDescent="0.25">
      <c r="A387" t="s">
        <v>99</v>
      </c>
      <c r="B387" t="s">
        <v>100</v>
      </c>
      <c r="C387" t="s">
        <v>32</v>
      </c>
      <c r="D387" t="s">
        <v>46</v>
      </c>
      <c r="E387">
        <v>22</v>
      </c>
      <c r="F387" t="s">
        <v>43</v>
      </c>
      <c r="G387">
        <v>2016</v>
      </c>
      <c r="H387">
        <v>4</v>
      </c>
      <c r="I387" t="s">
        <v>101</v>
      </c>
      <c r="J387" t="s">
        <v>107</v>
      </c>
      <c r="K387"/>
    </row>
    <row r="388" spans="1:11" s="9" customFormat="1" hidden="1" x14ac:dyDescent="0.25">
      <c r="A388" t="s">
        <v>99</v>
      </c>
      <c r="B388" t="s">
        <v>100</v>
      </c>
      <c r="C388" t="s">
        <v>51</v>
      </c>
      <c r="D388" t="s">
        <v>28</v>
      </c>
      <c r="E388">
        <v>22</v>
      </c>
      <c r="F388" t="s">
        <v>43</v>
      </c>
      <c r="G388">
        <v>2016</v>
      </c>
      <c r="H388">
        <v>4</v>
      </c>
      <c r="I388" t="s">
        <v>104</v>
      </c>
      <c r="J388" t="s">
        <v>107</v>
      </c>
      <c r="K388"/>
    </row>
    <row r="389" spans="1:11" s="9" customFormat="1" hidden="1" x14ac:dyDescent="0.25">
      <c r="A389" t="s">
        <v>99</v>
      </c>
      <c r="B389" t="s">
        <v>100</v>
      </c>
      <c r="C389" t="s">
        <v>51</v>
      </c>
      <c r="D389" t="s">
        <v>28</v>
      </c>
      <c r="E389">
        <v>22</v>
      </c>
      <c r="F389" t="s">
        <v>43</v>
      </c>
      <c r="G389">
        <v>2016</v>
      </c>
      <c r="H389">
        <v>4</v>
      </c>
      <c r="I389" t="s">
        <v>101</v>
      </c>
      <c r="J389" t="s">
        <v>107</v>
      </c>
      <c r="K389"/>
    </row>
    <row r="390" spans="1:11" s="9" customFormat="1" hidden="1" x14ac:dyDescent="0.25">
      <c r="A390" t="s">
        <v>99</v>
      </c>
      <c r="B390" t="s">
        <v>100</v>
      </c>
      <c r="C390" t="s">
        <v>102</v>
      </c>
      <c r="D390" t="s">
        <v>103</v>
      </c>
      <c r="E390">
        <v>22</v>
      </c>
      <c r="F390" t="s">
        <v>43</v>
      </c>
      <c r="G390">
        <v>2016</v>
      </c>
      <c r="H390">
        <v>4</v>
      </c>
      <c r="I390" t="s">
        <v>104</v>
      </c>
      <c r="J390" t="s">
        <v>107</v>
      </c>
      <c r="K390"/>
    </row>
    <row r="391" spans="1:11" s="9" customFormat="1" hidden="1" x14ac:dyDescent="0.25">
      <c r="A391" t="s">
        <v>99</v>
      </c>
      <c r="B391" t="s">
        <v>100</v>
      </c>
      <c r="C391" t="s">
        <v>102</v>
      </c>
      <c r="D391" t="s">
        <v>103</v>
      </c>
      <c r="E391">
        <v>22</v>
      </c>
      <c r="F391" t="s">
        <v>43</v>
      </c>
      <c r="G391">
        <v>2016</v>
      </c>
      <c r="H391">
        <v>4</v>
      </c>
      <c r="I391" t="s">
        <v>101</v>
      </c>
      <c r="J391" t="s">
        <v>107</v>
      </c>
      <c r="K391"/>
    </row>
    <row r="392" spans="1:11" s="9" customFormat="1" hidden="1" x14ac:dyDescent="0.25">
      <c r="A392" t="s">
        <v>99</v>
      </c>
      <c r="B392" t="s">
        <v>100</v>
      </c>
      <c r="C392" t="s">
        <v>39</v>
      </c>
      <c r="D392" t="s">
        <v>41</v>
      </c>
      <c r="E392">
        <v>23</v>
      </c>
      <c r="F392" t="s">
        <v>47</v>
      </c>
      <c r="G392">
        <v>2014</v>
      </c>
      <c r="H392">
        <v>1</v>
      </c>
      <c r="I392" t="s">
        <v>101</v>
      </c>
      <c r="J392" t="s">
        <v>107</v>
      </c>
      <c r="K392"/>
    </row>
    <row r="393" spans="1:11" s="9" customFormat="1" hidden="1" x14ac:dyDescent="0.25">
      <c r="A393" t="s">
        <v>99</v>
      </c>
      <c r="B393" t="s">
        <v>100</v>
      </c>
      <c r="C393" t="s">
        <v>32</v>
      </c>
      <c r="D393" t="s">
        <v>46</v>
      </c>
      <c r="E393">
        <v>23</v>
      </c>
      <c r="F393" t="s">
        <v>47</v>
      </c>
      <c r="G393">
        <v>2014</v>
      </c>
      <c r="H393">
        <v>1</v>
      </c>
      <c r="I393" t="s">
        <v>101</v>
      </c>
      <c r="J393" t="s">
        <v>107</v>
      </c>
      <c r="K393"/>
    </row>
    <row r="394" spans="1:11" s="9" customFormat="1" hidden="1" x14ac:dyDescent="0.25">
      <c r="A394" t="s">
        <v>99</v>
      </c>
      <c r="B394" t="s">
        <v>100</v>
      </c>
      <c r="C394" t="s">
        <v>32</v>
      </c>
      <c r="D394" t="s">
        <v>46</v>
      </c>
      <c r="E394">
        <v>23</v>
      </c>
      <c r="F394" t="s">
        <v>47</v>
      </c>
      <c r="G394">
        <v>2014</v>
      </c>
      <c r="H394">
        <v>1</v>
      </c>
      <c r="I394" t="s">
        <v>104</v>
      </c>
      <c r="J394" t="s">
        <v>107</v>
      </c>
      <c r="K394"/>
    </row>
    <row r="395" spans="1:11" s="9" customFormat="1" hidden="1" x14ac:dyDescent="0.25">
      <c r="A395" t="s">
        <v>99</v>
      </c>
      <c r="B395" t="s">
        <v>100</v>
      </c>
      <c r="C395" t="s">
        <v>51</v>
      </c>
      <c r="D395" t="s">
        <v>28</v>
      </c>
      <c r="E395">
        <v>23</v>
      </c>
      <c r="F395" t="s">
        <v>47</v>
      </c>
      <c r="G395">
        <v>2014</v>
      </c>
      <c r="H395">
        <v>2</v>
      </c>
      <c r="I395" t="s">
        <v>101</v>
      </c>
      <c r="J395" t="s">
        <v>107</v>
      </c>
      <c r="K395"/>
    </row>
    <row r="396" spans="1:11" s="9" customFormat="1" hidden="1" x14ac:dyDescent="0.25">
      <c r="A396" t="s">
        <v>99</v>
      </c>
      <c r="B396" t="s">
        <v>100</v>
      </c>
      <c r="C396" t="s">
        <v>51</v>
      </c>
      <c r="D396" t="s">
        <v>28</v>
      </c>
      <c r="E396">
        <v>23</v>
      </c>
      <c r="F396" t="s">
        <v>47</v>
      </c>
      <c r="G396">
        <v>2014</v>
      </c>
      <c r="H396">
        <v>2</v>
      </c>
      <c r="I396" t="s">
        <v>104</v>
      </c>
      <c r="J396" t="s">
        <v>107</v>
      </c>
      <c r="K396"/>
    </row>
    <row r="397" spans="1:11" s="9" customFormat="1" hidden="1" x14ac:dyDescent="0.25">
      <c r="A397" t="s">
        <v>99</v>
      </c>
      <c r="B397" t="s">
        <v>100</v>
      </c>
      <c r="C397" t="s">
        <v>39</v>
      </c>
      <c r="D397" t="s">
        <v>41</v>
      </c>
      <c r="E397">
        <v>23</v>
      </c>
      <c r="F397" t="s">
        <v>47</v>
      </c>
      <c r="G397">
        <v>2014</v>
      </c>
      <c r="H397">
        <v>4</v>
      </c>
      <c r="I397" t="s">
        <v>101</v>
      </c>
      <c r="J397" t="s">
        <v>107</v>
      </c>
      <c r="K397"/>
    </row>
    <row r="398" spans="1:11" s="9" customFormat="1" hidden="1" x14ac:dyDescent="0.25">
      <c r="A398" t="s">
        <v>99</v>
      </c>
      <c r="B398" t="s">
        <v>100</v>
      </c>
      <c r="C398" t="s">
        <v>32</v>
      </c>
      <c r="D398" t="s">
        <v>46</v>
      </c>
      <c r="E398">
        <v>23</v>
      </c>
      <c r="F398" t="s">
        <v>47</v>
      </c>
      <c r="G398">
        <v>2014</v>
      </c>
      <c r="H398">
        <v>4</v>
      </c>
      <c r="I398" t="s">
        <v>101</v>
      </c>
      <c r="J398" t="s">
        <v>107</v>
      </c>
      <c r="K398"/>
    </row>
    <row r="399" spans="1:11" s="9" customFormat="1" hidden="1" x14ac:dyDescent="0.25">
      <c r="A399" t="s">
        <v>99</v>
      </c>
      <c r="B399" t="s">
        <v>100</v>
      </c>
      <c r="C399" t="s">
        <v>32</v>
      </c>
      <c r="D399" t="s">
        <v>46</v>
      </c>
      <c r="E399">
        <v>23</v>
      </c>
      <c r="F399" t="s">
        <v>47</v>
      </c>
      <c r="G399">
        <v>2014</v>
      </c>
      <c r="H399">
        <v>4</v>
      </c>
      <c r="I399" t="s">
        <v>104</v>
      </c>
      <c r="J399" t="s">
        <v>107</v>
      </c>
      <c r="K399"/>
    </row>
    <row r="400" spans="1:11" s="9" customFormat="1" hidden="1" x14ac:dyDescent="0.25">
      <c r="A400" t="s">
        <v>99</v>
      </c>
      <c r="B400" t="s">
        <v>100</v>
      </c>
      <c r="C400" t="s">
        <v>51</v>
      </c>
      <c r="D400" t="s">
        <v>28</v>
      </c>
      <c r="E400">
        <v>23</v>
      </c>
      <c r="F400" t="s">
        <v>47</v>
      </c>
      <c r="G400">
        <v>2014</v>
      </c>
      <c r="H400">
        <v>4</v>
      </c>
      <c r="I400" t="s">
        <v>104</v>
      </c>
      <c r="J400" t="s">
        <v>107</v>
      </c>
      <c r="K400"/>
    </row>
    <row r="401" spans="1:11" s="9" customFormat="1" hidden="1" x14ac:dyDescent="0.25">
      <c r="A401" t="s">
        <v>99</v>
      </c>
      <c r="B401" t="s">
        <v>100</v>
      </c>
      <c r="C401" t="s">
        <v>51</v>
      </c>
      <c r="D401" t="s">
        <v>28</v>
      </c>
      <c r="E401">
        <v>23</v>
      </c>
      <c r="F401" t="s">
        <v>47</v>
      </c>
      <c r="G401">
        <v>2014</v>
      </c>
      <c r="H401">
        <v>4</v>
      </c>
      <c r="I401" t="s">
        <v>101</v>
      </c>
      <c r="J401" t="s">
        <v>107</v>
      </c>
      <c r="K401"/>
    </row>
    <row r="402" spans="1:11" s="9" customFormat="1" hidden="1" x14ac:dyDescent="0.25">
      <c r="A402" t="s">
        <v>99</v>
      </c>
      <c r="B402" t="s">
        <v>100</v>
      </c>
      <c r="C402" t="s">
        <v>102</v>
      </c>
      <c r="D402" t="s">
        <v>103</v>
      </c>
      <c r="E402">
        <v>23</v>
      </c>
      <c r="F402" t="s">
        <v>47</v>
      </c>
      <c r="G402">
        <v>2014</v>
      </c>
      <c r="H402">
        <v>4</v>
      </c>
      <c r="I402" t="s">
        <v>101</v>
      </c>
      <c r="J402" t="s">
        <v>107</v>
      </c>
      <c r="K402"/>
    </row>
    <row r="403" spans="1:11" s="9" customFormat="1" hidden="1" x14ac:dyDescent="0.25">
      <c r="A403" t="s">
        <v>99</v>
      </c>
      <c r="B403" t="s">
        <v>100</v>
      </c>
      <c r="C403" t="s">
        <v>102</v>
      </c>
      <c r="D403" t="s">
        <v>103</v>
      </c>
      <c r="E403">
        <v>23</v>
      </c>
      <c r="F403" t="s">
        <v>47</v>
      </c>
      <c r="G403">
        <v>2014</v>
      </c>
      <c r="H403">
        <v>4</v>
      </c>
      <c r="I403" t="s">
        <v>104</v>
      </c>
      <c r="J403" t="s">
        <v>107</v>
      </c>
      <c r="K403"/>
    </row>
    <row r="404" spans="1:11" s="9" customFormat="1" hidden="1" x14ac:dyDescent="0.25">
      <c r="A404" t="s">
        <v>99</v>
      </c>
      <c r="B404" t="s">
        <v>100</v>
      </c>
      <c r="C404" t="s">
        <v>39</v>
      </c>
      <c r="D404" t="s">
        <v>41</v>
      </c>
      <c r="E404">
        <v>23</v>
      </c>
      <c r="F404" t="s">
        <v>47</v>
      </c>
      <c r="G404">
        <v>2015</v>
      </c>
      <c r="H404">
        <v>1</v>
      </c>
      <c r="I404" t="s">
        <v>101</v>
      </c>
      <c r="J404" t="s">
        <v>107</v>
      </c>
      <c r="K404"/>
    </row>
    <row r="405" spans="1:11" s="9" customFormat="1" hidden="1" x14ac:dyDescent="0.25">
      <c r="A405" t="s">
        <v>99</v>
      </c>
      <c r="B405" t="s">
        <v>100</v>
      </c>
      <c r="C405" t="s">
        <v>32</v>
      </c>
      <c r="D405" t="s">
        <v>46</v>
      </c>
      <c r="E405">
        <v>23</v>
      </c>
      <c r="F405" t="s">
        <v>47</v>
      </c>
      <c r="G405">
        <v>2015</v>
      </c>
      <c r="H405">
        <v>1</v>
      </c>
      <c r="I405" t="s">
        <v>101</v>
      </c>
      <c r="J405" t="s">
        <v>107</v>
      </c>
      <c r="K405"/>
    </row>
    <row r="406" spans="1:11" s="9" customFormat="1" hidden="1" x14ac:dyDescent="0.25">
      <c r="A406" t="s">
        <v>99</v>
      </c>
      <c r="B406" t="s">
        <v>100</v>
      </c>
      <c r="C406" t="s">
        <v>32</v>
      </c>
      <c r="D406" t="s">
        <v>46</v>
      </c>
      <c r="E406">
        <v>23</v>
      </c>
      <c r="F406" t="s">
        <v>47</v>
      </c>
      <c r="G406">
        <v>2015</v>
      </c>
      <c r="H406">
        <v>1</v>
      </c>
      <c r="I406" t="s">
        <v>104</v>
      </c>
      <c r="J406" t="s">
        <v>107</v>
      </c>
      <c r="K406"/>
    </row>
    <row r="407" spans="1:11" s="9" customFormat="1" hidden="1" x14ac:dyDescent="0.25">
      <c r="A407" t="s">
        <v>99</v>
      </c>
      <c r="B407" t="s">
        <v>100</v>
      </c>
      <c r="C407" t="s">
        <v>51</v>
      </c>
      <c r="D407" t="s">
        <v>28</v>
      </c>
      <c r="E407">
        <v>23</v>
      </c>
      <c r="F407" t="s">
        <v>47</v>
      </c>
      <c r="G407">
        <v>2015</v>
      </c>
      <c r="H407">
        <v>1</v>
      </c>
      <c r="I407" t="s">
        <v>101</v>
      </c>
      <c r="J407" t="s">
        <v>107</v>
      </c>
      <c r="K407"/>
    </row>
    <row r="408" spans="1:11" s="9" customFormat="1" hidden="1" x14ac:dyDescent="0.25">
      <c r="A408" t="s">
        <v>99</v>
      </c>
      <c r="B408" t="s">
        <v>100</v>
      </c>
      <c r="C408" t="s">
        <v>51</v>
      </c>
      <c r="D408" t="s">
        <v>28</v>
      </c>
      <c r="E408">
        <v>23</v>
      </c>
      <c r="F408" t="s">
        <v>47</v>
      </c>
      <c r="G408">
        <v>2015</v>
      </c>
      <c r="H408">
        <v>1</v>
      </c>
      <c r="I408" t="s">
        <v>104</v>
      </c>
      <c r="J408" t="s">
        <v>107</v>
      </c>
      <c r="K408"/>
    </row>
    <row r="409" spans="1:11" s="9" customFormat="1" hidden="1" x14ac:dyDescent="0.25">
      <c r="A409" t="s">
        <v>99</v>
      </c>
      <c r="B409" t="s">
        <v>100</v>
      </c>
      <c r="C409" t="s">
        <v>102</v>
      </c>
      <c r="D409" t="s">
        <v>103</v>
      </c>
      <c r="E409">
        <v>23</v>
      </c>
      <c r="F409" t="s">
        <v>47</v>
      </c>
      <c r="G409">
        <v>2015</v>
      </c>
      <c r="H409">
        <v>1</v>
      </c>
      <c r="I409" t="s">
        <v>101</v>
      </c>
      <c r="J409" t="s">
        <v>107</v>
      </c>
      <c r="K409"/>
    </row>
    <row r="410" spans="1:11" s="9" customFormat="1" hidden="1" x14ac:dyDescent="0.25">
      <c r="A410" t="s">
        <v>99</v>
      </c>
      <c r="B410" t="s">
        <v>100</v>
      </c>
      <c r="C410" t="s">
        <v>102</v>
      </c>
      <c r="D410" t="s">
        <v>103</v>
      </c>
      <c r="E410">
        <v>23</v>
      </c>
      <c r="F410" t="s">
        <v>47</v>
      </c>
      <c r="G410">
        <v>2015</v>
      </c>
      <c r="H410">
        <v>1</v>
      </c>
      <c r="I410" t="s">
        <v>104</v>
      </c>
      <c r="J410" t="s">
        <v>107</v>
      </c>
      <c r="K410"/>
    </row>
    <row r="411" spans="1:11" s="9" customFormat="1" hidden="1" x14ac:dyDescent="0.25">
      <c r="A411" t="s">
        <v>99</v>
      </c>
      <c r="B411" t="s">
        <v>100</v>
      </c>
      <c r="C411" t="s">
        <v>39</v>
      </c>
      <c r="D411" t="s">
        <v>41</v>
      </c>
      <c r="E411">
        <v>23</v>
      </c>
      <c r="F411" t="s">
        <v>47</v>
      </c>
      <c r="G411">
        <v>2015</v>
      </c>
      <c r="H411">
        <v>2</v>
      </c>
      <c r="I411" t="s">
        <v>101</v>
      </c>
      <c r="J411" t="s">
        <v>107</v>
      </c>
      <c r="K411"/>
    </row>
    <row r="412" spans="1:11" s="9" customFormat="1" hidden="1" x14ac:dyDescent="0.25">
      <c r="A412" t="s">
        <v>99</v>
      </c>
      <c r="B412" t="s">
        <v>100</v>
      </c>
      <c r="C412" t="s">
        <v>32</v>
      </c>
      <c r="D412" t="s">
        <v>46</v>
      </c>
      <c r="E412">
        <v>23</v>
      </c>
      <c r="F412" t="s">
        <v>47</v>
      </c>
      <c r="G412">
        <v>2015</v>
      </c>
      <c r="H412">
        <v>2</v>
      </c>
      <c r="I412" t="s">
        <v>101</v>
      </c>
      <c r="J412" t="s">
        <v>107</v>
      </c>
      <c r="K412"/>
    </row>
    <row r="413" spans="1:11" s="9" customFormat="1" hidden="1" x14ac:dyDescent="0.25">
      <c r="A413" t="s">
        <v>99</v>
      </c>
      <c r="B413" t="s">
        <v>100</v>
      </c>
      <c r="C413" t="s">
        <v>32</v>
      </c>
      <c r="D413" t="s">
        <v>46</v>
      </c>
      <c r="E413">
        <v>23</v>
      </c>
      <c r="F413" t="s">
        <v>47</v>
      </c>
      <c r="G413">
        <v>2015</v>
      </c>
      <c r="H413">
        <v>2</v>
      </c>
      <c r="I413" t="s">
        <v>104</v>
      </c>
      <c r="J413" t="s">
        <v>107</v>
      </c>
      <c r="K413"/>
    </row>
    <row r="414" spans="1:11" s="9" customFormat="1" hidden="1" x14ac:dyDescent="0.25">
      <c r="A414" t="s">
        <v>99</v>
      </c>
      <c r="B414" t="s">
        <v>100</v>
      </c>
      <c r="C414" t="s">
        <v>51</v>
      </c>
      <c r="D414" t="s">
        <v>28</v>
      </c>
      <c r="E414">
        <v>23</v>
      </c>
      <c r="F414" t="s">
        <v>47</v>
      </c>
      <c r="G414">
        <v>2015</v>
      </c>
      <c r="H414">
        <v>2</v>
      </c>
      <c r="I414" t="s">
        <v>104</v>
      </c>
      <c r="J414" t="s">
        <v>107</v>
      </c>
      <c r="K414"/>
    </row>
    <row r="415" spans="1:11" s="9" customFormat="1" hidden="1" x14ac:dyDescent="0.25">
      <c r="A415" t="s">
        <v>99</v>
      </c>
      <c r="B415" t="s">
        <v>100</v>
      </c>
      <c r="C415" t="s">
        <v>51</v>
      </c>
      <c r="D415" t="s">
        <v>28</v>
      </c>
      <c r="E415">
        <v>23</v>
      </c>
      <c r="F415" t="s">
        <v>47</v>
      </c>
      <c r="G415">
        <v>2015</v>
      </c>
      <c r="H415">
        <v>2</v>
      </c>
      <c r="I415" t="s">
        <v>101</v>
      </c>
      <c r="J415" t="s">
        <v>107</v>
      </c>
      <c r="K415"/>
    </row>
    <row r="416" spans="1:11" s="9" customFormat="1" hidden="1" x14ac:dyDescent="0.25">
      <c r="A416" t="s">
        <v>99</v>
      </c>
      <c r="B416" t="s">
        <v>100</v>
      </c>
      <c r="C416" t="s">
        <v>102</v>
      </c>
      <c r="D416" t="s">
        <v>103</v>
      </c>
      <c r="E416">
        <v>23</v>
      </c>
      <c r="F416" t="s">
        <v>47</v>
      </c>
      <c r="G416">
        <v>2015</v>
      </c>
      <c r="H416">
        <v>2</v>
      </c>
      <c r="I416" t="s">
        <v>101</v>
      </c>
      <c r="J416" t="s">
        <v>107</v>
      </c>
      <c r="K416"/>
    </row>
    <row r="417" spans="1:11" s="9" customFormat="1" hidden="1" x14ac:dyDescent="0.25">
      <c r="A417" t="s">
        <v>99</v>
      </c>
      <c r="B417" t="s">
        <v>100</v>
      </c>
      <c r="C417" t="s">
        <v>102</v>
      </c>
      <c r="D417" t="s">
        <v>103</v>
      </c>
      <c r="E417">
        <v>23</v>
      </c>
      <c r="F417" t="s">
        <v>47</v>
      </c>
      <c r="G417">
        <v>2015</v>
      </c>
      <c r="H417">
        <v>2</v>
      </c>
      <c r="I417" t="s">
        <v>104</v>
      </c>
      <c r="J417" t="s">
        <v>107</v>
      </c>
      <c r="K417"/>
    </row>
    <row r="418" spans="1:11" s="9" customFormat="1" hidden="1" x14ac:dyDescent="0.25">
      <c r="A418" t="s">
        <v>99</v>
      </c>
      <c r="B418" t="s">
        <v>100</v>
      </c>
      <c r="C418" t="s">
        <v>32</v>
      </c>
      <c r="D418" t="s">
        <v>46</v>
      </c>
      <c r="E418">
        <v>23</v>
      </c>
      <c r="F418" t="s">
        <v>47</v>
      </c>
      <c r="G418">
        <v>2015</v>
      </c>
      <c r="H418">
        <v>3</v>
      </c>
      <c r="I418" t="s">
        <v>101</v>
      </c>
      <c r="J418" t="s">
        <v>107</v>
      </c>
      <c r="K418"/>
    </row>
    <row r="419" spans="1:11" s="9" customFormat="1" hidden="1" x14ac:dyDescent="0.25">
      <c r="A419" t="s">
        <v>99</v>
      </c>
      <c r="B419" t="s">
        <v>100</v>
      </c>
      <c r="C419" t="s">
        <v>32</v>
      </c>
      <c r="D419" t="s">
        <v>46</v>
      </c>
      <c r="E419">
        <v>23</v>
      </c>
      <c r="F419" t="s">
        <v>47</v>
      </c>
      <c r="G419">
        <v>2015</v>
      </c>
      <c r="H419">
        <v>3</v>
      </c>
      <c r="I419" t="s">
        <v>104</v>
      </c>
      <c r="J419" t="s">
        <v>107</v>
      </c>
      <c r="K419"/>
    </row>
    <row r="420" spans="1:11" s="9" customFormat="1" hidden="1" x14ac:dyDescent="0.25">
      <c r="A420" t="s">
        <v>99</v>
      </c>
      <c r="B420" t="s">
        <v>100</v>
      </c>
      <c r="C420" t="s">
        <v>51</v>
      </c>
      <c r="D420" t="s">
        <v>28</v>
      </c>
      <c r="E420">
        <v>23</v>
      </c>
      <c r="F420" t="s">
        <v>47</v>
      </c>
      <c r="G420">
        <v>2015</v>
      </c>
      <c r="H420">
        <v>3</v>
      </c>
      <c r="I420" t="s">
        <v>101</v>
      </c>
      <c r="J420" t="s">
        <v>107</v>
      </c>
      <c r="K420"/>
    </row>
    <row r="421" spans="1:11" s="9" customFormat="1" hidden="1" x14ac:dyDescent="0.25">
      <c r="A421" t="s">
        <v>99</v>
      </c>
      <c r="B421" t="s">
        <v>100</v>
      </c>
      <c r="C421" t="s">
        <v>51</v>
      </c>
      <c r="D421" t="s">
        <v>28</v>
      </c>
      <c r="E421">
        <v>23</v>
      </c>
      <c r="F421" t="s">
        <v>47</v>
      </c>
      <c r="G421">
        <v>2015</v>
      </c>
      <c r="H421">
        <v>3</v>
      </c>
      <c r="I421" t="s">
        <v>104</v>
      </c>
      <c r="J421" t="s">
        <v>107</v>
      </c>
      <c r="K421"/>
    </row>
    <row r="422" spans="1:11" s="9" customFormat="1" hidden="1" x14ac:dyDescent="0.25">
      <c r="A422" t="s">
        <v>99</v>
      </c>
      <c r="B422" t="s">
        <v>100</v>
      </c>
      <c r="C422" t="s">
        <v>102</v>
      </c>
      <c r="D422" t="s">
        <v>103</v>
      </c>
      <c r="E422">
        <v>23</v>
      </c>
      <c r="F422" t="s">
        <v>47</v>
      </c>
      <c r="G422">
        <v>2015</v>
      </c>
      <c r="H422">
        <v>3</v>
      </c>
      <c r="I422" t="s">
        <v>104</v>
      </c>
      <c r="J422" t="s">
        <v>107</v>
      </c>
      <c r="K422"/>
    </row>
    <row r="423" spans="1:11" s="9" customFormat="1" hidden="1" x14ac:dyDescent="0.25">
      <c r="A423" t="s">
        <v>99</v>
      </c>
      <c r="B423" t="s">
        <v>100</v>
      </c>
      <c r="C423" t="s">
        <v>102</v>
      </c>
      <c r="D423" t="s">
        <v>103</v>
      </c>
      <c r="E423">
        <v>23</v>
      </c>
      <c r="F423" t="s">
        <v>47</v>
      </c>
      <c r="G423">
        <v>2015</v>
      </c>
      <c r="H423">
        <v>3</v>
      </c>
      <c r="I423" t="s">
        <v>101</v>
      </c>
      <c r="J423" t="s">
        <v>107</v>
      </c>
      <c r="K423"/>
    </row>
    <row r="424" spans="1:11" s="9" customFormat="1" hidden="1" x14ac:dyDescent="0.25">
      <c r="A424" t="s">
        <v>99</v>
      </c>
      <c r="B424" t="s">
        <v>100</v>
      </c>
      <c r="C424" t="s">
        <v>39</v>
      </c>
      <c r="D424" t="s">
        <v>41</v>
      </c>
      <c r="E424">
        <v>23</v>
      </c>
      <c r="F424" t="s">
        <v>47</v>
      </c>
      <c r="G424">
        <v>2015</v>
      </c>
      <c r="H424">
        <v>4</v>
      </c>
      <c r="I424" t="s">
        <v>101</v>
      </c>
      <c r="J424" t="s">
        <v>107</v>
      </c>
      <c r="K424"/>
    </row>
    <row r="425" spans="1:11" s="9" customFormat="1" hidden="1" x14ac:dyDescent="0.25">
      <c r="A425" t="s">
        <v>99</v>
      </c>
      <c r="B425" t="s">
        <v>100</v>
      </c>
      <c r="C425" t="s">
        <v>32</v>
      </c>
      <c r="D425" t="s">
        <v>46</v>
      </c>
      <c r="E425">
        <v>23</v>
      </c>
      <c r="F425" t="s">
        <v>47</v>
      </c>
      <c r="G425">
        <v>2015</v>
      </c>
      <c r="H425">
        <v>4</v>
      </c>
      <c r="I425" t="s">
        <v>104</v>
      </c>
      <c r="J425" t="s">
        <v>107</v>
      </c>
      <c r="K425"/>
    </row>
    <row r="426" spans="1:11" s="9" customFormat="1" hidden="1" x14ac:dyDescent="0.25">
      <c r="A426" t="s">
        <v>99</v>
      </c>
      <c r="B426" t="s">
        <v>100</v>
      </c>
      <c r="C426" t="s">
        <v>32</v>
      </c>
      <c r="D426" t="s">
        <v>46</v>
      </c>
      <c r="E426">
        <v>23</v>
      </c>
      <c r="F426" t="s">
        <v>47</v>
      </c>
      <c r="G426">
        <v>2015</v>
      </c>
      <c r="H426">
        <v>4</v>
      </c>
      <c r="I426" t="s">
        <v>101</v>
      </c>
      <c r="J426" t="s">
        <v>107</v>
      </c>
      <c r="K426"/>
    </row>
    <row r="427" spans="1:11" s="9" customFormat="1" hidden="1" x14ac:dyDescent="0.25">
      <c r="A427" t="s">
        <v>99</v>
      </c>
      <c r="B427" t="s">
        <v>100</v>
      </c>
      <c r="C427" t="s">
        <v>51</v>
      </c>
      <c r="D427" t="s">
        <v>28</v>
      </c>
      <c r="E427">
        <v>23</v>
      </c>
      <c r="F427" t="s">
        <v>47</v>
      </c>
      <c r="G427">
        <v>2015</v>
      </c>
      <c r="H427">
        <v>4</v>
      </c>
      <c r="I427" t="s">
        <v>101</v>
      </c>
      <c r="J427" t="s">
        <v>107</v>
      </c>
      <c r="K427"/>
    </row>
    <row r="428" spans="1:11" s="9" customFormat="1" hidden="1" x14ac:dyDescent="0.25">
      <c r="A428" t="s">
        <v>99</v>
      </c>
      <c r="B428" t="s">
        <v>100</v>
      </c>
      <c r="C428" t="s">
        <v>51</v>
      </c>
      <c r="D428" t="s">
        <v>28</v>
      </c>
      <c r="E428">
        <v>23</v>
      </c>
      <c r="F428" t="s">
        <v>47</v>
      </c>
      <c r="G428">
        <v>2015</v>
      </c>
      <c r="H428">
        <v>4</v>
      </c>
      <c r="I428" t="s">
        <v>104</v>
      </c>
      <c r="J428" t="s">
        <v>107</v>
      </c>
      <c r="K428"/>
    </row>
    <row r="429" spans="1:11" s="9" customFormat="1" hidden="1" x14ac:dyDescent="0.25">
      <c r="A429" t="s">
        <v>99</v>
      </c>
      <c r="B429" t="s">
        <v>100</v>
      </c>
      <c r="C429" t="s">
        <v>102</v>
      </c>
      <c r="D429" t="s">
        <v>103</v>
      </c>
      <c r="E429">
        <v>23</v>
      </c>
      <c r="F429" t="s">
        <v>47</v>
      </c>
      <c r="G429">
        <v>2015</v>
      </c>
      <c r="H429">
        <v>4</v>
      </c>
      <c r="I429" t="s">
        <v>101</v>
      </c>
      <c r="J429" t="s">
        <v>107</v>
      </c>
      <c r="K429"/>
    </row>
    <row r="430" spans="1:11" s="9" customFormat="1" hidden="1" x14ac:dyDescent="0.25">
      <c r="A430" t="s">
        <v>99</v>
      </c>
      <c r="B430" t="s">
        <v>100</v>
      </c>
      <c r="C430" t="s">
        <v>102</v>
      </c>
      <c r="D430" t="s">
        <v>103</v>
      </c>
      <c r="E430">
        <v>23</v>
      </c>
      <c r="F430" t="s">
        <v>47</v>
      </c>
      <c r="G430">
        <v>2015</v>
      </c>
      <c r="H430">
        <v>4</v>
      </c>
      <c r="I430" t="s">
        <v>104</v>
      </c>
      <c r="J430" t="s">
        <v>107</v>
      </c>
      <c r="K430"/>
    </row>
    <row r="431" spans="1:11" s="9" customFormat="1" hidden="1" x14ac:dyDescent="0.25">
      <c r="A431" t="s">
        <v>99</v>
      </c>
      <c r="B431" t="s">
        <v>100</v>
      </c>
      <c r="C431" t="s">
        <v>39</v>
      </c>
      <c r="D431" t="s">
        <v>41</v>
      </c>
      <c r="E431">
        <v>23</v>
      </c>
      <c r="F431" t="s">
        <v>47</v>
      </c>
      <c r="G431">
        <v>2016</v>
      </c>
      <c r="H431">
        <v>1</v>
      </c>
      <c r="I431" t="s">
        <v>101</v>
      </c>
      <c r="J431" t="s">
        <v>107</v>
      </c>
      <c r="K431"/>
    </row>
    <row r="432" spans="1:11" s="9" customFormat="1" hidden="1" x14ac:dyDescent="0.25">
      <c r="A432" t="s">
        <v>99</v>
      </c>
      <c r="B432" t="s">
        <v>100</v>
      </c>
      <c r="C432" t="s">
        <v>32</v>
      </c>
      <c r="D432" t="s">
        <v>46</v>
      </c>
      <c r="E432">
        <v>23</v>
      </c>
      <c r="F432" t="s">
        <v>47</v>
      </c>
      <c r="G432">
        <v>2016</v>
      </c>
      <c r="H432">
        <v>1</v>
      </c>
      <c r="I432" t="s">
        <v>104</v>
      </c>
      <c r="J432" t="s">
        <v>107</v>
      </c>
      <c r="K432"/>
    </row>
    <row r="433" spans="1:11" s="9" customFormat="1" hidden="1" x14ac:dyDescent="0.25">
      <c r="A433" t="s">
        <v>99</v>
      </c>
      <c r="B433" t="s">
        <v>100</v>
      </c>
      <c r="C433" t="s">
        <v>32</v>
      </c>
      <c r="D433" t="s">
        <v>46</v>
      </c>
      <c r="E433">
        <v>23</v>
      </c>
      <c r="F433" t="s">
        <v>47</v>
      </c>
      <c r="G433">
        <v>2016</v>
      </c>
      <c r="H433">
        <v>1</v>
      </c>
      <c r="I433" t="s">
        <v>101</v>
      </c>
      <c r="J433" t="s">
        <v>107</v>
      </c>
      <c r="K433"/>
    </row>
    <row r="434" spans="1:11" s="9" customFormat="1" hidden="1" x14ac:dyDescent="0.25">
      <c r="A434" t="s">
        <v>99</v>
      </c>
      <c r="B434" t="s">
        <v>100</v>
      </c>
      <c r="C434" t="s">
        <v>51</v>
      </c>
      <c r="D434" t="s">
        <v>28</v>
      </c>
      <c r="E434">
        <v>23</v>
      </c>
      <c r="F434" t="s">
        <v>47</v>
      </c>
      <c r="G434">
        <v>2016</v>
      </c>
      <c r="H434">
        <v>1</v>
      </c>
      <c r="I434" t="s">
        <v>101</v>
      </c>
      <c r="J434" t="s">
        <v>107</v>
      </c>
      <c r="K434"/>
    </row>
    <row r="435" spans="1:11" s="9" customFormat="1" hidden="1" x14ac:dyDescent="0.25">
      <c r="A435" t="s">
        <v>99</v>
      </c>
      <c r="B435" t="s">
        <v>100</v>
      </c>
      <c r="C435" t="s">
        <v>51</v>
      </c>
      <c r="D435" t="s">
        <v>28</v>
      </c>
      <c r="E435">
        <v>23</v>
      </c>
      <c r="F435" t="s">
        <v>47</v>
      </c>
      <c r="G435">
        <v>2016</v>
      </c>
      <c r="H435">
        <v>1</v>
      </c>
      <c r="I435" t="s">
        <v>104</v>
      </c>
      <c r="J435" t="s">
        <v>107</v>
      </c>
      <c r="K435"/>
    </row>
    <row r="436" spans="1:11" s="9" customFormat="1" hidden="1" x14ac:dyDescent="0.25">
      <c r="A436" t="s">
        <v>99</v>
      </c>
      <c r="B436" t="s">
        <v>100</v>
      </c>
      <c r="C436" t="s">
        <v>102</v>
      </c>
      <c r="D436" t="s">
        <v>103</v>
      </c>
      <c r="E436">
        <v>23</v>
      </c>
      <c r="F436" t="s">
        <v>47</v>
      </c>
      <c r="G436">
        <v>2016</v>
      </c>
      <c r="H436">
        <v>1</v>
      </c>
      <c r="I436" t="s">
        <v>101</v>
      </c>
      <c r="J436" t="s">
        <v>107</v>
      </c>
      <c r="K436"/>
    </row>
    <row r="437" spans="1:11" s="9" customFormat="1" hidden="1" x14ac:dyDescent="0.25">
      <c r="A437" t="s">
        <v>99</v>
      </c>
      <c r="B437" t="s">
        <v>100</v>
      </c>
      <c r="C437" t="s">
        <v>102</v>
      </c>
      <c r="D437" t="s">
        <v>103</v>
      </c>
      <c r="E437">
        <v>23</v>
      </c>
      <c r="F437" t="s">
        <v>47</v>
      </c>
      <c r="G437">
        <v>2016</v>
      </c>
      <c r="H437">
        <v>1</v>
      </c>
      <c r="I437" t="s">
        <v>104</v>
      </c>
      <c r="J437" t="s">
        <v>107</v>
      </c>
      <c r="K437"/>
    </row>
    <row r="438" spans="1:11" s="9" customFormat="1" hidden="1" x14ac:dyDescent="0.25">
      <c r="A438" t="s">
        <v>99</v>
      </c>
      <c r="B438" t="s">
        <v>100</v>
      </c>
      <c r="C438" t="s">
        <v>39</v>
      </c>
      <c r="D438" t="s">
        <v>41</v>
      </c>
      <c r="E438">
        <v>23</v>
      </c>
      <c r="F438" t="s">
        <v>47</v>
      </c>
      <c r="G438">
        <v>2016</v>
      </c>
      <c r="H438">
        <v>2</v>
      </c>
      <c r="I438" t="s">
        <v>101</v>
      </c>
      <c r="J438" t="s">
        <v>107</v>
      </c>
      <c r="K438"/>
    </row>
    <row r="439" spans="1:11" s="9" customFormat="1" hidden="1" x14ac:dyDescent="0.25">
      <c r="A439" t="s">
        <v>99</v>
      </c>
      <c r="B439" t="s">
        <v>100</v>
      </c>
      <c r="C439" t="s">
        <v>32</v>
      </c>
      <c r="D439" t="s">
        <v>46</v>
      </c>
      <c r="E439">
        <v>23</v>
      </c>
      <c r="F439" t="s">
        <v>47</v>
      </c>
      <c r="G439">
        <v>2016</v>
      </c>
      <c r="H439">
        <v>2</v>
      </c>
      <c r="I439" t="s">
        <v>101</v>
      </c>
      <c r="J439" t="s">
        <v>107</v>
      </c>
      <c r="K439"/>
    </row>
    <row r="440" spans="1:11" s="9" customFormat="1" hidden="1" x14ac:dyDescent="0.25">
      <c r="A440" t="s">
        <v>99</v>
      </c>
      <c r="B440" t="s">
        <v>100</v>
      </c>
      <c r="C440" t="s">
        <v>32</v>
      </c>
      <c r="D440" t="s">
        <v>46</v>
      </c>
      <c r="E440">
        <v>23</v>
      </c>
      <c r="F440" t="s">
        <v>47</v>
      </c>
      <c r="G440">
        <v>2016</v>
      </c>
      <c r="H440">
        <v>2</v>
      </c>
      <c r="I440" t="s">
        <v>104</v>
      </c>
      <c r="J440" t="s">
        <v>107</v>
      </c>
      <c r="K440"/>
    </row>
    <row r="441" spans="1:11" s="9" customFormat="1" hidden="1" x14ac:dyDescent="0.25">
      <c r="A441" t="s">
        <v>99</v>
      </c>
      <c r="B441" t="s">
        <v>100</v>
      </c>
      <c r="C441" t="s">
        <v>51</v>
      </c>
      <c r="D441" t="s">
        <v>28</v>
      </c>
      <c r="E441">
        <v>23</v>
      </c>
      <c r="F441" t="s">
        <v>47</v>
      </c>
      <c r="G441">
        <v>2016</v>
      </c>
      <c r="H441">
        <v>2</v>
      </c>
      <c r="I441" t="s">
        <v>101</v>
      </c>
      <c r="J441" t="s">
        <v>107</v>
      </c>
      <c r="K441"/>
    </row>
    <row r="442" spans="1:11" s="9" customFormat="1" hidden="1" x14ac:dyDescent="0.25">
      <c r="A442" t="s">
        <v>99</v>
      </c>
      <c r="B442" t="s">
        <v>100</v>
      </c>
      <c r="C442" t="s">
        <v>51</v>
      </c>
      <c r="D442" t="s">
        <v>28</v>
      </c>
      <c r="E442">
        <v>23</v>
      </c>
      <c r="F442" t="s">
        <v>47</v>
      </c>
      <c r="G442">
        <v>2016</v>
      </c>
      <c r="H442">
        <v>2</v>
      </c>
      <c r="I442" t="s">
        <v>104</v>
      </c>
      <c r="J442" t="s">
        <v>107</v>
      </c>
      <c r="K442"/>
    </row>
    <row r="443" spans="1:11" s="9" customFormat="1" hidden="1" x14ac:dyDescent="0.25">
      <c r="A443" t="s">
        <v>99</v>
      </c>
      <c r="B443" t="s">
        <v>100</v>
      </c>
      <c r="C443" t="s">
        <v>102</v>
      </c>
      <c r="D443" t="s">
        <v>103</v>
      </c>
      <c r="E443">
        <v>23</v>
      </c>
      <c r="F443" t="s">
        <v>47</v>
      </c>
      <c r="G443">
        <v>2016</v>
      </c>
      <c r="H443">
        <v>2</v>
      </c>
      <c r="I443" t="s">
        <v>101</v>
      </c>
      <c r="J443" t="s">
        <v>107</v>
      </c>
      <c r="K443"/>
    </row>
    <row r="444" spans="1:11" s="9" customFormat="1" hidden="1" x14ac:dyDescent="0.25">
      <c r="A444" t="s">
        <v>99</v>
      </c>
      <c r="B444" t="s">
        <v>100</v>
      </c>
      <c r="C444" t="s">
        <v>102</v>
      </c>
      <c r="D444" t="s">
        <v>103</v>
      </c>
      <c r="E444">
        <v>23</v>
      </c>
      <c r="F444" t="s">
        <v>47</v>
      </c>
      <c r="G444">
        <v>2016</v>
      </c>
      <c r="H444">
        <v>2</v>
      </c>
      <c r="I444" t="s">
        <v>104</v>
      </c>
      <c r="J444" t="s">
        <v>107</v>
      </c>
      <c r="K444"/>
    </row>
    <row r="445" spans="1:11" s="9" customFormat="1" hidden="1" x14ac:dyDescent="0.25">
      <c r="A445" t="s">
        <v>99</v>
      </c>
      <c r="B445" t="s">
        <v>100</v>
      </c>
      <c r="C445" t="s">
        <v>39</v>
      </c>
      <c r="D445" t="s">
        <v>41</v>
      </c>
      <c r="E445">
        <v>23</v>
      </c>
      <c r="F445" t="s">
        <v>47</v>
      </c>
      <c r="G445">
        <v>2016</v>
      </c>
      <c r="H445">
        <v>3</v>
      </c>
      <c r="I445" t="s">
        <v>101</v>
      </c>
      <c r="J445" t="s">
        <v>107</v>
      </c>
      <c r="K445"/>
    </row>
    <row r="446" spans="1:11" s="9" customFormat="1" hidden="1" x14ac:dyDescent="0.25">
      <c r="A446" t="s">
        <v>99</v>
      </c>
      <c r="B446" t="s">
        <v>100</v>
      </c>
      <c r="C446" t="s">
        <v>32</v>
      </c>
      <c r="D446" t="s">
        <v>46</v>
      </c>
      <c r="E446">
        <v>23</v>
      </c>
      <c r="F446" t="s">
        <v>47</v>
      </c>
      <c r="G446">
        <v>2016</v>
      </c>
      <c r="H446">
        <v>3</v>
      </c>
      <c r="I446" t="s">
        <v>101</v>
      </c>
      <c r="J446" t="s">
        <v>107</v>
      </c>
      <c r="K446"/>
    </row>
    <row r="447" spans="1:11" s="9" customFormat="1" hidden="1" x14ac:dyDescent="0.25">
      <c r="A447" t="s">
        <v>99</v>
      </c>
      <c r="B447" t="s">
        <v>100</v>
      </c>
      <c r="C447" t="s">
        <v>32</v>
      </c>
      <c r="D447" t="s">
        <v>46</v>
      </c>
      <c r="E447">
        <v>23</v>
      </c>
      <c r="F447" t="s">
        <v>47</v>
      </c>
      <c r="G447">
        <v>2016</v>
      </c>
      <c r="H447">
        <v>3</v>
      </c>
      <c r="I447" t="s">
        <v>104</v>
      </c>
      <c r="J447" t="s">
        <v>107</v>
      </c>
      <c r="K447"/>
    </row>
    <row r="448" spans="1:11" s="9" customFormat="1" hidden="1" x14ac:dyDescent="0.25">
      <c r="A448" t="s">
        <v>99</v>
      </c>
      <c r="B448" t="s">
        <v>100</v>
      </c>
      <c r="C448" t="s">
        <v>51</v>
      </c>
      <c r="D448" t="s">
        <v>28</v>
      </c>
      <c r="E448">
        <v>23</v>
      </c>
      <c r="F448" t="s">
        <v>47</v>
      </c>
      <c r="G448">
        <v>2016</v>
      </c>
      <c r="H448">
        <v>3</v>
      </c>
      <c r="I448" t="s">
        <v>101</v>
      </c>
      <c r="J448" t="s">
        <v>107</v>
      </c>
      <c r="K448"/>
    </row>
    <row r="449" spans="1:11" s="9" customFormat="1" hidden="1" x14ac:dyDescent="0.25">
      <c r="A449" t="s">
        <v>99</v>
      </c>
      <c r="B449" t="s">
        <v>100</v>
      </c>
      <c r="C449" t="s">
        <v>51</v>
      </c>
      <c r="D449" t="s">
        <v>28</v>
      </c>
      <c r="E449">
        <v>23</v>
      </c>
      <c r="F449" t="s">
        <v>47</v>
      </c>
      <c r="G449">
        <v>2016</v>
      </c>
      <c r="H449">
        <v>3</v>
      </c>
      <c r="I449" t="s">
        <v>104</v>
      </c>
      <c r="J449" t="s">
        <v>107</v>
      </c>
      <c r="K449"/>
    </row>
    <row r="450" spans="1:11" s="9" customFormat="1" hidden="1" x14ac:dyDescent="0.25">
      <c r="A450" t="s">
        <v>99</v>
      </c>
      <c r="B450" t="s">
        <v>100</v>
      </c>
      <c r="C450" t="s">
        <v>102</v>
      </c>
      <c r="D450" t="s">
        <v>103</v>
      </c>
      <c r="E450">
        <v>23</v>
      </c>
      <c r="F450" t="s">
        <v>47</v>
      </c>
      <c r="G450">
        <v>2016</v>
      </c>
      <c r="H450">
        <v>3</v>
      </c>
      <c r="I450" t="s">
        <v>101</v>
      </c>
      <c r="J450" t="s">
        <v>107</v>
      </c>
      <c r="K450"/>
    </row>
    <row r="451" spans="1:11" s="9" customFormat="1" hidden="1" x14ac:dyDescent="0.25">
      <c r="A451" t="s">
        <v>99</v>
      </c>
      <c r="B451" t="s">
        <v>100</v>
      </c>
      <c r="C451" t="s">
        <v>102</v>
      </c>
      <c r="D451" t="s">
        <v>103</v>
      </c>
      <c r="E451">
        <v>23</v>
      </c>
      <c r="F451" t="s">
        <v>47</v>
      </c>
      <c r="G451">
        <v>2016</v>
      </c>
      <c r="H451">
        <v>3</v>
      </c>
      <c r="I451" t="s">
        <v>104</v>
      </c>
      <c r="J451" t="s">
        <v>107</v>
      </c>
      <c r="K451"/>
    </row>
    <row r="452" spans="1:11" s="9" customFormat="1" hidden="1" x14ac:dyDescent="0.25">
      <c r="A452" t="s">
        <v>99</v>
      </c>
      <c r="B452" t="s">
        <v>100</v>
      </c>
      <c r="C452" t="s">
        <v>39</v>
      </c>
      <c r="D452" t="s">
        <v>41</v>
      </c>
      <c r="E452">
        <v>23</v>
      </c>
      <c r="F452" t="s">
        <v>47</v>
      </c>
      <c r="G452">
        <v>2016</v>
      </c>
      <c r="H452">
        <v>4</v>
      </c>
      <c r="I452" t="s">
        <v>101</v>
      </c>
      <c r="J452" t="s">
        <v>107</v>
      </c>
      <c r="K452"/>
    </row>
    <row r="453" spans="1:11" s="9" customFormat="1" hidden="1" x14ac:dyDescent="0.25">
      <c r="A453" t="s">
        <v>99</v>
      </c>
      <c r="B453" t="s">
        <v>100</v>
      </c>
      <c r="C453" t="s">
        <v>32</v>
      </c>
      <c r="D453" t="s">
        <v>46</v>
      </c>
      <c r="E453">
        <v>23</v>
      </c>
      <c r="F453" t="s">
        <v>47</v>
      </c>
      <c r="G453">
        <v>2016</v>
      </c>
      <c r="H453">
        <v>4</v>
      </c>
      <c r="I453" t="s">
        <v>101</v>
      </c>
      <c r="J453" t="s">
        <v>107</v>
      </c>
      <c r="K453"/>
    </row>
    <row r="454" spans="1:11" s="9" customFormat="1" hidden="1" x14ac:dyDescent="0.25">
      <c r="A454" t="s">
        <v>99</v>
      </c>
      <c r="B454" t="s">
        <v>100</v>
      </c>
      <c r="C454" t="s">
        <v>32</v>
      </c>
      <c r="D454" t="s">
        <v>46</v>
      </c>
      <c r="E454">
        <v>23</v>
      </c>
      <c r="F454" t="s">
        <v>47</v>
      </c>
      <c r="G454">
        <v>2016</v>
      </c>
      <c r="H454">
        <v>4</v>
      </c>
      <c r="I454" t="s">
        <v>104</v>
      </c>
      <c r="J454" t="s">
        <v>107</v>
      </c>
      <c r="K454"/>
    </row>
    <row r="455" spans="1:11" s="9" customFormat="1" hidden="1" x14ac:dyDescent="0.25">
      <c r="A455" t="s">
        <v>99</v>
      </c>
      <c r="B455" t="s">
        <v>100</v>
      </c>
      <c r="C455" t="s">
        <v>51</v>
      </c>
      <c r="D455" t="s">
        <v>28</v>
      </c>
      <c r="E455">
        <v>23</v>
      </c>
      <c r="F455" t="s">
        <v>47</v>
      </c>
      <c r="G455">
        <v>2016</v>
      </c>
      <c r="H455">
        <v>4</v>
      </c>
      <c r="I455" t="s">
        <v>104</v>
      </c>
      <c r="J455" t="s">
        <v>107</v>
      </c>
      <c r="K455"/>
    </row>
    <row r="456" spans="1:11" s="9" customFormat="1" hidden="1" x14ac:dyDescent="0.25">
      <c r="A456" t="s">
        <v>99</v>
      </c>
      <c r="B456" t="s">
        <v>100</v>
      </c>
      <c r="C456" t="s">
        <v>51</v>
      </c>
      <c r="D456" t="s">
        <v>28</v>
      </c>
      <c r="E456">
        <v>23</v>
      </c>
      <c r="F456" t="s">
        <v>47</v>
      </c>
      <c r="G456">
        <v>2016</v>
      </c>
      <c r="H456">
        <v>4</v>
      </c>
      <c r="I456" t="s">
        <v>101</v>
      </c>
      <c r="J456" t="s">
        <v>107</v>
      </c>
      <c r="K456"/>
    </row>
    <row r="457" spans="1:11" s="9" customFormat="1" hidden="1" x14ac:dyDescent="0.25">
      <c r="A457" t="s">
        <v>99</v>
      </c>
      <c r="B457" t="s">
        <v>100</v>
      </c>
      <c r="C457" t="s">
        <v>102</v>
      </c>
      <c r="D457" t="s">
        <v>103</v>
      </c>
      <c r="E457">
        <v>23</v>
      </c>
      <c r="F457" t="s">
        <v>47</v>
      </c>
      <c r="G457">
        <v>2016</v>
      </c>
      <c r="H457">
        <v>4</v>
      </c>
      <c r="I457" t="s">
        <v>104</v>
      </c>
      <c r="J457" t="s">
        <v>107</v>
      </c>
      <c r="K457"/>
    </row>
    <row r="458" spans="1:11" s="9" customFormat="1" hidden="1" x14ac:dyDescent="0.25">
      <c r="A458" t="s">
        <v>99</v>
      </c>
      <c r="B458" t="s">
        <v>100</v>
      </c>
      <c r="C458" t="s">
        <v>102</v>
      </c>
      <c r="D458" t="s">
        <v>103</v>
      </c>
      <c r="E458">
        <v>23</v>
      </c>
      <c r="F458" t="s">
        <v>47</v>
      </c>
      <c r="G458">
        <v>2016</v>
      </c>
      <c r="H458">
        <v>4</v>
      </c>
      <c r="I458" t="s">
        <v>101</v>
      </c>
      <c r="J458" t="s">
        <v>107</v>
      </c>
      <c r="K458"/>
    </row>
    <row r="459" spans="1:11" s="9" customFormat="1" hidden="1" x14ac:dyDescent="0.25">
      <c r="A459" t="s">
        <v>99</v>
      </c>
      <c r="B459" t="s">
        <v>100</v>
      </c>
      <c r="C459" t="s">
        <v>39</v>
      </c>
      <c r="D459" t="s">
        <v>41</v>
      </c>
      <c r="E459">
        <v>23</v>
      </c>
      <c r="F459" t="s">
        <v>47</v>
      </c>
      <c r="G459">
        <v>2014</v>
      </c>
      <c r="H459">
        <v>1</v>
      </c>
      <c r="I459" t="s">
        <v>104</v>
      </c>
      <c r="J459" t="s">
        <v>107</v>
      </c>
      <c r="K459" t="s">
        <v>108</v>
      </c>
    </row>
    <row r="460" spans="1:11" s="9" customFormat="1" hidden="1" x14ac:dyDescent="0.25">
      <c r="A460" t="s">
        <v>99</v>
      </c>
      <c r="B460" t="s">
        <v>100</v>
      </c>
      <c r="C460" t="s">
        <v>39</v>
      </c>
      <c r="D460" t="s">
        <v>41</v>
      </c>
      <c r="E460">
        <v>23</v>
      </c>
      <c r="F460" t="s">
        <v>43</v>
      </c>
      <c r="G460">
        <v>2014</v>
      </c>
      <c r="H460">
        <v>1</v>
      </c>
      <c r="I460" t="s">
        <v>104</v>
      </c>
      <c r="J460" t="s">
        <v>107</v>
      </c>
      <c r="K460" t="s">
        <v>108</v>
      </c>
    </row>
    <row r="461" spans="1:11" s="9" customFormat="1" hidden="1" x14ac:dyDescent="0.25">
      <c r="A461" t="s">
        <v>99</v>
      </c>
      <c r="B461" t="s">
        <v>100</v>
      </c>
      <c r="C461" t="s">
        <v>39</v>
      </c>
      <c r="D461" t="s">
        <v>41</v>
      </c>
      <c r="E461">
        <v>23</v>
      </c>
      <c r="F461" t="s">
        <v>43</v>
      </c>
      <c r="G461">
        <v>2014</v>
      </c>
      <c r="H461">
        <v>2</v>
      </c>
      <c r="I461" t="s">
        <v>104</v>
      </c>
      <c r="J461" t="s">
        <v>107</v>
      </c>
      <c r="K461" t="s">
        <v>108</v>
      </c>
    </row>
    <row r="462" spans="1:11" s="9" customFormat="1" hidden="1" x14ac:dyDescent="0.25">
      <c r="A462" t="s">
        <v>99</v>
      </c>
      <c r="B462" t="s">
        <v>100</v>
      </c>
      <c r="C462" t="s">
        <v>39</v>
      </c>
      <c r="D462" t="s">
        <v>41</v>
      </c>
      <c r="E462">
        <v>23</v>
      </c>
      <c r="F462" t="s">
        <v>43</v>
      </c>
      <c r="G462">
        <v>2014</v>
      </c>
      <c r="H462">
        <v>3</v>
      </c>
      <c r="I462" t="s">
        <v>104</v>
      </c>
      <c r="J462" t="s">
        <v>107</v>
      </c>
      <c r="K462" t="s">
        <v>108</v>
      </c>
    </row>
    <row r="463" spans="1:11" s="9" customFormat="1" hidden="1" x14ac:dyDescent="0.25">
      <c r="A463" t="s">
        <v>99</v>
      </c>
      <c r="B463" t="s">
        <v>100</v>
      </c>
      <c r="C463" t="s">
        <v>39</v>
      </c>
      <c r="D463" t="s">
        <v>41</v>
      </c>
      <c r="E463">
        <v>23</v>
      </c>
      <c r="F463" t="s">
        <v>43</v>
      </c>
      <c r="G463">
        <v>2014</v>
      </c>
      <c r="H463">
        <v>4</v>
      </c>
      <c r="I463" t="s">
        <v>104</v>
      </c>
      <c r="J463" t="s">
        <v>107</v>
      </c>
      <c r="K463" t="s">
        <v>108</v>
      </c>
    </row>
    <row r="464" spans="1:11" s="9" customFormat="1" hidden="1" x14ac:dyDescent="0.25">
      <c r="A464" t="s">
        <v>99</v>
      </c>
      <c r="B464" t="s">
        <v>100</v>
      </c>
      <c r="C464" t="s">
        <v>39</v>
      </c>
      <c r="D464" t="s">
        <v>41</v>
      </c>
      <c r="E464">
        <v>23</v>
      </c>
      <c r="F464" t="s">
        <v>47</v>
      </c>
      <c r="G464">
        <v>2014</v>
      </c>
      <c r="H464">
        <v>4</v>
      </c>
      <c r="I464" t="s">
        <v>104</v>
      </c>
      <c r="J464" t="s">
        <v>107</v>
      </c>
      <c r="K464" t="s">
        <v>108</v>
      </c>
    </row>
    <row r="465" spans="1:11" s="9" customFormat="1" hidden="1" x14ac:dyDescent="0.25">
      <c r="A465" t="s">
        <v>99</v>
      </c>
      <c r="B465" t="s">
        <v>100</v>
      </c>
      <c r="C465" t="s">
        <v>39</v>
      </c>
      <c r="D465" t="s">
        <v>41</v>
      </c>
      <c r="E465">
        <v>23</v>
      </c>
      <c r="F465" t="s">
        <v>43</v>
      </c>
      <c r="G465">
        <v>2015</v>
      </c>
      <c r="H465">
        <v>1</v>
      </c>
      <c r="I465" t="s">
        <v>104</v>
      </c>
      <c r="J465" t="s">
        <v>107</v>
      </c>
      <c r="K465" t="s">
        <v>108</v>
      </c>
    </row>
    <row r="466" spans="1:11" s="9" customFormat="1" hidden="1" x14ac:dyDescent="0.25">
      <c r="A466" t="s">
        <v>99</v>
      </c>
      <c r="B466" t="s">
        <v>100</v>
      </c>
      <c r="C466" t="s">
        <v>39</v>
      </c>
      <c r="D466" t="s">
        <v>41</v>
      </c>
      <c r="E466">
        <v>23</v>
      </c>
      <c r="F466" t="s">
        <v>47</v>
      </c>
      <c r="G466">
        <v>2015</v>
      </c>
      <c r="H466">
        <v>1</v>
      </c>
      <c r="I466" t="s">
        <v>104</v>
      </c>
      <c r="J466" t="s">
        <v>107</v>
      </c>
      <c r="K466" t="s">
        <v>108</v>
      </c>
    </row>
    <row r="467" spans="1:11" s="9" customFormat="1" hidden="1" x14ac:dyDescent="0.25">
      <c r="A467" t="s">
        <v>99</v>
      </c>
      <c r="B467" t="s">
        <v>100</v>
      </c>
      <c r="C467" t="s">
        <v>39</v>
      </c>
      <c r="D467" t="s">
        <v>41</v>
      </c>
      <c r="E467">
        <v>23</v>
      </c>
      <c r="F467" t="s">
        <v>47</v>
      </c>
      <c r="G467">
        <v>2015</v>
      </c>
      <c r="H467">
        <v>2</v>
      </c>
      <c r="I467" t="s">
        <v>104</v>
      </c>
      <c r="J467" t="s">
        <v>107</v>
      </c>
      <c r="K467" t="s">
        <v>108</v>
      </c>
    </row>
    <row r="468" spans="1:11" s="9" customFormat="1" hidden="1" x14ac:dyDescent="0.25">
      <c r="A468" t="s">
        <v>99</v>
      </c>
      <c r="B468" t="s">
        <v>100</v>
      </c>
      <c r="C468" t="s">
        <v>39</v>
      </c>
      <c r="D468" t="s">
        <v>41</v>
      </c>
      <c r="E468">
        <v>23</v>
      </c>
      <c r="F468" t="s">
        <v>43</v>
      </c>
      <c r="G468">
        <v>2015</v>
      </c>
      <c r="H468">
        <v>2</v>
      </c>
      <c r="I468" t="s">
        <v>104</v>
      </c>
      <c r="J468" t="s">
        <v>107</v>
      </c>
      <c r="K468" t="s">
        <v>108</v>
      </c>
    </row>
    <row r="469" spans="1:11" s="9" customFormat="1" hidden="1" x14ac:dyDescent="0.25">
      <c r="A469" t="s">
        <v>99</v>
      </c>
      <c r="B469" t="s">
        <v>100</v>
      </c>
      <c r="C469" t="s">
        <v>39</v>
      </c>
      <c r="D469" t="s">
        <v>41</v>
      </c>
      <c r="E469">
        <v>23</v>
      </c>
      <c r="F469" t="s">
        <v>43</v>
      </c>
      <c r="G469">
        <v>2015</v>
      </c>
      <c r="H469">
        <v>3</v>
      </c>
      <c r="I469" t="s">
        <v>104</v>
      </c>
      <c r="J469" t="s">
        <v>107</v>
      </c>
      <c r="K469" t="s">
        <v>108</v>
      </c>
    </row>
    <row r="470" spans="1:11" s="9" customFormat="1" hidden="1" x14ac:dyDescent="0.25">
      <c r="A470" t="s">
        <v>99</v>
      </c>
      <c r="B470" t="s">
        <v>100</v>
      </c>
      <c r="C470" t="s">
        <v>39</v>
      </c>
      <c r="D470" t="s">
        <v>41</v>
      </c>
      <c r="E470">
        <v>23</v>
      </c>
      <c r="F470" t="s">
        <v>43</v>
      </c>
      <c r="G470">
        <v>2015</v>
      </c>
      <c r="H470">
        <v>4</v>
      </c>
      <c r="I470" t="s">
        <v>104</v>
      </c>
      <c r="J470" t="s">
        <v>107</v>
      </c>
      <c r="K470" t="s">
        <v>108</v>
      </c>
    </row>
    <row r="471" spans="1:11" s="9" customFormat="1" hidden="1" x14ac:dyDescent="0.25">
      <c r="A471" t="s">
        <v>99</v>
      </c>
      <c r="B471" t="s">
        <v>100</v>
      </c>
      <c r="C471" t="s">
        <v>39</v>
      </c>
      <c r="D471" t="s">
        <v>41</v>
      </c>
      <c r="E471">
        <v>23</v>
      </c>
      <c r="F471" t="s">
        <v>47</v>
      </c>
      <c r="G471">
        <v>2015</v>
      </c>
      <c r="H471">
        <v>4</v>
      </c>
      <c r="I471" t="s">
        <v>104</v>
      </c>
      <c r="J471" t="s">
        <v>107</v>
      </c>
      <c r="K471" t="s">
        <v>108</v>
      </c>
    </row>
    <row r="472" spans="1:11" s="9" customFormat="1" hidden="1" x14ac:dyDescent="0.25">
      <c r="A472" t="s">
        <v>99</v>
      </c>
      <c r="B472" t="s">
        <v>100</v>
      </c>
      <c r="C472" t="s">
        <v>39</v>
      </c>
      <c r="D472" t="s">
        <v>41</v>
      </c>
      <c r="E472">
        <v>23</v>
      </c>
      <c r="F472" t="s">
        <v>43</v>
      </c>
      <c r="G472">
        <v>2016</v>
      </c>
      <c r="H472">
        <v>1</v>
      </c>
      <c r="I472" t="s">
        <v>104</v>
      </c>
      <c r="J472" t="s">
        <v>107</v>
      </c>
      <c r="K472" t="s">
        <v>108</v>
      </c>
    </row>
    <row r="473" spans="1:11" s="9" customFormat="1" hidden="1" x14ac:dyDescent="0.25">
      <c r="A473" t="s">
        <v>99</v>
      </c>
      <c r="B473" t="s">
        <v>100</v>
      </c>
      <c r="C473" t="s">
        <v>39</v>
      </c>
      <c r="D473" t="s">
        <v>41</v>
      </c>
      <c r="E473">
        <v>23</v>
      </c>
      <c r="F473" t="s">
        <v>47</v>
      </c>
      <c r="G473">
        <v>2016</v>
      </c>
      <c r="H473">
        <v>1</v>
      </c>
      <c r="I473" t="s">
        <v>104</v>
      </c>
      <c r="J473" t="s">
        <v>107</v>
      </c>
      <c r="K473" t="s">
        <v>108</v>
      </c>
    </row>
    <row r="474" spans="1:11" s="9" customFormat="1" hidden="1" x14ac:dyDescent="0.25">
      <c r="A474" t="s">
        <v>99</v>
      </c>
      <c r="B474" t="s">
        <v>100</v>
      </c>
      <c r="C474" t="s">
        <v>39</v>
      </c>
      <c r="D474" t="s">
        <v>41</v>
      </c>
      <c r="E474">
        <v>23</v>
      </c>
      <c r="F474" t="s">
        <v>43</v>
      </c>
      <c r="G474">
        <v>2016</v>
      </c>
      <c r="H474">
        <v>2</v>
      </c>
      <c r="I474" t="s">
        <v>104</v>
      </c>
      <c r="J474" t="s">
        <v>107</v>
      </c>
      <c r="K474" t="s">
        <v>108</v>
      </c>
    </row>
    <row r="475" spans="1:11" s="9" customFormat="1" hidden="1" x14ac:dyDescent="0.25">
      <c r="A475" t="s">
        <v>99</v>
      </c>
      <c r="B475" t="s">
        <v>100</v>
      </c>
      <c r="C475" t="s">
        <v>39</v>
      </c>
      <c r="D475" t="s">
        <v>41</v>
      </c>
      <c r="E475">
        <v>23</v>
      </c>
      <c r="F475" t="s">
        <v>47</v>
      </c>
      <c r="G475">
        <v>2016</v>
      </c>
      <c r="H475">
        <v>2</v>
      </c>
      <c r="I475" t="s">
        <v>104</v>
      </c>
      <c r="J475" t="s">
        <v>107</v>
      </c>
      <c r="K475" t="s">
        <v>108</v>
      </c>
    </row>
    <row r="476" spans="1:11" s="9" customFormat="1" hidden="1" x14ac:dyDescent="0.25">
      <c r="A476" t="s">
        <v>99</v>
      </c>
      <c r="B476" t="s">
        <v>100</v>
      </c>
      <c r="C476" t="s">
        <v>39</v>
      </c>
      <c r="D476" t="s">
        <v>41</v>
      </c>
      <c r="E476">
        <v>23</v>
      </c>
      <c r="F476" t="s">
        <v>47</v>
      </c>
      <c r="G476">
        <v>2016</v>
      </c>
      <c r="H476">
        <v>3</v>
      </c>
      <c r="I476" t="s">
        <v>104</v>
      </c>
      <c r="J476" t="s">
        <v>107</v>
      </c>
      <c r="K476" t="s">
        <v>108</v>
      </c>
    </row>
    <row r="477" spans="1:11" s="9" customFormat="1" hidden="1" x14ac:dyDescent="0.25">
      <c r="A477" t="s">
        <v>99</v>
      </c>
      <c r="B477" t="s">
        <v>100</v>
      </c>
      <c r="C477" t="s">
        <v>39</v>
      </c>
      <c r="D477" t="s">
        <v>41</v>
      </c>
      <c r="E477">
        <v>23</v>
      </c>
      <c r="F477" t="s">
        <v>43</v>
      </c>
      <c r="G477">
        <v>2016</v>
      </c>
      <c r="H477">
        <v>3</v>
      </c>
      <c r="I477" t="s">
        <v>104</v>
      </c>
      <c r="J477" t="s">
        <v>107</v>
      </c>
      <c r="K477" t="s">
        <v>108</v>
      </c>
    </row>
    <row r="478" spans="1:11" s="9" customFormat="1" hidden="1" x14ac:dyDescent="0.25">
      <c r="A478" t="s">
        <v>99</v>
      </c>
      <c r="B478" t="s">
        <v>100</v>
      </c>
      <c r="C478" t="s">
        <v>39</v>
      </c>
      <c r="D478" t="s">
        <v>41</v>
      </c>
      <c r="E478">
        <v>23</v>
      </c>
      <c r="F478" t="s">
        <v>43</v>
      </c>
      <c r="G478">
        <v>2016</v>
      </c>
      <c r="H478">
        <v>4</v>
      </c>
      <c r="I478" t="s">
        <v>104</v>
      </c>
      <c r="J478" t="s">
        <v>107</v>
      </c>
      <c r="K478" t="s">
        <v>108</v>
      </c>
    </row>
    <row r="479" spans="1:11" s="9" customFormat="1" hidden="1" x14ac:dyDescent="0.25">
      <c r="A479" t="s">
        <v>99</v>
      </c>
      <c r="B479" t="s">
        <v>100</v>
      </c>
      <c r="C479" t="s">
        <v>39</v>
      </c>
      <c r="D479" t="s">
        <v>41</v>
      </c>
      <c r="E479">
        <v>23</v>
      </c>
      <c r="F479" t="s">
        <v>47</v>
      </c>
      <c r="G479">
        <v>2016</v>
      </c>
      <c r="H479">
        <v>4</v>
      </c>
      <c r="I479" t="s">
        <v>104</v>
      </c>
      <c r="J479" t="s">
        <v>107</v>
      </c>
      <c r="K479" t="s">
        <v>108</v>
      </c>
    </row>
    <row r="480" spans="1:11" s="9" customFormat="1" hidden="1" x14ac:dyDescent="0.25">
      <c r="A480" t="s">
        <v>99</v>
      </c>
      <c r="B480" t="s">
        <v>100</v>
      </c>
      <c r="C480" t="s">
        <v>39</v>
      </c>
      <c r="D480" t="s">
        <v>41</v>
      </c>
      <c r="E480">
        <v>23</v>
      </c>
      <c r="F480" t="s">
        <v>43</v>
      </c>
      <c r="G480">
        <v>2014</v>
      </c>
      <c r="H480">
        <v>1</v>
      </c>
      <c r="I480" t="s">
        <v>101</v>
      </c>
      <c r="J480" t="s">
        <v>107</v>
      </c>
      <c r="K480"/>
    </row>
    <row r="481" spans="1:11" s="9" customFormat="1" hidden="1" x14ac:dyDescent="0.25">
      <c r="A481" t="s">
        <v>99</v>
      </c>
      <c r="B481" t="s">
        <v>100</v>
      </c>
      <c r="C481" t="s">
        <v>32</v>
      </c>
      <c r="D481" t="s">
        <v>46</v>
      </c>
      <c r="E481">
        <v>23</v>
      </c>
      <c r="F481" t="s">
        <v>43</v>
      </c>
      <c r="G481">
        <v>2014</v>
      </c>
      <c r="H481">
        <v>1</v>
      </c>
      <c r="I481" t="s">
        <v>101</v>
      </c>
      <c r="J481" t="s">
        <v>107</v>
      </c>
      <c r="K481"/>
    </row>
    <row r="482" spans="1:11" s="9" customFormat="1" hidden="1" x14ac:dyDescent="0.25">
      <c r="A482" t="s">
        <v>99</v>
      </c>
      <c r="B482" t="s">
        <v>100</v>
      </c>
      <c r="C482" t="s">
        <v>32</v>
      </c>
      <c r="D482" t="s">
        <v>46</v>
      </c>
      <c r="E482">
        <v>23</v>
      </c>
      <c r="F482" t="s">
        <v>43</v>
      </c>
      <c r="G482">
        <v>2014</v>
      </c>
      <c r="H482">
        <v>1</v>
      </c>
      <c r="I482" t="s">
        <v>104</v>
      </c>
      <c r="J482" t="s">
        <v>107</v>
      </c>
      <c r="K482"/>
    </row>
    <row r="483" spans="1:11" s="9" customFormat="1" hidden="1" x14ac:dyDescent="0.25">
      <c r="A483" t="s">
        <v>99</v>
      </c>
      <c r="B483" t="s">
        <v>100</v>
      </c>
      <c r="C483" t="s">
        <v>51</v>
      </c>
      <c r="D483" t="s">
        <v>28</v>
      </c>
      <c r="E483">
        <v>23</v>
      </c>
      <c r="F483" t="s">
        <v>43</v>
      </c>
      <c r="G483">
        <v>2014</v>
      </c>
      <c r="H483">
        <v>1</v>
      </c>
      <c r="I483" t="s">
        <v>104</v>
      </c>
      <c r="J483" t="s">
        <v>107</v>
      </c>
      <c r="K483"/>
    </row>
    <row r="484" spans="1:11" s="9" customFormat="1" hidden="1" x14ac:dyDescent="0.25">
      <c r="A484" t="s">
        <v>99</v>
      </c>
      <c r="B484" t="s">
        <v>100</v>
      </c>
      <c r="C484" t="s">
        <v>51</v>
      </c>
      <c r="D484" t="s">
        <v>28</v>
      </c>
      <c r="E484">
        <v>23</v>
      </c>
      <c r="F484" t="s">
        <v>43</v>
      </c>
      <c r="G484">
        <v>2014</v>
      </c>
      <c r="H484">
        <v>1</v>
      </c>
      <c r="I484" t="s">
        <v>101</v>
      </c>
      <c r="J484" t="s">
        <v>107</v>
      </c>
      <c r="K484"/>
    </row>
    <row r="485" spans="1:11" s="9" customFormat="1" hidden="1" x14ac:dyDescent="0.25">
      <c r="A485" t="s">
        <v>99</v>
      </c>
      <c r="B485" t="s">
        <v>100</v>
      </c>
      <c r="C485" t="s">
        <v>102</v>
      </c>
      <c r="D485" t="s">
        <v>103</v>
      </c>
      <c r="E485">
        <v>23</v>
      </c>
      <c r="F485" t="s">
        <v>43</v>
      </c>
      <c r="G485">
        <v>2014</v>
      </c>
      <c r="H485">
        <v>1</v>
      </c>
      <c r="I485" t="s">
        <v>104</v>
      </c>
      <c r="J485" t="s">
        <v>107</v>
      </c>
      <c r="K485"/>
    </row>
    <row r="486" spans="1:11" s="9" customFormat="1" hidden="1" x14ac:dyDescent="0.25">
      <c r="A486" t="s">
        <v>99</v>
      </c>
      <c r="B486" t="s">
        <v>100</v>
      </c>
      <c r="C486" t="s">
        <v>102</v>
      </c>
      <c r="D486" t="s">
        <v>103</v>
      </c>
      <c r="E486">
        <v>23</v>
      </c>
      <c r="F486" t="s">
        <v>43</v>
      </c>
      <c r="G486">
        <v>2014</v>
      </c>
      <c r="H486">
        <v>1</v>
      </c>
      <c r="I486" t="s">
        <v>101</v>
      </c>
      <c r="J486" t="s">
        <v>107</v>
      </c>
      <c r="K486"/>
    </row>
    <row r="487" spans="1:11" s="9" customFormat="1" hidden="1" x14ac:dyDescent="0.25">
      <c r="A487" t="s">
        <v>99</v>
      </c>
      <c r="B487" t="s">
        <v>100</v>
      </c>
      <c r="C487" t="s">
        <v>39</v>
      </c>
      <c r="D487" t="s">
        <v>41</v>
      </c>
      <c r="E487">
        <v>23</v>
      </c>
      <c r="F487" t="s">
        <v>43</v>
      </c>
      <c r="G487">
        <v>2014</v>
      </c>
      <c r="H487">
        <v>2</v>
      </c>
      <c r="I487" t="s">
        <v>101</v>
      </c>
      <c r="J487" t="s">
        <v>107</v>
      </c>
      <c r="K487"/>
    </row>
    <row r="488" spans="1:11" s="9" customFormat="1" hidden="1" x14ac:dyDescent="0.25">
      <c r="A488" t="s">
        <v>99</v>
      </c>
      <c r="B488" t="s">
        <v>100</v>
      </c>
      <c r="C488" t="s">
        <v>32</v>
      </c>
      <c r="D488" t="s">
        <v>46</v>
      </c>
      <c r="E488">
        <v>23</v>
      </c>
      <c r="F488" t="s">
        <v>43</v>
      </c>
      <c r="G488">
        <v>2014</v>
      </c>
      <c r="H488">
        <v>2</v>
      </c>
      <c r="I488" t="s">
        <v>101</v>
      </c>
      <c r="J488" t="s">
        <v>107</v>
      </c>
      <c r="K488"/>
    </row>
    <row r="489" spans="1:11" s="9" customFormat="1" hidden="1" x14ac:dyDescent="0.25">
      <c r="A489" t="s">
        <v>99</v>
      </c>
      <c r="B489" t="s">
        <v>100</v>
      </c>
      <c r="C489" t="s">
        <v>32</v>
      </c>
      <c r="D489" t="s">
        <v>46</v>
      </c>
      <c r="E489">
        <v>23</v>
      </c>
      <c r="F489" t="s">
        <v>43</v>
      </c>
      <c r="G489">
        <v>2014</v>
      </c>
      <c r="H489">
        <v>2</v>
      </c>
      <c r="I489" t="s">
        <v>104</v>
      </c>
      <c r="J489" t="s">
        <v>107</v>
      </c>
      <c r="K489"/>
    </row>
    <row r="490" spans="1:11" s="9" customFormat="1" hidden="1" x14ac:dyDescent="0.25">
      <c r="A490" t="s">
        <v>99</v>
      </c>
      <c r="B490" t="s">
        <v>100</v>
      </c>
      <c r="C490" t="s">
        <v>51</v>
      </c>
      <c r="D490" t="s">
        <v>28</v>
      </c>
      <c r="E490">
        <v>23</v>
      </c>
      <c r="F490" t="s">
        <v>43</v>
      </c>
      <c r="G490">
        <v>2014</v>
      </c>
      <c r="H490">
        <v>2</v>
      </c>
      <c r="I490" t="s">
        <v>101</v>
      </c>
      <c r="J490" t="s">
        <v>107</v>
      </c>
      <c r="K490"/>
    </row>
    <row r="491" spans="1:11" s="9" customFormat="1" hidden="1" x14ac:dyDescent="0.25">
      <c r="A491" t="s">
        <v>99</v>
      </c>
      <c r="B491" t="s">
        <v>100</v>
      </c>
      <c r="C491" t="s">
        <v>51</v>
      </c>
      <c r="D491" t="s">
        <v>28</v>
      </c>
      <c r="E491">
        <v>23</v>
      </c>
      <c r="F491" t="s">
        <v>43</v>
      </c>
      <c r="G491">
        <v>2014</v>
      </c>
      <c r="H491">
        <v>2</v>
      </c>
      <c r="I491" t="s">
        <v>104</v>
      </c>
      <c r="J491" t="s">
        <v>107</v>
      </c>
      <c r="K491"/>
    </row>
    <row r="492" spans="1:11" s="9" customFormat="1" hidden="1" x14ac:dyDescent="0.25">
      <c r="A492" t="s">
        <v>99</v>
      </c>
      <c r="B492" t="s">
        <v>100</v>
      </c>
      <c r="C492" t="s">
        <v>102</v>
      </c>
      <c r="D492" t="s">
        <v>103</v>
      </c>
      <c r="E492">
        <v>23</v>
      </c>
      <c r="F492" t="s">
        <v>43</v>
      </c>
      <c r="G492">
        <v>2014</v>
      </c>
      <c r="H492">
        <v>2</v>
      </c>
      <c r="I492" t="s">
        <v>104</v>
      </c>
      <c r="J492" t="s">
        <v>107</v>
      </c>
      <c r="K492"/>
    </row>
    <row r="493" spans="1:11" s="9" customFormat="1" hidden="1" x14ac:dyDescent="0.25">
      <c r="A493" t="s">
        <v>99</v>
      </c>
      <c r="B493" t="s">
        <v>100</v>
      </c>
      <c r="C493" t="s">
        <v>102</v>
      </c>
      <c r="D493" t="s">
        <v>103</v>
      </c>
      <c r="E493">
        <v>23</v>
      </c>
      <c r="F493" t="s">
        <v>43</v>
      </c>
      <c r="G493">
        <v>2014</v>
      </c>
      <c r="H493">
        <v>2</v>
      </c>
      <c r="I493" t="s">
        <v>101</v>
      </c>
      <c r="J493" t="s">
        <v>107</v>
      </c>
      <c r="K493"/>
    </row>
    <row r="494" spans="1:11" s="9" customFormat="1" hidden="1" x14ac:dyDescent="0.25">
      <c r="A494" t="s">
        <v>99</v>
      </c>
      <c r="B494" t="s">
        <v>100</v>
      </c>
      <c r="C494" t="s">
        <v>39</v>
      </c>
      <c r="D494" t="s">
        <v>41</v>
      </c>
      <c r="E494">
        <v>23</v>
      </c>
      <c r="F494" t="s">
        <v>43</v>
      </c>
      <c r="G494">
        <v>2014</v>
      </c>
      <c r="H494">
        <v>3</v>
      </c>
      <c r="I494" t="s">
        <v>101</v>
      </c>
      <c r="J494" t="s">
        <v>107</v>
      </c>
      <c r="K494"/>
    </row>
    <row r="495" spans="1:11" s="9" customFormat="1" hidden="1" x14ac:dyDescent="0.25">
      <c r="A495" t="s">
        <v>99</v>
      </c>
      <c r="B495" t="s">
        <v>100</v>
      </c>
      <c r="C495" t="s">
        <v>32</v>
      </c>
      <c r="D495" t="s">
        <v>46</v>
      </c>
      <c r="E495">
        <v>23</v>
      </c>
      <c r="F495" t="s">
        <v>43</v>
      </c>
      <c r="G495">
        <v>2014</v>
      </c>
      <c r="H495">
        <v>3</v>
      </c>
      <c r="I495" t="s">
        <v>101</v>
      </c>
      <c r="J495" t="s">
        <v>107</v>
      </c>
      <c r="K495"/>
    </row>
    <row r="496" spans="1:11" s="9" customFormat="1" hidden="1" x14ac:dyDescent="0.25">
      <c r="A496" t="s">
        <v>99</v>
      </c>
      <c r="B496" t="s">
        <v>100</v>
      </c>
      <c r="C496" t="s">
        <v>32</v>
      </c>
      <c r="D496" t="s">
        <v>46</v>
      </c>
      <c r="E496">
        <v>23</v>
      </c>
      <c r="F496" t="s">
        <v>43</v>
      </c>
      <c r="G496">
        <v>2014</v>
      </c>
      <c r="H496">
        <v>3</v>
      </c>
      <c r="I496" t="s">
        <v>104</v>
      </c>
      <c r="J496" t="s">
        <v>107</v>
      </c>
      <c r="K496"/>
    </row>
    <row r="497" spans="1:11" s="9" customFormat="1" hidden="1" x14ac:dyDescent="0.25">
      <c r="A497" t="s">
        <v>99</v>
      </c>
      <c r="B497" t="s">
        <v>100</v>
      </c>
      <c r="C497" t="s">
        <v>51</v>
      </c>
      <c r="D497" t="s">
        <v>28</v>
      </c>
      <c r="E497">
        <v>23</v>
      </c>
      <c r="F497" t="s">
        <v>43</v>
      </c>
      <c r="G497">
        <v>2014</v>
      </c>
      <c r="H497">
        <v>3</v>
      </c>
      <c r="I497" t="s">
        <v>104</v>
      </c>
      <c r="J497" t="s">
        <v>107</v>
      </c>
      <c r="K497"/>
    </row>
    <row r="498" spans="1:11" s="9" customFormat="1" hidden="1" x14ac:dyDescent="0.25">
      <c r="A498" t="s">
        <v>99</v>
      </c>
      <c r="B498" t="s">
        <v>100</v>
      </c>
      <c r="C498" t="s">
        <v>51</v>
      </c>
      <c r="D498" t="s">
        <v>28</v>
      </c>
      <c r="E498">
        <v>23</v>
      </c>
      <c r="F498" t="s">
        <v>43</v>
      </c>
      <c r="G498">
        <v>2014</v>
      </c>
      <c r="H498">
        <v>3</v>
      </c>
      <c r="I498" t="s">
        <v>101</v>
      </c>
      <c r="J498" t="s">
        <v>107</v>
      </c>
      <c r="K498"/>
    </row>
    <row r="499" spans="1:11" s="9" customFormat="1" hidden="1" x14ac:dyDescent="0.25">
      <c r="A499" t="s">
        <v>99</v>
      </c>
      <c r="B499" t="s">
        <v>100</v>
      </c>
      <c r="C499" t="s">
        <v>102</v>
      </c>
      <c r="D499" t="s">
        <v>103</v>
      </c>
      <c r="E499">
        <v>23</v>
      </c>
      <c r="F499" t="s">
        <v>43</v>
      </c>
      <c r="G499">
        <v>2014</v>
      </c>
      <c r="H499">
        <v>3</v>
      </c>
      <c r="I499" t="s">
        <v>104</v>
      </c>
      <c r="J499" t="s">
        <v>107</v>
      </c>
      <c r="K499"/>
    </row>
    <row r="500" spans="1:11" s="9" customFormat="1" hidden="1" x14ac:dyDescent="0.25">
      <c r="A500" t="s">
        <v>99</v>
      </c>
      <c r="B500" t="s">
        <v>100</v>
      </c>
      <c r="C500" t="s">
        <v>102</v>
      </c>
      <c r="D500" t="s">
        <v>103</v>
      </c>
      <c r="E500">
        <v>23</v>
      </c>
      <c r="F500" t="s">
        <v>43</v>
      </c>
      <c r="G500">
        <v>2014</v>
      </c>
      <c r="H500">
        <v>3</v>
      </c>
      <c r="I500" t="s">
        <v>101</v>
      </c>
      <c r="J500" t="s">
        <v>107</v>
      </c>
      <c r="K500"/>
    </row>
    <row r="501" spans="1:11" s="9" customFormat="1" hidden="1" x14ac:dyDescent="0.25">
      <c r="A501" t="s">
        <v>99</v>
      </c>
      <c r="B501" t="s">
        <v>100</v>
      </c>
      <c r="C501" t="s">
        <v>39</v>
      </c>
      <c r="D501" t="s">
        <v>41</v>
      </c>
      <c r="E501">
        <v>23</v>
      </c>
      <c r="F501" t="s">
        <v>43</v>
      </c>
      <c r="G501">
        <v>2014</v>
      </c>
      <c r="H501">
        <v>4</v>
      </c>
      <c r="I501" t="s">
        <v>101</v>
      </c>
      <c r="J501" t="s">
        <v>107</v>
      </c>
      <c r="K501"/>
    </row>
    <row r="502" spans="1:11" s="9" customFormat="1" hidden="1" x14ac:dyDescent="0.25">
      <c r="A502" t="s">
        <v>99</v>
      </c>
      <c r="B502" t="s">
        <v>100</v>
      </c>
      <c r="C502" t="s">
        <v>32</v>
      </c>
      <c r="D502" t="s">
        <v>46</v>
      </c>
      <c r="E502">
        <v>23</v>
      </c>
      <c r="F502" t="s">
        <v>43</v>
      </c>
      <c r="G502">
        <v>2014</v>
      </c>
      <c r="H502">
        <v>4</v>
      </c>
      <c r="I502" t="s">
        <v>104</v>
      </c>
      <c r="J502" t="s">
        <v>107</v>
      </c>
      <c r="K502"/>
    </row>
    <row r="503" spans="1:11" s="9" customFormat="1" hidden="1" x14ac:dyDescent="0.25">
      <c r="A503" t="s">
        <v>99</v>
      </c>
      <c r="B503" t="s">
        <v>100</v>
      </c>
      <c r="C503" t="s">
        <v>32</v>
      </c>
      <c r="D503" t="s">
        <v>46</v>
      </c>
      <c r="E503">
        <v>23</v>
      </c>
      <c r="F503" t="s">
        <v>43</v>
      </c>
      <c r="G503">
        <v>2014</v>
      </c>
      <c r="H503">
        <v>4</v>
      </c>
      <c r="I503" t="s">
        <v>101</v>
      </c>
      <c r="J503" t="s">
        <v>107</v>
      </c>
      <c r="K503"/>
    </row>
    <row r="504" spans="1:11" s="9" customFormat="1" hidden="1" x14ac:dyDescent="0.25">
      <c r="A504" t="s">
        <v>99</v>
      </c>
      <c r="B504" t="s">
        <v>100</v>
      </c>
      <c r="C504" t="s">
        <v>51</v>
      </c>
      <c r="D504" t="s">
        <v>28</v>
      </c>
      <c r="E504">
        <v>23</v>
      </c>
      <c r="F504" t="s">
        <v>43</v>
      </c>
      <c r="G504">
        <v>2014</v>
      </c>
      <c r="H504">
        <v>4</v>
      </c>
      <c r="I504" t="s">
        <v>101</v>
      </c>
      <c r="J504" t="s">
        <v>107</v>
      </c>
      <c r="K504"/>
    </row>
    <row r="505" spans="1:11" s="9" customFormat="1" hidden="1" x14ac:dyDescent="0.25">
      <c r="A505" t="s">
        <v>99</v>
      </c>
      <c r="B505" t="s">
        <v>100</v>
      </c>
      <c r="C505" t="s">
        <v>51</v>
      </c>
      <c r="D505" t="s">
        <v>28</v>
      </c>
      <c r="E505">
        <v>23</v>
      </c>
      <c r="F505" t="s">
        <v>43</v>
      </c>
      <c r="G505">
        <v>2014</v>
      </c>
      <c r="H505">
        <v>4</v>
      </c>
      <c r="I505" t="s">
        <v>104</v>
      </c>
      <c r="J505" t="s">
        <v>107</v>
      </c>
      <c r="K505"/>
    </row>
    <row r="506" spans="1:11" s="9" customFormat="1" hidden="1" x14ac:dyDescent="0.25">
      <c r="A506" t="s">
        <v>99</v>
      </c>
      <c r="B506" t="s">
        <v>100</v>
      </c>
      <c r="C506" t="s">
        <v>102</v>
      </c>
      <c r="D506" t="s">
        <v>103</v>
      </c>
      <c r="E506">
        <v>23</v>
      </c>
      <c r="F506" t="s">
        <v>43</v>
      </c>
      <c r="G506">
        <v>2014</v>
      </c>
      <c r="H506">
        <v>4</v>
      </c>
      <c r="I506" t="s">
        <v>101</v>
      </c>
      <c r="J506" t="s">
        <v>107</v>
      </c>
      <c r="K506"/>
    </row>
    <row r="507" spans="1:11" s="9" customFormat="1" hidden="1" x14ac:dyDescent="0.25">
      <c r="A507" t="s">
        <v>99</v>
      </c>
      <c r="B507" t="s">
        <v>100</v>
      </c>
      <c r="C507" t="s">
        <v>102</v>
      </c>
      <c r="D507" t="s">
        <v>103</v>
      </c>
      <c r="E507">
        <v>23</v>
      </c>
      <c r="F507" t="s">
        <v>43</v>
      </c>
      <c r="G507">
        <v>2014</v>
      </c>
      <c r="H507">
        <v>4</v>
      </c>
      <c r="I507" t="s">
        <v>104</v>
      </c>
      <c r="J507" t="s">
        <v>107</v>
      </c>
      <c r="K507"/>
    </row>
    <row r="508" spans="1:11" s="9" customFormat="1" hidden="1" x14ac:dyDescent="0.25">
      <c r="A508" t="s">
        <v>99</v>
      </c>
      <c r="B508" t="s">
        <v>100</v>
      </c>
      <c r="C508" t="s">
        <v>39</v>
      </c>
      <c r="D508" t="s">
        <v>41</v>
      </c>
      <c r="E508">
        <v>23</v>
      </c>
      <c r="F508" t="s">
        <v>43</v>
      </c>
      <c r="G508">
        <v>2015</v>
      </c>
      <c r="H508">
        <v>1</v>
      </c>
      <c r="I508" t="s">
        <v>101</v>
      </c>
      <c r="J508" t="s">
        <v>107</v>
      </c>
      <c r="K508"/>
    </row>
    <row r="509" spans="1:11" s="9" customFormat="1" hidden="1" x14ac:dyDescent="0.25">
      <c r="A509" t="s">
        <v>99</v>
      </c>
      <c r="B509" t="s">
        <v>100</v>
      </c>
      <c r="C509" t="s">
        <v>32</v>
      </c>
      <c r="D509" t="s">
        <v>46</v>
      </c>
      <c r="E509">
        <v>23</v>
      </c>
      <c r="F509" t="s">
        <v>43</v>
      </c>
      <c r="G509">
        <v>2015</v>
      </c>
      <c r="H509">
        <v>1</v>
      </c>
      <c r="I509" t="s">
        <v>101</v>
      </c>
      <c r="J509" t="s">
        <v>107</v>
      </c>
      <c r="K509"/>
    </row>
    <row r="510" spans="1:11" s="9" customFormat="1" hidden="1" x14ac:dyDescent="0.25">
      <c r="A510" t="s">
        <v>99</v>
      </c>
      <c r="B510" t="s">
        <v>100</v>
      </c>
      <c r="C510" t="s">
        <v>32</v>
      </c>
      <c r="D510" t="s">
        <v>46</v>
      </c>
      <c r="E510">
        <v>23</v>
      </c>
      <c r="F510" t="s">
        <v>43</v>
      </c>
      <c r="G510">
        <v>2015</v>
      </c>
      <c r="H510">
        <v>1</v>
      </c>
      <c r="I510" t="s">
        <v>104</v>
      </c>
      <c r="J510" t="s">
        <v>107</v>
      </c>
      <c r="K510"/>
    </row>
    <row r="511" spans="1:11" s="9" customFormat="1" hidden="1" x14ac:dyDescent="0.25">
      <c r="A511" t="s">
        <v>99</v>
      </c>
      <c r="B511" t="s">
        <v>100</v>
      </c>
      <c r="C511" t="s">
        <v>51</v>
      </c>
      <c r="D511" t="s">
        <v>28</v>
      </c>
      <c r="E511">
        <v>23</v>
      </c>
      <c r="F511" t="s">
        <v>43</v>
      </c>
      <c r="G511">
        <v>2015</v>
      </c>
      <c r="H511">
        <v>1</v>
      </c>
      <c r="I511" t="s">
        <v>101</v>
      </c>
      <c r="J511" t="s">
        <v>107</v>
      </c>
      <c r="K511"/>
    </row>
    <row r="512" spans="1:11" s="9" customFormat="1" hidden="1" x14ac:dyDescent="0.25">
      <c r="A512" t="s">
        <v>99</v>
      </c>
      <c r="B512" t="s">
        <v>100</v>
      </c>
      <c r="C512" t="s">
        <v>51</v>
      </c>
      <c r="D512" t="s">
        <v>28</v>
      </c>
      <c r="E512">
        <v>23</v>
      </c>
      <c r="F512" t="s">
        <v>43</v>
      </c>
      <c r="G512">
        <v>2015</v>
      </c>
      <c r="H512">
        <v>1</v>
      </c>
      <c r="I512" t="s">
        <v>104</v>
      </c>
      <c r="J512" t="s">
        <v>107</v>
      </c>
      <c r="K512"/>
    </row>
    <row r="513" spans="1:11" s="9" customFormat="1" hidden="1" x14ac:dyDescent="0.25">
      <c r="A513" t="s">
        <v>99</v>
      </c>
      <c r="B513" t="s">
        <v>100</v>
      </c>
      <c r="C513" t="s">
        <v>102</v>
      </c>
      <c r="D513" t="s">
        <v>103</v>
      </c>
      <c r="E513">
        <v>23</v>
      </c>
      <c r="F513" t="s">
        <v>43</v>
      </c>
      <c r="G513">
        <v>2015</v>
      </c>
      <c r="H513">
        <v>1</v>
      </c>
      <c r="I513" t="s">
        <v>101</v>
      </c>
      <c r="J513" t="s">
        <v>107</v>
      </c>
      <c r="K513"/>
    </row>
    <row r="514" spans="1:11" s="9" customFormat="1" hidden="1" x14ac:dyDescent="0.25">
      <c r="A514" t="s">
        <v>99</v>
      </c>
      <c r="B514" t="s">
        <v>100</v>
      </c>
      <c r="C514" t="s">
        <v>102</v>
      </c>
      <c r="D514" t="s">
        <v>103</v>
      </c>
      <c r="E514">
        <v>23</v>
      </c>
      <c r="F514" t="s">
        <v>43</v>
      </c>
      <c r="G514">
        <v>2015</v>
      </c>
      <c r="H514">
        <v>1</v>
      </c>
      <c r="I514" t="s">
        <v>104</v>
      </c>
      <c r="J514" t="s">
        <v>107</v>
      </c>
      <c r="K514"/>
    </row>
    <row r="515" spans="1:11" s="9" customFormat="1" hidden="1" x14ac:dyDescent="0.25">
      <c r="A515" t="s">
        <v>99</v>
      </c>
      <c r="B515" t="s">
        <v>100</v>
      </c>
      <c r="C515" t="s">
        <v>39</v>
      </c>
      <c r="D515" t="s">
        <v>41</v>
      </c>
      <c r="E515">
        <v>23</v>
      </c>
      <c r="F515" t="s">
        <v>43</v>
      </c>
      <c r="G515">
        <v>2015</v>
      </c>
      <c r="H515">
        <v>2</v>
      </c>
      <c r="I515" t="s">
        <v>101</v>
      </c>
      <c r="J515" t="s">
        <v>107</v>
      </c>
      <c r="K515"/>
    </row>
    <row r="516" spans="1:11" s="9" customFormat="1" hidden="1" x14ac:dyDescent="0.25">
      <c r="A516" t="s">
        <v>99</v>
      </c>
      <c r="B516" t="s">
        <v>100</v>
      </c>
      <c r="C516" t="s">
        <v>32</v>
      </c>
      <c r="D516" t="s">
        <v>46</v>
      </c>
      <c r="E516">
        <v>23</v>
      </c>
      <c r="F516" t="s">
        <v>43</v>
      </c>
      <c r="G516">
        <v>2015</v>
      </c>
      <c r="H516">
        <v>2</v>
      </c>
      <c r="I516" t="s">
        <v>104</v>
      </c>
      <c r="J516" t="s">
        <v>107</v>
      </c>
      <c r="K516"/>
    </row>
    <row r="517" spans="1:11" s="9" customFormat="1" hidden="1" x14ac:dyDescent="0.25">
      <c r="A517" t="s">
        <v>99</v>
      </c>
      <c r="B517" t="s">
        <v>100</v>
      </c>
      <c r="C517" t="s">
        <v>32</v>
      </c>
      <c r="D517" t="s">
        <v>46</v>
      </c>
      <c r="E517">
        <v>23</v>
      </c>
      <c r="F517" t="s">
        <v>43</v>
      </c>
      <c r="G517">
        <v>2015</v>
      </c>
      <c r="H517">
        <v>2</v>
      </c>
      <c r="I517" t="s">
        <v>101</v>
      </c>
      <c r="J517" t="s">
        <v>107</v>
      </c>
      <c r="K517"/>
    </row>
    <row r="518" spans="1:11" s="9" customFormat="1" hidden="1" x14ac:dyDescent="0.25">
      <c r="A518" t="s">
        <v>99</v>
      </c>
      <c r="B518" t="s">
        <v>100</v>
      </c>
      <c r="C518" t="s">
        <v>51</v>
      </c>
      <c r="D518" t="s">
        <v>28</v>
      </c>
      <c r="E518">
        <v>23</v>
      </c>
      <c r="F518" t="s">
        <v>43</v>
      </c>
      <c r="G518">
        <v>2015</v>
      </c>
      <c r="H518">
        <v>2</v>
      </c>
      <c r="I518" t="s">
        <v>101</v>
      </c>
      <c r="J518" t="s">
        <v>107</v>
      </c>
      <c r="K518"/>
    </row>
    <row r="519" spans="1:11" s="9" customFormat="1" hidden="1" x14ac:dyDescent="0.25">
      <c r="A519" t="s">
        <v>99</v>
      </c>
      <c r="B519" t="s">
        <v>100</v>
      </c>
      <c r="C519" t="s">
        <v>51</v>
      </c>
      <c r="D519" t="s">
        <v>28</v>
      </c>
      <c r="E519">
        <v>23</v>
      </c>
      <c r="F519" t="s">
        <v>43</v>
      </c>
      <c r="G519">
        <v>2015</v>
      </c>
      <c r="H519">
        <v>2</v>
      </c>
      <c r="I519" t="s">
        <v>104</v>
      </c>
      <c r="J519" t="s">
        <v>107</v>
      </c>
      <c r="K519"/>
    </row>
    <row r="520" spans="1:11" s="9" customFormat="1" hidden="1" x14ac:dyDescent="0.25">
      <c r="A520" t="s">
        <v>99</v>
      </c>
      <c r="B520" t="s">
        <v>100</v>
      </c>
      <c r="C520" t="s">
        <v>102</v>
      </c>
      <c r="D520" t="s">
        <v>103</v>
      </c>
      <c r="E520">
        <v>23</v>
      </c>
      <c r="F520" t="s">
        <v>43</v>
      </c>
      <c r="G520">
        <v>2015</v>
      </c>
      <c r="H520">
        <v>2</v>
      </c>
      <c r="I520" t="s">
        <v>101</v>
      </c>
      <c r="J520" t="s">
        <v>107</v>
      </c>
      <c r="K520"/>
    </row>
    <row r="521" spans="1:11" s="9" customFormat="1" hidden="1" x14ac:dyDescent="0.25">
      <c r="A521" t="s">
        <v>99</v>
      </c>
      <c r="B521" t="s">
        <v>100</v>
      </c>
      <c r="C521" t="s">
        <v>102</v>
      </c>
      <c r="D521" t="s">
        <v>103</v>
      </c>
      <c r="E521">
        <v>23</v>
      </c>
      <c r="F521" t="s">
        <v>43</v>
      </c>
      <c r="G521">
        <v>2015</v>
      </c>
      <c r="H521">
        <v>2</v>
      </c>
      <c r="I521" t="s">
        <v>104</v>
      </c>
      <c r="J521" t="s">
        <v>107</v>
      </c>
      <c r="K521"/>
    </row>
    <row r="522" spans="1:11" s="9" customFormat="1" hidden="1" x14ac:dyDescent="0.25">
      <c r="A522" t="s">
        <v>99</v>
      </c>
      <c r="B522" t="s">
        <v>100</v>
      </c>
      <c r="C522" t="s">
        <v>39</v>
      </c>
      <c r="D522" t="s">
        <v>41</v>
      </c>
      <c r="E522">
        <v>23</v>
      </c>
      <c r="F522" t="s">
        <v>43</v>
      </c>
      <c r="G522">
        <v>2015</v>
      </c>
      <c r="H522">
        <v>3</v>
      </c>
      <c r="I522" t="s">
        <v>101</v>
      </c>
      <c r="J522" t="s">
        <v>107</v>
      </c>
      <c r="K522"/>
    </row>
    <row r="523" spans="1:11" s="9" customFormat="1" hidden="1" x14ac:dyDescent="0.25">
      <c r="A523" t="s">
        <v>99</v>
      </c>
      <c r="B523" t="s">
        <v>100</v>
      </c>
      <c r="C523" t="s">
        <v>32</v>
      </c>
      <c r="D523" t="s">
        <v>46</v>
      </c>
      <c r="E523">
        <v>23</v>
      </c>
      <c r="F523" t="s">
        <v>43</v>
      </c>
      <c r="G523">
        <v>2015</v>
      </c>
      <c r="H523">
        <v>3</v>
      </c>
      <c r="I523" t="s">
        <v>101</v>
      </c>
      <c r="J523" t="s">
        <v>107</v>
      </c>
      <c r="K523"/>
    </row>
    <row r="524" spans="1:11" s="9" customFormat="1" hidden="1" x14ac:dyDescent="0.25">
      <c r="A524" t="s">
        <v>99</v>
      </c>
      <c r="B524" t="s">
        <v>100</v>
      </c>
      <c r="C524" t="s">
        <v>32</v>
      </c>
      <c r="D524" t="s">
        <v>46</v>
      </c>
      <c r="E524">
        <v>23</v>
      </c>
      <c r="F524" t="s">
        <v>43</v>
      </c>
      <c r="G524">
        <v>2015</v>
      </c>
      <c r="H524">
        <v>3</v>
      </c>
      <c r="I524" t="s">
        <v>104</v>
      </c>
      <c r="J524" t="s">
        <v>107</v>
      </c>
      <c r="K524"/>
    </row>
    <row r="525" spans="1:11" s="9" customFormat="1" hidden="1" x14ac:dyDescent="0.25">
      <c r="A525" t="s">
        <v>99</v>
      </c>
      <c r="B525" t="s">
        <v>100</v>
      </c>
      <c r="C525" t="s">
        <v>51</v>
      </c>
      <c r="D525" t="s">
        <v>28</v>
      </c>
      <c r="E525">
        <v>23</v>
      </c>
      <c r="F525" t="s">
        <v>43</v>
      </c>
      <c r="G525">
        <v>2015</v>
      </c>
      <c r="H525">
        <v>3</v>
      </c>
      <c r="I525" t="s">
        <v>101</v>
      </c>
      <c r="J525" t="s">
        <v>107</v>
      </c>
      <c r="K525"/>
    </row>
    <row r="526" spans="1:11" s="9" customFormat="1" hidden="1" x14ac:dyDescent="0.25">
      <c r="A526" t="s">
        <v>99</v>
      </c>
      <c r="B526" t="s">
        <v>100</v>
      </c>
      <c r="C526" t="s">
        <v>51</v>
      </c>
      <c r="D526" t="s">
        <v>28</v>
      </c>
      <c r="E526">
        <v>23</v>
      </c>
      <c r="F526" t="s">
        <v>43</v>
      </c>
      <c r="G526">
        <v>2015</v>
      </c>
      <c r="H526">
        <v>3</v>
      </c>
      <c r="I526" t="s">
        <v>104</v>
      </c>
      <c r="J526" t="s">
        <v>107</v>
      </c>
      <c r="K526"/>
    </row>
    <row r="527" spans="1:11" s="9" customFormat="1" hidden="1" x14ac:dyDescent="0.25">
      <c r="A527" t="s">
        <v>99</v>
      </c>
      <c r="B527" t="s">
        <v>100</v>
      </c>
      <c r="C527" t="s">
        <v>102</v>
      </c>
      <c r="D527" t="s">
        <v>103</v>
      </c>
      <c r="E527">
        <v>23</v>
      </c>
      <c r="F527" t="s">
        <v>43</v>
      </c>
      <c r="G527">
        <v>2015</v>
      </c>
      <c r="H527">
        <v>3</v>
      </c>
      <c r="I527" t="s">
        <v>104</v>
      </c>
      <c r="J527" t="s">
        <v>107</v>
      </c>
      <c r="K527"/>
    </row>
    <row r="528" spans="1:11" s="9" customFormat="1" hidden="1" x14ac:dyDescent="0.25">
      <c r="A528" t="s">
        <v>99</v>
      </c>
      <c r="B528" t="s">
        <v>100</v>
      </c>
      <c r="C528" t="s">
        <v>102</v>
      </c>
      <c r="D528" t="s">
        <v>103</v>
      </c>
      <c r="E528">
        <v>23</v>
      </c>
      <c r="F528" t="s">
        <v>43</v>
      </c>
      <c r="G528">
        <v>2015</v>
      </c>
      <c r="H528">
        <v>3</v>
      </c>
      <c r="I528" t="s">
        <v>101</v>
      </c>
      <c r="J528" t="s">
        <v>107</v>
      </c>
      <c r="K528"/>
    </row>
    <row r="529" spans="1:11" s="9" customFormat="1" hidden="1" x14ac:dyDescent="0.25">
      <c r="A529" t="s">
        <v>99</v>
      </c>
      <c r="B529" t="s">
        <v>100</v>
      </c>
      <c r="C529" t="s">
        <v>39</v>
      </c>
      <c r="D529" t="s">
        <v>41</v>
      </c>
      <c r="E529">
        <v>23</v>
      </c>
      <c r="F529" t="s">
        <v>43</v>
      </c>
      <c r="G529">
        <v>2015</v>
      </c>
      <c r="H529">
        <v>4</v>
      </c>
      <c r="I529" t="s">
        <v>101</v>
      </c>
      <c r="J529" t="s">
        <v>107</v>
      </c>
      <c r="K529"/>
    </row>
    <row r="530" spans="1:11" s="9" customFormat="1" hidden="1" x14ac:dyDescent="0.25">
      <c r="A530" t="s">
        <v>99</v>
      </c>
      <c r="B530" t="s">
        <v>100</v>
      </c>
      <c r="C530" t="s">
        <v>32</v>
      </c>
      <c r="D530" t="s">
        <v>46</v>
      </c>
      <c r="E530">
        <v>23</v>
      </c>
      <c r="F530" t="s">
        <v>43</v>
      </c>
      <c r="G530">
        <v>2015</v>
      </c>
      <c r="H530">
        <v>4</v>
      </c>
      <c r="I530" t="s">
        <v>101</v>
      </c>
      <c r="J530" t="s">
        <v>107</v>
      </c>
      <c r="K530"/>
    </row>
    <row r="531" spans="1:11" s="9" customFormat="1" hidden="1" x14ac:dyDescent="0.25">
      <c r="A531" t="s">
        <v>99</v>
      </c>
      <c r="B531" t="s">
        <v>100</v>
      </c>
      <c r="C531" t="s">
        <v>32</v>
      </c>
      <c r="D531" t="s">
        <v>46</v>
      </c>
      <c r="E531">
        <v>23</v>
      </c>
      <c r="F531" t="s">
        <v>43</v>
      </c>
      <c r="G531">
        <v>2015</v>
      </c>
      <c r="H531">
        <v>4</v>
      </c>
      <c r="I531" t="s">
        <v>104</v>
      </c>
      <c r="J531" t="s">
        <v>107</v>
      </c>
      <c r="K531"/>
    </row>
    <row r="532" spans="1:11" s="9" customFormat="1" hidden="1" x14ac:dyDescent="0.25">
      <c r="A532" t="s">
        <v>99</v>
      </c>
      <c r="B532" t="s">
        <v>100</v>
      </c>
      <c r="C532" t="s">
        <v>51</v>
      </c>
      <c r="D532" t="s">
        <v>28</v>
      </c>
      <c r="E532">
        <v>23</v>
      </c>
      <c r="F532" t="s">
        <v>43</v>
      </c>
      <c r="G532">
        <v>2015</v>
      </c>
      <c r="H532">
        <v>4</v>
      </c>
      <c r="I532" t="s">
        <v>101</v>
      </c>
      <c r="J532" t="s">
        <v>107</v>
      </c>
      <c r="K532"/>
    </row>
    <row r="533" spans="1:11" s="9" customFormat="1" hidden="1" x14ac:dyDescent="0.25">
      <c r="A533" t="s">
        <v>99</v>
      </c>
      <c r="B533" t="s">
        <v>100</v>
      </c>
      <c r="C533" t="s">
        <v>51</v>
      </c>
      <c r="D533" t="s">
        <v>28</v>
      </c>
      <c r="E533">
        <v>23</v>
      </c>
      <c r="F533" t="s">
        <v>43</v>
      </c>
      <c r="G533">
        <v>2015</v>
      </c>
      <c r="H533">
        <v>4</v>
      </c>
      <c r="I533" t="s">
        <v>104</v>
      </c>
      <c r="J533" t="s">
        <v>107</v>
      </c>
      <c r="K533"/>
    </row>
    <row r="534" spans="1:11" s="9" customFormat="1" hidden="1" x14ac:dyDescent="0.25">
      <c r="A534" t="s">
        <v>99</v>
      </c>
      <c r="B534" t="s">
        <v>100</v>
      </c>
      <c r="C534" t="s">
        <v>102</v>
      </c>
      <c r="D534" t="s">
        <v>103</v>
      </c>
      <c r="E534">
        <v>23</v>
      </c>
      <c r="F534" t="s">
        <v>43</v>
      </c>
      <c r="G534">
        <v>2015</v>
      </c>
      <c r="H534">
        <v>4</v>
      </c>
      <c r="I534" t="s">
        <v>101</v>
      </c>
      <c r="J534" t="s">
        <v>107</v>
      </c>
      <c r="K534"/>
    </row>
    <row r="535" spans="1:11" s="9" customFormat="1" hidden="1" x14ac:dyDescent="0.25">
      <c r="A535" t="s">
        <v>99</v>
      </c>
      <c r="B535" t="s">
        <v>100</v>
      </c>
      <c r="C535" t="s">
        <v>102</v>
      </c>
      <c r="D535" t="s">
        <v>103</v>
      </c>
      <c r="E535">
        <v>23</v>
      </c>
      <c r="F535" t="s">
        <v>43</v>
      </c>
      <c r="G535">
        <v>2015</v>
      </c>
      <c r="H535">
        <v>4</v>
      </c>
      <c r="I535" t="s">
        <v>104</v>
      </c>
      <c r="J535" t="s">
        <v>107</v>
      </c>
      <c r="K535"/>
    </row>
    <row r="536" spans="1:11" s="9" customFormat="1" hidden="1" x14ac:dyDescent="0.25">
      <c r="A536" t="s">
        <v>99</v>
      </c>
      <c r="B536" t="s">
        <v>100</v>
      </c>
      <c r="C536" t="s">
        <v>39</v>
      </c>
      <c r="D536" t="s">
        <v>41</v>
      </c>
      <c r="E536">
        <v>23</v>
      </c>
      <c r="F536" t="s">
        <v>43</v>
      </c>
      <c r="G536">
        <v>2016</v>
      </c>
      <c r="H536">
        <v>1</v>
      </c>
      <c r="I536" t="s">
        <v>101</v>
      </c>
      <c r="J536" t="s">
        <v>107</v>
      </c>
      <c r="K536"/>
    </row>
    <row r="537" spans="1:11" s="9" customFormat="1" hidden="1" x14ac:dyDescent="0.25">
      <c r="A537" t="s">
        <v>99</v>
      </c>
      <c r="B537" t="s">
        <v>100</v>
      </c>
      <c r="C537" t="s">
        <v>32</v>
      </c>
      <c r="D537" t="s">
        <v>46</v>
      </c>
      <c r="E537">
        <v>23</v>
      </c>
      <c r="F537" t="s">
        <v>43</v>
      </c>
      <c r="G537">
        <v>2016</v>
      </c>
      <c r="H537">
        <v>1</v>
      </c>
      <c r="I537" t="s">
        <v>104</v>
      </c>
      <c r="J537" t="s">
        <v>107</v>
      </c>
      <c r="K537"/>
    </row>
    <row r="538" spans="1:11" s="9" customFormat="1" hidden="1" x14ac:dyDescent="0.25">
      <c r="A538" t="s">
        <v>99</v>
      </c>
      <c r="B538" t="s">
        <v>100</v>
      </c>
      <c r="C538" t="s">
        <v>32</v>
      </c>
      <c r="D538" t="s">
        <v>46</v>
      </c>
      <c r="E538">
        <v>23</v>
      </c>
      <c r="F538" t="s">
        <v>43</v>
      </c>
      <c r="G538">
        <v>2016</v>
      </c>
      <c r="H538">
        <v>1</v>
      </c>
      <c r="I538" t="s">
        <v>101</v>
      </c>
      <c r="J538" t="s">
        <v>107</v>
      </c>
      <c r="K538"/>
    </row>
    <row r="539" spans="1:11" s="9" customFormat="1" hidden="1" x14ac:dyDescent="0.25">
      <c r="A539" t="s">
        <v>99</v>
      </c>
      <c r="B539" t="s">
        <v>100</v>
      </c>
      <c r="C539" t="s">
        <v>51</v>
      </c>
      <c r="D539" t="s">
        <v>28</v>
      </c>
      <c r="E539">
        <v>23</v>
      </c>
      <c r="F539" t="s">
        <v>43</v>
      </c>
      <c r="G539">
        <v>2016</v>
      </c>
      <c r="H539">
        <v>1</v>
      </c>
      <c r="I539" t="s">
        <v>104</v>
      </c>
      <c r="J539" t="s">
        <v>107</v>
      </c>
      <c r="K539"/>
    </row>
    <row r="540" spans="1:11" s="9" customFormat="1" hidden="1" x14ac:dyDescent="0.25">
      <c r="A540" t="s">
        <v>99</v>
      </c>
      <c r="B540" t="s">
        <v>100</v>
      </c>
      <c r="C540" t="s">
        <v>51</v>
      </c>
      <c r="D540" t="s">
        <v>28</v>
      </c>
      <c r="E540">
        <v>23</v>
      </c>
      <c r="F540" t="s">
        <v>43</v>
      </c>
      <c r="G540">
        <v>2016</v>
      </c>
      <c r="H540">
        <v>1</v>
      </c>
      <c r="I540" t="s">
        <v>101</v>
      </c>
      <c r="J540" t="s">
        <v>107</v>
      </c>
      <c r="K540"/>
    </row>
    <row r="541" spans="1:11" s="9" customFormat="1" hidden="1" x14ac:dyDescent="0.25">
      <c r="A541" t="s">
        <v>99</v>
      </c>
      <c r="B541" t="s">
        <v>100</v>
      </c>
      <c r="C541" t="s">
        <v>102</v>
      </c>
      <c r="D541" t="s">
        <v>103</v>
      </c>
      <c r="E541">
        <v>23</v>
      </c>
      <c r="F541" t="s">
        <v>43</v>
      </c>
      <c r="G541">
        <v>2016</v>
      </c>
      <c r="H541">
        <v>1</v>
      </c>
      <c r="I541" t="s">
        <v>101</v>
      </c>
      <c r="J541" t="s">
        <v>107</v>
      </c>
      <c r="K541"/>
    </row>
    <row r="542" spans="1:11" s="9" customFormat="1" hidden="1" x14ac:dyDescent="0.25">
      <c r="A542" t="s">
        <v>99</v>
      </c>
      <c r="B542" t="s">
        <v>100</v>
      </c>
      <c r="C542" t="s">
        <v>102</v>
      </c>
      <c r="D542" t="s">
        <v>103</v>
      </c>
      <c r="E542">
        <v>23</v>
      </c>
      <c r="F542" t="s">
        <v>43</v>
      </c>
      <c r="G542">
        <v>2016</v>
      </c>
      <c r="H542">
        <v>1</v>
      </c>
      <c r="I542" t="s">
        <v>104</v>
      </c>
      <c r="J542" t="s">
        <v>107</v>
      </c>
      <c r="K542"/>
    </row>
    <row r="543" spans="1:11" s="9" customFormat="1" hidden="1" x14ac:dyDescent="0.25">
      <c r="A543" t="s">
        <v>99</v>
      </c>
      <c r="B543" t="s">
        <v>100</v>
      </c>
      <c r="C543" t="s">
        <v>39</v>
      </c>
      <c r="D543" t="s">
        <v>41</v>
      </c>
      <c r="E543">
        <v>23</v>
      </c>
      <c r="F543" t="s">
        <v>43</v>
      </c>
      <c r="G543">
        <v>2016</v>
      </c>
      <c r="H543">
        <v>2</v>
      </c>
      <c r="I543" t="s">
        <v>101</v>
      </c>
      <c r="J543" t="s">
        <v>107</v>
      </c>
      <c r="K543"/>
    </row>
    <row r="544" spans="1:11" s="9" customFormat="1" hidden="1" x14ac:dyDescent="0.25">
      <c r="A544" t="s">
        <v>99</v>
      </c>
      <c r="B544" t="s">
        <v>100</v>
      </c>
      <c r="C544" t="s">
        <v>32</v>
      </c>
      <c r="D544" t="s">
        <v>46</v>
      </c>
      <c r="E544">
        <v>23</v>
      </c>
      <c r="F544" t="s">
        <v>43</v>
      </c>
      <c r="G544">
        <v>2016</v>
      </c>
      <c r="H544">
        <v>2</v>
      </c>
      <c r="I544" t="s">
        <v>104</v>
      </c>
      <c r="J544" t="s">
        <v>107</v>
      </c>
      <c r="K544"/>
    </row>
    <row r="545" spans="1:11" s="9" customFormat="1" hidden="1" x14ac:dyDescent="0.25">
      <c r="A545" t="s">
        <v>99</v>
      </c>
      <c r="B545" t="s">
        <v>100</v>
      </c>
      <c r="C545" t="s">
        <v>32</v>
      </c>
      <c r="D545" t="s">
        <v>46</v>
      </c>
      <c r="E545">
        <v>23</v>
      </c>
      <c r="F545" t="s">
        <v>43</v>
      </c>
      <c r="G545">
        <v>2016</v>
      </c>
      <c r="H545">
        <v>2</v>
      </c>
      <c r="I545" t="s">
        <v>101</v>
      </c>
      <c r="J545" t="s">
        <v>107</v>
      </c>
      <c r="K545"/>
    </row>
    <row r="546" spans="1:11" s="9" customFormat="1" hidden="1" x14ac:dyDescent="0.25">
      <c r="A546" t="s">
        <v>99</v>
      </c>
      <c r="B546" t="s">
        <v>100</v>
      </c>
      <c r="C546" t="s">
        <v>51</v>
      </c>
      <c r="D546" t="s">
        <v>28</v>
      </c>
      <c r="E546">
        <v>23</v>
      </c>
      <c r="F546" t="s">
        <v>43</v>
      </c>
      <c r="G546">
        <v>2016</v>
      </c>
      <c r="H546">
        <v>2</v>
      </c>
      <c r="I546" t="s">
        <v>101</v>
      </c>
      <c r="J546" t="s">
        <v>107</v>
      </c>
      <c r="K546"/>
    </row>
    <row r="547" spans="1:11" s="9" customFormat="1" hidden="1" x14ac:dyDescent="0.25">
      <c r="A547" t="s">
        <v>99</v>
      </c>
      <c r="B547" t="s">
        <v>100</v>
      </c>
      <c r="C547" t="s">
        <v>51</v>
      </c>
      <c r="D547" t="s">
        <v>28</v>
      </c>
      <c r="E547">
        <v>23</v>
      </c>
      <c r="F547" t="s">
        <v>43</v>
      </c>
      <c r="G547">
        <v>2016</v>
      </c>
      <c r="H547">
        <v>2</v>
      </c>
      <c r="I547" t="s">
        <v>104</v>
      </c>
      <c r="J547" t="s">
        <v>107</v>
      </c>
      <c r="K547"/>
    </row>
    <row r="548" spans="1:11" s="9" customFormat="1" hidden="1" x14ac:dyDescent="0.25">
      <c r="A548" t="s">
        <v>99</v>
      </c>
      <c r="B548" t="s">
        <v>100</v>
      </c>
      <c r="C548" t="s">
        <v>102</v>
      </c>
      <c r="D548" t="s">
        <v>103</v>
      </c>
      <c r="E548">
        <v>23</v>
      </c>
      <c r="F548" t="s">
        <v>43</v>
      </c>
      <c r="G548">
        <v>2016</v>
      </c>
      <c r="H548">
        <v>2</v>
      </c>
      <c r="I548" t="s">
        <v>101</v>
      </c>
      <c r="J548" t="s">
        <v>107</v>
      </c>
      <c r="K548"/>
    </row>
    <row r="549" spans="1:11" s="9" customFormat="1" hidden="1" x14ac:dyDescent="0.25">
      <c r="A549" t="s">
        <v>99</v>
      </c>
      <c r="B549" t="s">
        <v>100</v>
      </c>
      <c r="C549" t="s">
        <v>102</v>
      </c>
      <c r="D549" t="s">
        <v>103</v>
      </c>
      <c r="E549">
        <v>23</v>
      </c>
      <c r="F549" t="s">
        <v>43</v>
      </c>
      <c r="G549">
        <v>2016</v>
      </c>
      <c r="H549">
        <v>2</v>
      </c>
      <c r="I549" t="s">
        <v>104</v>
      </c>
      <c r="J549" t="s">
        <v>107</v>
      </c>
      <c r="K549"/>
    </row>
    <row r="550" spans="1:11" s="9" customFormat="1" hidden="1" x14ac:dyDescent="0.25">
      <c r="A550" t="s">
        <v>99</v>
      </c>
      <c r="B550" t="s">
        <v>100</v>
      </c>
      <c r="C550" t="s">
        <v>39</v>
      </c>
      <c r="D550" t="s">
        <v>41</v>
      </c>
      <c r="E550">
        <v>23</v>
      </c>
      <c r="F550" t="s">
        <v>43</v>
      </c>
      <c r="G550">
        <v>2016</v>
      </c>
      <c r="H550">
        <v>3</v>
      </c>
      <c r="I550" t="s">
        <v>101</v>
      </c>
      <c r="J550" t="s">
        <v>107</v>
      </c>
      <c r="K550"/>
    </row>
    <row r="551" spans="1:11" s="9" customFormat="1" hidden="1" x14ac:dyDescent="0.25">
      <c r="A551" t="s">
        <v>99</v>
      </c>
      <c r="B551" t="s">
        <v>100</v>
      </c>
      <c r="C551" t="s">
        <v>32</v>
      </c>
      <c r="D551" t="s">
        <v>46</v>
      </c>
      <c r="E551">
        <v>23</v>
      </c>
      <c r="F551" t="s">
        <v>43</v>
      </c>
      <c r="G551">
        <v>2016</v>
      </c>
      <c r="H551">
        <v>3</v>
      </c>
      <c r="I551" t="s">
        <v>101</v>
      </c>
      <c r="J551" t="s">
        <v>107</v>
      </c>
      <c r="K551"/>
    </row>
    <row r="552" spans="1:11" s="9" customFormat="1" hidden="1" x14ac:dyDescent="0.25">
      <c r="A552" t="s">
        <v>99</v>
      </c>
      <c r="B552" t="s">
        <v>100</v>
      </c>
      <c r="C552" t="s">
        <v>32</v>
      </c>
      <c r="D552" t="s">
        <v>46</v>
      </c>
      <c r="E552">
        <v>23</v>
      </c>
      <c r="F552" t="s">
        <v>43</v>
      </c>
      <c r="G552">
        <v>2016</v>
      </c>
      <c r="H552">
        <v>3</v>
      </c>
      <c r="I552" t="s">
        <v>104</v>
      </c>
      <c r="J552" t="s">
        <v>107</v>
      </c>
      <c r="K552"/>
    </row>
    <row r="553" spans="1:11" s="9" customFormat="1" hidden="1" x14ac:dyDescent="0.25">
      <c r="A553" t="s">
        <v>99</v>
      </c>
      <c r="B553" t="s">
        <v>100</v>
      </c>
      <c r="C553" t="s">
        <v>51</v>
      </c>
      <c r="D553" t="s">
        <v>28</v>
      </c>
      <c r="E553">
        <v>23</v>
      </c>
      <c r="F553" t="s">
        <v>43</v>
      </c>
      <c r="G553">
        <v>2016</v>
      </c>
      <c r="H553">
        <v>3</v>
      </c>
      <c r="I553" t="s">
        <v>101</v>
      </c>
      <c r="J553" t="s">
        <v>107</v>
      </c>
      <c r="K553"/>
    </row>
    <row r="554" spans="1:11" s="9" customFormat="1" hidden="1" x14ac:dyDescent="0.25">
      <c r="A554" t="s">
        <v>99</v>
      </c>
      <c r="B554" t="s">
        <v>100</v>
      </c>
      <c r="C554" t="s">
        <v>51</v>
      </c>
      <c r="D554" t="s">
        <v>28</v>
      </c>
      <c r="E554">
        <v>23</v>
      </c>
      <c r="F554" t="s">
        <v>43</v>
      </c>
      <c r="G554">
        <v>2016</v>
      </c>
      <c r="H554">
        <v>3</v>
      </c>
      <c r="I554" t="s">
        <v>104</v>
      </c>
      <c r="J554" t="s">
        <v>107</v>
      </c>
      <c r="K554"/>
    </row>
    <row r="555" spans="1:11" s="9" customFormat="1" hidden="1" x14ac:dyDescent="0.25">
      <c r="A555" t="s">
        <v>99</v>
      </c>
      <c r="B555" t="s">
        <v>100</v>
      </c>
      <c r="C555" t="s">
        <v>102</v>
      </c>
      <c r="D555" t="s">
        <v>103</v>
      </c>
      <c r="E555">
        <v>23</v>
      </c>
      <c r="F555" t="s">
        <v>43</v>
      </c>
      <c r="G555">
        <v>2016</v>
      </c>
      <c r="H555">
        <v>3</v>
      </c>
      <c r="I555" t="s">
        <v>101</v>
      </c>
      <c r="J555" t="s">
        <v>107</v>
      </c>
      <c r="K555"/>
    </row>
    <row r="556" spans="1:11" s="9" customFormat="1" hidden="1" x14ac:dyDescent="0.25">
      <c r="A556" t="s">
        <v>99</v>
      </c>
      <c r="B556" t="s">
        <v>100</v>
      </c>
      <c r="C556" t="s">
        <v>102</v>
      </c>
      <c r="D556" t="s">
        <v>103</v>
      </c>
      <c r="E556">
        <v>23</v>
      </c>
      <c r="F556" t="s">
        <v>43</v>
      </c>
      <c r="G556">
        <v>2016</v>
      </c>
      <c r="H556">
        <v>3</v>
      </c>
      <c r="I556" t="s">
        <v>104</v>
      </c>
      <c r="J556" t="s">
        <v>107</v>
      </c>
      <c r="K556"/>
    </row>
    <row r="557" spans="1:11" s="9" customFormat="1" hidden="1" x14ac:dyDescent="0.25">
      <c r="A557" t="s">
        <v>99</v>
      </c>
      <c r="B557" t="s">
        <v>100</v>
      </c>
      <c r="C557" t="s">
        <v>39</v>
      </c>
      <c r="D557" t="s">
        <v>41</v>
      </c>
      <c r="E557">
        <v>23</v>
      </c>
      <c r="F557" t="s">
        <v>43</v>
      </c>
      <c r="G557">
        <v>2016</v>
      </c>
      <c r="H557">
        <v>4</v>
      </c>
      <c r="I557" t="s">
        <v>101</v>
      </c>
      <c r="J557" t="s">
        <v>107</v>
      </c>
      <c r="K557"/>
    </row>
    <row r="558" spans="1:11" s="9" customFormat="1" hidden="1" x14ac:dyDescent="0.25">
      <c r="A558" t="s">
        <v>99</v>
      </c>
      <c r="B558" t="s">
        <v>100</v>
      </c>
      <c r="C558" t="s">
        <v>32</v>
      </c>
      <c r="D558" t="s">
        <v>46</v>
      </c>
      <c r="E558">
        <v>23</v>
      </c>
      <c r="F558" t="s">
        <v>43</v>
      </c>
      <c r="G558">
        <v>2016</v>
      </c>
      <c r="H558">
        <v>4</v>
      </c>
      <c r="I558" t="s">
        <v>101</v>
      </c>
      <c r="J558" t="s">
        <v>107</v>
      </c>
      <c r="K558"/>
    </row>
    <row r="559" spans="1:11" s="9" customFormat="1" hidden="1" x14ac:dyDescent="0.25">
      <c r="A559" t="s">
        <v>99</v>
      </c>
      <c r="B559" t="s">
        <v>100</v>
      </c>
      <c r="C559" t="s">
        <v>32</v>
      </c>
      <c r="D559" t="s">
        <v>46</v>
      </c>
      <c r="E559">
        <v>23</v>
      </c>
      <c r="F559" t="s">
        <v>43</v>
      </c>
      <c r="G559">
        <v>2016</v>
      </c>
      <c r="H559">
        <v>4</v>
      </c>
      <c r="I559" t="s">
        <v>104</v>
      </c>
      <c r="J559" t="s">
        <v>107</v>
      </c>
      <c r="K559"/>
    </row>
    <row r="560" spans="1:11" s="9" customFormat="1" hidden="1" x14ac:dyDescent="0.25">
      <c r="A560" t="s">
        <v>99</v>
      </c>
      <c r="B560" t="s">
        <v>100</v>
      </c>
      <c r="C560" t="s">
        <v>51</v>
      </c>
      <c r="D560" t="s">
        <v>28</v>
      </c>
      <c r="E560">
        <v>23</v>
      </c>
      <c r="F560" t="s">
        <v>43</v>
      </c>
      <c r="G560">
        <v>2016</v>
      </c>
      <c r="H560">
        <v>4</v>
      </c>
      <c r="I560" t="s">
        <v>104</v>
      </c>
      <c r="J560" t="s">
        <v>107</v>
      </c>
      <c r="K560"/>
    </row>
    <row r="561" spans="1:11" s="9" customFormat="1" hidden="1" x14ac:dyDescent="0.25">
      <c r="A561" t="s">
        <v>99</v>
      </c>
      <c r="B561" t="s">
        <v>100</v>
      </c>
      <c r="C561" t="s">
        <v>51</v>
      </c>
      <c r="D561" t="s">
        <v>28</v>
      </c>
      <c r="E561">
        <v>23</v>
      </c>
      <c r="F561" t="s">
        <v>43</v>
      </c>
      <c r="G561">
        <v>2016</v>
      </c>
      <c r="H561">
        <v>4</v>
      </c>
      <c r="I561" t="s">
        <v>101</v>
      </c>
      <c r="J561" t="s">
        <v>107</v>
      </c>
      <c r="K561"/>
    </row>
    <row r="562" spans="1:11" s="9" customFormat="1" hidden="1" x14ac:dyDescent="0.25">
      <c r="A562" t="s">
        <v>99</v>
      </c>
      <c r="B562" t="s">
        <v>100</v>
      </c>
      <c r="C562" t="s">
        <v>102</v>
      </c>
      <c r="D562" t="s">
        <v>103</v>
      </c>
      <c r="E562">
        <v>23</v>
      </c>
      <c r="F562" t="s">
        <v>43</v>
      </c>
      <c r="G562">
        <v>2016</v>
      </c>
      <c r="H562">
        <v>4</v>
      </c>
      <c r="I562" t="s">
        <v>101</v>
      </c>
      <c r="J562" t="s">
        <v>107</v>
      </c>
      <c r="K562"/>
    </row>
    <row r="563" spans="1:11" s="9" customFormat="1" hidden="1" x14ac:dyDescent="0.25">
      <c r="A563" t="s">
        <v>99</v>
      </c>
      <c r="B563" t="s">
        <v>100</v>
      </c>
      <c r="C563" t="s">
        <v>102</v>
      </c>
      <c r="D563" t="s">
        <v>103</v>
      </c>
      <c r="E563">
        <v>23</v>
      </c>
      <c r="F563" t="s">
        <v>43</v>
      </c>
      <c r="G563">
        <v>2016</v>
      </c>
      <c r="H563">
        <v>4</v>
      </c>
      <c r="I563" t="s">
        <v>104</v>
      </c>
      <c r="J563" t="s">
        <v>107</v>
      </c>
      <c r="K563"/>
    </row>
    <row r="564" spans="1:11" s="9" customFormat="1" hidden="1" x14ac:dyDescent="0.25">
      <c r="A564" t="s">
        <v>99</v>
      </c>
      <c r="B564" t="s">
        <v>100</v>
      </c>
      <c r="C564" t="s">
        <v>39</v>
      </c>
      <c r="D564" t="s">
        <v>41</v>
      </c>
      <c r="E564">
        <v>24</v>
      </c>
      <c r="F564" t="s">
        <v>47</v>
      </c>
      <c r="G564">
        <v>2014</v>
      </c>
      <c r="H564">
        <v>1</v>
      </c>
      <c r="I564" t="s">
        <v>101</v>
      </c>
      <c r="J564" t="s">
        <v>107</v>
      </c>
      <c r="K564"/>
    </row>
    <row r="565" spans="1:11" s="9" customFormat="1" hidden="1" x14ac:dyDescent="0.25">
      <c r="A565" t="s">
        <v>99</v>
      </c>
      <c r="B565" t="s">
        <v>100</v>
      </c>
      <c r="C565" t="s">
        <v>32</v>
      </c>
      <c r="D565" t="s">
        <v>34</v>
      </c>
      <c r="E565">
        <v>24</v>
      </c>
      <c r="F565" t="s">
        <v>47</v>
      </c>
      <c r="G565">
        <v>2014</v>
      </c>
      <c r="H565">
        <v>1</v>
      </c>
      <c r="I565" t="s">
        <v>101</v>
      </c>
      <c r="J565" t="s">
        <v>107</v>
      </c>
      <c r="K565"/>
    </row>
    <row r="566" spans="1:11" s="9" customFormat="1" hidden="1" x14ac:dyDescent="0.25">
      <c r="A566" t="s">
        <v>99</v>
      </c>
      <c r="B566" t="s">
        <v>100</v>
      </c>
      <c r="C566" t="s">
        <v>32</v>
      </c>
      <c r="D566" t="s">
        <v>34</v>
      </c>
      <c r="E566">
        <v>24</v>
      </c>
      <c r="F566" t="s">
        <v>47</v>
      </c>
      <c r="G566">
        <v>2014</v>
      </c>
      <c r="H566">
        <v>1</v>
      </c>
      <c r="I566" t="s">
        <v>104</v>
      </c>
      <c r="J566" t="s">
        <v>107</v>
      </c>
      <c r="K566"/>
    </row>
    <row r="567" spans="1:11" s="9" customFormat="1" x14ac:dyDescent="0.25">
      <c r="A567" t="s">
        <v>99</v>
      </c>
      <c r="B567" t="s">
        <v>100</v>
      </c>
      <c r="C567" t="s">
        <v>48</v>
      </c>
      <c r="D567" t="s">
        <v>50</v>
      </c>
      <c r="E567">
        <v>24</v>
      </c>
      <c r="F567" t="s">
        <v>47</v>
      </c>
      <c r="G567">
        <v>2014</v>
      </c>
      <c r="H567">
        <v>1</v>
      </c>
      <c r="I567" t="s">
        <v>101</v>
      </c>
      <c r="J567" t="s">
        <v>107</v>
      </c>
      <c r="K567"/>
    </row>
    <row r="568" spans="1:11" s="9" customFormat="1" hidden="1" x14ac:dyDescent="0.25">
      <c r="A568" t="s">
        <v>99</v>
      </c>
      <c r="B568" t="s">
        <v>100</v>
      </c>
      <c r="C568" t="s">
        <v>51</v>
      </c>
      <c r="D568" t="s">
        <v>28</v>
      </c>
      <c r="E568">
        <v>24</v>
      </c>
      <c r="F568" t="s">
        <v>47</v>
      </c>
      <c r="G568">
        <v>2014</v>
      </c>
      <c r="H568">
        <v>1</v>
      </c>
      <c r="I568" t="s">
        <v>104</v>
      </c>
      <c r="J568" t="s">
        <v>107</v>
      </c>
      <c r="K568"/>
    </row>
    <row r="569" spans="1:11" s="9" customFormat="1" hidden="1" x14ac:dyDescent="0.25">
      <c r="A569" t="s">
        <v>99</v>
      </c>
      <c r="B569" t="s">
        <v>100</v>
      </c>
      <c r="C569" t="s">
        <v>51</v>
      </c>
      <c r="D569" t="s">
        <v>28</v>
      </c>
      <c r="E569">
        <v>24</v>
      </c>
      <c r="F569" t="s">
        <v>47</v>
      </c>
      <c r="G569">
        <v>2014</v>
      </c>
      <c r="H569">
        <v>1</v>
      </c>
      <c r="I569" t="s">
        <v>101</v>
      </c>
      <c r="J569" t="s">
        <v>107</v>
      </c>
      <c r="K569"/>
    </row>
    <row r="570" spans="1:11" s="9" customFormat="1" hidden="1" x14ac:dyDescent="0.25">
      <c r="A570" t="s">
        <v>99</v>
      </c>
      <c r="B570" t="s">
        <v>100</v>
      </c>
      <c r="C570" t="s">
        <v>102</v>
      </c>
      <c r="D570" t="s">
        <v>103</v>
      </c>
      <c r="E570">
        <v>24</v>
      </c>
      <c r="F570" t="s">
        <v>47</v>
      </c>
      <c r="G570">
        <v>2014</v>
      </c>
      <c r="H570">
        <v>1</v>
      </c>
      <c r="I570" t="s">
        <v>101</v>
      </c>
      <c r="J570" t="s">
        <v>107</v>
      </c>
      <c r="K570"/>
    </row>
    <row r="571" spans="1:11" s="9" customFormat="1" hidden="1" x14ac:dyDescent="0.25">
      <c r="A571" t="s">
        <v>99</v>
      </c>
      <c r="B571" t="s">
        <v>100</v>
      </c>
      <c r="C571" t="s">
        <v>102</v>
      </c>
      <c r="D571" t="s">
        <v>103</v>
      </c>
      <c r="E571">
        <v>24</v>
      </c>
      <c r="F571" t="s">
        <v>47</v>
      </c>
      <c r="G571">
        <v>2014</v>
      </c>
      <c r="H571">
        <v>1</v>
      </c>
      <c r="I571" t="s">
        <v>104</v>
      </c>
      <c r="J571" t="s">
        <v>107</v>
      </c>
      <c r="K571"/>
    </row>
    <row r="572" spans="1:11" s="9" customFormat="1" hidden="1" x14ac:dyDescent="0.25">
      <c r="A572" t="s">
        <v>99</v>
      </c>
      <c r="B572" t="s">
        <v>100</v>
      </c>
      <c r="C572" t="s">
        <v>39</v>
      </c>
      <c r="D572" t="s">
        <v>41</v>
      </c>
      <c r="E572">
        <v>24</v>
      </c>
      <c r="F572" t="s">
        <v>47</v>
      </c>
      <c r="G572">
        <v>2014</v>
      </c>
      <c r="H572">
        <v>2</v>
      </c>
      <c r="I572" t="s">
        <v>101</v>
      </c>
      <c r="J572" t="s">
        <v>107</v>
      </c>
      <c r="K572"/>
    </row>
    <row r="573" spans="1:11" s="9" customFormat="1" hidden="1" x14ac:dyDescent="0.25">
      <c r="A573" t="s">
        <v>99</v>
      </c>
      <c r="B573" t="s">
        <v>100</v>
      </c>
      <c r="C573" t="s">
        <v>32</v>
      </c>
      <c r="D573" t="s">
        <v>34</v>
      </c>
      <c r="E573">
        <v>24</v>
      </c>
      <c r="F573" t="s">
        <v>47</v>
      </c>
      <c r="G573">
        <v>2014</v>
      </c>
      <c r="H573">
        <v>2</v>
      </c>
      <c r="I573" t="s">
        <v>101</v>
      </c>
      <c r="J573" t="s">
        <v>107</v>
      </c>
      <c r="K573"/>
    </row>
    <row r="574" spans="1:11" s="9" customFormat="1" hidden="1" x14ac:dyDescent="0.25">
      <c r="A574" t="s">
        <v>99</v>
      </c>
      <c r="B574" t="s">
        <v>100</v>
      </c>
      <c r="C574" t="s">
        <v>32</v>
      </c>
      <c r="D574" t="s">
        <v>34</v>
      </c>
      <c r="E574">
        <v>24</v>
      </c>
      <c r="F574" t="s">
        <v>47</v>
      </c>
      <c r="G574">
        <v>2014</v>
      </c>
      <c r="H574">
        <v>2</v>
      </c>
      <c r="I574" t="s">
        <v>104</v>
      </c>
      <c r="J574" t="s">
        <v>107</v>
      </c>
      <c r="K574"/>
    </row>
    <row r="575" spans="1:11" s="9" customFormat="1" x14ac:dyDescent="0.25">
      <c r="A575" t="s">
        <v>99</v>
      </c>
      <c r="B575" t="s">
        <v>100</v>
      </c>
      <c r="C575" t="s">
        <v>48</v>
      </c>
      <c r="D575" t="s">
        <v>50</v>
      </c>
      <c r="E575">
        <v>24</v>
      </c>
      <c r="F575" t="s">
        <v>47</v>
      </c>
      <c r="G575">
        <v>2014</v>
      </c>
      <c r="H575">
        <v>2</v>
      </c>
      <c r="I575" t="s">
        <v>101</v>
      </c>
      <c r="J575" t="s">
        <v>107</v>
      </c>
      <c r="K575"/>
    </row>
    <row r="576" spans="1:11" s="9" customFormat="1" hidden="1" x14ac:dyDescent="0.25">
      <c r="A576" t="s">
        <v>99</v>
      </c>
      <c r="B576" t="s">
        <v>100</v>
      </c>
      <c r="C576" t="s">
        <v>51</v>
      </c>
      <c r="D576" t="s">
        <v>28</v>
      </c>
      <c r="E576">
        <v>24</v>
      </c>
      <c r="F576" t="s">
        <v>47</v>
      </c>
      <c r="G576">
        <v>2014</v>
      </c>
      <c r="H576">
        <v>2</v>
      </c>
      <c r="I576" t="s">
        <v>104</v>
      </c>
      <c r="J576" t="s">
        <v>107</v>
      </c>
      <c r="K576"/>
    </row>
    <row r="577" spans="1:11" s="9" customFormat="1" hidden="1" x14ac:dyDescent="0.25">
      <c r="A577" t="s">
        <v>99</v>
      </c>
      <c r="B577" t="s">
        <v>100</v>
      </c>
      <c r="C577" t="s">
        <v>51</v>
      </c>
      <c r="D577" t="s">
        <v>28</v>
      </c>
      <c r="E577">
        <v>24</v>
      </c>
      <c r="F577" t="s">
        <v>47</v>
      </c>
      <c r="G577">
        <v>2014</v>
      </c>
      <c r="H577">
        <v>2</v>
      </c>
      <c r="I577" t="s">
        <v>101</v>
      </c>
      <c r="J577" t="s">
        <v>107</v>
      </c>
      <c r="K577"/>
    </row>
    <row r="578" spans="1:11" s="9" customFormat="1" hidden="1" x14ac:dyDescent="0.25">
      <c r="A578" t="s">
        <v>99</v>
      </c>
      <c r="B578" t="s">
        <v>100</v>
      </c>
      <c r="C578" t="s">
        <v>102</v>
      </c>
      <c r="D578" t="s">
        <v>103</v>
      </c>
      <c r="E578">
        <v>24</v>
      </c>
      <c r="F578" t="s">
        <v>47</v>
      </c>
      <c r="G578">
        <v>2014</v>
      </c>
      <c r="H578">
        <v>2</v>
      </c>
      <c r="I578" t="s">
        <v>101</v>
      </c>
      <c r="J578" t="s">
        <v>107</v>
      </c>
      <c r="K578"/>
    </row>
    <row r="579" spans="1:11" s="9" customFormat="1" hidden="1" x14ac:dyDescent="0.25">
      <c r="A579" t="s">
        <v>99</v>
      </c>
      <c r="B579" t="s">
        <v>100</v>
      </c>
      <c r="C579" t="s">
        <v>102</v>
      </c>
      <c r="D579" t="s">
        <v>103</v>
      </c>
      <c r="E579">
        <v>24</v>
      </c>
      <c r="F579" t="s">
        <v>47</v>
      </c>
      <c r="G579">
        <v>2014</v>
      </c>
      <c r="H579">
        <v>2</v>
      </c>
      <c r="I579" t="s">
        <v>104</v>
      </c>
      <c r="J579" t="s">
        <v>107</v>
      </c>
      <c r="K579"/>
    </row>
    <row r="580" spans="1:11" s="9" customFormat="1" hidden="1" x14ac:dyDescent="0.25">
      <c r="A580" t="s">
        <v>99</v>
      </c>
      <c r="B580" t="s">
        <v>100</v>
      </c>
      <c r="C580" t="s">
        <v>39</v>
      </c>
      <c r="D580" t="s">
        <v>41</v>
      </c>
      <c r="E580">
        <v>24</v>
      </c>
      <c r="F580" t="s">
        <v>47</v>
      </c>
      <c r="G580">
        <v>2014</v>
      </c>
      <c r="H580">
        <v>3</v>
      </c>
      <c r="I580" t="s">
        <v>101</v>
      </c>
      <c r="J580" t="s">
        <v>107</v>
      </c>
      <c r="K580"/>
    </row>
    <row r="581" spans="1:11" s="9" customFormat="1" hidden="1" x14ac:dyDescent="0.25">
      <c r="A581" t="s">
        <v>99</v>
      </c>
      <c r="B581" t="s">
        <v>100</v>
      </c>
      <c r="C581" t="s">
        <v>32</v>
      </c>
      <c r="D581" t="s">
        <v>34</v>
      </c>
      <c r="E581">
        <v>24</v>
      </c>
      <c r="F581" t="s">
        <v>47</v>
      </c>
      <c r="G581">
        <v>2014</v>
      </c>
      <c r="H581">
        <v>3</v>
      </c>
      <c r="I581" t="s">
        <v>104</v>
      </c>
      <c r="J581" t="s">
        <v>107</v>
      </c>
      <c r="K581"/>
    </row>
    <row r="582" spans="1:11" s="9" customFormat="1" hidden="1" x14ac:dyDescent="0.25">
      <c r="A582" t="s">
        <v>99</v>
      </c>
      <c r="B582" t="s">
        <v>100</v>
      </c>
      <c r="C582" t="s">
        <v>32</v>
      </c>
      <c r="D582" t="s">
        <v>34</v>
      </c>
      <c r="E582">
        <v>24</v>
      </c>
      <c r="F582" t="s">
        <v>47</v>
      </c>
      <c r="G582">
        <v>2014</v>
      </c>
      <c r="H582">
        <v>3</v>
      </c>
      <c r="I582" t="s">
        <v>101</v>
      </c>
      <c r="J582" t="s">
        <v>107</v>
      </c>
      <c r="K582"/>
    </row>
    <row r="583" spans="1:11" s="9" customFormat="1" x14ac:dyDescent="0.25">
      <c r="A583" t="s">
        <v>99</v>
      </c>
      <c r="B583" t="s">
        <v>100</v>
      </c>
      <c r="C583" t="s">
        <v>48</v>
      </c>
      <c r="D583" t="s">
        <v>50</v>
      </c>
      <c r="E583">
        <v>24</v>
      </c>
      <c r="F583" t="s">
        <v>47</v>
      </c>
      <c r="G583">
        <v>2014</v>
      </c>
      <c r="H583">
        <v>3</v>
      </c>
      <c r="I583" t="s">
        <v>101</v>
      </c>
      <c r="J583" t="s">
        <v>107</v>
      </c>
      <c r="K583"/>
    </row>
    <row r="584" spans="1:11" s="9" customFormat="1" hidden="1" x14ac:dyDescent="0.25">
      <c r="A584" t="s">
        <v>99</v>
      </c>
      <c r="B584" t="s">
        <v>100</v>
      </c>
      <c r="C584" t="s">
        <v>51</v>
      </c>
      <c r="D584" t="s">
        <v>28</v>
      </c>
      <c r="E584">
        <v>24</v>
      </c>
      <c r="F584" t="s">
        <v>47</v>
      </c>
      <c r="G584">
        <v>2014</v>
      </c>
      <c r="H584">
        <v>3</v>
      </c>
      <c r="I584" t="s">
        <v>104</v>
      </c>
      <c r="J584" t="s">
        <v>107</v>
      </c>
      <c r="K584"/>
    </row>
    <row r="585" spans="1:11" s="9" customFormat="1" hidden="1" x14ac:dyDescent="0.25">
      <c r="A585" t="s">
        <v>99</v>
      </c>
      <c r="B585" t="s">
        <v>100</v>
      </c>
      <c r="C585" t="s">
        <v>51</v>
      </c>
      <c r="D585" t="s">
        <v>28</v>
      </c>
      <c r="E585">
        <v>24</v>
      </c>
      <c r="F585" t="s">
        <v>47</v>
      </c>
      <c r="G585">
        <v>2014</v>
      </c>
      <c r="H585">
        <v>3</v>
      </c>
      <c r="I585" t="s">
        <v>101</v>
      </c>
      <c r="J585" t="s">
        <v>107</v>
      </c>
      <c r="K585"/>
    </row>
    <row r="586" spans="1:11" s="9" customFormat="1" hidden="1" x14ac:dyDescent="0.25">
      <c r="A586" t="s">
        <v>99</v>
      </c>
      <c r="B586" t="s">
        <v>100</v>
      </c>
      <c r="C586" t="s">
        <v>102</v>
      </c>
      <c r="D586" t="s">
        <v>103</v>
      </c>
      <c r="E586">
        <v>24</v>
      </c>
      <c r="F586" t="s">
        <v>47</v>
      </c>
      <c r="G586">
        <v>2014</v>
      </c>
      <c r="H586">
        <v>3</v>
      </c>
      <c r="I586" t="s">
        <v>104</v>
      </c>
      <c r="J586" t="s">
        <v>107</v>
      </c>
      <c r="K586"/>
    </row>
    <row r="587" spans="1:11" s="9" customFormat="1" hidden="1" x14ac:dyDescent="0.25">
      <c r="A587" t="s">
        <v>99</v>
      </c>
      <c r="B587" t="s">
        <v>100</v>
      </c>
      <c r="C587" t="s">
        <v>102</v>
      </c>
      <c r="D587" t="s">
        <v>103</v>
      </c>
      <c r="E587">
        <v>24</v>
      </c>
      <c r="F587" t="s">
        <v>47</v>
      </c>
      <c r="G587">
        <v>2014</v>
      </c>
      <c r="H587">
        <v>3</v>
      </c>
      <c r="I587" t="s">
        <v>101</v>
      </c>
      <c r="J587" t="s">
        <v>107</v>
      </c>
      <c r="K587"/>
    </row>
    <row r="588" spans="1:11" s="9" customFormat="1" hidden="1" x14ac:dyDescent="0.25">
      <c r="A588" t="s">
        <v>99</v>
      </c>
      <c r="B588" t="s">
        <v>100</v>
      </c>
      <c r="C588" t="s">
        <v>39</v>
      </c>
      <c r="D588" t="s">
        <v>41</v>
      </c>
      <c r="E588">
        <v>24</v>
      </c>
      <c r="F588" t="s">
        <v>47</v>
      </c>
      <c r="G588">
        <v>2014</v>
      </c>
      <c r="H588">
        <v>4</v>
      </c>
      <c r="I588" t="s">
        <v>101</v>
      </c>
      <c r="J588" t="s">
        <v>107</v>
      </c>
      <c r="K588"/>
    </row>
    <row r="589" spans="1:11" s="9" customFormat="1" hidden="1" x14ac:dyDescent="0.25">
      <c r="A589" t="s">
        <v>99</v>
      </c>
      <c r="B589" t="s">
        <v>100</v>
      </c>
      <c r="C589" t="s">
        <v>32</v>
      </c>
      <c r="D589" t="s">
        <v>34</v>
      </c>
      <c r="E589">
        <v>24</v>
      </c>
      <c r="F589" t="s">
        <v>47</v>
      </c>
      <c r="G589">
        <v>2014</v>
      </c>
      <c r="H589">
        <v>4</v>
      </c>
      <c r="I589" t="s">
        <v>101</v>
      </c>
      <c r="J589" t="s">
        <v>107</v>
      </c>
      <c r="K589"/>
    </row>
    <row r="590" spans="1:11" s="9" customFormat="1" hidden="1" x14ac:dyDescent="0.25">
      <c r="A590" t="s">
        <v>99</v>
      </c>
      <c r="B590" t="s">
        <v>100</v>
      </c>
      <c r="C590" t="s">
        <v>32</v>
      </c>
      <c r="D590" t="s">
        <v>34</v>
      </c>
      <c r="E590">
        <v>24</v>
      </c>
      <c r="F590" t="s">
        <v>47</v>
      </c>
      <c r="G590">
        <v>2014</v>
      </c>
      <c r="H590">
        <v>4</v>
      </c>
      <c r="I590" t="s">
        <v>104</v>
      </c>
      <c r="J590" t="s">
        <v>107</v>
      </c>
      <c r="K590"/>
    </row>
    <row r="591" spans="1:11" s="9" customFormat="1" x14ac:dyDescent="0.25">
      <c r="A591" t="s">
        <v>99</v>
      </c>
      <c r="B591" t="s">
        <v>100</v>
      </c>
      <c r="C591" t="s">
        <v>48</v>
      </c>
      <c r="D591" t="s">
        <v>50</v>
      </c>
      <c r="E591">
        <v>24</v>
      </c>
      <c r="F591" t="s">
        <v>47</v>
      </c>
      <c r="G591">
        <v>2014</v>
      </c>
      <c r="H591">
        <v>4</v>
      </c>
      <c r="I591" t="s">
        <v>101</v>
      </c>
      <c r="J591" t="s">
        <v>107</v>
      </c>
      <c r="K591"/>
    </row>
    <row r="592" spans="1:11" s="9" customFormat="1" hidden="1" x14ac:dyDescent="0.25">
      <c r="A592" t="s">
        <v>99</v>
      </c>
      <c r="B592" t="s">
        <v>100</v>
      </c>
      <c r="C592" t="s">
        <v>51</v>
      </c>
      <c r="D592" t="s">
        <v>28</v>
      </c>
      <c r="E592">
        <v>24</v>
      </c>
      <c r="F592" t="s">
        <v>47</v>
      </c>
      <c r="G592">
        <v>2014</v>
      </c>
      <c r="H592">
        <v>4</v>
      </c>
      <c r="I592" t="s">
        <v>104</v>
      </c>
      <c r="J592" t="s">
        <v>107</v>
      </c>
      <c r="K592"/>
    </row>
    <row r="593" spans="1:11" s="9" customFormat="1" hidden="1" x14ac:dyDescent="0.25">
      <c r="A593" t="s">
        <v>99</v>
      </c>
      <c r="B593" t="s">
        <v>100</v>
      </c>
      <c r="C593" t="s">
        <v>51</v>
      </c>
      <c r="D593" t="s">
        <v>28</v>
      </c>
      <c r="E593">
        <v>24</v>
      </c>
      <c r="F593" t="s">
        <v>47</v>
      </c>
      <c r="G593">
        <v>2014</v>
      </c>
      <c r="H593">
        <v>4</v>
      </c>
      <c r="I593" t="s">
        <v>101</v>
      </c>
      <c r="J593" t="s">
        <v>107</v>
      </c>
      <c r="K593"/>
    </row>
    <row r="594" spans="1:11" s="9" customFormat="1" hidden="1" x14ac:dyDescent="0.25">
      <c r="A594" t="s">
        <v>99</v>
      </c>
      <c r="B594" t="s">
        <v>100</v>
      </c>
      <c r="C594" t="s">
        <v>102</v>
      </c>
      <c r="D594" t="s">
        <v>103</v>
      </c>
      <c r="E594">
        <v>24</v>
      </c>
      <c r="F594" t="s">
        <v>47</v>
      </c>
      <c r="G594">
        <v>2014</v>
      </c>
      <c r="H594">
        <v>4</v>
      </c>
      <c r="I594" t="s">
        <v>104</v>
      </c>
      <c r="J594" t="s">
        <v>107</v>
      </c>
      <c r="K594"/>
    </row>
    <row r="595" spans="1:11" s="9" customFormat="1" hidden="1" x14ac:dyDescent="0.25">
      <c r="A595" t="s">
        <v>99</v>
      </c>
      <c r="B595" t="s">
        <v>100</v>
      </c>
      <c r="C595" t="s">
        <v>102</v>
      </c>
      <c r="D595" t="s">
        <v>103</v>
      </c>
      <c r="E595">
        <v>24</v>
      </c>
      <c r="F595" t="s">
        <v>47</v>
      </c>
      <c r="G595">
        <v>2014</v>
      </c>
      <c r="H595">
        <v>4</v>
      </c>
      <c r="I595" t="s">
        <v>101</v>
      </c>
      <c r="J595" t="s">
        <v>107</v>
      </c>
      <c r="K595"/>
    </row>
    <row r="596" spans="1:11" s="9" customFormat="1" hidden="1" x14ac:dyDescent="0.25">
      <c r="A596" t="s">
        <v>99</v>
      </c>
      <c r="B596" t="s">
        <v>100</v>
      </c>
      <c r="C596" t="s">
        <v>39</v>
      </c>
      <c r="D596" t="s">
        <v>41</v>
      </c>
      <c r="E596">
        <v>24</v>
      </c>
      <c r="F596" t="s">
        <v>47</v>
      </c>
      <c r="G596">
        <v>2015</v>
      </c>
      <c r="H596">
        <v>1</v>
      </c>
      <c r="I596" t="s">
        <v>101</v>
      </c>
      <c r="J596" t="s">
        <v>107</v>
      </c>
      <c r="K596"/>
    </row>
    <row r="597" spans="1:11" s="9" customFormat="1" hidden="1" x14ac:dyDescent="0.25">
      <c r="A597" t="s">
        <v>99</v>
      </c>
      <c r="B597" t="s">
        <v>100</v>
      </c>
      <c r="C597" t="s">
        <v>32</v>
      </c>
      <c r="D597" t="s">
        <v>34</v>
      </c>
      <c r="E597">
        <v>24</v>
      </c>
      <c r="F597" t="s">
        <v>47</v>
      </c>
      <c r="G597">
        <v>2015</v>
      </c>
      <c r="H597">
        <v>1</v>
      </c>
      <c r="I597" t="s">
        <v>101</v>
      </c>
      <c r="J597" t="s">
        <v>107</v>
      </c>
      <c r="K597"/>
    </row>
    <row r="598" spans="1:11" s="9" customFormat="1" hidden="1" x14ac:dyDescent="0.25">
      <c r="A598" t="s">
        <v>99</v>
      </c>
      <c r="B598" t="s">
        <v>100</v>
      </c>
      <c r="C598" t="s">
        <v>32</v>
      </c>
      <c r="D598" t="s">
        <v>34</v>
      </c>
      <c r="E598">
        <v>24</v>
      </c>
      <c r="F598" t="s">
        <v>47</v>
      </c>
      <c r="G598">
        <v>2015</v>
      </c>
      <c r="H598">
        <v>1</v>
      </c>
      <c r="I598" t="s">
        <v>104</v>
      </c>
      <c r="J598" t="s">
        <v>107</v>
      </c>
      <c r="K598"/>
    </row>
    <row r="599" spans="1:11" s="9" customFormat="1" x14ac:dyDescent="0.25">
      <c r="A599" t="s">
        <v>99</v>
      </c>
      <c r="B599" t="s">
        <v>100</v>
      </c>
      <c r="C599" t="s">
        <v>48</v>
      </c>
      <c r="D599" t="s">
        <v>50</v>
      </c>
      <c r="E599">
        <v>24</v>
      </c>
      <c r="F599" t="s">
        <v>47</v>
      </c>
      <c r="G599">
        <v>2015</v>
      </c>
      <c r="H599">
        <v>1</v>
      </c>
      <c r="I599" t="s">
        <v>101</v>
      </c>
      <c r="J599" t="s">
        <v>107</v>
      </c>
      <c r="K599"/>
    </row>
    <row r="600" spans="1:11" s="9" customFormat="1" hidden="1" x14ac:dyDescent="0.25">
      <c r="A600" t="s">
        <v>99</v>
      </c>
      <c r="B600" t="s">
        <v>100</v>
      </c>
      <c r="C600" t="s">
        <v>51</v>
      </c>
      <c r="D600" t="s">
        <v>28</v>
      </c>
      <c r="E600">
        <v>24</v>
      </c>
      <c r="F600" t="s">
        <v>47</v>
      </c>
      <c r="G600">
        <v>2015</v>
      </c>
      <c r="H600">
        <v>1</v>
      </c>
      <c r="I600" t="s">
        <v>101</v>
      </c>
      <c r="J600" t="s">
        <v>107</v>
      </c>
      <c r="K600"/>
    </row>
    <row r="601" spans="1:11" s="9" customFormat="1" hidden="1" x14ac:dyDescent="0.25">
      <c r="A601" t="s">
        <v>99</v>
      </c>
      <c r="B601" t="s">
        <v>100</v>
      </c>
      <c r="C601" t="s">
        <v>51</v>
      </c>
      <c r="D601" t="s">
        <v>28</v>
      </c>
      <c r="E601">
        <v>24</v>
      </c>
      <c r="F601" t="s">
        <v>47</v>
      </c>
      <c r="G601">
        <v>2015</v>
      </c>
      <c r="H601">
        <v>1</v>
      </c>
      <c r="I601" t="s">
        <v>104</v>
      </c>
      <c r="J601" t="s">
        <v>107</v>
      </c>
      <c r="K601"/>
    </row>
    <row r="602" spans="1:11" s="9" customFormat="1" hidden="1" x14ac:dyDescent="0.25">
      <c r="A602" t="s">
        <v>99</v>
      </c>
      <c r="B602" t="s">
        <v>100</v>
      </c>
      <c r="C602" t="s">
        <v>102</v>
      </c>
      <c r="D602" t="s">
        <v>103</v>
      </c>
      <c r="E602">
        <v>24</v>
      </c>
      <c r="F602" t="s">
        <v>47</v>
      </c>
      <c r="G602">
        <v>2015</v>
      </c>
      <c r="H602">
        <v>1</v>
      </c>
      <c r="I602" t="s">
        <v>101</v>
      </c>
      <c r="J602" t="s">
        <v>107</v>
      </c>
      <c r="K602"/>
    </row>
    <row r="603" spans="1:11" s="9" customFormat="1" hidden="1" x14ac:dyDescent="0.25">
      <c r="A603" t="s">
        <v>99</v>
      </c>
      <c r="B603" t="s">
        <v>100</v>
      </c>
      <c r="C603" t="s">
        <v>102</v>
      </c>
      <c r="D603" t="s">
        <v>103</v>
      </c>
      <c r="E603">
        <v>24</v>
      </c>
      <c r="F603" t="s">
        <v>47</v>
      </c>
      <c r="G603">
        <v>2015</v>
      </c>
      <c r="H603">
        <v>1</v>
      </c>
      <c r="I603" t="s">
        <v>104</v>
      </c>
      <c r="J603" t="s">
        <v>107</v>
      </c>
      <c r="K603"/>
    </row>
    <row r="604" spans="1:11" s="9" customFormat="1" hidden="1" x14ac:dyDescent="0.25">
      <c r="A604" t="s">
        <v>99</v>
      </c>
      <c r="B604" t="s">
        <v>100</v>
      </c>
      <c r="C604" t="s">
        <v>39</v>
      </c>
      <c r="D604" t="s">
        <v>41</v>
      </c>
      <c r="E604">
        <v>24</v>
      </c>
      <c r="F604" t="s">
        <v>47</v>
      </c>
      <c r="G604">
        <v>2015</v>
      </c>
      <c r="H604">
        <v>2</v>
      </c>
      <c r="I604" t="s">
        <v>101</v>
      </c>
      <c r="J604" t="s">
        <v>107</v>
      </c>
      <c r="K604"/>
    </row>
    <row r="605" spans="1:11" s="9" customFormat="1" hidden="1" x14ac:dyDescent="0.25">
      <c r="A605" t="s">
        <v>99</v>
      </c>
      <c r="B605" t="s">
        <v>100</v>
      </c>
      <c r="C605" t="s">
        <v>32</v>
      </c>
      <c r="D605" t="s">
        <v>34</v>
      </c>
      <c r="E605">
        <v>24</v>
      </c>
      <c r="F605" t="s">
        <v>47</v>
      </c>
      <c r="G605">
        <v>2015</v>
      </c>
      <c r="H605">
        <v>2</v>
      </c>
      <c r="I605" t="s">
        <v>101</v>
      </c>
      <c r="J605" t="s">
        <v>107</v>
      </c>
      <c r="K605"/>
    </row>
    <row r="606" spans="1:11" s="9" customFormat="1" hidden="1" x14ac:dyDescent="0.25">
      <c r="A606" t="s">
        <v>99</v>
      </c>
      <c r="B606" t="s">
        <v>100</v>
      </c>
      <c r="C606" t="s">
        <v>32</v>
      </c>
      <c r="D606" t="s">
        <v>34</v>
      </c>
      <c r="E606">
        <v>24</v>
      </c>
      <c r="F606" t="s">
        <v>47</v>
      </c>
      <c r="G606">
        <v>2015</v>
      </c>
      <c r="H606">
        <v>2</v>
      </c>
      <c r="I606" t="s">
        <v>104</v>
      </c>
      <c r="J606" t="s">
        <v>107</v>
      </c>
      <c r="K606"/>
    </row>
    <row r="607" spans="1:11" s="9" customFormat="1" x14ac:dyDescent="0.25">
      <c r="A607" t="s">
        <v>99</v>
      </c>
      <c r="B607" t="s">
        <v>100</v>
      </c>
      <c r="C607" t="s">
        <v>48</v>
      </c>
      <c r="D607" t="s">
        <v>50</v>
      </c>
      <c r="E607">
        <v>24</v>
      </c>
      <c r="F607" t="s">
        <v>47</v>
      </c>
      <c r="G607">
        <v>2015</v>
      </c>
      <c r="H607">
        <v>2</v>
      </c>
      <c r="I607" t="s">
        <v>101</v>
      </c>
      <c r="J607" t="s">
        <v>107</v>
      </c>
      <c r="K607"/>
    </row>
    <row r="608" spans="1:11" s="9" customFormat="1" hidden="1" x14ac:dyDescent="0.25">
      <c r="A608" t="s">
        <v>99</v>
      </c>
      <c r="B608" t="s">
        <v>100</v>
      </c>
      <c r="C608" t="s">
        <v>51</v>
      </c>
      <c r="D608" t="s">
        <v>28</v>
      </c>
      <c r="E608">
        <v>24</v>
      </c>
      <c r="F608" t="s">
        <v>47</v>
      </c>
      <c r="G608">
        <v>2015</v>
      </c>
      <c r="H608">
        <v>2</v>
      </c>
      <c r="I608" t="s">
        <v>101</v>
      </c>
      <c r="J608" t="s">
        <v>107</v>
      </c>
      <c r="K608"/>
    </row>
    <row r="609" spans="1:11" s="9" customFormat="1" hidden="1" x14ac:dyDescent="0.25">
      <c r="A609" t="s">
        <v>99</v>
      </c>
      <c r="B609" t="s">
        <v>100</v>
      </c>
      <c r="C609" t="s">
        <v>51</v>
      </c>
      <c r="D609" t="s">
        <v>28</v>
      </c>
      <c r="E609">
        <v>24</v>
      </c>
      <c r="F609" t="s">
        <v>47</v>
      </c>
      <c r="G609">
        <v>2015</v>
      </c>
      <c r="H609">
        <v>2</v>
      </c>
      <c r="I609" t="s">
        <v>104</v>
      </c>
      <c r="J609" t="s">
        <v>107</v>
      </c>
      <c r="K609"/>
    </row>
    <row r="610" spans="1:11" s="9" customFormat="1" hidden="1" x14ac:dyDescent="0.25">
      <c r="A610" t="s">
        <v>99</v>
      </c>
      <c r="B610" t="s">
        <v>100</v>
      </c>
      <c r="C610" t="s">
        <v>102</v>
      </c>
      <c r="D610" t="s">
        <v>103</v>
      </c>
      <c r="E610">
        <v>24</v>
      </c>
      <c r="F610" t="s">
        <v>47</v>
      </c>
      <c r="G610">
        <v>2015</v>
      </c>
      <c r="H610">
        <v>2</v>
      </c>
      <c r="I610" t="s">
        <v>101</v>
      </c>
      <c r="J610" t="s">
        <v>107</v>
      </c>
      <c r="K610"/>
    </row>
    <row r="611" spans="1:11" s="9" customFormat="1" hidden="1" x14ac:dyDescent="0.25">
      <c r="A611" t="s">
        <v>99</v>
      </c>
      <c r="B611" t="s">
        <v>100</v>
      </c>
      <c r="C611" t="s">
        <v>102</v>
      </c>
      <c r="D611" t="s">
        <v>103</v>
      </c>
      <c r="E611">
        <v>24</v>
      </c>
      <c r="F611" t="s">
        <v>47</v>
      </c>
      <c r="G611">
        <v>2015</v>
      </c>
      <c r="H611">
        <v>2</v>
      </c>
      <c r="I611" t="s">
        <v>104</v>
      </c>
      <c r="J611" t="s">
        <v>107</v>
      </c>
      <c r="K611"/>
    </row>
    <row r="612" spans="1:11" s="9" customFormat="1" hidden="1" x14ac:dyDescent="0.25">
      <c r="A612" t="s">
        <v>99</v>
      </c>
      <c r="B612" t="s">
        <v>100</v>
      </c>
      <c r="C612" t="s">
        <v>39</v>
      </c>
      <c r="D612" t="s">
        <v>41</v>
      </c>
      <c r="E612">
        <v>24</v>
      </c>
      <c r="F612" t="s">
        <v>47</v>
      </c>
      <c r="G612">
        <v>2015</v>
      </c>
      <c r="H612">
        <v>3</v>
      </c>
      <c r="I612" t="s">
        <v>101</v>
      </c>
      <c r="J612" t="s">
        <v>107</v>
      </c>
      <c r="K612"/>
    </row>
    <row r="613" spans="1:11" s="9" customFormat="1" hidden="1" x14ac:dyDescent="0.25">
      <c r="A613" t="s">
        <v>99</v>
      </c>
      <c r="B613" t="s">
        <v>100</v>
      </c>
      <c r="C613" t="s">
        <v>32</v>
      </c>
      <c r="D613" t="s">
        <v>34</v>
      </c>
      <c r="E613">
        <v>24</v>
      </c>
      <c r="F613" t="s">
        <v>47</v>
      </c>
      <c r="G613">
        <v>2015</v>
      </c>
      <c r="H613">
        <v>3</v>
      </c>
      <c r="I613" t="s">
        <v>101</v>
      </c>
      <c r="J613" t="s">
        <v>107</v>
      </c>
      <c r="K613"/>
    </row>
    <row r="614" spans="1:11" s="9" customFormat="1" hidden="1" x14ac:dyDescent="0.25">
      <c r="A614" t="s">
        <v>99</v>
      </c>
      <c r="B614" t="s">
        <v>100</v>
      </c>
      <c r="C614" t="s">
        <v>32</v>
      </c>
      <c r="D614" t="s">
        <v>34</v>
      </c>
      <c r="E614">
        <v>24</v>
      </c>
      <c r="F614" t="s">
        <v>47</v>
      </c>
      <c r="G614">
        <v>2015</v>
      </c>
      <c r="H614">
        <v>3</v>
      </c>
      <c r="I614" t="s">
        <v>104</v>
      </c>
      <c r="J614" t="s">
        <v>107</v>
      </c>
      <c r="K614"/>
    </row>
    <row r="615" spans="1:11" s="9" customFormat="1" x14ac:dyDescent="0.25">
      <c r="A615" t="s">
        <v>99</v>
      </c>
      <c r="B615" t="s">
        <v>100</v>
      </c>
      <c r="C615" t="s">
        <v>48</v>
      </c>
      <c r="D615" t="s">
        <v>50</v>
      </c>
      <c r="E615">
        <v>24</v>
      </c>
      <c r="F615" t="s">
        <v>47</v>
      </c>
      <c r="G615">
        <v>2015</v>
      </c>
      <c r="H615">
        <v>3</v>
      </c>
      <c r="I615" t="s">
        <v>101</v>
      </c>
      <c r="J615" t="s">
        <v>107</v>
      </c>
      <c r="K615"/>
    </row>
    <row r="616" spans="1:11" s="9" customFormat="1" hidden="1" x14ac:dyDescent="0.25">
      <c r="A616" t="s">
        <v>99</v>
      </c>
      <c r="B616" t="s">
        <v>100</v>
      </c>
      <c r="C616" t="s">
        <v>51</v>
      </c>
      <c r="D616" t="s">
        <v>28</v>
      </c>
      <c r="E616">
        <v>24</v>
      </c>
      <c r="F616" t="s">
        <v>47</v>
      </c>
      <c r="G616">
        <v>2015</v>
      </c>
      <c r="H616">
        <v>3</v>
      </c>
      <c r="I616" t="s">
        <v>101</v>
      </c>
      <c r="J616" t="s">
        <v>107</v>
      </c>
      <c r="K616"/>
    </row>
    <row r="617" spans="1:11" s="9" customFormat="1" hidden="1" x14ac:dyDescent="0.25">
      <c r="A617" t="s">
        <v>99</v>
      </c>
      <c r="B617" t="s">
        <v>100</v>
      </c>
      <c r="C617" t="s">
        <v>51</v>
      </c>
      <c r="D617" t="s">
        <v>28</v>
      </c>
      <c r="E617">
        <v>24</v>
      </c>
      <c r="F617" t="s">
        <v>47</v>
      </c>
      <c r="G617">
        <v>2015</v>
      </c>
      <c r="H617">
        <v>3</v>
      </c>
      <c r="I617" t="s">
        <v>104</v>
      </c>
      <c r="J617" t="s">
        <v>107</v>
      </c>
      <c r="K617"/>
    </row>
    <row r="618" spans="1:11" s="9" customFormat="1" hidden="1" x14ac:dyDescent="0.25">
      <c r="A618" t="s">
        <v>99</v>
      </c>
      <c r="B618" t="s">
        <v>100</v>
      </c>
      <c r="C618" t="s">
        <v>102</v>
      </c>
      <c r="D618" t="s">
        <v>103</v>
      </c>
      <c r="E618">
        <v>24</v>
      </c>
      <c r="F618" t="s">
        <v>47</v>
      </c>
      <c r="G618">
        <v>2015</v>
      </c>
      <c r="H618">
        <v>3</v>
      </c>
      <c r="I618" t="s">
        <v>104</v>
      </c>
      <c r="J618" t="s">
        <v>107</v>
      </c>
      <c r="K618"/>
    </row>
    <row r="619" spans="1:11" s="9" customFormat="1" hidden="1" x14ac:dyDescent="0.25">
      <c r="A619" t="s">
        <v>99</v>
      </c>
      <c r="B619" t="s">
        <v>100</v>
      </c>
      <c r="C619" t="s">
        <v>102</v>
      </c>
      <c r="D619" t="s">
        <v>103</v>
      </c>
      <c r="E619">
        <v>24</v>
      </c>
      <c r="F619" t="s">
        <v>47</v>
      </c>
      <c r="G619">
        <v>2015</v>
      </c>
      <c r="H619">
        <v>3</v>
      </c>
      <c r="I619" t="s">
        <v>101</v>
      </c>
      <c r="J619" t="s">
        <v>107</v>
      </c>
      <c r="K619"/>
    </row>
    <row r="620" spans="1:11" s="9" customFormat="1" hidden="1" x14ac:dyDescent="0.25">
      <c r="A620" t="s">
        <v>99</v>
      </c>
      <c r="B620" t="s">
        <v>100</v>
      </c>
      <c r="C620" t="s">
        <v>39</v>
      </c>
      <c r="D620" t="s">
        <v>41</v>
      </c>
      <c r="E620">
        <v>24</v>
      </c>
      <c r="F620" t="s">
        <v>47</v>
      </c>
      <c r="G620">
        <v>2015</v>
      </c>
      <c r="H620">
        <v>4</v>
      </c>
      <c r="I620" t="s">
        <v>101</v>
      </c>
      <c r="J620" t="s">
        <v>107</v>
      </c>
      <c r="K620"/>
    </row>
    <row r="621" spans="1:11" s="9" customFormat="1" hidden="1" x14ac:dyDescent="0.25">
      <c r="A621" t="s">
        <v>99</v>
      </c>
      <c r="B621" t="s">
        <v>100</v>
      </c>
      <c r="C621" t="s">
        <v>32</v>
      </c>
      <c r="D621" t="s">
        <v>34</v>
      </c>
      <c r="E621">
        <v>24</v>
      </c>
      <c r="F621" t="s">
        <v>47</v>
      </c>
      <c r="G621">
        <v>2015</v>
      </c>
      <c r="H621">
        <v>4</v>
      </c>
      <c r="I621" t="s">
        <v>101</v>
      </c>
      <c r="J621" t="s">
        <v>107</v>
      </c>
      <c r="K621"/>
    </row>
    <row r="622" spans="1:11" s="9" customFormat="1" hidden="1" x14ac:dyDescent="0.25">
      <c r="A622" t="s">
        <v>99</v>
      </c>
      <c r="B622" t="s">
        <v>100</v>
      </c>
      <c r="C622" t="s">
        <v>32</v>
      </c>
      <c r="D622" t="s">
        <v>34</v>
      </c>
      <c r="E622">
        <v>24</v>
      </c>
      <c r="F622" t="s">
        <v>47</v>
      </c>
      <c r="G622">
        <v>2015</v>
      </c>
      <c r="H622">
        <v>4</v>
      </c>
      <c r="I622" t="s">
        <v>104</v>
      </c>
      <c r="J622" t="s">
        <v>107</v>
      </c>
      <c r="K622"/>
    </row>
    <row r="623" spans="1:11" s="9" customFormat="1" x14ac:dyDescent="0.25">
      <c r="A623" t="s">
        <v>99</v>
      </c>
      <c r="B623" t="s">
        <v>100</v>
      </c>
      <c r="C623" t="s">
        <v>48</v>
      </c>
      <c r="D623" t="s">
        <v>50</v>
      </c>
      <c r="E623">
        <v>24</v>
      </c>
      <c r="F623" t="s">
        <v>47</v>
      </c>
      <c r="G623">
        <v>2015</v>
      </c>
      <c r="H623">
        <v>4</v>
      </c>
      <c r="I623" t="s">
        <v>101</v>
      </c>
      <c r="J623" t="s">
        <v>107</v>
      </c>
      <c r="K623"/>
    </row>
    <row r="624" spans="1:11" s="9" customFormat="1" hidden="1" x14ac:dyDescent="0.25">
      <c r="A624" t="s">
        <v>99</v>
      </c>
      <c r="B624" t="s">
        <v>100</v>
      </c>
      <c r="C624" t="s">
        <v>51</v>
      </c>
      <c r="D624" t="s">
        <v>28</v>
      </c>
      <c r="E624">
        <v>24</v>
      </c>
      <c r="F624" t="s">
        <v>47</v>
      </c>
      <c r="G624">
        <v>2015</v>
      </c>
      <c r="H624">
        <v>4</v>
      </c>
      <c r="I624" t="s">
        <v>101</v>
      </c>
      <c r="J624" t="s">
        <v>107</v>
      </c>
      <c r="K624"/>
    </row>
    <row r="625" spans="1:11" s="9" customFormat="1" hidden="1" x14ac:dyDescent="0.25">
      <c r="A625" t="s">
        <v>99</v>
      </c>
      <c r="B625" t="s">
        <v>100</v>
      </c>
      <c r="C625" t="s">
        <v>51</v>
      </c>
      <c r="D625" t="s">
        <v>28</v>
      </c>
      <c r="E625">
        <v>24</v>
      </c>
      <c r="F625" t="s">
        <v>47</v>
      </c>
      <c r="G625">
        <v>2015</v>
      </c>
      <c r="H625">
        <v>4</v>
      </c>
      <c r="I625" t="s">
        <v>104</v>
      </c>
      <c r="J625" t="s">
        <v>107</v>
      </c>
      <c r="K625"/>
    </row>
    <row r="626" spans="1:11" s="9" customFormat="1" hidden="1" x14ac:dyDescent="0.25">
      <c r="A626" t="s">
        <v>99</v>
      </c>
      <c r="B626" t="s">
        <v>100</v>
      </c>
      <c r="C626" t="s">
        <v>102</v>
      </c>
      <c r="D626" t="s">
        <v>103</v>
      </c>
      <c r="E626">
        <v>24</v>
      </c>
      <c r="F626" t="s">
        <v>47</v>
      </c>
      <c r="G626">
        <v>2015</v>
      </c>
      <c r="H626">
        <v>4</v>
      </c>
      <c r="I626" t="s">
        <v>104</v>
      </c>
      <c r="J626" t="s">
        <v>107</v>
      </c>
      <c r="K626"/>
    </row>
    <row r="627" spans="1:11" s="9" customFormat="1" hidden="1" x14ac:dyDescent="0.25">
      <c r="A627" t="s">
        <v>99</v>
      </c>
      <c r="B627" t="s">
        <v>100</v>
      </c>
      <c r="C627" t="s">
        <v>102</v>
      </c>
      <c r="D627" t="s">
        <v>103</v>
      </c>
      <c r="E627">
        <v>24</v>
      </c>
      <c r="F627" t="s">
        <v>47</v>
      </c>
      <c r="G627">
        <v>2015</v>
      </c>
      <c r="H627">
        <v>4</v>
      </c>
      <c r="I627" t="s">
        <v>101</v>
      </c>
      <c r="J627" t="s">
        <v>107</v>
      </c>
      <c r="K627"/>
    </row>
    <row r="628" spans="1:11" s="9" customFormat="1" hidden="1" x14ac:dyDescent="0.25">
      <c r="A628" t="s">
        <v>99</v>
      </c>
      <c r="B628" t="s">
        <v>100</v>
      </c>
      <c r="C628" t="s">
        <v>39</v>
      </c>
      <c r="D628" t="s">
        <v>41</v>
      </c>
      <c r="E628">
        <v>24</v>
      </c>
      <c r="F628" t="s">
        <v>47</v>
      </c>
      <c r="G628">
        <v>2016</v>
      </c>
      <c r="H628">
        <v>1</v>
      </c>
      <c r="I628" t="s">
        <v>101</v>
      </c>
      <c r="J628" t="s">
        <v>107</v>
      </c>
      <c r="K628"/>
    </row>
    <row r="629" spans="1:11" s="9" customFormat="1" hidden="1" x14ac:dyDescent="0.25">
      <c r="A629" t="s">
        <v>99</v>
      </c>
      <c r="B629" t="s">
        <v>100</v>
      </c>
      <c r="C629" t="s">
        <v>32</v>
      </c>
      <c r="D629" t="s">
        <v>34</v>
      </c>
      <c r="E629">
        <v>24</v>
      </c>
      <c r="F629" t="s">
        <v>47</v>
      </c>
      <c r="G629">
        <v>2016</v>
      </c>
      <c r="H629">
        <v>1</v>
      </c>
      <c r="I629" t="s">
        <v>101</v>
      </c>
      <c r="J629" t="s">
        <v>107</v>
      </c>
      <c r="K629"/>
    </row>
    <row r="630" spans="1:11" s="9" customFormat="1" hidden="1" x14ac:dyDescent="0.25">
      <c r="A630" t="s">
        <v>99</v>
      </c>
      <c r="B630" t="s">
        <v>100</v>
      </c>
      <c r="C630" t="s">
        <v>32</v>
      </c>
      <c r="D630" t="s">
        <v>34</v>
      </c>
      <c r="E630">
        <v>24</v>
      </c>
      <c r="F630" t="s">
        <v>47</v>
      </c>
      <c r="G630">
        <v>2016</v>
      </c>
      <c r="H630">
        <v>1</v>
      </c>
      <c r="I630" t="s">
        <v>104</v>
      </c>
      <c r="J630" t="s">
        <v>107</v>
      </c>
      <c r="K630"/>
    </row>
    <row r="631" spans="1:11" s="9" customFormat="1" x14ac:dyDescent="0.25">
      <c r="A631" t="s">
        <v>99</v>
      </c>
      <c r="B631" t="s">
        <v>100</v>
      </c>
      <c r="C631" t="s">
        <v>48</v>
      </c>
      <c r="D631" t="s">
        <v>50</v>
      </c>
      <c r="E631">
        <v>24</v>
      </c>
      <c r="F631" t="s">
        <v>47</v>
      </c>
      <c r="G631">
        <v>2016</v>
      </c>
      <c r="H631">
        <v>1</v>
      </c>
      <c r="I631" t="s">
        <v>101</v>
      </c>
      <c r="J631" t="s">
        <v>107</v>
      </c>
      <c r="K631"/>
    </row>
    <row r="632" spans="1:11" s="9" customFormat="1" hidden="1" x14ac:dyDescent="0.25">
      <c r="A632" t="s">
        <v>99</v>
      </c>
      <c r="B632" t="s">
        <v>100</v>
      </c>
      <c r="C632" t="s">
        <v>51</v>
      </c>
      <c r="D632" t="s">
        <v>28</v>
      </c>
      <c r="E632">
        <v>24</v>
      </c>
      <c r="F632" t="s">
        <v>47</v>
      </c>
      <c r="G632">
        <v>2016</v>
      </c>
      <c r="H632">
        <v>1</v>
      </c>
      <c r="I632" t="s">
        <v>104</v>
      </c>
      <c r="J632" t="s">
        <v>107</v>
      </c>
      <c r="K632"/>
    </row>
    <row r="633" spans="1:11" s="9" customFormat="1" hidden="1" x14ac:dyDescent="0.25">
      <c r="A633" t="s">
        <v>99</v>
      </c>
      <c r="B633" t="s">
        <v>100</v>
      </c>
      <c r="C633" t="s">
        <v>51</v>
      </c>
      <c r="D633" t="s">
        <v>28</v>
      </c>
      <c r="E633">
        <v>24</v>
      </c>
      <c r="F633" t="s">
        <v>47</v>
      </c>
      <c r="G633">
        <v>2016</v>
      </c>
      <c r="H633">
        <v>1</v>
      </c>
      <c r="I633" t="s">
        <v>101</v>
      </c>
      <c r="J633" t="s">
        <v>107</v>
      </c>
      <c r="K633"/>
    </row>
    <row r="634" spans="1:11" s="9" customFormat="1" hidden="1" x14ac:dyDescent="0.25">
      <c r="A634" t="s">
        <v>99</v>
      </c>
      <c r="B634" t="s">
        <v>100</v>
      </c>
      <c r="C634" t="s">
        <v>102</v>
      </c>
      <c r="D634" t="s">
        <v>103</v>
      </c>
      <c r="E634">
        <v>24</v>
      </c>
      <c r="F634" t="s">
        <v>47</v>
      </c>
      <c r="G634">
        <v>2016</v>
      </c>
      <c r="H634">
        <v>1</v>
      </c>
      <c r="I634" t="s">
        <v>101</v>
      </c>
      <c r="J634" t="s">
        <v>107</v>
      </c>
      <c r="K634"/>
    </row>
    <row r="635" spans="1:11" s="9" customFormat="1" hidden="1" x14ac:dyDescent="0.25">
      <c r="A635" t="s">
        <v>99</v>
      </c>
      <c r="B635" t="s">
        <v>100</v>
      </c>
      <c r="C635" t="s">
        <v>102</v>
      </c>
      <c r="D635" t="s">
        <v>103</v>
      </c>
      <c r="E635">
        <v>24</v>
      </c>
      <c r="F635" t="s">
        <v>47</v>
      </c>
      <c r="G635">
        <v>2016</v>
      </c>
      <c r="H635">
        <v>1</v>
      </c>
      <c r="I635" t="s">
        <v>104</v>
      </c>
      <c r="J635" t="s">
        <v>107</v>
      </c>
      <c r="K635"/>
    </row>
    <row r="636" spans="1:11" s="9" customFormat="1" hidden="1" x14ac:dyDescent="0.25">
      <c r="A636" t="s">
        <v>99</v>
      </c>
      <c r="B636" t="s">
        <v>100</v>
      </c>
      <c r="C636" t="s">
        <v>39</v>
      </c>
      <c r="D636" t="s">
        <v>41</v>
      </c>
      <c r="E636">
        <v>24</v>
      </c>
      <c r="F636" t="s">
        <v>47</v>
      </c>
      <c r="G636">
        <v>2016</v>
      </c>
      <c r="H636">
        <v>2</v>
      </c>
      <c r="I636" t="s">
        <v>101</v>
      </c>
      <c r="J636" t="s">
        <v>107</v>
      </c>
      <c r="K636"/>
    </row>
    <row r="637" spans="1:11" s="9" customFormat="1" hidden="1" x14ac:dyDescent="0.25">
      <c r="A637" t="s">
        <v>99</v>
      </c>
      <c r="B637" t="s">
        <v>100</v>
      </c>
      <c r="C637" t="s">
        <v>32</v>
      </c>
      <c r="D637" t="s">
        <v>34</v>
      </c>
      <c r="E637">
        <v>24</v>
      </c>
      <c r="F637" t="s">
        <v>47</v>
      </c>
      <c r="G637">
        <v>2016</v>
      </c>
      <c r="H637">
        <v>2</v>
      </c>
      <c r="I637" t="s">
        <v>101</v>
      </c>
      <c r="J637" t="s">
        <v>107</v>
      </c>
      <c r="K637"/>
    </row>
    <row r="638" spans="1:11" s="9" customFormat="1" hidden="1" x14ac:dyDescent="0.25">
      <c r="A638" t="s">
        <v>99</v>
      </c>
      <c r="B638" t="s">
        <v>100</v>
      </c>
      <c r="C638" t="s">
        <v>32</v>
      </c>
      <c r="D638" t="s">
        <v>34</v>
      </c>
      <c r="E638">
        <v>24</v>
      </c>
      <c r="F638" t="s">
        <v>47</v>
      </c>
      <c r="G638">
        <v>2016</v>
      </c>
      <c r="H638">
        <v>2</v>
      </c>
      <c r="I638" t="s">
        <v>104</v>
      </c>
      <c r="J638" t="s">
        <v>107</v>
      </c>
      <c r="K638"/>
    </row>
    <row r="639" spans="1:11" s="9" customFormat="1" x14ac:dyDescent="0.25">
      <c r="A639" t="s">
        <v>99</v>
      </c>
      <c r="B639" t="s">
        <v>100</v>
      </c>
      <c r="C639" t="s">
        <v>48</v>
      </c>
      <c r="D639" t="s">
        <v>50</v>
      </c>
      <c r="E639">
        <v>24</v>
      </c>
      <c r="F639" t="s">
        <v>47</v>
      </c>
      <c r="G639">
        <v>2016</v>
      </c>
      <c r="H639">
        <v>2</v>
      </c>
      <c r="I639" t="s">
        <v>101</v>
      </c>
      <c r="J639" t="s">
        <v>107</v>
      </c>
      <c r="K639"/>
    </row>
    <row r="640" spans="1:11" s="9" customFormat="1" hidden="1" x14ac:dyDescent="0.25">
      <c r="A640" t="s">
        <v>99</v>
      </c>
      <c r="B640" t="s">
        <v>100</v>
      </c>
      <c r="C640" t="s">
        <v>51</v>
      </c>
      <c r="D640" t="s">
        <v>28</v>
      </c>
      <c r="E640">
        <v>24</v>
      </c>
      <c r="F640" t="s">
        <v>47</v>
      </c>
      <c r="G640">
        <v>2016</v>
      </c>
      <c r="H640">
        <v>2</v>
      </c>
      <c r="I640" t="s">
        <v>101</v>
      </c>
      <c r="J640" t="s">
        <v>107</v>
      </c>
      <c r="K640"/>
    </row>
    <row r="641" spans="1:11" s="9" customFormat="1" hidden="1" x14ac:dyDescent="0.25">
      <c r="A641" t="s">
        <v>99</v>
      </c>
      <c r="B641" t="s">
        <v>100</v>
      </c>
      <c r="C641" t="s">
        <v>51</v>
      </c>
      <c r="D641" t="s">
        <v>28</v>
      </c>
      <c r="E641">
        <v>24</v>
      </c>
      <c r="F641" t="s">
        <v>47</v>
      </c>
      <c r="G641">
        <v>2016</v>
      </c>
      <c r="H641">
        <v>2</v>
      </c>
      <c r="I641" t="s">
        <v>104</v>
      </c>
      <c r="J641" t="s">
        <v>107</v>
      </c>
      <c r="K641"/>
    </row>
    <row r="642" spans="1:11" s="9" customFormat="1" hidden="1" x14ac:dyDescent="0.25">
      <c r="A642" t="s">
        <v>99</v>
      </c>
      <c r="B642" t="s">
        <v>100</v>
      </c>
      <c r="C642" t="s">
        <v>102</v>
      </c>
      <c r="D642" t="s">
        <v>103</v>
      </c>
      <c r="E642">
        <v>24</v>
      </c>
      <c r="F642" t="s">
        <v>47</v>
      </c>
      <c r="G642">
        <v>2016</v>
      </c>
      <c r="H642">
        <v>2</v>
      </c>
      <c r="I642" t="s">
        <v>101</v>
      </c>
      <c r="J642" t="s">
        <v>107</v>
      </c>
      <c r="K642"/>
    </row>
    <row r="643" spans="1:11" s="9" customFormat="1" hidden="1" x14ac:dyDescent="0.25">
      <c r="A643" t="s">
        <v>99</v>
      </c>
      <c r="B643" t="s">
        <v>100</v>
      </c>
      <c r="C643" t="s">
        <v>102</v>
      </c>
      <c r="D643" t="s">
        <v>103</v>
      </c>
      <c r="E643">
        <v>24</v>
      </c>
      <c r="F643" t="s">
        <v>47</v>
      </c>
      <c r="G643">
        <v>2016</v>
      </c>
      <c r="H643">
        <v>2</v>
      </c>
      <c r="I643" t="s">
        <v>104</v>
      </c>
      <c r="J643" t="s">
        <v>107</v>
      </c>
      <c r="K643"/>
    </row>
    <row r="644" spans="1:11" s="9" customFormat="1" hidden="1" x14ac:dyDescent="0.25">
      <c r="A644" t="s">
        <v>99</v>
      </c>
      <c r="B644" t="s">
        <v>100</v>
      </c>
      <c r="C644" t="s">
        <v>39</v>
      </c>
      <c r="D644" t="s">
        <v>41</v>
      </c>
      <c r="E644">
        <v>24</v>
      </c>
      <c r="F644" t="s">
        <v>47</v>
      </c>
      <c r="G644">
        <v>2016</v>
      </c>
      <c r="H644">
        <v>3</v>
      </c>
      <c r="I644" t="s">
        <v>101</v>
      </c>
      <c r="J644" t="s">
        <v>107</v>
      </c>
      <c r="K644"/>
    </row>
    <row r="645" spans="1:11" s="9" customFormat="1" hidden="1" x14ac:dyDescent="0.25">
      <c r="A645" t="s">
        <v>99</v>
      </c>
      <c r="B645" t="s">
        <v>100</v>
      </c>
      <c r="C645" t="s">
        <v>32</v>
      </c>
      <c r="D645" t="s">
        <v>34</v>
      </c>
      <c r="E645">
        <v>24</v>
      </c>
      <c r="F645" t="s">
        <v>47</v>
      </c>
      <c r="G645">
        <v>2016</v>
      </c>
      <c r="H645">
        <v>3</v>
      </c>
      <c r="I645" t="s">
        <v>101</v>
      </c>
      <c r="J645" t="s">
        <v>107</v>
      </c>
      <c r="K645"/>
    </row>
    <row r="646" spans="1:11" s="9" customFormat="1" hidden="1" x14ac:dyDescent="0.25">
      <c r="A646" t="s">
        <v>99</v>
      </c>
      <c r="B646" t="s">
        <v>100</v>
      </c>
      <c r="C646" t="s">
        <v>32</v>
      </c>
      <c r="D646" t="s">
        <v>34</v>
      </c>
      <c r="E646">
        <v>24</v>
      </c>
      <c r="F646" t="s">
        <v>47</v>
      </c>
      <c r="G646">
        <v>2016</v>
      </c>
      <c r="H646">
        <v>3</v>
      </c>
      <c r="I646" t="s">
        <v>104</v>
      </c>
      <c r="J646" t="s">
        <v>107</v>
      </c>
      <c r="K646"/>
    </row>
    <row r="647" spans="1:11" s="9" customFormat="1" x14ac:dyDescent="0.25">
      <c r="A647" t="s">
        <v>99</v>
      </c>
      <c r="B647" t="s">
        <v>100</v>
      </c>
      <c r="C647" t="s">
        <v>48</v>
      </c>
      <c r="D647" t="s">
        <v>50</v>
      </c>
      <c r="E647">
        <v>24</v>
      </c>
      <c r="F647" t="s">
        <v>47</v>
      </c>
      <c r="G647">
        <v>2016</v>
      </c>
      <c r="H647">
        <v>3</v>
      </c>
      <c r="I647" t="s">
        <v>101</v>
      </c>
      <c r="J647" t="s">
        <v>107</v>
      </c>
      <c r="K647"/>
    </row>
    <row r="648" spans="1:11" s="9" customFormat="1" hidden="1" x14ac:dyDescent="0.25">
      <c r="A648" t="s">
        <v>99</v>
      </c>
      <c r="B648" t="s">
        <v>100</v>
      </c>
      <c r="C648" t="s">
        <v>51</v>
      </c>
      <c r="D648" t="s">
        <v>28</v>
      </c>
      <c r="E648">
        <v>24</v>
      </c>
      <c r="F648" t="s">
        <v>47</v>
      </c>
      <c r="G648">
        <v>2016</v>
      </c>
      <c r="H648">
        <v>3</v>
      </c>
      <c r="I648" t="s">
        <v>101</v>
      </c>
      <c r="J648" t="s">
        <v>107</v>
      </c>
      <c r="K648"/>
    </row>
    <row r="649" spans="1:11" s="9" customFormat="1" hidden="1" x14ac:dyDescent="0.25">
      <c r="A649" t="s">
        <v>99</v>
      </c>
      <c r="B649" t="s">
        <v>100</v>
      </c>
      <c r="C649" t="s">
        <v>51</v>
      </c>
      <c r="D649" t="s">
        <v>28</v>
      </c>
      <c r="E649">
        <v>24</v>
      </c>
      <c r="F649" t="s">
        <v>47</v>
      </c>
      <c r="G649">
        <v>2016</v>
      </c>
      <c r="H649">
        <v>3</v>
      </c>
      <c r="I649" t="s">
        <v>104</v>
      </c>
      <c r="J649" t="s">
        <v>107</v>
      </c>
      <c r="K649"/>
    </row>
    <row r="650" spans="1:11" s="9" customFormat="1" hidden="1" x14ac:dyDescent="0.25">
      <c r="A650" t="s">
        <v>99</v>
      </c>
      <c r="B650" t="s">
        <v>100</v>
      </c>
      <c r="C650" t="s">
        <v>102</v>
      </c>
      <c r="D650" t="s">
        <v>103</v>
      </c>
      <c r="E650">
        <v>24</v>
      </c>
      <c r="F650" t="s">
        <v>47</v>
      </c>
      <c r="G650">
        <v>2016</v>
      </c>
      <c r="H650">
        <v>3</v>
      </c>
      <c r="I650" t="s">
        <v>101</v>
      </c>
      <c r="J650" t="s">
        <v>107</v>
      </c>
      <c r="K650"/>
    </row>
    <row r="651" spans="1:11" s="9" customFormat="1" hidden="1" x14ac:dyDescent="0.25">
      <c r="A651" t="s">
        <v>99</v>
      </c>
      <c r="B651" t="s">
        <v>100</v>
      </c>
      <c r="C651" t="s">
        <v>102</v>
      </c>
      <c r="D651" t="s">
        <v>103</v>
      </c>
      <c r="E651">
        <v>24</v>
      </c>
      <c r="F651" t="s">
        <v>47</v>
      </c>
      <c r="G651">
        <v>2016</v>
      </c>
      <c r="H651">
        <v>3</v>
      </c>
      <c r="I651" t="s">
        <v>104</v>
      </c>
      <c r="J651" t="s">
        <v>107</v>
      </c>
      <c r="K651"/>
    </row>
    <row r="652" spans="1:11" s="9" customFormat="1" hidden="1" x14ac:dyDescent="0.25">
      <c r="A652" t="s">
        <v>99</v>
      </c>
      <c r="B652" t="s">
        <v>100</v>
      </c>
      <c r="C652" t="s">
        <v>39</v>
      </c>
      <c r="D652" t="s">
        <v>41</v>
      </c>
      <c r="E652">
        <v>24</v>
      </c>
      <c r="F652" t="s">
        <v>47</v>
      </c>
      <c r="G652">
        <v>2016</v>
      </c>
      <c r="H652">
        <v>4</v>
      </c>
      <c r="I652" t="s">
        <v>101</v>
      </c>
      <c r="J652" t="s">
        <v>107</v>
      </c>
      <c r="K652"/>
    </row>
    <row r="653" spans="1:11" s="9" customFormat="1" hidden="1" x14ac:dyDescent="0.25">
      <c r="A653" t="s">
        <v>99</v>
      </c>
      <c r="B653" t="s">
        <v>100</v>
      </c>
      <c r="C653" t="s">
        <v>32</v>
      </c>
      <c r="D653" t="s">
        <v>34</v>
      </c>
      <c r="E653">
        <v>24</v>
      </c>
      <c r="F653" t="s">
        <v>47</v>
      </c>
      <c r="G653">
        <v>2016</v>
      </c>
      <c r="H653">
        <v>4</v>
      </c>
      <c r="I653" t="s">
        <v>104</v>
      </c>
      <c r="J653" t="s">
        <v>107</v>
      </c>
      <c r="K653"/>
    </row>
    <row r="654" spans="1:11" s="9" customFormat="1" hidden="1" x14ac:dyDescent="0.25">
      <c r="A654" t="s">
        <v>99</v>
      </c>
      <c r="B654" t="s">
        <v>100</v>
      </c>
      <c r="C654" t="s">
        <v>32</v>
      </c>
      <c r="D654" t="s">
        <v>34</v>
      </c>
      <c r="E654">
        <v>24</v>
      </c>
      <c r="F654" t="s">
        <v>47</v>
      </c>
      <c r="G654">
        <v>2016</v>
      </c>
      <c r="H654">
        <v>4</v>
      </c>
      <c r="I654" t="s">
        <v>101</v>
      </c>
      <c r="J654" t="s">
        <v>107</v>
      </c>
      <c r="K654"/>
    </row>
    <row r="655" spans="1:11" s="9" customFormat="1" x14ac:dyDescent="0.25">
      <c r="A655" t="s">
        <v>99</v>
      </c>
      <c r="B655" t="s">
        <v>100</v>
      </c>
      <c r="C655" t="s">
        <v>48</v>
      </c>
      <c r="D655" t="s">
        <v>50</v>
      </c>
      <c r="E655">
        <v>24</v>
      </c>
      <c r="F655" t="s">
        <v>47</v>
      </c>
      <c r="G655">
        <v>2016</v>
      </c>
      <c r="H655">
        <v>4</v>
      </c>
      <c r="I655" t="s">
        <v>101</v>
      </c>
      <c r="J655" t="s">
        <v>107</v>
      </c>
      <c r="K655"/>
    </row>
    <row r="656" spans="1:11" s="9" customFormat="1" hidden="1" x14ac:dyDescent="0.25">
      <c r="A656" t="s">
        <v>99</v>
      </c>
      <c r="B656" t="s">
        <v>100</v>
      </c>
      <c r="C656" t="s">
        <v>51</v>
      </c>
      <c r="D656" t="s">
        <v>28</v>
      </c>
      <c r="E656">
        <v>24</v>
      </c>
      <c r="F656" t="s">
        <v>47</v>
      </c>
      <c r="G656">
        <v>2016</v>
      </c>
      <c r="H656">
        <v>4</v>
      </c>
      <c r="I656" t="s">
        <v>101</v>
      </c>
      <c r="J656" t="s">
        <v>107</v>
      </c>
      <c r="K656"/>
    </row>
    <row r="657" spans="1:11" s="9" customFormat="1" hidden="1" x14ac:dyDescent="0.25">
      <c r="A657" t="s">
        <v>99</v>
      </c>
      <c r="B657" t="s">
        <v>100</v>
      </c>
      <c r="C657" t="s">
        <v>51</v>
      </c>
      <c r="D657" t="s">
        <v>28</v>
      </c>
      <c r="E657">
        <v>24</v>
      </c>
      <c r="F657" t="s">
        <v>47</v>
      </c>
      <c r="G657">
        <v>2016</v>
      </c>
      <c r="H657">
        <v>4</v>
      </c>
      <c r="I657" t="s">
        <v>104</v>
      </c>
      <c r="J657" t="s">
        <v>107</v>
      </c>
      <c r="K657"/>
    </row>
    <row r="658" spans="1:11" s="9" customFormat="1" hidden="1" x14ac:dyDescent="0.25">
      <c r="A658" t="s">
        <v>99</v>
      </c>
      <c r="B658" t="s">
        <v>100</v>
      </c>
      <c r="C658" t="s">
        <v>102</v>
      </c>
      <c r="D658" t="s">
        <v>103</v>
      </c>
      <c r="E658">
        <v>24</v>
      </c>
      <c r="F658" t="s">
        <v>47</v>
      </c>
      <c r="G658">
        <v>2016</v>
      </c>
      <c r="H658">
        <v>4</v>
      </c>
      <c r="I658" t="s">
        <v>101</v>
      </c>
      <c r="J658" t="s">
        <v>107</v>
      </c>
      <c r="K658"/>
    </row>
    <row r="659" spans="1:11" s="9" customFormat="1" hidden="1" x14ac:dyDescent="0.25">
      <c r="A659" t="s">
        <v>99</v>
      </c>
      <c r="B659" t="s">
        <v>100</v>
      </c>
      <c r="C659" t="s">
        <v>102</v>
      </c>
      <c r="D659" t="s">
        <v>103</v>
      </c>
      <c r="E659">
        <v>24</v>
      </c>
      <c r="F659" t="s">
        <v>47</v>
      </c>
      <c r="G659">
        <v>2016</v>
      </c>
      <c r="H659">
        <v>4</v>
      </c>
      <c r="I659" t="s">
        <v>104</v>
      </c>
      <c r="J659" t="s">
        <v>107</v>
      </c>
      <c r="K659"/>
    </row>
    <row r="660" spans="1:11" s="9" customFormat="1" hidden="1" x14ac:dyDescent="0.25">
      <c r="A660" t="s">
        <v>99</v>
      </c>
      <c r="B660" t="s">
        <v>100</v>
      </c>
      <c r="C660" t="s">
        <v>39</v>
      </c>
      <c r="D660" t="s">
        <v>41</v>
      </c>
      <c r="E660">
        <v>24</v>
      </c>
      <c r="F660" t="s">
        <v>43</v>
      </c>
      <c r="G660">
        <v>2014</v>
      </c>
      <c r="H660">
        <v>1</v>
      </c>
      <c r="I660" t="s">
        <v>104</v>
      </c>
      <c r="J660" t="s">
        <v>107</v>
      </c>
      <c r="K660" t="s">
        <v>108</v>
      </c>
    </row>
    <row r="661" spans="1:11" s="9" customFormat="1" hidden="1" x14ac:dyDescent="0.25">
      <c r="A661" t="s">
        <v>99</v>
      </c>
      <c r="B661" t="s">
        <v>100</v>
      </c>
      <c r="C661" t="s">
        <v>39</v>
      </c>
      <c r="D661" t="s">
        <v>41</v>
      </c>
      <c r="E661">
        <v>24</v>
      </c>
      <c r="F661" t="s">
        <v>47</v>
      </c>
      <c r="G661">
        <v>2014</v>
      </c>
      <c r="H661">
        <v>1</v>
      </c>
      <c r="I661" t="s">
        <v>104</v>
      </c>
      <c r="J661" t="s">
        <v>107</v>
      </c>
      <c r="K661" t="s">
        <v>108</v>
      </c>
    </row>
    <row r="662" spans="1:11" s="9" customFormat="1" x14ac:dyDescent="0.25">
      <c r="A662" t="s">
        <v>99</v>
      </c>
      <c r="B662" t="s">
        <v>100</v>
      </c>
      <c r="C662" t="s">
        <v>48</v>
      </c>
      <c r="D662" t="s">
        <v>50</v>
      </c>
      <c r="E662">
        <v>24</v>
      </c>
      <c r="F662" t="s">
        <v>43</v>
      </c>
      <c r="G662">
        <v>2014</v>
      </c>
      <c r="H662">
        <v>1</v>
      </c>
      <c r="I662" t="s">
        <v>104</v>
      </c>
      <c r="J662" t="s">
        <v>107</v>
      </c>
      <c r="K662" t="s">
        <v>108</v>
      </c>
    </row>
    <row r="663" spans="1:11" s="9" customFormat="1" x14ac:dyDescent="0.25">
      <c r="A663" t="s">
        <v>99</v>
      </c>
      <c r="B663" t="s">
        <v>100</v>
      </c>
      <c r="C663" t="s">
        <v>48</v>
      </c>
      <c r="D663" t="s">
        <v>50</v>
      </c>
      <c r="E663">
        <v>24</v>
      </c>
      <c r="F663" t="s">
        <v>47</v>
      </c>
      <c r="G663">
        <v>2014</v>
      </c>
      <c r="H663">
        <v>1</v>
      </c>
      <c r="I663" t="s">
        <v>104</v>
      </c>
      <c r="J663" t="s">
        <v>107</v>
      </c>
      <c r="K663" t="s">
        <v>108</v>
      </c>
    </row>
    <row r="664" spans="1:11" s="9" customFormat="1" hidden="1" x14ac:dyDescent="0.25">
      <c r="A664" t="s">
        <v>99</v>
      </c>
      <c r="B664" t="s">
        <v>100</v>
      </c>
      <c r="C664" t="s">
        <v>39</v>
      </c>
      <c r="D664" t="s">
        <v>41</v>
      </c>
      <c r="E664">
        <v>24</v>
      </c>
      <c r="F664" t="s">
        <v>47</v>
      </c>
      <c r="G664">
        <v>2014</v>
      </c>
      <c r="H664">
        <v>2</v>
      </c>
      <c r="I664" t="s">
        <v>104</v>
      </c>
      <c r="J664" t="s">
        <v>107</v>
      </c>
      <c r="K664" t="s">
        <v>108</v>
      </c>
    </row>
    <row r="665" spans="1:11" s="9" customFormat="1" hidden="1" x14ac:dyDescent="0.25">
      <c r="A665" t="s">
        <v>99</v>
      </c>
      <c r="B665" t="s">
        <v>100</v>
      </c>
      <c r="C665" t="s">
        <v>39</v>
      </c>
      <c r="D665" t="s">
        <v>41</v>
      </c>
      <c r="E665">
        <v>24</v>
      </c>
      <c r="F665" t="s">
        <v>43</v>
      </c>
      <c r="G665">
        <v>2014</v>
      </c>
      <c r="H665">
        <v>2</v>
      </c>
      <c r="I665" t="s">
        <v>104</v>
      </c>
      <c r="J665" t="s">
        <v>107</v>
      </c>
      <c r="K665" t="s">
        <v>108</v>
      </c>
    </row>
    <row r="666" spans="1:11" s="9" customFormat="1" x14ac:dyDescent="0.25">
      <c r="A666" t="s">
        <v>99</v>
      </c>
      <c r="B666" t="s">
        <v>100</v>
      </c>
      <c r="C666" t="s">
        <v>48</v>
      </c>
      <c r="D666" t="s">
        <v>50</v>
      </c>
      <c r="E666">
        <v>24</v>
      </c>
      <c r="F666" t="s">
        <v>43</v>
      </c>
      <c r="G666">
        <v>2014</v>
      </c>
      <c r="H666">
        <v>2</v>
      </c>
      <c r="I666" t="s">
        <v>104</v>
      </c>
      <c r="J666" t="s">
        <v>107</v>
      </c>
      <c r="K666" t="s">
        <v>108</v>
      </c>
    </row>
    <row r="667" spans="1:11" s="9" customFormat="1" x14ac:dyDescent="0.25">
      <c r="A667" t="s">
        <v>99</v>
      </c>
      <c r="B667" t="s">
        <v>100</v>
      </c>
      <c r="C667" t="s">
        <v>48</v>
      </c>
      <c r="D667" t="s">
        <v>50</v>
      </c>
      <c r="E667">
        <v>24</v>
      </c>
      <c r="F667" t="s">
        <v>47</v>
      </c>
      <c r="G667">
        <v>2014</v>
      </c>
      <c r="H667">
        <v>2</v>
      </c>
      <c r="I667" t="s">
        <v>104</v>
      </c>
      <c r="J667" t="s">
        <v>107</v>
      </c>
      <c r="K667" t="s">
        <v>108</v>
      </c>
    </row>
    <row r="668" spans="1:11" s="9" customFormat="1" hidden="1" x14ac:dyDescent="0.25">
      <c r="A668" t="s">
        <v>99</v>
      </c>
      <c r="B668" t="s">
        <v>100</v>
      </c>
      <c r="C668" t="s">
        <v>39</v>
      </c>
      <c r="D668" t="s">
        <v>41</v>
      </c>
      <c r="E668">
        <v>24</v>
      </c>
      <c r="F668" t="s">
        <v>43</v>
      </c>
      <c r="G668">
        <v>2014</v>
      </c>
      <c r="H668">
        <v>3</v>
      </c>
      <c r="I668" t="s">
        <v>104</v>
      </c>
      <c r="J668" t="s">
        <v>107</v>
      </c>
      <c r="K668" t="s">
        <v>108</v>
      </c>
    </row>
    <row r="669" spans="1:11" s="9" customFormat="1" hidden="1" x14ac:dyDescent="0.25">
      <c r="A669" t="s">
        <v>99</v>
      </c>
      <c r="B669" t="s">
        <v>100</v>
      </c>
      <c r="C669" t="s">
        <v>39</v>
      </c>
      <c r="D669" t="s">
        <v>41</v>
      </c>
      <c r="E669">
        <v>24</v>
      </c>
      <c r="F669" t="s">
        <v>47</v>
      </c>
      <c r="G669">
        <v>2014</v>
      </c>
      <c r="H669">
        <v>3</v>
      </c>
      <c r="I669" t="s">
        <v>104</v>
      </c>
      <c r="J669" t="s">
        <v>107</v>
      </c>
      <c r="K669" t="s">
        <v>108</v>
      </c>
    </row>
    <row r="670" spans="1:11" s="9" customFormat="1" x14ac:dyDescent="0.25">
      <c r="A670" t="s">
        <v>99</v>
      </c>
      <c r="B670" t="s">
        <v>100</v>
      </c>
      <c r="C670" t="s">
        <v>48</v>
      </c>
      <c r="D670" t="s">
        <v>50</v>
      </c>
      <c r="E670">
        <v>24</v>
      </c>
      <c r="F670" t="s">
        <v>47</v>
      </c>
      <c r="G670">
        <v>2014</v>
      </c>
      <c r="H670">
        <v>3</v>
      </c>
      <c r="I670" t="s">
        <v>104</v>
      </c>
      <c r="J670" t="s">
        <v>107</v>
      </c>
      <c r="K670" t="s">
        <v>108</v>
      </c>
    </row>
    <row r="671" spans="1:11" s="9" customFormat="1" x14ac:dyDescent="0.25">
      <c r="A671" t="s">
        <v>99</v>
      </c>
      <c r="B671" t="s">
        <v>100</v>
      </c>
      <c r="C671" t="s">
        <v>48</v>
      </c>
      <c r="D671" t="s">
        <v>50</v>
      </c>
      <c r="E671">
        <v>24</v>
      </c>
      <c r="F671" t="s">
        <v>43</v>
      </c>
      <c r="G671">
        <v>2014</v>
      </c>
      <c r="H671">
        <v>3</v>
      </c>
      <c r="I671" t="s">
        <v>104</v>
      </c>
      <c r="J671" t="s">
        <v>107</v>
      </c>
      <c r="K671" t="s">
        <v>108</v>
      </c>
    </row>
    <row r="672" spans="1:11" s="9" customFormat="1" hidden="1" x14ac:dyDescent="0.25">
      <c r="A672" t="s">
        <v>99</v>
      </c>
      <c r="B672" t="s">
        <v>100</v>
      </c>
      <c r="C672" t="s">
        <v>39</v>
      </c>
      <c r="D672" t="s">
        <v>41</v>
      </c>
      <c r="E672">
        <v>24</v>
      </c>
      <c r="F672" t="s">
        <v>43</v>
      </c>
      <c r="G672">
        <v>2014</v>
      </c>
      <c r="H672">
        <v>4</v>
      </c>
      <c r="I672" t="s">
        <v>104</v>
      </c>
      <c r="J672" t="s">
        <v>107</v>
      </c>
      <c r="K672" t="s">
        <v>108</v>
      </c>
    </row>
    <row r="673" spans="1:11" s="9" customFormat="1" hidden="1" x14ac:dyDescent="0.25">
      <c r="A673" t="s">
        <v>99</v>
      </c>
      <c r="B673" t="s">
        <v>100</v>
      </c>
      <c r="C673" t="s">
        <v>39</v>
      </c>
      <c r="D673" t="s">
        <v>41</v>
      </c>
      <c r="E673">
        <v>24</v>
      </c>
      <c r="F673" t="s">
        <v>47</v>
      </c>
      <c r="G673">
        <v>2014</v>
      </c>
      <c r="H673">
        <v>4</v>
      </c>
      <c r="I673" t="s">
        <v>104</v>
      </c>
      <c r="J673" t="s">
        <v>107</v>
      </c>
      <c r="K673" t="s">
        <v>108</v>
      </c>
    </row>
    <row r="674" spans="1:11" s="9" customFormat="1" x14ac:dyDescent="0.25">
      <c r="A674" t="s">
        <v>99</v>
      </c>
      <c r="B674" t="s">
        <v>100</v>
      </c>
      <c r="C674" t="s">
        <v>48</v>
      </c>
      <c r="D674" t="s">
        <v>50</v>
      </c>
      <c r="E674">
        <v>24</v>
      </c>
      <c r="F674" t="s">
        <v>47</v>
      </c>
      <c r="G674">
        <v>2014</v>
      </c>
      <c r="H674">
        <v>4</v>
      </c>
      <c r="I674" t="s">
        <v>104</v>
      </c>
      <c r="J674" t="s">
        <v>107</v>
      </c>
      <c r="K674" t="s">
        <v>108</v>
      </c>
    </row>
    <row r="675" spans="1:11" s="9" customFormat="1" x14ac:dyDescent="0.25">
      <c r="A675" t="s">
        <v>99</v>
      </c>
      <c r="B675" t="s">
        <v>100</v>
      </c>
      <c r="C675" t="s">
        <v>48</v>
      </c>
      <c r="D675" t="s">
        <v>50</v>
      </c>
      <c r="E675">
        <v>24</v>
      </c>
      <c r="F675" t="s">
        <v>43</v>
      </c>
      <c r="G675">
        <v>2014</v>
      </c>
      <c r="H675">
        <v>4</v>
      </c>
      <c r="I675" t="s">
        <v>104</v>
      </c>
      <c r="J675" t="s">
        <v>107</v>
      </c>
      <c r="K675" t="s">
        <v>108</v>
      </c>
    </row>
    <row r="676" spans="1:11" s="9" customFormat="1" hidden="1" x14ac:dyDescent="0.25">
      <c r="A676" t="s">
        <v>99</v>
      </c>
      <c r="B676" t="s">
        <v>100</v>
      </c>
      <c r="C676" t="s">
        <v>39</v>
      </c>
      <c r="D676" t="s">
        <v>41</v>
      </c>
      <c r="E676">
        <v>24</v>
      </c>
      <c r="F676" t="s">
        <v>47</v>
      </c>
      <c r="G676">
        <v>2015</v>
      </c>
      <c r="H676">
        <v>1</v>
      </c>
      <c r="I676" t="s">
        <v>104</v>
      </c>
      <c r="J676" t="s">
        <v>107</v>
      </c>
      <c r="K676" t="s">
        <v>108</v>
      </c>
    </row>
    <row r="677" spans="1:11" s="9" customFormat="1" hidden="1" x14ac:dyDescent="0.25">
      <c r="A677" t="s">
        <v>99</v>
      </c>
      <c r="B677" t="s">
        <v>100</v>
      </c>
      <c r="C677" t="s">
        <v>39</v>
      </c>
      <c r="D677" t="s">
        <v>41</v>
      </c>
      <c r="E677">
        <v>24</v>
      </c>
      <c r="F677" t="s">
        <v>43</v>
      </c>
      <c r="G677">
        <v>2015</v>
      </c>
      <c r="H677">
        <v>1</v>
      </c>
      <c r="I677" t="s">
        <v>104</v>
      </c>
      <c r="J677" t="s">
        <v>107</v>
      </c>
      <c r="K677" t="s">
        <v>108</v>
      </c>
    </row>
    <row r="678" spans="1:11" s="9" customFormat="1" x14ac:dyDescent="0.25">
      <c r="A678" t="s">
        <v>99</v>
      </c>
      <c r="B678" t="s">
        <v>100</v>
      </c>
      <c r="C678" t="s">
        <v>48</v>
      </c>
      <c r="D678" t="s">
        <v>50</v>
      </c>
      <c r="E678">
        <v>24</v>
      </c>
      <c r="F678" t="s">
        <v>47</v>
      </c>
      <c r="G678">
        <v>2015</v>
      </c>
      <c r="H678">
        <v>1</v>
      </c>
      <c r="I678" t="s">
        <v>104</v>
      </c>
      <c r="J678" t="s">
        <v>107</v>
      </c>
      <c r="K678" t="s">
        <v>108</v>
      </c>
    </row>
    <row r="679" spans="1:11" s="9" customFormat="1" x14ac:dyDescent="0.25">
      <c r="A679" t="s">
        <v>99</v>
      </c>
      <c r="B679" t="s">
        <v>100</v>
      </c>
      <c r="C679" t="s">
        <v>48</v>
      </c>
      <c r="D679" t="s">
        <v>50</v>
      </c>
      <c r="E679">
        <v>24</v>
      </c>
      <c r="F679" t="s">
        <v>43</v>
      </c>
      <c r="G679">
        <v>2015</v>
      </c>
      <c r="H679">
        <v>1</v>
      </c>
      <c r="I679" t="s">
        <v>104</v>
      </c>
      <c r="J679" t="s">
        <v>107</v>
      </c>
      <c r="K679" t="s">
        <v>108</v>
      </c>
    </row>
    <row r="680" spans="1:11" s="9" customFormat="1" hidden="1" x14ac:dyDescent="0.25">
      <c r="A680" t="s">
        <v>99</v>
      </c>
      <c r="B680" t="s">
        <v>100</v>
      </c>
      <c r="C680" t="s">
        <v>39</v>
      </c>
      <c r="D680" t="s">
        <v>41</v>
      </c>
      <c r="E680">
        <v>24</v>
      </c>
      <c r="F680" t="s">
        <v>43</v>
      </c>
      <c r="G680">
        <v>2015</v>
      </c>
      <c r="H680">
        <v>2</v>
      </c>
      <c r="I680" t="s">
        <v>104</v>
      </c>
      <c r="J680" t="s">
        <v>107</v>
      </c>
      <c r="K680" t="s">
        <v>108</v>
      </c>
    </row>
    <row r="681" spans="1:11" s="9" customFormat="1" hidden="1" x14ac:dyDescent="0.25">
      <c r="A681" t="s">
        <v>99</v>
      </c>
      <c r="B681" t="s">
        <v>100</v>
      </c>
      <c r="C681" t="s">
        <v>39</v>
      </c>
      <c r="D681" t="s">
        <v>41</v>
      </c>
      <c r="E681">
        <v>24</v>
      </c>
      <c r="F681" t="s">
        <v>47</v>
      </c>
      <c r="G681">
        <v>2015</v>
      </c>
      <c r="H681">
        <v>2</v>
      </c>
      <c r="I681" t="s">
        <v>104</v>
      </c>
      <c r="J681" t="s">
        <v>107</v>
      </c>
      <c r="K681" t="s">
        <v>108</v>
      </c>
    </row>
    <row r="682" spans="1:11" s="9" customFormat="1" x14ac:dyDescent="0.25">
      <c r="A682" t="s">
        <v>99</v>
      </c>
      <c r="B682" t="s">
        <v>100</v>
      </c>
      <c r="C682" t="s">
        <v>48</v>
      </c>
      <c r="D682" t="s">
        <v>50</v>
      </c>
      <c r="E682">
        <v>24</v>
      </c>
      <c r="F682" t="s">
        <v>47</v>
      </c>
      <c r="G682">
        <v>2015</v>
      </c>
      <c r="H682">
        <v>2</v>
      </c>
      <c r="I682" t="s">
        <v>104</v>
      </c>
      <c r="J682" t="s">
        <v>107</v>
      </c>
      <c r="K682" t="s">
        <v>108</v>
      </c>
    </row>
    <row r="683" spans="1:11" s="9" customFormat="1" x14ac:dyDescent="0.25">
      <c r="A683" t="s">
        <v>99</v>
      </c>
      <c r="B683" t="s">
        <v>100</v>
      </c>
      <c r="C683" t="s">
        <v>48</v>
      </c>
      <c r="D683" t="s">
        <v>50</v>
      </c>
      <c r="E683">
        <v>24</v>
      </c>
      <c r="F683" t="s">
        <v>43</v>
      </c>
      <c r="G683">
        <v>2015</v>
      </c>
      <c r="H683">
        <v>2</v>
      </c>
      <c r="I683" t="s">
        <v>104</v>
      </c>
      <c r="J683" t="s">
        <v>107</v>
      </c>
      <c r="K683" t="s">
        <v>108</v>
      </c>
    </row>
    <row r="684" spans="1:11" s="9" customFormat="1" hidden="1" x14ac:dyDescent="0.25">
      <c r="A684" t="s">
        <v>99</v>
      </c>
      <c r="B684" t="s">
        <v>100</v>
      </c>
      <c r="C684" t="s">
        <v>39</v>
      </c>
      <c r="D684" t="s">
        <v>41</v>
      </c>
      <c r="E684">
        <v>24</v>
      </c>
      <c r="F684" t="s">
        <v>47</v>
      </c>
      <c r="G684">
        <v>2015</v>
      </c>
      <c r="H684">
        <v>3</v>
      </c>
      <c r="I684" t="s">
        <v>104</v>
      </c>
      <c r="J684" t="s">
        <v>107</v>
      </c>
      <c r="K684" t="s">
        <v>108</v>
      </c>
    </row>
    <row r="685" spans="1:11" s="9" customFormat="1" hidden="1" x14ac:dyDescent="0.25">
      <c r="A685" t="s">
        <v>99</v>
      </c>
      <c r="B685" t="s">
        <v>100</v>
      </c>
      <c r="C685" t="s">
        <v>39</v>
      </c>
      <c r="D685" t="s">
        <v>41</v>
      </c>
      <c r="E685">
        <v>24</v>
      </c>
      <c r="F685" t="s">
        <v>43</v>
      </c>
      <c r="G685">
        <v>2015</v>
      </c>
      <c r="H685">
        <v>3</v>
      </c>
      <c r="I685" t="s">
        <v>104</v>
      </c>
      <c r="J685" t="s">
        <v>107</v>
      </c>
      <c r="K685" t="s">
        <v>108</v>
      </c>
    </row>
    <row r="686" spans="1:11" s="9" customFormat="1" x14ac:dyDescent="0.25">
      <c r="A686" t="s">
        <v>99</v>
      </c>
      <c r="B686" t="s">
        <v>100</v>
      </c>
      <c r="C686" t="s">
        <v>48</v>
      </c>
      <c r="D686" t="s">
        <v>50</v>
      </c>
      <c r="E686">
        <v>24</v>
      </c>
      <c r="F686" t="s">
        <v>47</v>
      </c>
      <c r="G686">
        <v>2015</v>
      </c>
      <c r="H686">
        <v>3</v>
      </c>
      <c r="I686" t="s">
        <v>104</v>
      </c>
      <c r="J686" t="s">
        <v>107</v>
      </c>
      <c r="K686" t="s">
        <v>108</v>
      </c>
    </row>
    <row r="687" spans="1:11" s="9" customFormat="1" x14ac:dyDescent="0.25">
      <c r="A687" t="s">
        <v>99</v>
      </c>
      <c r="B687" t="s">
        <v>100</v>
      </c>
      <c r="C687" t="s">
        <v>48</v>
      </c>
      <c r="D687" t="s">
        <v>50</v>
      </c>
      <c r="E687">
        <v>24</v>
      </c>
      <c r="F687" t="s">
        <v>43</v>
      </c>
      <c r="G687">
        <v>2015</v>
      </c>
      <c r="H687">
        <v>3</v>
      </c>
      <c r="I687" t="s">
        <v>104</v>
      </c>
      <c r="J687" t="s">
        <v>107</v>
      </c>
      <c r="K687" t="s">
        <v>108</v>
      </c>
    </row>
    <row r="688" spans="1:11" s="9" customFormat="1" hidden="1" x14ac:dyDescent="0.25">
      <c r="A688" t="s">
        <v>99</v>
      </c>
      <c r="B688" t="s">
        <v>100</v>
      </c>
      <c r="C688" t="s">
        <v>39</v>
      </c>
      <c r="D688" t="s">
        <v>41</v>
      </c>
      <c r="E688">
        <v>24</v>
      </c>
      <c r="F688" t="s">
        <v>43</v>
      </c>
      <c r="G688">
        <v>2015</v>
      </c>
      <c r="H688">
        <v>4</v>
      </c>
      <c r="I688" t="s">
        <v>104</v>
      </c>
      <c r="J688" t="s">
        <v>107</v>
      </c>
      <c r="K688" t="s">
        <v>108</v>
      </c>
    </row>
    <row r="689" spans="1:11" s="9" customFormat="1" hidden="1" x14ac:dyDescent="0.25">
      <c r="A689" t="s">
        <v>99</v>
      </c>
      <c r="B689" t="s">
        <v>100</v>
      </c>
      <c r="C689" t="s">
        <v>39</v>
      </c>
      <c r="D689" t="s">
        <v>41</v>
      </c>
      <c r="E689">
        <v>24</v>
      </c>
      <c r="F689" t="s">
        <v>47</v>
      </c>
      <c r="G689">
        <v>2015</v>
      </c>
      <c r="H689">
        <v>4</v>
      </c>
      <c r="I689" t="s">
        <v>104</v>
      </c>
      <c r="J689" t="s">
        <v>107</v>
      </c>
      <c r="K689" t="s">
        <v>108</v>
      </c>
    </row>
    <row r="690" spans="1:11" s="9" customFormat="1" x14ac:dyDescent="0.25">
      <c r="A690" t="s">
        <v>99</v>
      </c>
      <c r="B690" t="s">
        <v>100</v>
      </c>
      <c r="C690" t="s">
        <v>48</v>
      </c>
      <c r="D690" t="s">
        <v>50</v>
      </c>
      <c r="E690">
        <v>24</v>
      </c>
      <c r="F690" t="s">
        <v>47</v>
      </c>
      <c r="G690">
        <v>2015</v>
      </c>
      <c r="H690">
        <v>4</v>
      </c>
      <c r="I690" t="s">
        <v>104</v>
      </c>
      <c r="J690" t="s">
        <v>107</v>
      </c>
      <c r="K690" t="s">
        <v>108</v>
      </c>
    </row>
    <row r="691" spans="1:11" s="9" customFormat="1" x14ac:dyDescent="0.25">
      <c r="A691" t="s">
        <v>99</v>
      </c>
      <c r="B691" t="s">
        <v>100</v>
      </c>
      <c r="C691" t="s">
        <v>48</v>
      </c>
      <c r="D691" t="s">
        <v>50</v>
      </c>
      <c r="E691">
        <v>24</v>
      </c>
      <c r="F691" t="s">
        <v>43</v>
      </c>
      <c r="G691">
        <v>2015</v>
      </c>
      <c r="H691">
        <v>4</v>
      </c>
      <c r="I691" t="s">
        <v>104</v>
      </c>
      <c r="J691" t="s">
        <v>107</v>
      </c>
      <c r="K691" t="s">
        <v>108</v>
      </c>
    </row>
    <row r="692" spans="1:11" s="9" customFormat="1" hidden="1" x14ac:dyDescent="0.25">
      <c r="A692" t="s">
        <v>99</v>
      </c>
      <c r="B692" t="s">
        <v>100</v>
      </c>
      <c r="C692" t="s">
        <v>39</v>
      </c>
      <c r="D692" t="s">
        <v>41</v>
      </c>
      <c r="E692">
        <v>24</v>
      </c>
      <c r="F692" t="s">
        <v>43</v>
      </c>
      <c r="G692">
        <v>2016</v>
      </c>
      <c r="H692">
        <v>1</v>
      </c>
      <c r="I692" t="s">
        <v>104</v>
      </c>
      <c r="J692" t="s">
        <v>107</v>
      </c>
      <c r="K692" t="s">
        <v>108</v>
      </c>
    </row>
    <row r="693" spans="1:11" s="9" customFormat="1" hidden="1" x14ac:dyDescent="0.25">
      <c r="A693" t="s">
        <v>99</v>
      </c>
      <c r="B693" t="s">
        <v>100</v>
      </c>
      <c r="C693" t="s">
        <v>39</v>
      </c>
      <c r="D693" t="s">
        <v>41</v>
      </c>
      <c r="E693">
        <v>24</v>
      </c>
      <c r="F693" t="s">
        <v>47</v>
      </c>
      <c r="G693">
        <v>2016</v>
      </c>
      <c r="H693">
        <v>1</v>
      </c>
      <c r="I693" t="s">
        <v>104</v>
      </c>
      <c r="J693" t="s">
        <v>107</v>
      </c>
      <c r="K693" t="s">
        <v>108</v>
      </c>
    </row>
    <row r="694" spans="1:11" s="9" customFormat="1" x14ac:dyDescent="0.25">
      <c r="A694" t="s">
        <v>99</v>
      </c>
      <c r="B694" t="s">
        <v>100</v>
      </c>
      <c r="C694" t="s">
        <v>48</v>
      </c>
      <c r="D694" t="s">
        <v>50</v>
      </c>
      <c r="E694">
        <v>24</v>
      </c>
      <c r="F694" t="s">
        <v>47</v>
      </c>
      <c r="G694">
        <v>2016</v>
      </c>
      <c r="H694">
        <v>1</v>
      </c>
      <c r="I694" t="s">
        <v>104</v>
      </c>
      <c r="J694" t="s">
        <v>107</v>
      </c>
      <c r="K694" t="s">
        <v>108</v>
      </c>
    </row>
    <row r="695" spans="1:11" s="9" customFormat="1" x14ac:dyDescent="0.25">
      <c r="A695" t="s">
        <v>99</v>
      </c>
      <c r="B695" t="s">
        <v>100</v>
      </c>
      <c r="C695" t="s">
        <v>48</v>
      </c>
      <c r="D695" t="s">
        <v>50</v>
      </c>
      <c r="E695">
        <v>24</v>
      </c>
      <c r="F695" t="s">
        <v>43</v>
      </c>
      <c r="G695">
        <v>2016</v>
      </c>
      <c r="H695">
        <v>1</v>
      </c>
      <c r="I695" t="s">
        <v>104</v>
      </c>
      <c r="J695" t="s">
        <v>107</v>
      </c>
      <c r="K695" t="s">
        <v>108</v>
      </c>
    </row>
    <row r="696" spans="1:11" s="9" customFormat="1" hidden="1" x14ac:dyDescent="0.25">
      <c r="A696" t="s">
        <v>99</v>
      </c>
      <c r="B696" t="s">
        <v>100</v>
      </c>
      <c r="C696" t="s">
        <v>39</v>
      </c>
      <c r="D696" t="s">
        <v>41</v>
      </c>
      <c r="E696">
        <v>24</v>
      </c>
      <c r="F696" t="s">
        <v>47</v>
      </c>
      <c r="G696">
        <v>2016</v>
      </c>
      <c r="H696">
        <v>2</v>
      </c>
      <c r="I696" t="s">
        <v>104</v>
      </c>
      <c r="J696" t="s">
        <v>107</v>
      </c>
      <c r="K696" t="s">
        <v>108</v>
      </c>
    </row>
    <row r="697" spans="1:11" s="9" customFormat="1" hidden="1" x14ac:dyDescent="0.25">
      <c r="A697" t="s">
        <v>99</v>
      </c>
      <c r="B697" t="s">
        <v>100</v>
      </c>
      <c r="C697" t="s">
        <v>39</v>
      </c>
      <c r="D697" t="s">
        <v>41</v>
      </c>
      <c r="E697">
        <v>24</v>
      </c>
      <c r="F697" t="s">
        <v>43</v>
      </c>
      <c r="G697">
        <v>2016</v>
      </c>
      <c r="H697">
        <v>2</v>
      </c>
      <c r="I697" t="s">
        <v>104</v>
      </c>
      <c r="J697" t="s">
        <v>107</v>
      </c>
      <c r="K697" t="s">
        <v>108</v>
      </c>
    </row>
    <row r="698" spans="1:11" s="9" customFormat="1" x14ac:dyDescent="0.25">
      <c r="A698" t="s">
        <v>99</v>
      </c>
      <c r="B698" t="s">
        <v>100</v>
      </c>
      <c r="C698" t="s">
        <v>48</v>
      </c>
      <c r="D698" t="s">
        <v>50</v>
      </c>
      <c r="E698">
        <v>24</v>
      </c>
      <c r="F698" t="s">
        <v>43</v>
      </c>
      <c r="G698">
        <v>2016</v>
      </c>
      <c r="H698">
        <v>2</v>
      </c>
      <c r="I698" t="s">
        <v>104</v>
      </c>
      <c r="J698" t="s">
        <v>107</v>
      </c>
      <c r="K698" t="s">
        <v>108</v>
      </c>
    </row>
    <row r="699" spans="1:11" s="9" customFormat="1" x14ac:dyDescent="0.25">
      <c r="A699" t="s">
        <v>99</v>
      </c>
      <c r="B699" t="s">
        <v>100</v>
      </c>
      <c r="C699" t="s">
        <v>48</v>
      </c>
      <c r="D699" t="s">
        <v>50</v>
      </c>
      <c r="E699">
        <v>24</v>
      </c>
      <c r="F699" t="s">
        <v>47</v>
      </c>
      <c r="G699">
        <v>2016</v>
      </c>
      <c r="H699">
        <v>2</v>
      </c>
      <c r="I699" t="s">
        <v>104</v>
      </c>
      <c r="J699" t="s">
        <v>107</v>
      </c>
      <c r="K699" t="s">
        <v>108</v>
      </c>
    </row>
    <row r="700" spans="1:11" s="9" customFormat="1" hidden="1" x14ac:dyDescent="0.25">
      <c r="A700" t="s">
        <v>99</v>
      </c>
      <c r="B700" t="s">
        <v>100</v>
      </c>
      <c r="C700" t="s">
        <v>39</v>
      </c>
      <c r="D700" t="s">
        <v>41</v>
      </c>
      <c r="E700">
        <v>24</v>
      </c>
      <c r="F700" t="s">
        <v>47</v>
      </c>
      <c r="G700">
        <v>2016</v>
      </c>
      <c r="H700">
        <v>3</v>
      </c>
      <c r="I700" t="s">
        <v>104</v>
      </c>
      <c r="J700" t="s">
        <v>107</v>
      </c>
      <c r="K700" t="s">
        <v>108</v>
      </c>
    </row>
    <row r="701" spans="1:11" s="9" customFormat="1" hidden="1" x14ac:dyDescent="0.25">
      <c r="A701" t="s">
        <v>99</v>
      </c>
      <c r="B701" t="s">
        <v>100</v>
      </c>
      <c r="C701" t="s">
        <v>39</v>
      </c>
      <c r="D701" t="s">
        <v>41</v>
      </c>
      <c r="E701">
        <v>24</v>
      </c>
      <c r="F701" t="s">
        <v>43</v>
      </c>
      <c r="G701">
        <v>2016</v>
      </c>
      <c r="H701">
        <v>3</v>
      </c>
      <c r="I701" t="s">
        <v>104</v>
      </c>
      <c r="J701" t="s">
        <v>107</v>
      </c>
      <c r="K701" t="s">
        <v>108</v>
      </c>
    </row>
    <row r="702" spans="1:11" s="9" customFormat="1" x14ac:dyDescent="0.25">
      <c r="A702" t="s">
        <v>99</v>
      </c>
      <c r="B702" t="s">
        <v>100</v>
      </c>
      <c r="C702" t="s">
        <v>48</v>
      </c>
      <c r="D702" t="s">
        <v>50</v>
      </c>
      <c r="E702">
        <v>24</v>
      </c>
      <c r="F702" t="s">
        <v>47</v>
      </c>
      <c r="G702">
        <v>2016</v>
      </c>
      <c r="H702">
        <v>3</v>
      </c>
      <c r="I702" t="s">
        <v>104</v>
      </c>
      <c r="J702" t="s">
        <v>107</v>
      </c>
      <c r="K702" t="s">
        <v>108</v>
      </c>
    </row>
    <row r="703" spans="1:11" s="9" customFormat="1" x14ac:dyDescent="0.25">
      <c r="A703" t="s">
        <v>99</v>
      </c>
      <c r="B703" t="s">
        <v>100</v>
      </c>
      <c r="C703" t="s">
        <v>48</v>
      </c>
      <c r="D703" t="s">
        <v>50</v>
      </c>
      <c r="E703">
        <v>24</v>
      </c>
      <c r="F703" t="s">
        <v>43</v>
      </c>
      <c r="G703">
        <v>2016</v>
      </c>
      <c r="H703">
        <v>3</v>
      </c>
      <c r="I703" t="s">
        <v>104</v>
      </c>
      <c r="J703" t="s">
        <v>107</v>
      </c>
      <c r="K703" t="s">
        <v>108</v>
      </c>
    </row>
    <row r="704" spans="1:11" s="9" customFormat="1" hidden="1" x14ac:dyDescent="0.25">
      <c r="A704" t="s">
        <v>99</v>
      </c>
      <c r="B704" t="s">
        <v>100</v>
      </c>
      <c r="C704" t="s">
        <v>39</v>
      </c>
      <c r="D704" t="s">
        <v>41</v>
      </c>
      <c r="E704">
        <v>24</v>
      </c>
      <c r="F704" t="s">
        <v>47</v>
      </c>
      <c r="G704">
        <v>2016</v>
      </c>
      <c r="H704">
        <v>4</v>
      </c>
      <c r="I704" t="s">
        <v>104</v>
      </c>
      <c r="J704" t="s">
        <v>107</v>
      </c>
      <c r="K704" t="s">
        <v>108</v>
      </c>
    </row>
    <row r="705" spans="1:11" s="9" customFormat="1" hidden="1" x14ac:dyDescent="0.25">
      <c r="A705" t="s">
        <v>99</v>
      </c>
      <c r="B705" t="s">
        <v>100</v>
      </c>
      <c r="C705" t="s">
        <v>39</v>
      </c>
      <c r="D705" t="s">
        <v>41</v>
      </c>
      <c r="E705">
        <v>24</v>
      </c>
      <c r="F705" t="s">
        <v>43</v>
      </c>
      <c r="G705">
        <v>2016</v>
      </c>
      <c r="H705">
        <v>4</v>
      </c>
      <c r="I705" t="s">
        <v>104</v>
      </c>
      <c r="J705" t="s">
        <v>107</v>
      </c>
      <c r="K705" t="s">
        <v>108</v>
      </c>
    </row>
    <row r="706" spans="1:11" s="9" customFormat="1" x14ac:dyDescent="0.25">
      <c r="A706" t="s">
        <v>99</v>
      </c>
      <c r="B706" t="s">
        <v>100</v>
      </c>
      <c r="C706" t="s">
        <v>48</v>
      </c>
      <c r="D706" t="s">
        <v>50</v>
      </c>
      <c r="E706">
        <v>24</v>
      </c>
      <c r="F706" t="s">
        <v>43</v>
      </c>
      <c r="G706">
        <v>2016</v>
      </c>
      <c r="H706">
        <v>4</v>
      </c>
      <c r="I706" t="s">
        <v>104</v>
      </c>
      <c r="J706" t="s">
        <v>107</v>
      </c>
      <c r="K706" t="s">
        <v>108</v>
      </c>
    </row>
    <row r="707" spans="1:11" s="9" customFormat="1" x14ac:dyDescent="0.25">
      <c r="A707" t="s">
        <v>99</v>
      </c>
      <c r="B707" t="s">
        <v>100</v>
      </c>
      <c r="C707" t="s">
        <v>48</v>
      </c>
      <c r="D707" t="s">
        <v>50</v>
      </c>
      <c r="E707">
        <v>24</v>
      </c>
      <c r="F707" t="s">
        <v>47</v>
      </c>
      <c r="G707">
        <v>2016</v>
      </c>
      <c r="H707">
        <v>4</v>
      </c>
      <c r="I707" t="s">
        <v>104</v>
      </c>
      <c r="J707" t="s">
        <v>107</v>
      </c>
      <c r="K707" t="s">
        <v>108</v>
      </c>
    </row>
    <row r="708" spans="1:11" s="9" customFormat="1" hidden="1" x14ac:dyDescent="0.25">
      <c r="A708" t="s">
        <v>99</v>
      </c>
      <c r="B708" t="s">
        <v>100</v>
      </c>
      <c r="C708" t="s">
        <v>39</v>
      </c>
      <c r="D708" t="s">
        <v>41</v>
      </c>
      <c r="E708">
        <v>24</v>
      </c>
      <c r="F708" t="s">
        <v>43</v>
      </c>
      <c r="G708">
        <v>2014</v>
      </c>
      <c r="H708">
        <v>1</v>
      </c>
      <c r="I708" t="s">
        <v>101</v>
      </c>
      <c r="J708" t="s">
        <v>107</v>
      </c>
      <c r="K708"/>
    </row>
    <row r="709" spans="1:11" s="9" customFormat="1" hidden="1" x14ac:dyDescent="0.25">
      <c r="A709" t="s">
        <v>99</v>
      </c>
      <c r="B709" t="s">
        <v>100</v>
      </c>
      <c r="C709" t="s">
        <v>32</v>
      </c>
      <c r="D709" t="s">
        <v>34</v>
      </c>
      <c r="E709">
        <v>24</v>
      </c>
      <c r="F709" t="s">
        <v>43</v>
      </c>
      <c r="G709">
        <v>2014</v>
      </c>
      <c r="H709">
        <v>1</v>
      </c>
      <c r="I709" t="s">
        <v>101</v>
      </c>
      <c r="J709" t="s">
        <v>107</v>
      </c>
      <c r="K709"/>
    </row>
    <row r="710" spans="1:11" s="9" customFormat="1" hidden="1" x14ac:dyDescent="0.25">
      <c r="A710" t="s">
        <v>99</v>
      </c>
      <c r="B710" t="s">
        <v>100</v>
      </c>
      <c r="C710" t="s">
        <v>32</v>
      </c>
      <c r="D710" t="s">
        <v>34</v>
      </c>
      <c r="E710">
        <v>24</v>
      </c>
      <c r="F710" t="s">
        <v>43</v>
      </c>
      <c r="G710">
        <v>2014</v>
      </c>
      <c r="H710">
        <v>1</v>
      </c>
      <c r="I710" t="s">
        <v>104</v>
      </c>
      <c r="J710" t="s">
        <v>107</v>
      </c>
      <c r="K710"/>
    </row>
    <row r="711" spans="1:11" s="9" customFormat="1" x14ac:dyDescent="0.25">
      <c r="A711" t="s">
        <v>99</v>
      </c>
      <c r="B711" t="s">
        <v>100</v>
      </c>
      <c r="C711" t="s">
        <v>48</v>
      </c>
      <c r="D711" t="s">
        <v>50</v>
      </c>
      <c r="E711">
        <v>24</v>
      </c>
      <c r="F711" t="s">
        <v>43</v>
      </c>
      <c r="G711">
        <v>2014</v>
      </c>
      <c r="H711">
        <v>1</v>
      </c>
      <c r="I711" t="s">
        <v>101</v>
      </c>
      <c r="J711" t="s">
        <v>107</v>
      </c>
      <c r="K711"/>
    </row>
    <row r="712" spans="1:11" s="9" customFormat="1" hidden="1" x14ac:dyDescent="0.25">
      <c r="A712" t="s">
        <v>99</v>
      </c>
      <c r="B712" t="s">
        <v>100</v>
      </c>
      <c r="C712" t="s">
        <v>51</v>
      </c>
      <c r="D712" t="s">
        <v>28</v>
      </c>
      <c r="E712">
        <v>24</v>
      </c>
      <c r="F712" t="s">
        <v>43</v>
      </c>
      <c r="G712">
        <v>2014</v>
      </c>
      <c r="H712">
        <v>1</v>
      </c>
      <c r="I712" t="s">
        <v>101</v>
      </c>
      <c r="J712" t="s">
        <v>107</v>
      </c>
      <c r="K712"/>
    </row>
    <row r="713" spans="1:11" s="9" customFormat="1" hidden="1" x14ac:dyDescent="0.25">
      <c r="A713" t="s">
        <v>99</v>
      </c>
      <c r="B713" t="s">
        <v>100</v>
      </c>
      <c r="C713" t="s">
        <v>51</v>
      </c>
      <c r="D713" t="s">
        <v>28</v>
      </c>
      <c r="E713">
        <v>24</v>
      </c>
      <c r="F713" t="s">
        <v>43</v>
      </c>
      <c r="G713">
        <v>2014</v>
      </c>
      <c r="H713">
        <v>1</v>
      </c>
      <c r="I713" t="s">
        <v>104</v>
      </c>
      <c r="J713" t="s">
        <v>107</v>
      </c>
      <c r="K713"/>
    </row>
    <row r="714" spans="1:11" s="9" customFormat="1" hidden="1" x14ac:dyDescent="0.25">
      <c r="A714" t="s">
        <v>99</v>
      </c>
      <c r="B714" t="s">
        <v>100</v>
      </c>
      <c r="C714" t="s">
        <v>102</v>
      </c>
      <c r="D714" t="s">
        <v>103</v>
      </c>
      <c r="E714">
        <v>24</v>
      </c>
      <c r="F714" t="s">
        <v>43</v>
      </c>
      <c r="G714">
        <v>2014</v>
      </c>
      <c r="H714">
        <v>1</v>
      </c>
      <c r="I714" t="s">
        <v>104</v>
      </c>
      <c r="J714" t="s">
        <v>107</v>
      </c>
      <c r="K714"/>
    </row>
    <row r="715" spans="1:11" s="9" customFormat="1" hidden="1" x14ac:dyDescent="0.25">
      <c r="A715" t="s">
        <v>99</v>
      </c>
      <c r="B715" t="s">
        <v>100</v>
      </c>
      <c r="C715" t="s">
        <v>102</v>
      </c>
      <c r="D715" t="s">
        <v>103</v>
      </c>
      <c r="E715">
        <v>24</v>
      </c>
      <c r="F715" t="s">
        <v>43</v>
      </c>
      <c r="G715">
        <v>2014</v>
      </c>
      <c r="H715">
        <v>1</v>
      </c>
      <c r="I715" t="s">
        <v>101</v>
      </c>
      <c r="J715" t="s">
        <v>107</v>
      </c>
      <c r="K715"/>
    </row>
    <row r="716" spans="1:11" s="9" customFormat="1" hidden="1" x14ac:dyDescent="0.25">
      <c r="A716" t="s">
        <v>99</v>
      </c>
      <c r="B716" t="s">
        <v>100</v>
      </c>
      <c r="C716" t="s">
        <v>39</v>
      </c>
      <c r="D716" t="s">
        <v>41</v>
      </c>
      <c r="E716">
        <v>24</v>
      </c>
      <c r="F716" t="s">
        <v>43</v>
      </c>
      <c r="G716">
        <v>2014</v>
      </c>
      <c r="H716">
        <v>2</v>
      </c>
      <c r="I716" t="s">
        <v>101</v>
      </c>
      <c r="J716" t="s">
        <v>107</v>
      </c>
      <c r="K716"/>
    </row>
    <row r="717" spans="1:11" s="9" customFormat="1" hidden="1" x14ac:dyDescent="0.25">
      <c r="A717" t="s">
        <v>99</v>
      </c>
      <c r="B717" t="s">
        <v>100</v>
      </c>
      <c r="C717" t="s">
        <v>32</v>
      </c>
      <c r="D717" t="s">
        <v>34</v>
      </c>
      <c r="E717">
        <v>24</v>
      </c>
      <c r="F717" t="s">
        <v>43</v>
      </c>
      <c r="G717">
        <v>2014</v>
      </c>
      <c r="H717">
        <v>2</v>
      </c>
      <c r="I717" t="s">
        <v>101</v>
      </c>
      <c r="J717" t="s">
        <v>107</v>
      </c>
      <c r="K717"/>
    </row>
    <row r="718" spans="1:11" s="9" customFormat="1" hidden="1" x14ac:dyDescent="0.25">
      <c r="A718" t="s">
        <v>99</v>
      </c>
      <c r="B718" t="s">
        <v>100</v>
      </c>
      <c r="C718" t="s">
        <v>32</v>
      </c>
      <c r="D718" t="s">
        <v>34</v>
      </c>
      <c r="E718">
        <v>24</v>
      </c>
      <c r="F718" t="s">
        <v>43</v>
      </c>
      <c r="G718">
        <v>2014</v>
      </c>
      <c r="H718">
        <v>2</v>
      </c>
      <c r="I718" t="s">
        <v>104</v>
      </c>
      <c r="J718" t="s">
        <v>107</v>
      </c>
      <c r="K718"/>
    </row>
    <row r="719" spans="1:11" s="9" customFormat="1" x14ac:dyDescent="0.25">
      <c r="A719" t="s">
        <v>99</v>
      </c>
      <c r="B719" t="s">
        <v>100</v>
      </c>
      <c r="C719" t="s">
        <v>48</v>
      </c>
      <c r="D719" t="s">
        <v>50</v>
      </c>
      <c r="E719">
        <v>24</v>
      </c>
      <c r="F719" t="s">
        <v>43</v>
      </c>
      <c r="G719">
        <v>2014</v>
      </c>
      <c r="H719">
        <v>2</v>
      </c>
      <c r="I719" t="s">
        <v>101</v>
      </c>
      <c r="J719" t="s">
        <v>107</v>
      </c>
      <c r="K719"/>
    </row>
    <row r="720" spans="1:11" s="9" customFormat="1" hidden="1" x14ac:dyDescent="0.25">
      <c r="A720" t="s">
        <v>99</v>
      </c>
      <c r="B720" t="s">
        <v>100</v>
      </c>
      <c r="C720" t="s">
        <v>51</v>
      </c>
      <c r="D720" t="s">
        <v>28</v>
      </c>
      <c r="E720">
        <v>24</v>
      </c>
      <c r="F720" t="s">
        <v>43</v>
      </c>
      <c r="G720">
        <v>2014</v>
      </c>
      <c r="H720">
        <v>2</v>
      </c>
      <c r="I720" t="s">
        <v>104</v>
      </c>
      <c r="J720" t="s">
        <v>107</v>
      </c>
      <c r="K720"/>
    </row>
    <row r="721" spans="1:11" s="9" customFormat="1" hidden="1" x14ac:dyDescent="0.25">
      <c r="A721" t="s">
        <v>99</v>
      </c>
      <c r="B721" t="s">
        <v>100</v>
      </c>
      <c r="C721" t="s">
        <v>51</v>
      </c>
      <c r="D721" t="s">
        <v>28</v>
      </c>
      <c r="E721">
        <v>24</v>
      </c>
      <c r="F721" t="s">
        <v>43</v>
      </c>
      <c r="G721">
        <v>2014</v>
      </c>
      <c r="H721">
        <v>2</v>
      </c>
      <c r="I721" t="s">
        <v>101</v>
      </c>
      <c r="J721" t="s">
        <v>107</v>
      </c>
      <c r="K721"/>
    </row>
    <row r="722" spans="1:11" s="9" customFormat="1" hidden="1" x14ac:dyDescent="0.25">
      <c r="A722" t="s">
        <v>99</v>
      </c>
      <c r="B722" t="s">
        <v>100</v>
      </c>
      <c r="C722" t="s">
        <v>102</v>
      </c>
      <c r="D722" t="s">
        <v>103</v>
      </c>
      <c r="E722">
        <v>24</v>
      </c>
      <c r="F722" t="s">
        <v>43</v>
      </c>
      <c r="G722">
        <v>2014</v>
      </c>
      <c r="H722">
        <v>2</v>
      </c>
      <c r="I722" t="s">
        <v>104</v>
      </c>
      <c r="J722" t="s">
        <v>107</v>
      </c>
      <c r="K722"/>
    </row>
    <row r="723" spans="1:11" s="9" customFormat="1" hidden="1" x14ac:dyDescent="0.25">
      <c r="A723" t="s">
        <v>99</v>
      </c>
      <c r="B723" t="s">
        <v>100</v>
      </c>
      <c r="C723" t="s">
        <v>102</v>
      </c>
      <c r="D723" t="s">
        <v>103</v>
      </c>
      <c r="E723">
        <v>24</v>
      </c>
      <c r="F723" t="s">
        <v>43</v>
      </c>
      <c r="G723">
        <v>2014</v>
      </c>
      <c r="H723">
        <v>2</v>
      </c>
      <c r="I723" t="s">
        <v>101</v>
      </c>
      <c r="J723" t="s">
        <v>107</v>
      </c>
      <c r="K723"/>
    </row>
    <row r="724" spans="1:11" s="9" customFormat="1" hidden="1" x14ac:dyDescent="0.25">
      <c r="A724" t="s">
        <v>99</v>
      </c>
      <c r="B724" t="s">
        <v>100</v>
      </c>
      <c r="C724" t="s">
        <v>39</v>
      </c>
      <c r="D724" t="s">
        <v>41</v>
      </c>
      <c r="E724">
        <v>24</v>
      </c>
      <c r="F724" t="s">
        <v>43</v>
      </c>
      <c r="G724">
        <v>2014</v>
      </c>
      <c r="H724">
        <v>3</v>
      </c>
      <c r="I724" t="s">
        <v>101</v>
      </c>
      <c r="J724" t="s">
        <v>107</v>
      </c>
      <c r="K724"/>
    </row>
    <row r="725" spans="1:11" s="9" customFormat="1" hidden="1" x14ac:dyDescent="0.25">
      <c r="A725" t="s">
        <v>99</v>
      </c>
      <c r="B725" t="s">
        <v>100</v>
      </c>
      <c r="C725" t="s">
        <v>32</v>
      </c>
      <c r="D725" t="s">
        <v>34</v>
      </c>
      <c r="E725">
        <v>24</v>
      </c>
      <c r="F725" t="s">
        <v>43</v>
      </c>
      <c r="G725">
        <v>2014</v>
      </c>
      <c r="H725">
        <v>3</v>
      </c>
      <c r="I725" t="s">
        <v>101</v>
      </c>
      <c r="J725" t="s">
        <v>107</v>
      </c>
      <c r="K725"/>
    </row>
    <row r="726" spans="1:11" s="9" customFormat="1" hidden="1" x14ac:dyDescent="0.25">
      <c r="A726" t="s">
        <v>99</v>
      </c>
      <c r="B726" t="s">
        <v>100</v>
      </c>
      <c r="C726" t="s">
        <v>32</v>
      </c>
      <c r="D726" t="s">
        <v>34</v>
      </c>
      <c r="E726">
        <v>24</v>
      </c>
      <c r="F726" t="s">
        <v>43</v>
      </c>
      <c r="G726">
        <v>2014</v>
      </c>
      <c r="H726">
        <v>3</v>
      </c>
      <c r="I726" t="s">
        <v>104</v>
      </c>
      <c r="J726" t="s">
        <v>107</v>
      </c>
      <c r="K726"/>
    </row>
    <row r="727" spans="1:11" s="9" customFormat="1" x14ac:dyDescent="0.25">
      <c r="A727" t="s">
        <v>99</v>
      </c>
      <c r="B727" t="s">
        <v>100</v>
      </c>
      <c r="C727" t="s">
        <v>48</v>
      </c>
      <c r="D727" t="s">
        <v>50</v>
      </c>
      <c r="E727">
        <v>24</v>
      </c>
      <c r="F727" t="s">
        <v>43</v>
      </c>
      <c r="G727">
        <v>2014</v>
      </c>
      <c r="H727">
        <v>3</v>
      </c>
      <c r="I727" t="s">
        <v>101</v>
      </c>
      <c r="J727" t="s">
        <v>107</v>
      </c>
      <c r="K727"/>
    </row>
    <row r="728" spans="1:11" s="9" customFormat="1" hidden="1" x14ac:dyDescent="0.25">
      <c r="A728" t="s">
        <v>99</v>
      </c>
      <c r="B728" t="s">
        <v>100</v>
      </c>
      <c r="C728" t="s">
        <v>51</v>
      </c>
      <c r="D728" t="s">
        <v>28</v>
      </c>
      <c r="E728">
        <v>24</v>
      </c>
      <c r="F728" t="s">
        <v>43</v>
      </c>
      <c r="G728">
        <v>2014</v>
      </c>
      <c r="H728">
        <v>3</v>
      </c>
      <c r="I728" t="s">
        <v>104</v>
      </c>
      <c r="J728" t="s">
        <v>107</v>
      </c>
      <c r="K728"/>
    </row>
    <row r="729" spans="1:11" s="9" customFormat="1" hidden="1" x14ac:dyDescent="0.25">
      <c r="A729" t="s">
        <v>99</v>
      </c>
      <c r="B729" t="s">
        <v>100</v>
      </c>
      <c r="C729" t="s">
        <v>51</v>
      </c>
      <c r="D729" t="s">
        <v>28</v>
      </c>
      <c r="E729">
        <v>24</v>
      </c>
      <c r="F729" t="s">
        <v>43</v>
      </c>
      <c r="G729">
        <v>2014</v>
      </c>
      <c r="H729">
        <v>3</v>
      </c>
      <c r="I729" t="s">
        <v>101</v>
      </c>
      <c r="J729" t="s">
        <v>107</v>
      </c>
      <c r="K729"/>
    </row>
    <row r="730" spans="1:11" s="9" customFormat="1" hidden="1" x14ac:dyDescent="0.25">
      <c r="A730" t="s">
        <v>99</v>
      </c>
      <c r="B730" t="s">
        <v>100</v>
      </c>
      <c r="C730" t="s">
        <v>102</v>
      </c>
      <c r="D730" t="s">
        <v>103</v>
      </c>
      <c r="E730">
        <v>24</v>
      </c>
      <c r="F730" t="s">
        <v>43</v>
      </c>
      <c r="G730">
        <v>2014</v>
      </c>
      <c r="H730">
        <v>3</v>
      </c>
      <c r="I730" t="s">
        <v>101</v>
      </c>
      <c r="J730" t="s">
        <v>107</v>
      </c>
      <c r="K730"/>
    </row>
    <row r="731" spans="1:11" s="9" customFormat="1" hidden="1" x14ac:dyDescent="0.25">
      <c r="A731" t="s">
        <v>99</v>
      </c>
      <c r="B731" t="s">
        <v>100</v>
      </c>
      <c r="C731" t="s">
        <v>102</v>
      </c>
      <c r="D731" t="s">
        <v>103</v>
      </c>
      <c r="E731">
        <v>24</v>
      </c>
      <c r="F731" t="s">
        <v>43</v>
      </c>
      <c r="G731">
        <v>2014</v>
      </c>
      <c r="H731">
        <v>3</v>
      </c>
      <c r="I731" t="s">
        <v>104</v>
      </c>
      <c r="J731" t="s">
        <v>107</v>
      </c>
      <c r="K731"/>
    </row>
    <row r="732" spans="1:11" s="9" customFormat="1" hidden="1" x14ac:dyDescent="0.25">
      <c r="A732" t="s">
        <v>99</v>
      </c>
      <c r="B732" t="s">
        <v>100</v>
      </c>
      <c r="C732" t="s">
        <v>39</v>
      </c>
      <c r="D732" t="s">
        <v>41</v>
      </c>
      <c r="E732">
        <v>24</v>
      </c>
      <c r="F732" t="s">
        <v>43</v>
      </c>
      <c r="G732">
        <v>2014</v>
      </c>
      <c r="H732">
        <v>4</v>
      </c>
      <c r="I732" t="s">
        <v>101</v>
      </c>
      <c r="J732" t="s">
        <v>107</v>
      </c>
      <c r="K732"/>
    </row>
    <row r="733" spans="1:11" s="9" customFormat="1" hidden="1" x14ac:dyDescent="0.25">
      <c r="A733" t="s">
        <v>99</v>
      </c>
      <c r="B733" t="s">
        <v>100</v>
      </c>
      <c r="C733" t="s">
        <v>32</v>
      </c>
      <c r="D733" t="s">
        <v>34</v>
      </c>
      <c r="E733">
        <v>24</v>
      </c>
      <c r="F733" t="s">
        <v>43</v>
      </c>
      <c r="G733">
        <v>2014</v>
      </c>
      <c r="H733">
        <v>4</v>
      </c>
      <c r="I733" t="s">
        <v>101</v>
      </c>
      <c r="J733" t="s">
        <v>107</v>
      </c>
      <c r="K733"/>
    </row>
    <row r="734" spans="1:11" s="9" customFormat="1" hidden="1" x14ac:dyDescent="0.25">
      <c r="A734" t="s">
        <v>99</v>
      </c>
      <c r="B734" t="s">
        <v>100</v>
      </c>
      <c r="C734" t="s">
        <v>32</v>
      </c>
      <c r="D734" t="s">
        <v>34</v>
      </c>
      <c r="E734">
        <v>24</v>
      </c>
      <c r="F734" t="s">
        <v>43</v>
      </c>
      <c r="G734">
        <v>2014</v>
      </c>
      <c r="H734">
        <v>4</v>
      </c>
      <c r="I734" t="s">
        <v>104</v>
      </c>
      <c r="J734" t="s">
        <v>107</v>
      </c>
      <c r="K734"/>
    </row>
    <row r="735" spans="1:11" s="9" customFormat="1" x14ac:dyDescent="0.25">
      <c r="A735" t="s">
        <v>99</v>
      </c>
      <c r="B735" t="s">
        <v>100</v>
      </c>
      <c r="C735" t="s">
        <v>48</v>
      </c>
      <c r="D735" t="s">
        <v>50</v>
      </c>
      <c r="E735">
        <v>24</v>
      </c>
      <c r="F735" t="s">
        <v>43</v>
      </c>
      <c r="G735">
        <v>2014</v>
      </c>
      <c r="H735">
        <v>4</v>
      </c>
      <c r="I735" t="s">
        <v>101</v>
      </c>
      <c r="J735" t="s">
        <v>107</v>
      </c>
      <c r="K735"/>
    </row>
    <row r="736" spans="1:11" s="9" customFormat="1" hidden="1" x14ac:dyDescent="0.25">
      <c r="A736" t="s">
        <v>99</v>
      </c>
      <c r="B736" t="s">
        <v>100</v>
      </c>
      <c r="C736" t="s">
        <v>51</v>
      </c>
      <c r="D736" t="s">
        <v>28</v>
      </c>
      <c r="E736">
        <v>24</v>
      </c>
      <c r="F736" t="s">
        <v>43</v>
      </c>
      <c r="G736">
        <v>2014</v>
      </c>
      <c r="H736">
        <v>4</v>
      </c>
      <c r="I736" t="s">
        <v>101</v>
      </c>
      <c r="J736" t="s">
        <v>107</v>
      </c>
      <c r="K736"/>
    </row>
    <row r="737" spans="1:11" s="9" customFormat="1" hidden="1" x14ac:dyDescent="0.25">
      <c r="A737" t="s">
        <v>99</v>
      </c>
      <c r="B737" t="s">
        <v>100</v>
      </c>
      <c r="C737" t="s">
        <v>51</v>
      </c>
      <c r="D737" t="s">
        <v>28</v>
      </c>
      <c r="E737">
        <v>24</v>
      </c>
      <c r="F737" t="s">
        <v>43</v>
      </c>
      <c r="G737">
        <v>2014</v>
      </c>
      <c r="H737">
        <v>4</v>
      </c>
      <c r="I737" t="s">
        <v>104</v>
      </c>
      <c r="J737" t="s">
        <v>107</v>
      </c>
      <c r="K737"/>
    </row>
    <row r="738" spans="1:11" s="9" customFormat="1" hidden="1" x14ac:dyDescent="0.25">
      <c r="A738" t="s">
        <v>99</v>
      </c>
      <c r="B738" t="s">
        <v>100</v>
      </c>
      <c r="C738" t="s">
        <v>102</v>
      </c>
      <c r="D738" t="s">
        <v>103</v>
      </c>
      <c r="E738">
        <v>24</v>
      </c>
      <c r="F738" t="s">
        <v>43</v>
      </c>
      <c r="G738">
        <v>2014</v>
      </c>
      <c r="H738">
        <v>4</v>
      </c>
      <c r="I738" t="s">
        <v>101</v>
      </c>
      <c r="J738" t="s">
        <v>107</v>
      </c>
      <c r="K738"/>
    </row>
    <row r="739" spans="1:11" s="9" customFormat="1" hidden="1" x14ac:dyDescent="0.25">
      <c r="A739" t="s">
        <v>99</v>
      </c>
      <c r="B739" t="s">
        <v>100</v>
      </c>
      <c r="C739" t="s">
        <v>102</v>
      </c>
      <c r="D739" t="s">
        <v>103</v>
      </c>
      <c r="E739">
        <v>24</v>
      </c>
      <c r="F739" t="s">
        <v>43</v>
      </c>
      <c r="G739">
        <v>2014</v>
      </c>
      <c r="H739">
        <v>4</v>
      </c>
      <c r="I739" t="s">
        <v>104</v>
      </c>
      <c r="J739" t="s">
        <v>107</v>
      </c>
      <c r="K739"/>
    </row>
    <row r="740" spans="1:11" s="9" customFormat="1" hidden="1" x14ac:dyDescent="0.25">
      <c r="A740" t="s">
        <v>99</v>
      </c>
      <c r="B740" t="s">
        <v>100</v>
      </c>
      <c r="C740" t="s">
        <v>39</v>
      </c>
      <c r="D740" t="s">
        <v>41</v>
      </c>
      <c r="E740">
        <v>24</v>
      </c>
      <c r="F740" t="s">
        <v>43</v>
      </c>
      <c r="G740">
        <v>2015</v>
      </c>
      <c r="H740">
        <v>1</v>
      </c>
      <c r="I740" t="s">
        <v>101</v>
      </c>
      <c r="J740" t="s">
        <v>107</v>
      </c>
      <c r="K740"/>
    </row>
    <row r="741" spans="1:11" s="9" customFormat="1" hidden="1" x14ac:dyDescent="0.25">
      <c r="A741" t="s">
        <v>99</v>
      </c>
      <c r="B741" t="s">
        <v>100</v>
      </c>
      <c r="C741" t="s">
        <v>32</v>
      </c>
      <c r="D741" t="s">
        <v>34</v>
      </c>
      <c r="E741">
        <v>24</v>
      </c>
      <c r="F741" t="s">
        <v>43</v>
      </c>
      <c r="G741">
        <v>2015</v>
      </c>
      <c r="H741">
        <v>1</v>
      </c>
      <c r="I741" t="s">
        <v>101</v>
      </c>
      <c r="J741" t="s">
        <v>107</v>
      </c>
      <c r="K741"/>
    </row>
    <row r="742" spans="1:11" s="9" customFormat="1" hidden="1" x14ac:dyDescent="0.25">
      <c r="A742" t="s">
        <v>99</v>
      </c>
      <c r="B742" t="s">
        <v>100</v>
      </c>
      <c r="C742" t="s">
        <v>32</v>
      </c>
      <c r="D742" t="s">
        <v>34</v>
      </c>
      <c r="E742">
        <v>24</v>
      </c>
      <c r="F742" t="s">
        <v>43</v>
      </c>
      <c r="G742">
        <v>2015</v>
      </c>
      <c r="H742">
        <v>1</v>
      </c>
      <c r="I742" t="s">
        <v>104</v>
      </c>
      <c r="J742" t="s">
        <v>107</v>
      </c>
      <c r="K742"/>
    </row>
    <row r="743" spans="1:11" s="9" customFormat="1" x14ac:dyDescent="0.25">
      <c r="A743" t="s">
        <v>99</v>
      </c>
      <c r="B743" t="s">
        <v>100</v>
      </c>
      <c r="C743" t="s">
        <v>48</v>
      </c>
      <c r="D743" t="s">
        <v>50</v>
      </c>
      <c r="E743">
        <v>24</v>
      </c>
      <c r="F743" t="s">
        <v>43</v>
      </c>
      <c r="G743">
        <v>2015</v>
      </c>
      <c r="H743">
        <v>1</v>
      </c>
      <c r="I743" t="s">
        <v>101</v>
      </c>
      <c r="J743" t="s">
        <v>107</v>
      </c>
      <c r="K743"/>
    </row>
    <row r="744" spans="1:11" s="9" customFormat="1" hidden="1" x14ac:dyDescent="0.25">
      <c r="A744" t="s">
        <v>99</v>
      </c>
      <c r="B744" t="s">
        <v>100</v>
      </c>
      <c r="C744" t="s">
        <v>51</v>
      </c>
      <c r="D744" t="s">
        <v>28</v>
      </c>
      <c r="E744">
        <v>24</v>
      </c>
      <c r="F744" t="s">
        <v>43</v>
      </c>
      <c r="G744">
        <v>2015</v>
      </c>
      <c r="H744">
        <v>1</v>
      </c>
      <c r="I744" t="s">
        <v>101</v>
      </c>
      <c r="J744" t="s">
        <v>107</v>
      </c>
      <c r="K744"/>
    </row>
    <row r="745" spans="1:11" s="9" customFormat="1" hidden="1" x14ac:dyDescent="0.25">
      <c r="A745" t="s">
        <v>99</v>
      </c>
      <c r="B745" t="s">
        <v>100</v>
      </c>
      <c r="C745" t="s">
        <v>51</v>
      </c>
      <c r="D745" t="s">
        <v>28</v>
      </c>
      <c r="E745">
        <v>24</v>
      </c>
      <c r="F745" t="s">
        <v>43</v>
      </c>
      <c r="G745">
        <v>2015</v>
      </c>
      <c r="H745">
        <v>1</v>
      </c>
      <c r="I745" t="s">
        <v>104</v>
      </c>
      <c r="J745" t="s">
        <v>107</v>
      </c>
      <c r="K745"/>
    </row>
    <row r="746" spans="1:11" s="9" customFormat="1" hidden="1" x14ac:dyDescent="0.25">
      <c r="A746" t="s">
        <v>99</v>
      </c>
      <c r="B746" t="s">
        <v>100</v>
      </c>
      <c r="C746" t="s">
        <v>102</v>
      </c>
      <c r="D746" t="s">
        <v>103</v>
      </c>
      <c r="E746">
        <v>24</v>
      </c>
      <c r="F746" t="s">
        <v>43</v>
      </c>
      <c r="G746">
        <v>2015</v>
      </c>
      <c r="H746">
        <v>1</v>
      </c>
      <c r="I746" t="s">
        <v>101</v>
      </c>
      <c r="J746" t="s">
        <v>107</v>
      </c>
      <c r="K746"/>
    </row>
    <row r="747" spans="1:11" s="9" customFormat="1" hidden="1" x14ac:dyDescent="0.25">
      <c r="A747" t="s">
        <v>99</v>
      </c>
      <c r="B747" t="s">
        <v>100</v>
      </c>
      <c r="C747" t="s">
        <v>102</v>
      </c>
      <c r="D747" t="s">
        <v>103</v>
      </c>
      <c r="E747">
        <v>24</v>
      </c>
      <c r="F747" t="s">
        <v>43</v>
      </c>
      <c r="G747">
        <v>2015</v>
      </c>
      <c r="H747">
        <v>1</v>
      </c>
      <c r="I747" t="s">
        <v>104</v>
      </c>
      <c r="J747" t="s">
        <v>107</v>
      </c>
      <c r="K747"/>
    </row>
    <row r="748" spans="1:11" s="9" customFormat="1" hidden="1" x14ac:dyDescent="0.25">
      <c r="A748" t="s">
        <v>99</v>
      </c>
      <c r="B748" t="s">
        <v>100</v>
      </c>
      <c r="C748" t="s">
        <v>39</v>
      </c>
      <c r="D748" t="s">
        <v>41</v>
      </c>
      <c r="E748">
        <v>24</v>
      </c>
      <c r="F748" t="s">
        <v>43</v>
      </c>
      <c r="G748">
        <v>2015</v>
      </c>
      <c r="H748">
        <v>2</v>
      </c>
      <c r="I748" t="s">
        <v>101</v>
      </c>
      <c r="J748" t="s">
        <v>107</v>
      </c>
      <c r="K748"/>
    </row>
    <row r="749" spans="1:11" s="9" customFormat="1" hidden="1" x14ac:dyDescent="0.25">
      <c r="A749" t="s">
        <v>99</v>
      </c>
      <c r="B749" t="s">
        <v>100</v>
      </c>
      <c r="C749" t="s">
        <v>32</v>
      </c>
      <c r="D749" t="s">
        <v>34</v>
      </c>
      <c r="E749">
        <v>24</v>
      </c>
      <c r="F749" t="s">
        <v>43</v>
      </c>
      <c r="G749">
        <v>2015</v>
      </c>
      <c r="H749">
        <v>2</v>
      </c>
      <c r="I749" t="s">
        <v>101</v>
      </c>
      <c r="J749" t="s">
        <v>107</v>
      </c>
      <c r="K749"/>
    </row>
    <row r="750" spans="1:11" s="9" customFormat="1" hidden="1" x14ac:dyDescent="0.25">
      <c r="A750" t="s">
        <v>99</v>
      </c>
      <c r="B750" t="s">
        <v>100</v>
      </c>
      <c r="C750" t="s">
        <v>32</v>
      </c>
      <c r="D750" t="s">
        <v>34</v>
      </c>
      <c r="E750">
        <v>24</v>
      </c>
      <c r="F750" t="s">
        <v>43</v>
      </c>
      <c r="G750">
        <v>2015</v>
      </c>
      <c r="H750">
        <v>2</v>
      </c>
      <c r="I750" t="s">
        <v>104</v>
      </c>
      <c r="J750" t="s">
        <v>107</v>
      </c>
      <c r="K750"/>
    </row>
    <row r="751" spans="1:11" s="9" customFormat="1" x14ac:dyDescent="0.25">
      <c r="A751" t="s">
        <v>99</v>
      </c>
      <c r="B751" t="s">
        <v>100</v>
      </c>
      <c r="C751" t="s">
        <v>48</v>
      </c>
      <c r="D751" t="s">
        <v>50</v>
      </c>
      <c r="E751">
        <v>24</v>
      </c>
      <c r="F751" t="s">
        <v>43</v>
      </c>
      <c r="G751">
        <v>2015</v>
      </c>
      <c r="H751">
        <v>2</v>
      </c>
      <c r="I751" t="s">
        <v>101</v>
      </c>
      <c r="J751" t="s">
        <v>107</v>
      </c>
      <c r="K751"/>
    </row>
    <row r="752" spans="1:11" s="9" customFormat="1" hidden="1" x14ac:dyDescent="0.25">
      <c r="A752" t="s">
        <v>99</v>
      </c>
      <c r="B752" t="s">
        <v>100</v>
      </c>
      <c r="C752" t="s">
        <v>51</v>
      </c>
      <c r="D752" t="s">
        <v>28</v>
      </c>
      <c r="E752">
        <v>24</v>
      </c>
      <c r="F752" t="s">
        <v>43</v>
      </c>
      <c r="G752">
        <v>2015</v>
      </c>
      <c r="H752">
        <v>2</v>
      </c>
      <c r="I752" t="s">
        <v>101</v>
      </c>
      <c r="J752" t="s">
        <v>107</v>
      </c>
      <c r="K752"/>
    </row>
    <row r="753" spans="1:11" s="9" customFormat="1" hidden="1" x14ac:dyDescent="0.25">
      <c r="A753" t="s">
        <v>99</v>
      </c>
      <c r="B753" t="s">
        <v>100</v>
      </c>
      <c r="C753" t="s">
        <v>51</v>
      </c>
      <c r="D753" t="s">
        <v>28</v>
      </c>
      <c r="E753">
        <v>24</v>
      </c>
      <c r="F753" t="s">
        <v>43</v>
      </c>
      <c r="G753">
        <v>2015</v>
      </c>
      <c r="H753">
        <v>2</v>
      </c>
      <c r="I753" t="s">
        <v>104</v>
      </c>
      <c r="J753" t="s">
        <v>107</v>
      </c>
      <c r="K753"/>
    </row>
    <row r="754" spans="1:11" s="9" customFormat="1" hidden="1" x14ac:dyDescent="0.25">
      <c r="A754" t="s">
        <v>99</v>
      </c>
      <c r="B754" t="s">
        <v>100</v>
      </c>
      <c r="C754" t="s">
        <v>102</v>
      </c>
      <c r="D754" t="s">
        <v>103</v>
      </c>
      <c r="E754">
        <v>24</v>
      </c>
      <c r="F754" t="s">
        <v>43</v>
      </c>
      <c r="G754">
        <v>2015</v>
      </c>
      <c r="H754">
        <v>2</v>
      </c>
      <c r="I754" t="s">
        <v>101</v>
      </c>
      <c r="J754" t="s">
        <v>107</v>
      </c>
      <c r="K754"/>
    </row>
    <row r="755" spans="1:11" s="9" customFormat="1" hidden="1" x14ac:dyDescent="0.25">
      <c r="A755" t="s">
        <v>99</v>
      </c>
      <c r="B755" t="s">
        <v>100</v>
      </c>
      <c r="C755" t="s">
        <v>102</v>
      </c>
      <c r="D755" t="s">
        <v>103</v>
      </c>
      <c r="E755">
        <v>24</v>
      </c>
      <c r="F755" t="s">
        <v>43</v>
      </c>
      <c r="G755">
        <v>2015</v>
      </c>
      <c r="H755">
        <v>2</v>
      </c>
      <c r="I755" t="s">
        <v>104</v>
      </c>
      <c r="J755" t="s">
        <v>107</v>
      </c>
      <c r="K755"/>
    </row>
    <row r="756" spans="1:11" s="9" customFormat="1" hidden="1" x14ac:dyDescent="0.25">
      <c r="A756" t="s">
        <v>99</v>
      </c>
      <c r="B756" t="s">
        <v>100</v>
      </c>
      <c r="C756" t="s">
        <v>39</v>
      </c>
      <c r="D756" t="s">
        <v>41</v>
      </c>
      <c r="E756">
        <v>24</v>
      </c>
      <c r="F756" t="s">
        <v>43</v>
      </c>
      <c r="G756">
        <v>2015</v>
      </c>
      <c r="H756">
        <v>3</v>
      </c>
      <c r="I756" t="s">
        <v>101</v>
      </c>
      <c r="J756" t="s">
        <v>107</v>
      </c>
      <c r="K756"/>
    </row>
    <row r="757" spans="1:11" s="9" customFormat="1" hidden="1" x14ac:dyDescent="0.25">
      <c r="A757" t="s">
        <v>99</v>
      </c>
      <c r="B757" t="s">
        <v>100</v>
      </c>
      <c r="C757" t="s">
        <v>32</v>
      </c>
      <c r="D757" t="s">
        <v>34</v>
      </c>
      <c r="E757">
        <v>24</v>
      </c>
      <c r="F757" t="s">
        <v>43</v>
      </c>
      <c r="G757">
        <v>2015</v>
      </c>
      <c r="H757">
        <v>3</v>
      </c>
      <c r="I757" t="s">
        <v>101</v>
      </c>
      <c r="J757" t="s">
        <v>107</v>
      </c>
      <c r="K757"/>
    </row>
    <row r="758" spans="1:11" s="9" customFormat="1" hidden="1" x14ac:dyDescent="0.25">
      <c r="A758" t="s">
        <v>99</v>
      </c>
      <c r="B758" t="s">
        <v>100</v>
      </c>
      <c r="C758" t="s">
        <v>32</v>
      </c>
      <c r="D758" t="s">
        <v>34</v>
      </c>
      <c r="E758">
        <v>24</v>
      </c>
      <c r="F758" t="s">
        <v>43</v>
      </c>
      <c r="G758">
        <v>2015</v>
      </c>
      <c r="H758">
        <v>3</v>
      </c>
      <c r="I758" t="s">
        <v>104</v>
      </c>
      <c r="J758" t="s">
        <v>107</v>
      </c>
      <c r="K758"/>
    </row>
    <row r="759" spans="1:11" s="9" customFormat="1" x14ac:dyDescent="0.25">
      <c r="A759" t="s">
        <v>99</v>
      </c>
      <c r="B759" t="s">
        <v>100</v>
      </c>
      <c r="C759" t="s">
        <v>48</v>
      </c>
      <c r="D759" t="s">
        <v>50</v>
      </c>
      <c r="E759">
        <v>24</v>
      </c>
      <c r="F759" t="s">
        <v>43</v>
      </c>
      <c r="G759">
        <v>2015</v>
      </c>
      <c r="H759">
        <v>3</v>
      </c>
      <c r="I759" t="s">
        <v>101</v>
      </c>
      <c r="J759" t="s">
        <v>107</v>
      </c>
      <c r="K759"/>
    </row>
    <row r="760" spans="1:11" s="9" customFormat="1" hidden="1" x14ac:dyDescent="0.25">
      <c r="A760" t="s">
        <v>99</v>
      </c>
      <c r="B760" t="s">
        <v>100</v>
      </c>
      <c r="C760" t="s">
        <v>51</v>
      </c>
      <c r="D760" t="s">
        <v>28</v>
      </c>
      <c r="E760">
        <v>24</v>
      </c>
      <c r="F760" t="s">
        <v>43</v>
      </c>
      <c r="G760">
        <v>2015</v>
      </c>
      <c r="H760">
        <v>3</v>
      </c>
      <c r="I760" t="s">
        <v>101</v>
      </c>
      <c r="J760" t="s">
        <v>107</v>
      </c>
      <c r="K760"/>
    </row>
    <row r="761" spans="1:11" s="9" customFormat="1" hidden="1" x14ac:dyDescent="0.25">
      <c r="A761" t="s">
        <v>99</v>
      </c>
      <c r="B761" t="s">
        <v>100</v>
      </c>
      <c r="C761" t="s">
        <v>51</v>
      </c>
      <c r="D761" t="s">
        <v>28</v>
      </c>
      <c r="E761">
        <v>24</v>
      </c>
      <c r="F761" t="s">
        <v>43</v>
      </c>
      <c r="G761">
        <v>2015</v>
      </c>
      <c r="H761">
        <v>3</v>
      </c>
      <c r="I761" t="s">
        <v>104</v>
      </c>
      <c r="J761" t="s">
        <v>107</v>
      </c>
      <c r="K761"/>
    </row>
    <row r="762" spans="1:11" s="9" customFormat="1" hidden="1" x14ac:dyDescent="0.25">
      <c r="A762" t="s">
        <v>99</v>
      </c>
      <c r="B762" t="s">
        <v>100</v>
      </c>
      <c r="C762" t="s">
        <v>102</v>
      </c>
      <c r="D762" t="s">
        <v>103</v>
      </c>
      <c r="E762">
        <v>24</v>
      </c>
      <c r="F762" t="s">
        <v>43</v>
      </c>
      <c r="G762">
        <v>2015</v>
      </c>
      <c r="H762">
        <v>3</v>
      </c>
      <c r="I762" t="s">
        <v>101</v>
      </c>
      <c r="J762" t="s">
        <v>107</v>
      </c>
      <c r="K762"/>
    </row>
    <row r="763" spans="1:11" s="9" customFormat="1" hidden="1" x14ac:dyDescent="0.25">
      <c r="A763" t="s">
        <v>99</v>
      </c>
      <c r="B763" t="s">
        <v>100</v>
      </c>
      <c r="C763" t="s">
        <v>102</v>
      </c>
      <c r="D763" t="s">
        <v>103</v>
      </c>
      <c r="E763">
        <v>24</v>
      </c>
      <c r="F763" t="s">
        <v>43</v>
      </c>
      <c r="G763">
        <v>2015</v>
      </c>
      <c r="H763">
        <v>3</v>
      </c>
      <c r="I763" t="s">
        <v>104</v>
      </c>
      <c r="J763" t="s">
        <v>107</v>
      </c>
      <c r="K763"/>
    </row>
    <row r="764" spans="1:11" s="9" customFormat="1" hidden="1" x14ac:dyDescent="0.25">
      <c r="A764" t="s">
        <v>99</v>
      </c>
      <c r="B764" t="s">
        <v>100</v>
      </c>
      <c r="C764" t="s">
        <v>39</v>
      </c>
      <c r="D764" t="s">
        <v>41</v>
      </c>
      <c r="E764">
        <v>24</v>
      </c>
      <c r="F764" t="s">
        <v>43</v>
      </c>
      <c r="G764">
        <v>2015</v>
      </c>
      <c r="H764">
        <v>4</v>
      </c>
      <c r="I764" t="s">
        <v>101</v>
      </c>
      <c r="J764" t="s">
        <v>107</v>
      </c>
      <c r="K764"/>
    </row>
    <row r="765" spans="1:11" s="9" customFormat="1" hidden="1" x14ac:dyDescent="0.25">
      <c r="A765" t="s">
        <v>99</v>
      </c>
      <c r="B765" t="s">
        <v>100</v>
      </c>
      <c r="C765" t="s">
        <v>32</v>
      </c>
      <c r="D765" t="s">
        <v>34</v>
      </c>
      <c r="E765">
        <v>24</v>
      </c>
      <c r="F765" t="s">
        <v>43</v>
      </c>
      <c r="G765">
        <v>2015</v>
      </c>
      <c r="H765">
        <v>4</v>
      </c>
      <c r="I765" t="s">
        <v>101</v>
      </c>
      <c r="J765" t="s">
        <v>107</v>
      </c>
      <c r="K765"/>
    </row>
    <row r="766" spans="1:11" s="9" customFormat="1" hidden="1" x14ac:dyDescent="0.25">
      <c r="A766" t="s">
        <v>99</v>
      </c>
      <c r="B766" t="s">
        <v>100</v>
      </c>
      <c r="C766" t="s">
        <v>32</v>
      </c>
      <c r="D766" t="s">
        <v>34</v>
      </c>
      <c r="E766">
        <v>24</v>
      </c>
      <c r="F766" t="s">
        <v>43</v>
      </c>
      <c r="G766">
        <v>2015</v>
      </c>
      <c r="H766">
        <v>4</v>
      </c>
      <c r="I766" t="s">
        <v>104</v>
      </c>
      <c r="J766" t="s">
        <v>107</v>
      </c>
      <c r="K766"/>
    </row>
    <row r="767" spans="1:11" s="9" customFormat="1" x14ac:dyDescent="0.25">
      <c r="A767" t="s">
        <v>99</v>
      </c>
      <c r="B767" t="s">
        <v>100</v>
      </c>
      <c r="C767" t="s">
        <v>48</v>
      </c>
      <c r="D767" t="s">
        <v>50</v>
      </c>
      <c r="E767">
        <v>24</v>
      </c>
      <c r="F767" t="s">
        <v>43</v>
      </c>
      <c r="G767">
        <v>2015</v>
      </c>
      <c r="H767">
        <v>4</v>
      </c>
      <c r="I767" t="s">
        <v>101</v>
      </c>
      <c r="J767" t="s">
        <v>107</v>
      </c>
      <c r="K767"/>
    </row>
    <row r="768" spans="1:11" s="9" customFormat="1" hidden="1" x14ac:dyDescent="0.25">
      <c r="A768" t="s">
        <v>99</v>
      </c>
      <c r="B768" t="s">
        <v>100</v>
      </c>
      <c r="C768" t="s">
        <v>51</v>
      </c>
      <c r="D768" t="s">
        <v>28</v>
      </c>
      <c r="E768">
        <v>24</v>
      </c>
      <c r="F768" t="s">
        <v>43</v>
      </c>
      <c r="G768">
        <v>2015</v>
      </c>
      <c r="H768">
        <v>4</v>
      </c>
      <c r="I768" t="s">
        <v>101</v>
      </c>
      <c r="J768" t="s">
        <v>107</v>
      </c>
      <c r="K768"/>
    </row>
    <row r="769" spans="1:11" s="9" customFormat="1" hidden="1" x14ac:dyDescent="0.25">
      <c r="A769" t="s">
        <v>99</v>
      </c>
      <c r="B769" t="s">
        <v>100</v>
      </c>
      <c r="C769" t="s">
        <v>51</v>
      </c>
      <c r="D769" t="s">
        <v>28</v>
      </c>
      <c r="E769">
        <v>24</v>
      </c>
      <c r="F769" t="s">
        <v>43</v>
      </c>
      <c r="G769">
        <v>2015</v>
      </c>
      <c r="H769">
        <v>4</v>
      </c>
      <c r="I769" t="s">
        <v>104</v>
      </c>
      <c r="J769" t="s">
        <v>107</v>
      </c>
      <c r="K769"/>
    </row>
    <row r="770" spans="1:11" s="9" customFormat="1" hidden="1" x14ac:dyDescent="0.25">
      <c r="A770" t="s">
        <v>99</v>
      </c>
      <c r="B770" t="s">
        <v>100</v>
      </c>
      <c r="C770" t="s">
        <v>102</v>
      </c>
      <c r="D770" t="s">
        <v>103</v>
      </c>
      <c r="E770">
        <v>24</v>
      </c>
      <c r="F770" t="s">
        <v>43</v>
      </c>
      <c r="G770">
        <v>2015</v>
      </c>
      <c r="H770">
        <v>4</v>
      </c>
      <c r="I770" t="s">
        <v>101</v>
      </c>
      <c r="J770" t="s">
        <v>107</v>
      </c>
      <c r="K770"/>
    </row>
    <row r="771" spans="1:11" s="9" customFormat="1" hidden="1" x14ac:dyDescent="0.25">
      <c r="A771" t="s">
        <v>99</v>
      </c>
      <c r="B771" t="s">
        <v>100</v>
      </c>
      <c r="C771" t="s">
        <v>102</v>
      </c>
      <c r="D771" t="s">
        <v>103</v>
      </c>
      <c r="E771">
        <v>24</v>
      </c>
      <c r="F771" t="s">
        <v>43</v>
      </c>
      <c r="G771">
        <v>2015</v>
      </c>
      <c r="H771">
        <v>4</v>
      </c>
      <c r="I771" t="s">
        <v>104</v>
      </c>
      <c r="J771" t="s">
        <v>107</v>
      </c>
      <c r="K771"/>
    </row>
    <row r="772" spans="1:11" s="9" customFormat="1" hidden="1" x14ac:dyDescent="0.25">
      <c r="A772" t="s">
        <v>99</v>
      </c>
      <c r="B772" t="s">
        <v>100</v>
      </c>
      <c r="C772" t="s">
        <v>39</v>
      </c>
      <c r="D772" t="s">
        <v>41</v>
      </c>
      <c r="E772">
        <v>24</v>
      </c>
      <c r="F772" t="s">
        <v>43</v>
      </c>
      <c r="G772">
        <v>2016</v>
      </c>
      <c r="H772">
        <v>1</v>
      </c>
      <c r="I772" t="s">
        <v>101</v>
      </c>
      <c r="J772" t="s">
        <v>107</v>
      </c>
      <c r="K772"/>
    </row>
    <row r="773" spans="1:11" s="9" customFormat="1" hidden="1" x14ac:dyDescent="0.25">
      <c r="A773" t="s">
        <v>99</v>
      </c>
      <c r="B773" t="s">
        <v>100</v>
      </c>
      <c r="C773" t="s">
        <v>32</v>
      </c>
      <c r="D773" t="s">
        <v>34</v>
      </c>
      <c r="E773">
        <v>24</v>
      </c>
      <c r="F773" t="s">
        <v>43</v>
      </c>
      <c r="G773">
        <v>2016</v>
      </c>
      <c r="H773">
        <v>1</v>
      </c>
      <c r="I773" t="s">
        <v>101</v>
      </c>
      <c r="J773" t="s">
        <v>107</v>
      </c>
      <c r="K773"/>
    </row>
    <row r="774" spans="1:11" s="9" customFormat="1" hidden="1" x14ac:dyDescent="0.25">
      <c r="A774" t="s">
        <v>99</v>
      </c>
      <c r="B774" t="s">
        <v>100</v>
      </c>
      <c r="C774" t="s">
        <v>32</v>
      </c>
      <c r="D774" t="s">
        <v>34</v>
      </c>
      <c r="E774">
        <v>24</v>
      </c>
      <c r="F774" t="s">
        <v>43</v>
      </c>
      <c r="G774">
        <v>2016</v>
      </c>
      <c r="H774">
        <v>1</v>
      </c>
      <c r="I774" t="s">
        <v>104</v>
      </c>
      <c r="J774" t="s">
        <v>107</v>
      </c>
      <c r="K774"/>
    </row>
    <row r="775" spans="1:11" s="9" customFormat="1" x14ac:dyDescent="0.25">
      <c r="A775" t="s">
        <v>99</v>
      </c>
      <c r="B775" t="s">
        <v>100</v>
      </c>
      <c r="C775" t="s">
        <v>48</v>
      </c>
      <c r="D775" t="s">
        <v>50</v>
      </c>
      <c r="E775">
        <v>24</v>
      </c>
      <c r="F775" t="s">
        <v>43</v>
      </c>
      <c r="G775">
        <v>2016</v>
      </c>
      <c r="H775">
        <v>1</v>
      </c>
      <c r="I775" t="s">
        <v>101</v>
      </c>
      <c r="J775" t="s">
        <v>107</v>
      </c>
      <c r="K775"/>
    </row>
    <row r="776" spans="1:11" s="9" customFormat="1" hidden="1" x14ac:dyDescent="0.25">
      <c r="A776" t="s">
        <v>99</v>
      </c>
      <c r="B776" t="s">
        <v>100</v>
      </c>
      <c r="C776" t="s">
        <v>51</v>
      </c>
      <c r="D776" t="s">
        <v>28</v>
      </c>
      <c r="E776">
        <v>24</v>
      </c>
      <c r="F776" t="s">
        <v>43</v>
      </c>
      <c r="G776">
        <v>2016</v>
      </c>
      <c r="H776">
        <v>1</v>
      </c>
      <c r="I776" t="s">
        <v>104</v>
      </c>
      <c r="J776" t="s">
        <v>107</v>
      </c>
      <c r="K776"/>
    </row>
    <row r="777" spans="1:11" s="9" customFormat="1" hidden="1" x14ac:dyDescent="0.25">
      <c r="A777" t="s">
        <v>99</v>
      </c>
      <c r="B777" t="s">
        <v>100</v>
      </c>
      <c r="C777" t="s">
        <v>51</v>
      </c>
      <c r="D777" t="s">
        <v>28</v>
      </c>
      <c r="E777">
        <v>24</v>
      </c>
      <c r="F777" t="s">
        <v>43</v>
      </c>
      <c r="G777">
        <v>2016</v>
      </c>
      <c r="H777">
        <v>1</v>
      </c>
      <c r="I777" t="s">
        <v>101</v>
      </c>
      <c r="J777" t="s">
        <v>107</v>
      </c>
      <c r="K777"/>
    </row>
    <row r="778" spans="1:11" s="9" customFormat="1" hidden="1" x14ac:dyDescent="0.25">
      <c r="A778" t="s">
        <v>99</v>
      </c>
      <c r="B778" t="s">
        <v>100</v>
      </c>
      <c r="C778" t="s">
        <v>102</v>
      </c>
      <c r="D778" t="s">
        <v>103</v>
      </c>
      <c r="E778">
        <v>24</v>
      </c>
      <c r="F778" t="s">
        <v>43</v>
      </c>
      <c r="G778">
        <v>2016</v>
      </c>
      <c r="H778">
        <v>1</v>
      </c>
      <c r="I778" t="s">
        <v>101</v>
      </c>
      <c r="J778" t="s">
        <v>107</v>
      </c>
      <c r="K778"/>
    </row>
    <row r="779" spans="1:11" s="9" customFormat="1" hidden="1" x14ac:dyDescent="0.25">
      <c r="A779" t="s">
        <v>99</v>
      </c>
      <c r="B779" t="s">
        <v>100</v>
      </c>
      <c r="C779" t="s">
        <v>102</v>
      </c>
      <c r="D779" t="s">
        <v>103</v>
      </c>
      <c r="E779">
        <v>24</v>
      </c>
      <c r="F779" t="s">
        <v>43</v>
      </c>
      <c r="G779">
        <v>2016</v>
      </c>
      <c r="H779">
        <v>1</v>
      </c>
      <c r="I779" t="s">
        <v>104</v>
      </c>
      <c r="J779" t="s">
        <v>107</v>
      </c>
      <c r="K779"/>
    </row>
    <row r="780" spans="1:11" s="9" customFormat="1" hidden="1" x14ac:dyDescent="0.25">
      <c r="A780" t="s">
        <v>99</v>
      </c>
      <c r="B780" t="s">
        <v>100</v>
      </c>
      <c r="C780" t="s">
        <v>39</v>
      </c>
      <c r="D780" t="s">
        <v>41</v>
      </c>
      <c r="E780">
        <v>24</v>
      </c>
      <c r="F780" t="s">
        <v>43</v>
      </c>
      <c r="G780">
        <v>2016</v>
      </c>
      <c r="H780">
        <v>2</v>
      </c>
      <c r="I780" t="s">
        <v>101</v>
      </c>
      <c r="J780" t="s">
        <v>107</v>
      </c>
      <c r="K780"/>
    </row>
    <row r="781" spans="1:11" s="9" customFormat="1" hidden="1" x14ac:dyDescent="0.25">
      <c r="A781" t="s">
        <v>99</v>
      </c>
      <c r="B781" t="s">
        <v>100</v>
      </c>
      <c r="C781" t="s">
        <v>32</v>
      </c>
      <c r="D781" t="s">
        <v>34</v>
      </c>
      <c r="E781">
        <v>24</v>
      </c>
      <c r="F781" t="s">
        <v>43</v>
      </c>
      <c r="G781">
        <v>2016</v>
      </c>
      <c r="H781">
        <v>2</v>
      </c>
      <c r="I781" t="s">
        <v>101</v>
      </c>
      <c r="J781" t="s">
        <v>107</v>
      </c>
      <c r="K781"/>
    </row>
    <row r="782" spans="1:11" s="9" customFormat="1" hidden="1" x14ac:dyDescent="0.25">
      <c r="A782" t="s">
        <v>99</v>
      </c>
      <c r="B782" t="s">
        <v>100</v>
      </c>
      <c r="C782" t="s">
        <v>32</v>
      </c>
      <c r="D782" t="s">
        <v>34</v>
      </c>
      <c r="E782">
        <v>24</v>
      </c>
      <c r="F782" t="s">
        <v>43</v>
      </c>
      <c r="G782">
        <v>2016</v>
      </c>
      <c r="H782">
        <v>2</v>
      </c>
      <c r="I782" t="s">
        <v>104</v>
      </c>
      <c r="J782" t="s">
        <v>107</v>
      </c>
      <c r="K782"/>
    </row>
    <row r="783" spans="1:11" s="9" customFormat="1" x14ac:dyDescent="0.25">
      <c r="A783" t="s">
        <v>99</v>
      </c>
      <c r="B783" t="s">
        <v>100</v>
      </c>
      <c r="C783" t="s">
        <v>48</v>
      </c>
      <c r="D783" t="s">
        <v>50</v>
      </c>
      <c r="E783">
        <v>24</v>
      </c>
      <c r="F783" t="s">
        <v>43</v>
      </c>
      <c r="G783">
        <v>2016</v>
      </c>
      <c r="H783">
        <v>2</v>
      </c>
      <c r="I783" t="s">
        <v>101</v>
      </c>
      <c r="J783" t="s">
        <v>107</v>
      </c>
      <c r="K783"/>
    </row>
    <row r="784" spans="1:11" s="9" customFormat="1" hidden="1" x14ac:dyDescent="0.25">
      <c r="A784" t="s">
        <v>99</v>
      </c>
      <c r="B784" t="s">
        <v>100</v>
      </c>
      <c r="C784" t="s">
        <v>51</v>
      </c>
      <c r="D784" t="s">
        <v>28</v>
      </c>
      <c r="E784">
        <v>24</v>
      </c>
      <c r="F784" t="s">
        <v>43</v>
      </c>
      <c r="G784">
        <v>2016</v>
      </c>
      <c r="H784">
        <v>2</v>
      </c>
      <c r="I784" t="s">
        <v>101</v>
      </c>
      <c r="J784" t="s">
        <v>107</v>
      </c>
      <c r="K784"/>
    </row>
    <row r="785" spans="1:11" s="9" customFormat="1" hidden="1" x14ac:dyDescent="0.25">
      <c r="A785" t="s">
        <v>99</v>
      </c>
      <c r="B785" t="s">
        <v>100</v>
      </c>
      <c r="C785" t="s">
        <v>51</v>
      </c>
      <c r="D785" t="s">
        <v>28</v>
      </c>
      <c r="E785">
        <v>24</v>
      </c>
      <c r="F785" t="s">
        <v>43</v>
      </c>
      <c r="G785">
        <v>2016</v>
      </c>
      <c r="H785">
        <v>2</v>
      </c>
      <c r="I785" t="s">
        <v>104</v>
      </c>
      <c r="J785" t="s">
        <v>107</v>
      </c>
      <c r="K785"/>
    </row>
    <row r="786" spans="1:11" s="9" customFormat="1" hidden="1" x14ac:dyDescent="0.25">
      <c r="A786" t="s">
        <v>99</v>
      </c>
      <c r="B786" t="s">
        <v>100</v>
      </c>
      <c r="C786" t="s">
        <v>102</v>
      </c>
      <c r="D786" t="s">
        <v>103</v>
      </c>
      <c r="E786">
        <v>24</v>
      </c>
      <c r="F786" t="s">
        <v>43</v>
      </c>
      <c r="G786">
        <v>2016</v>
      </c>
      <c r="H786">
        <v>2</v>
      </c>
      <c r="I786" t="s">
        <v>101</v>
      </c>
      <c r="J786" t="s">
        <v>107</v>
      </c>
      <c r="K786"/>
    </row>
    <row r="787" spans="1:11" s="9" customFormat="1" hidden="1" x14ac:dyDescent="0.25">
      <c r="A787" t="s">
        <v>99</v>
      </c>
      <c r="B787" t="s">
        <v>100</v>
      </c>
      <c r="C787" t="s">
        <v>102</v>
      </c>
      <c r="D787" t="s">
        <v>103</v>
      </c>
      <c r="E787">
        <v>24</v>
      </c>
      <c r="F787" t="s">
        <v>43</v>
      </c>
      <c r="G787">
        <v>2016</v>
      </c>
      <c r="H787">
        <v>2</v>
      </c>
      <c r="I787" t="s">
        <v>104</v>
      </c>
      <c r="J787" t="s">
        <v>107</v>
      </c>
      <c r="K787"/>
    </row>
    <row r="788" spans="1:11" s="9" customFormat="1" hidden="1" x14ac:dyDescent="0.25">
      <c r="A788" t="s">
        <v>99</v>
      </c>
      <c r="B788" t="s">
        <v>100</v>
      </c>
      <c r="C788" t="s">
        <v>39</v>
      </c>
      <c r="D788" t="s">
        <v>41</v>
      </c>
      <c r="E788">
        <v>24</v>
      </c>
      <c r="F788" t="s">
        <v>43</v>
      </c>
      <c r="G788">
        <v>2016</v>
      </c>
      <c r="H788">
        <v>3</v>
      </c>
      <c r="I788" t="s">
        <v>101</v>
      </c>
      <c r="J788" t="s">
        <v>107</v>
      </c>
      <c r="K788"/>
    </row>
    <row r="789" spans="1:11" s="9" customFormat="1" hidden="1" x14ac:dyDescent="0.25">
      <c r="A789" t="s">
        <v>99</v>
      </c>
      <c r="B789" t="s">
        <v>100</v>
      </c>
      <c r="C789" t="s">
        <v>32</v>
      </c>
      <c r="D789" t="s">
        <v>34</v>
      </c>
      <c r="E789">
        <v>24</v>
      </c>
      <c r="F789" t="s">
        <v>43</v>
      </c>
      <c r="G789">
        <v>2016</v>
      </c>
      <c r="H789">
        <v>3</v>
      </c>
      <c r="I789" t="s">
        <v>101</v>
      </c>
      <c r="J789" t="s">
        <v>107</v>
      </c>
      <c r="K789"/>
    </row>
    <row r="790" spans="1:11" s="9" customFormat="1" hidden="1" x14ac:dyDescent="0.25">
      <c r="A790" t="s">
        <v>99</v>
      </c>
      <c r="B790" t="s">
        <v>100</v>
      </c>
      <c r="C790" t="s">
        <v>32</v>
      </c>
      <c r="D790" t="s">
        <v>34</v>
      </c>
      <c r="E790">
        <v>24</v>
      </c>
      <c r="F790" t="s">
        <v>43</v>
      </c>
      <c r="G790">
        <v>2016</v>
      </c>
      <c r="H790">
        <v>3</v>
      </c>
      <c r="I790" t="s">
        <v>104</v>
      </c>
      <c r="J790" t="s">
        <v>107</v>
      </c>
      <c r="K790"/>
    </row>
    <row r="791" spans="1:11" s="9" customFormat="1" x14ac:dyDescent="0.25">
      <c r="A791" t="s">
        <v>99</v>
      </c>
      <c r="B791" t="s">
        <v>100</v>
      </c>
      <c r="C791" t="s">
        <v>48</v>
      </c>
      <c r="D791" t="s">
        <v>50</v>
      </c>
      <c r="E791">
        <v>24</v>
      </c>
      <c r="F791" t="s">
        <v>43</v>
      </c>
      <c r="G791">
        <v>2016</v>
      </c>
      <c r="H791">
        <v>3</v>
      </c>
      <c r="I791" t="s">
        <v>101</v>
      </c>
      <c r="J791" t="s">
        <v>107</v>
      </c>
      <c r="K791"/>
    </row>
    <row r="792" spans="1:11" s="9" customFormat="1" hidden="1" x14ac:dyDescent="0.25">
      <c r="A792" t="s">
        <v>99</v>
      </c>
      <c r="B792" t="s">
        <v>100</v>
      </c>
      <c r="C792" t="s">
        <v>51</v>
      </c>
      <c r="D792" t="s">
        <v>28</v>
      </c>
      <c r="E792">
        <v>24</v>
      </c>
      <c r="F792" t="s">
        <v>43</v>
      </c>
      <c r="G792">
        <v>2016</v>
      </c>
      <c r="H792">
        <v>3</v>
      </c>
      <c r="I792" t="s">
        <v>101</v>
      </c>
      <c r="J792" t="s">
        <v>107</v>
      </c>
      <c r="K792"/>
    </row>
    <row r="793" spans="1:11" s="9" customFormat="1" hidden="1" x14ac:dyDescent="0.25">
      <c r="A793" t="s">
        <v>99</v>
      </c>
      <c r="B793" t="s">
        <v>100</v>
      </c>
      <c r="C793" t="s">
        <v>51</v>
      </c>
      <c r="D793" t="s">
        <v>28</v>
      </c>
      <c r="E793">
        <v>24</v>
      </c>
      <c r="F793" t="s">
        <v>43</v>
      </c>
      <c r="G793">
        <v>2016</v>
      </c>
      <c r="H793">
        <v>3</v>
      </c>
      <c r="I793" t="s">
        <v>104</v>
      </c>
      <c r="J793" t="s">
        <v>107</v>
      </c>
      <c r="K793"/>
    </row>
    <row r="794" spans="1:11" s="9" customFormat="1" hidden="1" x14ac:dyDescent="0.25">
      <c r="A794" t="s">
        <v>99</v>
      </c>
      <c r="B794" t="s">
        <v>100</v>
      </c>
      <c r="C794" t="s">
        <v>102</v>
      </c>
      <c r="D794" t="s">
        <v>103</v>
      </c>
      <c r="E794">
        <v>24</v>
      </c>
      <c r="F794" t="s">
        <v>43</v>
      </c>
      <c r="G794">
        <v>2016</v>
      </c>
      <c r="H794">
        <v>3</v>
      </c>
      <c r="I794" t="s">
        <v>101</v>
      </c>
      <c r="J794" t="s">
        <v>107</v>
      </c>
      <c r="K794"/>
    </row>
    <row r="795" spans="1:11" s="9" customFormat="1" hidden="1" x14ac:dyDescent="0.25">
      <c r="A795" t="s">
        <v>99</v>
      </c>
      <c r="B795" t="s">
        <v>100</v>
      </c>
      <c r="C795" t="s">
        <v>102</v>
      </c>
      <c r="D795" t="s">
        <v>103</v>
      </c>
      <c r="E795">
        <v>24</v>
      </c>
      <c r="F795" t="s">
        <v>43</v>
      </c>
      <c r="G795">
        <v>2016</v>
      </c>
      <c r="H795">
        <v>3</v>
      </c>
      <c r="I795" t="s">
        <v>104</v>
      </c>
      <c r="J795" t="s">
        <v>107</v>
      </c>
      <c r="K795"/>
    </row>
    <row r="796" spans="1:11" s="9" customFormat="1" hidden="1" x14ac:dyDescent="0.25">
      <c r="A796" t="s">
        <v>99</v>
      </c>
      <c r="B796" t="s">
        <v>100</v>
      </c>
      <c r="C796" t="s">
        <v>39</v>
      </c>
      <c r="D796" t="s">
        <v>41</v>
      </c>
      <c r="E796">
        <v>24</v>
      </c>
      <c r="F796" t="s">
        <v>43</v>
      </c>
      <c r="G796">
        <v>2016</v>
      </c>
      <c r="H796">
        <v>4</v>
      </c>
      <c r="I796" t="s">
        <v>101</v>
      </c>
      <c r="J796" t="s">
        <v>107</v>
      </c>
      <c r="K796"/>
    </row>
    <row r="797" spans="1:11" s="9" customFormat="1" hidden="1" x14ac:dyDescent="0.25">
      <c r="A797" t="s">
        <v>99</v>
      </c>
      <c r="B797" t="s">
        <v>100</v>
      </c>
      <c r="C797" t="s">
        <v>32</v>
      </c>
      <c r="D797" t="s">
        <v>34</v>
      </c>
      <c r="E797">
        <v>24</v>
      </c>
      <c r="F797" t="s">
        <v>43</v>
      </c>
      <c r="G797">
        <v>2016</v>
      </c>
      <c r="H797">
        <v>4</v>
      </c>
      <c r="I797" t="s">
        <v>101</v>
      </c>
      <c r="J797" t="s">
        <v>107</v>
      </c>
      <c r="K797"/>
    </row>
    <row r="798" spans="1:11" s="9" customFormat="1" hidden="1" x14ac:dyDescent="0.25">
      <c r="A798" t="s">
        <v>99</v>
      </c>
      <c r="B798" t="s">
        <v>100</v>
      </c>
      <c r="C798" t="s">
        <v>32</v>
      </c>
      <c r="D798" t="s">
        <v>34</v>
      </c>
      <c r="E798">
        <v>24</v>
      </c>
      <c r="F798" t="s">
        <v>43</v>
      </c>
      <c r="G798">
        <v>2016</v>
      </c>
      <c r="H798">
        <v>4</v>
      </c>
      <c r="I798" t="s">
        <v>104</v>
      </c>
      <c r="J798" t="s">
        <v>107</v>
      </c>
      <c r="K798"/>
    </row>
    <row r="799" spans="1:11" s="9" customFormat="1" x14ac:dyDescent="0.25">
      <c r="A799" t="s">
        <v>99</v>
      </c>
      <c r="B799" t="s">
        <v>100</v>
      </c>
      <c r="C799" t="s">
        <v>48</v>
      </c>
      <c r="D799" t="s">
        <v>50</v>
      </c>
      <c r="E799">
        <v>24</v>
      </c>
      <c r="F799" t="s">
        <v>43</v>
      </c>
      <c r="G799">
        <v>2016</v>
      </c>
      <c r="H799">
        <v>4</v>
      </c>
      <c r="I799" t="s">
        <v>101</v>
      </c>
      <c r="J799" t="s">
        <v>107</v>
      </c>
      <c r="K799"/>
    </row>
    <row r="800" spans="1:11" s="9" customFormat="1" hidden="1" x14ac:dyDescent="0.25">
      <c r="A800" t="s">
        <v>99</v>
      </c>
      <c r="B800" t="s">
        <v>100</v>
      </c>
      <c r="C800" t="s">
        <v>51</v>
      </c>
      <c r="D800" t="s">
        <v>28</v>
      </c>
      <c r="E800">
        <v>24</v>
      </c>
      <c r="F800" t="s">
        <v>43</v>
      </c>
      <c r="G800">
        <v>2016</v>
      </c>
      <c r="H800">
        <v>4</v>
      </c>
      <c r="I800" t="s">
        <v>101</v>
      </c>
      <c r="J800" t="s">
        <v>107</v>
      </c>
      <c r="K800"/>
    </row>
    <row r="801" spans="1:11" s="9" customFormat="1" hidden="1" x14ac:dyDescent="0.25">
      <c r="A801" t="s">
        <v>99</v>
      </c>
      <c r="B801" t="s">
        <v>100</v>
      </c>
      <c r="C801" t="s">
        <v>51</v>
      </c>
      <c r="D801" t="s">
        <v>28</v>
      </c>
      <c r="E801">
        <v>24</v>
      </c>
      <c r="F801" t="s">
        <v>43</v>
      </c>
      <c r="G801">
        <v>2016</v>
      </c>
      <c r="H801">
        <v>4</v>
      </c>
      <c r="I801" t="s">
        <v>104</v>
      </c>
      <c r="J801" t="s">
        <v>107</v>
      </c>
      <c r="K801"/>
    </row>
    <row r="802" spans="1:11" s="9" customFormat="1" hidden="1" x14ac:dyDescent="0.25">
      <c r="A802" t="s">
        <v>99</v>
      </c>
      <c r="B802" t="s">
        <v>100</v>
      </c>
      <c r="C802" t="s">
        <v>102</v>
      </c>
      <c r="D802" t="s">
        <v>103</v>
      </c>
      <c r="E802">
        <v>24</v>
      </c>
      <c r="F802" t="s">
        <v>43</v>
      </c>
      <c r="G802">
        <v>2016</v>
      </c>
      <c r="H802">
        <v>4</v>
      </c>
      <c r="I802" t="s">
        <v>101</v>
      </c>
      <c r="J802" t="s">
        <v>107</v>
      </c>
      <c r="K802"/>
    </row>
    <row r="803" spans="1:11" s="9" customFormat="1" hidden="1" x14ac:dyDescent="0.25">
      <c r="A803" t="s">
        <v>99</v>
      </c>
      <c r="B803" t="s">
        <v>100</v>
      </c>
      <c r="C803" t="s">
        <v>102</v>
      </c>
      <c r="D803" t="s">
        <v>103</v>
      </c>
      <c r="E803">
        <v>24</v>
      </c>
      <c r="F803" t="s">
        <v>43</v>
      </c>
      <c r="G803">
        <v>2016</v>
      </c>
      <c r="H803">
        <v>4</v>
      </c>
      <c r="I803" t="s">
        <v>104</v>
      </c>
      <c r="J803" t="s">
        <v>107</v>
      </c>
      <c r="K803"/>
    </row>
    <row r="804" spans="1:11" s="9" customFormat="1" hidden="1" x14ac:dyDescent="0.25">
      <c r="A804" t="s">
        <v>99</v>
      </c>
      <c r="B804" t="s">
        <v>100</v>
      </c>
      <c r="C804" t="s">
        <v>52</v>
      </c>
      <c r="D804" t="s">
        <v>54</v>
      </c>
      <c r="E804">
        <v>25</v>
      </c>
      <c r="F804" t="s">
        <v>47</v>
      </c>
      <c r="G804">
        <v>2014</v>
      </c>
      <c r="H804">
        <v>1</v>
      </c>
      <c r="I804" t="s">
        <v>101</v>
      </c>
      <c r="J804" t="s">
        <v>107</v>
      </c>
      <c r="K804"/>
    </row>
    <row r="805" spans="1:11" s="9" customFormat="1" hidden="1" x14ac:dyDescent="0.25">
      <c r="A805" t="s">
        <v>99</v>
      </c>
      <c r="B805" t="s">
        <v>100</v>
      </c>
      <c r="C805" t="s">
        <v>39</v>
      </c>
      <c r="D805" t="s">
        <v>41</v>
      </c>
      <c r="E805">
        <v>25</v>
      </c>
      <c r="F805" t="s">
        <v>47</v>
      </c>
      <c r="G805">
        <v>2014</v>
      </c>
      <c r="H805">
        <v>1</v>
      </c>
      <c r="I805" t="s">
        <v>101</v>
      </c>
      <c r="J805" t="s">
        <v>107</v>
      </c>
      <c r="K805"/>
    </row>
    <row r="806" spans="1:11" s="9" customFormat="1" hidden="1" x14ac:dyDescent="0.25">
      <c r="A806" t="s">
        <v>99</v>
      </c>
      <c r="B806" t="s">
        <v>100</v>
      </c>
      <c r="C806" t="s">
        <v>32</v>
      </c>
      <c r="D806" t="s">
        <v>34</v>
      </c>
      <c r="E806">
        <v>25</v>
      </c>
      <c r="F806" t="s">
        <v>47</v>
      </c>
      <c r="G806">
        <v>2014</v>
      </c>
      <c r="H806">
        <v>1</v>
      </c>
      <c r="I806" t="s">
        <v>101</v>
      </c>
      <c r="J806" t="s">
        <v>107</v>
      </c>
      <c r="K806"/>
    </row>
    <row r="807" spans="1:11" s="9" customFormat="1" hidden="1" x14ac:dyDescent="0.25">
      <c r="A807" t="s">
        <v>99</v>
      </c>
      <c r="B807" t="s">
        <v>100</v>
      </c>
      <c r="C807" t="s">
        <v>32</v>
      </c>
      <c r="D807" t="s">
        <v>34</v>
      </c>
      <c r="E807">
        <v>25</v>
      </c>
      <c r="F807" t="s">
        <v>47</v>
      </c>
      <c r="G807">
        <v>2014</v>
      </c>
      <c r="H807">
        <v>1</v>
      </c>
      <c r="I807" t="s">
        <v>104</v>
      </c>
      <c r="J807" t="s">
        <v>107</v>
      </c>
      <c r="K807"/>
    </row>
    <row r="808" spans="1:11" s="9" customFormat="1" x14ac:dyDescent="0.25">
      <c r="A808" t="s">
        <v>99</v>
      </c>
      <c r="B808" t="s">
        <v>100</v>
      </c>
      <c r="C808" t="s">
        <v>48</v>
      </c>
      <c r="D808" t="s">
        <v>50</v>
      </c>
      <c r="E808">
        <v>25</v>
      </c>
      <c r="F808" t="s">
        <v>47</v>
      </c>
      <c r="G808">
        <v>2014</v>
      </c>
      <c r="H808">
        <v>1</v>
      </c>
      <c r="I808" t="s">
        <v>101</v>
      </c>
      <c r="J808" t="s">
        <v>107</v>
      </c>
      <c r="K808"/>
    </row>
    <row r="809" spans="1:11" s="9" customFormat="1" hidden="1" x14ac:dyDescent="0.25">
      <c r="A809" t="s">
        <v>99</v>
      </c>
      <c r="B809" t="s">
        <v>100</v>
      </c>
      <c r="C809" t="s">
        <v>51</v>
      </c>
      <c r="D809" t="s">
        <v>28</v>
      </c>
      <c r="E809">
        <v>25</v>
      </c>
      <c r="F809" t="s">
        <v>47</v>
      </c>
      <c r="G809">
        <v>2014</v>
      </c>
      <c r="H809">
        <v>1</v>
      </c>
      <c r="I809" t="s">
        <v>101</v>
      </c>
      <c r="J809" t="s">
        <v>107</v>
      </c>
      <c r="K809"/>
    </row>
    <row r="810" spans="1:11" s="9" customFormat="1" hidden="1" x14ac:dyDescent="0.25">
      <c r="A810" t="s">
        <v>99</v>
      </c>
      <c r="B810" t="s">
        <v>100</v>
      </c>
      <c r="C810" t="s">
        <v>51</v>
      </c>
      <c r="D810" t="s">
        <v>28</v>
      </c>
      <c r="E810">
        <v>25</v>
      </c>
      <c r="F810" t="s">
        <v>47</v>
      </c>
      <c r="G810">
        <v>2014</v>
      </c>
      <c r="H810">
        <v>1</v>
      </c>
      <c r="I810" t="s">
        <v>104</v>
      </c>
      <c r="J810" t="s">
        <v>107</v>
      </c>
      <c r="K810"/>
    </row>
    <row r="811" spans="1:11" s="9" customFormat="1" hidden="1" x14ac:dyDescent="0.25">
      <c r="A811" t="s">
        <v>99</v>
      </c>
      <c r="B811" t="s">
        <v>100</v>
      </c>
      <c r="C811" t="s">
        <v>102</v>
      </c>
      <c r="D811" t="s">
        <v>103</v>
      </c>
      <c r="E811">
        <v>25</v>
      </c>
      <c r="F811" t="s">
        <v>47</v>
      </c>
      <c r="G811">
        <v>2014</v>
      </c>
      <c r="H811">
        <v>1</v>
      </c>
      <c r="I811" t="s">
        <v>101</v>
      </c>
      <c r="J811" t="s">
        <v>107</v>
      </c>
      <c r="K811"/>
    </row>
    <row r="812" spans="1:11" s="9" customFormat="1" hidden="1" x14ac:dyDescent="0.25">
      <c r="A812" t="s">
        <v>99</v>
      </c>
      <c r="B812" t="s">
        <v>100</v>
      </c>
      <c r="C812" t="s">
        <v>102</v>
      </c>
      <c r="D812" t="s">
        <v>103</v>
      </c>
      <c r="E812">
        <v>25</v>
      </c>
      <c r="F812" t="s">
        <v>47</v>
      </c>
      <c r="G812">
        <v>2014</v>
      </c>
      <c r="H812">
        <v>1</v>
      </c>
      <c r="I812" t="s">
        <v>104</v>
      </c>
      <c r="J812" t="s">
        <v>107</v>
      </c>
      <c r="K812"/>
    </row>
    <row r="813" spans="1:11" s="9" customFormat="1" hidden="1" x14ac:dyDescent="0.25">
      <c r="A813" t="s">
        <v>99</v>
      </c>
      <c r="B813" t="s">
        <v>100</v>
      </c>
      <c r="C813" t="s">
        <v>52</v>
      </c>
      <c r="D813" t="s">
        <v>54</v>
      </c>
      <c r="E813">
        <v>25</v>
      </c>
      <c r="F813" t="s">
        <v>47</v>
      </c>
      <c r="G813">
        <v>2014</v>
      </c>
      <c r="H813">
        <v>2</v>
      </c>
      <c r="I813" t="s">
        <v>101</v>
      </c>
      <c r="J813" t="s">
        <v>107</v>
      </c>
      <c r="K813"/>
    </row>
    <row r="814" spans="1:11" s="9" customFormat="1" hidden="1" x14ac:dyDescent="0.25">
      <c r="A814" t="s">
        <v>99</v>
      </c>
      <c r="B814" t="s">
        <v>100</v>
      </c>
      <c r="C814" t="s">
        <v>39</v>
      </c>
      <c r="D814" t="s">
        <v>41</v>
      </c>
      <c r="E814">
        <v>25</v>
      </c>
      <c r="F814" t="s">
        <v>47</v>
      </c>
      <c r="G814">
        <v>2014</v>
      </c>
      <c r="H814">
        <v>2</v>
      </c>
      <c r="I814" t="s">
        <v>101</v>
      </c>
      <c r="J814" t="s">
        <v>107</v>
      </c>
      <c r="K814"/>
    </row>
    <row r="815" spans="1:11" s="9" customFormat="1" hidden="1" x14ac:dyDescent="0.25">
      <c r="A815" t="s">
        <v>99</v>
      </c>
      <c r="B815" t="s">
        <v>100</v>
      </c>
      <c r="C815" t="s">
        <v>32</v>
      </c>
      <c r="D815" t="s">
        <v>34</v>
      </c>
      <c r="E815">
        <v>25</v>
      </c>
      <c r="F815" t="s">
        <v>47</v>
      </c>
      <c r="G815">
        <v>2014</v>
      </c>
      <c r="H815">
        <v>2</v>
      </c>
      <c r="I815" t="s">
        <v>101</v>
      </c>
      <c r="J815" t="s">
        <v>107</v>
      </c>
      <c r="K815"/>
    </row>
    <row r="816" spans="1:11" s="9" customFormat="1" hidden="1" x14ac:dyDescent="0.25">
      <c r="A816" t="s">
        <v>99</v>
      </c>
      <c r="B816" t="s">
        <v>100</v>
      </c>
      <c r="C816" t="s">
        <v>32</v>
      </c>
      <c r="D816" t="s">
        <v>34</v>
      </c>
      <c r="E816">
        <v>25</v>
      </c>
      <c r="F816" t="s">
        <v>47</v>
      </c>
      <c r="G816">
        <v>2014</v>
      </c>
      <c r="H816">
        <v>2</v>
      </c>
      <c r="I816" t="s">
        <v>104</v>
      </c>
      <c r="J816" t="s">
        <v>107</v>
      </c>
      <c r="K816"/>
    </row>
    <row r="817" spans="1:11" s="9" customFormat="1" x14ac:dyDescent="0.25">
      <c r="A817" t="s">
        <v>99</v>
      </c>
      <c r="B817" t="s">
        <v>100</v>
      </c>
      <c r="C817" t="s">
        <v>48</v>
      </c>
      <c r="D817" t="s">
        <v>50</v>
      </c>
      <c r="E817">
        <v>25</v>
      </c>
      <c r="F817" t="s">
        <v>47</v>
      </c>
      <c r="G817">
        <v>2014</v>
      </c>
      <c r="H817">
        <v>2</v>
      </c>
      <c r="I817" t="s">
        <v>101</v>
      </c>
      <c r="J817" t="s">
        <v>107</v>
      </c>
      <c r="K817"/>
    </row>
    <row r="818" spans="1:11" s="9" customFormat="1" hidden="1" x14ac:dyDescent="0.25">
      <c r="A818" t="s">
        <v>99</v>
      </c>
      <c r="B818" t="s">
        <v>100</v>
      </c>
      <c r="C818" t="s">
        <v>51</v>
      </c>
      <c r="D818" t="s">
        <v>28</v>
      </c>
      <c r="E818">
        <v>25</v>
      </c>
      <c r="F818" t="s">
        <v>47</v>
      </c>
      <c r="G818">
        <v>2014</v>
      </c>
      <c r="H818">
        <v>2</v>
      </c>
      <c r="I818" t="s">
        <v>101</v>
      </c>
      <c r="J818" t="s">
        <v>107</v>
      </c>
      <c r="K818"/>
    </row>
    <row r="819" spans="1:11" s="9" customFormat="1" hidden="1" x14ac:dyDescent="0.25">
      <c r="A819" t="s">
        <v>99</v>
      </c>
      <c r="B819" t="s">
        <v>100</v>
      </c>
      <c r="C819" t="s">
        <v>51</v>
      </c>
      <c r="D819" t="s">
        <v>28</v>
      </c>
      <c r="E819">
        <v>25</v>
      </c>
      <c r="F819" t="s">
        <v>47</v>
      </c>
      <c r="G819">
        <v>2014</v>
      </c>
      <c r="H819">
        <v>2</v>
      </c>
      <c r="I819" t="s">
        <v>104</v>
      </c>
      <c r="J819" t="s">
        <v>107</v>
      </c>
      <c r="K819"/>
    </row>
    <row r="820" spans="1:11" s="9" customFormat="1" hidden="1" x14ac:dyDescent="0.25">
      <c r="A820" t="s">
        <v>99</v>
      </c>
      <c r="B820" t="s">
        <v>100</v>
      </c>
      <c r="C820" t="s">
        <v>102</v>
      </c>
      <c r="D820" t="s">
        <v>103</v>
      </c>
      <c r="E820">
        <v>25</v>
      </c>
      <c r="F820" t="s">
        <v>47</v>
      </c>
      <c r="G820">
        <v>2014</v>
      </c>
      <c r="H820">
        <v>2</v>
      </c>
      <c r="I820" t="s">
        <v>101</v>
      </c>
      <c r="J820" t="s">
        <v>107</v>
      </c>
      <c r="K820"/>
    </row>
    <row r="821" spans="1:11" s="9" customFormat="1" hidden="1" x14ac:dyDescent="0.25">
      <c r="A821" t="s">
        <v>99</v>
      </c>
      <c r="B821" t="s">
        <v>100</v>
      </c>
      <c r="C821" t="s">
        <v>102</v>
      </c>
      <c r="D821" t="s">
        <v>103</v>
      </c>
      <c r="E821">
        <v>25</v>
      </c>
      <c r="F821" t="s">
        <v>47</v>
      </c>
      <c r="G821">
        <v>2014</v>
      </c>
      <c r="H821">
        <v>2</v>
      </c>
      <c r="I821" t="s">
        <v>104</v>
      </c>
      <c r="J821" t="s">
        <v>107</v>
      </c>
      <c r="K821"/>
    </row>
    <row r="822" spans="1:11" s="9" customFormat="1" hidden="1" x14ac:dyDescent="0.25">
      <c r="A822" t="s">
        <v>99</v>
      </c>
      <c r="B822" t="s">
        <v>100</v>
      </c>
      <c r="C822" t="s">
        <v>52</v>
      </c>
      <c r="D822" t="s">
        <v>54</v>
      </c>
      <c r="E822">
        <v>25</v>
      </c>
      <c r="F822" t="s">
        <v>47</v>
      </c>
      <c r="G822">
        <v>2014</v>
      </c>
      <c r="H822">
        <v>3</v>
      </c>
      <c r="I822" t="s">
        <v>101</v>
      </c>
      <c r="J822" t="s">
        <v>107</v>
      </c>
      <c r="K822"/>
    </row>
    <row r="823" spans="1:11" s="9" customFormat="1" hidden="1" x14ac:dyDescent="0.25">
      <c r="A823" t="s">
        <v>99</v>
      </c>
      <c r="B823" t="s">
        <v>100</v>
      </c>
      <c r="C823" t="s">
        <v>32</v>
      </c>
      <c r="D823" t="s">
        <v>34</v>
      </c>
      <c r="E823">
        <v>25</v>
      </c>
      <c r="F823" t="s">
        <v>47</v>
      </c>
      <c r="G823">
        <v>2014</v>
      </c>
      <c r="H823">
        <v>3</v>
      </c>
      <c r="I823" t="s">
        <v>101</v>
      </c>
      <c r="J823" t="s">
        <v>107</v>
      </c>
      <c r="K823"/>
    </row>
    <row r="824" spans="1:11" s="9" customFormat="1" hidden="1" x14ac:dyDescent="0.25">
      <c r="A824" t="s">
        <v>99</v>
      </c>
      <c r="B824" t="s">
        <v>100</v>
      </c>
      <c r="C824" t="s">
        <v>32</v>
      </c>
      <c r="D824" t="s">
        <v>34</v>
      </c>
      <c r="E824">
        <v>25</v>
      </c>
      <c r="F824" t="s">
        <v>47</v>
      </c>
      <c r="G824">
        <v>2014</v>
      </c>
      <c r="H824">
        <v>3</v>
      </c>
      <c r="I824" t="s">
        <v>104</v>
      </c>
      <c r="J824" t="s">
        <v>107</v>
      </c>
      <c r="K824"/>
    </row>
    <row r="825" spans="1:11" s="9" customFormat="1" x14ac:dyDescent="0.25">
      <c r="A825" t="s">
        <v>99</v>
      </c>
      <c r="B825" t="s">
        <v>100</v>
      </c>
      <c r="C825" t="s">
        <v>48</v>
      </c>
      <c r="D825" t="s">
        <v>50</v>
      </c>
      <c r="E825">
        <v>25</v>
      </c>
      <c r="F825" t="s">
        <v>47</v>
      </c>
      <c r="G825">
        <v>2014</v>
      </c>
      <c r="H825">
        <v>3</v>
      </c>
      <c r="I825" t="s">
        <v>101</v>
      </c>
      <c r="J825" t="s">
        <v>107</v>
      </c>
      <c r="K825"/>
    </row>
    <row r="826" spans="1:11" s="9" customFormat="1" hidden="1" x14ac:dyDescent="0.25">
      <c r="A826" t="s">
        <v>99</v>
      </c>
      <c r="B826" t="s">
        <v>100</v>
      </c>
      <c r="C826" t="s">
        <v>51</v>
      </c>
      <c r="D826" t="s">
        <v>28</v>
      </c>
      <c r="E826">
        <v>25</v>
      </c>
      <c r="F826" t="s">
        <v>47</v>
      </c>
      <c r="G826">
        <v>2014</v>
      </c>
      <c r="H826">
        <v>3</v>
      </c>
      <c r="I826" t="s">
        <v>101</v>
      </c>
      <c r="J826" t="s">
        <v>107</v>
      </c>
      <c r="K826"/>
    </row>
    <row r="827" spans="1:11" s="9" customFormat="1" hidden="1" x14ac:dyDescent="0.25">
      <c r="A827" t="s">
        <v>99</v>
      </c>
      <c r="B827" t="s">
        <v>100</v>
      </c>
      <c r="C827" t="s">
        <v>51</v>
      </c>
      <c r="D827" t="s">
        <v>28</v>
      </c>
      <c r="E827">
        <v>25</v>
      </c>
      <c r="F827" t="s">
        <v>47</v>
      </c>
      <c r="G827">
        <v>2014</v>
      </c>
      <c r="H827">
        <v>3</v>
      </c>
      <c r="I827" t="s">
        <v>104</v>
      </c>
      <c r="J827" t="s">
        <v>107</v>
      </c>
      <c r="K827"/>
    </row>
    <row r="828" spans="1:11" s="9" customFormat="1" hidden="1" x14ac:dyDescent="0.25">
      <c r="A828" t="s">
        <v>99</v>
      </c>
      <c r="B828" t="s">
        <v>100</v>
      </c>
      <c r="C828" t="s">
        <v>52</v>
      </c>
      <c r="D828" t="s">
        <v>54</v>
      </c>
      <c r="E828">
        <v>25</v>
      </c>
      <c r="F828" t="s">
        <v>47</v>
      </c>
      <c r="G828">
        <v>2014</v>
      </c>
      <c r="H828">
        <v>4</v>
      </c>
      <c r="I828" t="s">
        <v>101</v>
      </c>
      <c r="J828" t="s">
        <v>107</v>
      </c>
      <c r="K828"/>
    </row>
    <row r="829" spans="1:11" s="9" customFormat="1" hidden="1" x14ac:dyDescent="0.25">
      <c r="A829" t="s">
        <v>99</v>
      </c>
      <c r="B829" t="s">
        <v>100</v>
      </c>
      <c r="C829" t="s">
        <v>39</v>
      </c>
      <c r="D829" t="s">
        <v>41</v>
      </c>
      <c r="E829">
        <v>25</v>
      </c>
      <c r="F829" t="s">
        <v>47</v>
      </c>
      <c r="G829">
        <v>2014</v>
      </c>
      <c r="H829">
        <v>4</v>
      </c>
      <c r="I829" t="s">
        <v>101</v>
      </c>
      <c r="J829" t="s">
        <v>107</v>
      </c>
      <c r="K829"/>
    </row>
    <row r="830" spans="1:11" s="9" customFormat="1" hidden="1" x14ac:dyDescent="0.25">
      <c r="A830" t="s">
        <v>99</v>
      </c>
      <c r="B830" t="s">
        <v>100</v>
      </c>
      <c r="C830" t="s">
        <v>32</v>
      </c>
      <c r="D830" t="s">
        <v>34</v>
      </c>
      <c r="E830">
        <v>25</v>
      </c>
      <c r="F830" t="s">
        <v>47</v>
      </c>
      <c r="G830">
        <v>2014</v>
      </c>
      <c r="H830">
        <v>4</v>
      </c>
      <c r="I830" t="s">
        <v>101</v>
      </c>
      <c r="J830" t="s">
        <v>107</v>
      </c>
      <c r="K830"/>
    </row>
    <row r="831" spans="1:11" s="9" customFormat="1" hidden="1" x14ac:dyDescent="0.25">
      <c r="A831" t="s">
        <v>99</v>
      </c>
      <c r="B831" t="s">
        <v>100</v>
      </c>
      <c r="C831" t="s">
        <v>32</v>
      </c>
      <c r="D831" t="s">
        <v>34</v>
      </c>
      <c r="E831">
        <v>25</v>
      </c>
      <c r="F831" t="s">
        <v>47</v>
      </c>
      <c r="G831">
        <v>2014</v>
      </c>
      <c r="H831">
        <v>4</v>
      </c>
      <c r="I831" t="s">
        <v>104</v>
      </c>
      <c r="J831" t="s">
        <v>107</v>
      </c>
      <c r="K831"/>
    </row>
    <row r="832" spans="1:11" s="9" customFormat="1" x14ac:dyDescent="0.25">
      <c r="A832" t="s">
        <v>99</v>
      </c>
      <c r="B832" t="s">
        <v>100</v>
      </c>
      <c r="C832" t="s">
        <v>48</v>
      </c>
      <c r="D832" t="s">
        <v>50</v>
      </c>
      <c r="E832">
        <v>25</v>
      </c>
      <c r="F832" t="s">
        <v>47</v>
      </c>
      <c r="G832">
        <v>2014</v>
      </c>
      <c r="H832">
        <v>4</v>
      </c>
      <c r="I832" t="s">
        <v>101</v>
      </c>
      <c r="J832" t="s">
        <v>107</v>
      </c>
      <c r="K832"/>
    </row>
    <row r="833" spans="1:11" s="9" customFormat="1" hidden="1" x14ac:dyDescent="0.25">
      <c r="A833" t="s">
        <v>99</v>
      </c>
      <c r="B833" t="s">
        <v>100</v>
      </c>
      <c r="C833" t="s">
        <v>51</v>
      </c>
      <c r="D833" t="s">
        <v>28</v>
      </c>
      <c r="E833">
        <v>25</v>
      </c>
      <c r="F833" t="s">
        <v>47</v>
      </c>
      <c r="G833">
        <v>2014</v>
      </c>
      <c r="H833">
        <v>4</v>
      </c>
      <c r="I833" t="s">
        <v>104</v>
      </c>
      <c r="J833" t="s">
        <v>107</v>
      </c>
      <c r="K833"/>
    </row>
    <row r="834" spans="1:11" s="9" customFormat="1" hidden="1" x14ac:dyDescent="0.25">
      <c r="A834" t="s">
        <v>99</v>
      </c>
      <c r="B834" t="s">
        <v>100</v>
      </c>
      <c r="C834" t="s">
        <v>51</v>
      </c>
      <c r="D834" t="s">
        <v>28</v>
      </c>
      <c r="E834">
        <v>25</v>
      </c>
      <c r="F834" t="s">
        <v>47</v>
      </c>
      <c r="G834">
        <v>2014</v>
      </c>
      <c r="H834">
        <v>4</v>
      </c>
      <c r="I834" t="s">
        <v>101</v>
      </c>
      <c r="J834" t="s">
        <v>107</v>
      </c>
      <c r="K834"/>
    </row>
    <row r="835" spans="1:11" s="9" customFormat="1" hidden="1" x14ac:dyDescent="0.25">
      <c r="A835" t="s">
        <v>99</v>
      </c>
      <c r="B835" t="s">
        <v>100</v>
      </c>
      <c r="C835" t="s">
        <v>102</v>
      </c>
      <c r="D835" t="s">
        <v>103</v>
      </c>
      <c r="E835">
        <v>25</v>
      </c>
      <c r="F835" t="s">
        <v>47</v>
      </c>
      <c r="G835">
        <v>2014</v>
      </c>
      <c r="H835">
        <v>4</v>
      </c>
      <c r="I835" t="s">
        <v>104</v>
      </c>
      <c r="J835" t="s">
        <v>107</v>
      </c>
      <c r="K835"/>
    </row>
    <row r="836" spans="1:11" s="9" customFormat="1" hidden="1" x14ac:dyDescent="0.25">
      <c r="A836" t="s">
        <v>99</v>
      </c>
      <c r="B836" t="s">
        <v>100</v>
      </c>
      <c r="C836" t="s">
        <v>102</v>
      </c>
      <c r="D836" t="s">
        <v>103</v>
      </c>
      <c r="E836">
        <v>25</v>
      </c>
      <c r="F836" t="s">
        <v>47</v>
      </c>
      <c r="G836">
        <v>2014</v>
      </c>
      <c r="H836">
        <v>4</v>
      </c>
      <c r="I836" t="s">
        <v>101</v>
      </c>
      <c r="J836" t="s">
        <v>107</v>
      </c>
      <c r="K836"/>
    </row>
    <row r="837" spans="1:11" s="9" customFormat="1" hidden="1" x14ac:dyDescent="0.25">
      <c r="A837" t="s">
        <v>99</v>
      </c>
      <c r="B837" t="s">
        <v>100</v>
      </c>
      <c r="C837" t="s">
        <v>52</v>
      </c>
      <c r="D837" t="s">
        <v>54</v>
      </c>
      <c r="E837">
        <v>25</v>
      </c>
      <c r="F837" t="s">
        <v>47</v>
      </c>
      <c r="G837">
        <v>2015</v>
      </c>
      <c r="H837">
        <v>1</v>
      </c>
      <c r="I837" t="s">
        <v>101</v>
      </c>
      <c r="J837" t="s">
        <v>107</v>
      </c>
      <c r="K837"/>
    </row>
    <row r="838" spans="1:11" s="9" customFormat="1" hidden="1" x14ac:dyDescent="0.25">
      <c r="A838" t="s">
        <v>99</v>
      </c>
      <c r="B838" t="s">
        <v>100</v>
      </c>
      <c r="C838" t="s">
        <v>39</v>
      </c>
      <c r="D838" t="s">
        <v>41</v>
      </c>
      <c r="E838">
        <v>25</v>
      </c>
      <c r="F838" t="s">
        <v>47</v>
      </c>
      <c r="G838">
        <v>2015</v>
      </c>
      <c r="H838">
        <v>1</v>
      </c>
      <c r="I838" t="s">
        <v>101</v>
      </c>
      <c r="J838" t="s">
        <v>107</v>
      </c>
      <c r="K838"/>
    </row>
    <row r="839" spans="1:11" s="9" customFormat="1" hidden="1" x14ac:dyDescent="0.25">
      <c r="A839" t="s">
        <v>99</v>
      </c>
      <c r="B839" t="s">
        <v>100</v>
      </c>
      <c r="C839" t="s">
        <v>32</v>
      </c>
      <c r="D839" t="s">
        <v>34</v>
      </c>
      <c r="E839">
        <v>25</v>
      </c>
      <c r="F839" t="s">
        <v>47</v>
      </c>
      <c r="G839">
        <v>2015</v>
      </c>
      <c r="H839">
        <v>1</v>
      </c>
      <c r="I839" t="s">
        <v>101</v>
      </c>
      <c r="J839" t="s">
        <v>107</v>
      </c>
      <c r="K839"/>
    </row>
    <row r="840" spans="1:11" s="9" customFormat="1" hidden="1" x14ac:dyDescent="0.25">
      <c r="A840" t="s">
        <v>99</v>
      </c>
      <c r="B840" t="s">
        <v>100</v>
      </c>
      <c r="C840" t="s">
        <v>32</v>
      </c>
      <c r="D840" t="s">
        <v>34</v>
      </c>
      <c r="E840">
        <v>25</v>
      </c>
      <c r="F840" t="s">
        <v>47</v>
      </c>
      <c r="G840">
        <v>2015</v>
      </c>
      <c r="H840">
        <v>1</v>
      </c>
      <c r="I840" t="s">
        <v>104</v>
      </c>
      <c r="J840" t="s">
        <v>107</v>
      </c>
      <c r="K840"/>
    </row>
    <row r="841" spans="1:11" s="9" customFormat="1" x14ac:dyDescent="0.25">
      <c r="A841" t="s">
        <v>99</v>
      </c>
      <c r="B841" t="s">
        <v>100</v>
      </c>
      <c r="C841" t="s">
        <v>48</v>
      </c>
      <c r="D841" t="s">
        <v>50</v>
      </c>
      <c r="E841">
        <v>25</v>
      </c>
      <c r="F841" t="s">
        <v>47</v>
      </c>
      <c r="G841">
        <v>2015</v>
      </c>
      <c r="H841">
        <v>1</v>
      </c>
      <c r="I841" t="s">
        <v>101</v>
      </c>
      <c r="J841" t="s">
        <v>107</v>
      </c>
      <c r="K841"/>
    </row>
    <row r="842" spans="1:11" s="9" customFormat="1" hidden="1" x14ac:dyDescent="0.25">
      <c r="A842" t="s">
        <v>99</v>
      </c>
      <c r="B842" t="s">
        <v>100</v>
      </c>
      <c r="C842" t="s">
        <v>51</v>
      </c>
      <c r="D842" t="s">
        <v>28</v>
      </c>
      <c r="E842">
        <v>25</v>
      </c>
      <c r="F842" t="s">
        <v>47</v>
      </c>
      <c r="G842">
        <v>2015</v>
      </c>
      <c r="H842">
        <v>1</v>
      </c>
      <c r="I842" t="s">
        <v>101</v>
      </c>
      <c r="J842" t="s">
        <v>107</v>
      </c>
      <c r="K842"/>
    </row>
    <row r="843" spans="1:11" s="9" customFormat="1" hidden="1" x14ac:dyDescent="0.25">
      <c r="A843" t="s">
        <v>99</v>
      </c>
      <c r="B843" t="s">
        <v>100</v>
      </c>
      <c r="C843" t="s">
        <v>51</v>
      </c>
      <c r="D843" t="s">
        <v>28</v>
      </c>
      <c r="E843">
        <v>25</v>
      </c>
      <c r="F843" t="s">
        <v>47</v>
      </c>
      <c r="G843">
        <v>2015</v>
      </c>
      <c r="H843">
        <v>1</v>
      </c>
      <c r="I843" t="s">
        <v>104</v>
      </c>
      <c r="J843" t="s">
        <v>107</v>
      </c>
      <c r="K843"/>
    </row>
    <row r="844" spans="1:11" s="9" customFormat="1" hidden="1" x14ac:dyDescent="0.25">
      <c r="A844" t="s">
        <v>99</v>
      </c>
      <c r="B844" t="s">
        <v>100</v>
      </c>
      <c r="C844" t="s">
        <v>102</v>
      </c>
      <c r="D844" t="s">
        <v>103</v>
      </c>
      <c r="E844">
        <v>25</v>
      </c>
      <c r="F844" t="s">
        <v>47</v>
      </c>
      <c r="G844">
        <v>2015</v>
      </c>
      <c r="H844">
        <v>1</v>
      </c>
      <c r="I844" t="s">
        <v>101</v>
      </c>
      <c r="J844" t="s">
        <v>107</v>
      </c>
      <c r="K844"/>
    </row>
    <row r="845" spans="1:11" s="9" customFormat="1" hidden="1" x14ac:dyDescent="0.25">
      <c r="A845" t="s">
        <v>99</v>
      </c>
      <c r="B845" t="s">
        <v>100</v>
      </c>
      <c r="C845" t="s">
        <v>102</v>
      </c>
      <c r="D845" t="s">
        <v>103</v>
      </c>
      <c r="E845">
        <v>25</v>
      </c>
      <c r="F845" t="s">
        <v>47</v>
      </c>
      <c r="G845">
        <v>2015</v>
      </c>
      <c r="H845">
        <v>1</v>
      </c>
      <c r="I845" t="s">
        <v>104</v>
      </c>
      <c r="J845" t="s">
        <v>107</v>
      </c>
      <c r="K845"/>
    </row>
    <row r="846" spans="1:11" s="9" customFormat="1" hidden="1" x14ac:dyDescent="0.25">
      <c r="A846" t="s">
        <v>99</v>
      </c>
      <c r="B846" t="s">
        <v>100</v>
      </c>
      <c r="C846" t="s">
        <v>52</v>
      </c>
      <c r="D846" t="s">
        <v>54</v>
      </c>
      <c r="E846">
        <v>25</v>
      </c>
      <c r="F846" t="s">
        <v>47</v>
      </c>
      <c r="G846">
        <v>2015</v>
      </c>
      <c r="H846">
        <v>2</v>
      </c>
      <c r="I846" t="s">
        <v>101</v>
      </c>
      <c r="J846" t="s">
        <v>107</v>
      </c>
      <c r="K846"/>
    </row>
    <row r="847" spans="1:11" s="9" customFormat="1" hidden="1" x14ac:dyDescent="0.25">
      <c r="A847" t="s">
        <v>99</v>
      </c>
      <c r="B847" t="s">
        <v>100</v>
      </c>
      <c r="C847" t="s">
        <v>39</v>
      </c>
      <c r="D847" t="s">
        <v>41</v>
      </c>
      <c r="E847">
        <v>25</v>
      </c>
      <c r="F847" t="s">
        <v>47</v>
      </c>
      <c r="G847">
        <v>2015</v>
      </c>
      <c r="H847">
        <v>2</v>
      </c>
      <c r="I847" t="s">
        <v>101</v>
      </c>
      <c r="J847" t="s">
        <v>107</v>
      </c>
      <c r="K847"/>
    </row>
    <row r="848" spans="1:11" s="9" customFormat="1" hidden="1" x14ac:dyDescent="0.25">
      <c r="A848" t="s">
        <v>99</v>
      </c>
      <c r="B848" t="s">
        <v>100</v>
      </c>
      <c r="C848" t="s">
        <v>32</v>
      </c>
      <c r="D848" t="s">
        <v>34</v>
      </c>
      <c r="E848">
        <v>25</v>
      </c>
      <c r="F848" t="s">
        <v>47</v>
      </c>
      <c r="G848">
        <v>2015</v>
      </c>
      <c r="H848">
        <v>2</v>
      </c>
      <c r="I848" t="s">
        <v>101</v>
      </c>
      <c r="J848" t="s">
        <v>107</v>
      </c>
      <c r="K848"/>
    </row>
    <row r="849" spans="1:11" s="9" customFormat="1" hidden="1" x14ac:dyDescent="0.25">
      <c r="A849" t="s">
        <v>99</v>
      </c>
      <c r="B849" t="s">
        <v>100</v>
      </c>
      <c r="C849" t="s">
        <v>32</v>
      </c>
      <c r="D849" t="s">
        <v>34</v>
      </c>
      <c r="E849">
        <v>25</v>
      </c>
      <c r="F849" t="s">
        <v>47</v>
      </c>
      <c r="G849">
        <v>2015</v>
      </c>
      <c r="H849">
        <v>2</v>
      </c>
      <c r="I849" t="s">
        <v>104</v>
      </c>
      <c r="J849" t="s">
        <v>107</v>
      </c>
      <c r="K849"/>
    </row>
    <row r="850" spans="1:11" s="9" customFormat="1" x14ac:dyDescent="0.25">
      <c r="A850" t="s">
        <v>99</v>
      </c>
      <c r="B850" t="s">
        <v>100</v>
      </c>
      <c r="C850" t="s">
        <v>48</v>
      </c>
      <c r="D850" t="s">
        <v>50</v>
      </c>
      <c r="E850">
        <v>25</v>
      </c>
      <c r="F850" t="s">
        <v>47</v>
      </c>
      <c r="G850">
        <v>2015</v>
      </c>
      <c r="H850">
        <v>2</v>
      </c>
      <c r="I850" t="s">
        <v>101</v>
      </c>
      <c r="J850" t="s">
        <v>107</v>
      </c>
      <c r="K850"/>
    </row>
    <row r="851" spans="1:11" s="9" customFormat="1" hidden="1" x14ac:dyDescent="0.25">
      <c r="A851" t="s">
        <v>99</v>
      </c>
      <c r="B851" t="s">
        <v>100</v>
      </c>
      <c r="C851" t="s">
        <v>51</v>
      </c>
      <c r="D851" t="s">
        <v>28</v>
      </c>
      <c r="E851">
        <v>25</v>
      </c>
      <c r="F851" t="s">
        <v>47</v>
      </c>
      <c r="G851">
        <v>2015</v>
      </c>
      <c r="H851">
        <v>2</v>
      </c>
      <c r="I851" t="s">
        <v>101</v>
      </c>
      <c r="J851" t="s">
        <v>107</v>
      </c>
      <c r="K851"/>
    </row>
    <row r="852" spans="1:11" s="9" customFormat="1" hidden="1" x14ac:dyDescent="0.25">
      <c r="A852" t="s">
        <v>99</v>
      </c>
      <c r="B852" t="s">
        <v>100</v>
      </c>
      <c r="C852" t="s">
        <v>51</v>
      </c>
      <c r="D852" t="s">
        <v>28</v>
      </c>
      <c r="E852">
        <v>25</v>
      </c>
      <c r="F852" t="s">
        <v>47</v>
      </c>
      <c r="G852">
        <v>2015</v>
      </c>
      <c r="H852">
        <v>2</v>
      </c>
      <c r="I852" t="s">
        <v>104</v>
      </c>
      <c r="J852" t="s">
        <v>107</v>
      </c>
      <c r="K852"/>
    </row>
    <row r="853" spans="1:11" s="9" customFormat="1" hidden="1" x14ac:dyDescent="0.25">
      <c r="A853" t="s">
        <v>99</v>
      </c>
      <c r="B853" t="s">
        <v>100</v>
      </c>
      <c r="C853" t="s">
        <v>102</v>
      </c>
      <c r="D853" t="s">
        <v>103</v>
      </c>
      <c r="E853">
        <v>25</v>
      </c>
      <c r="F853" t="s">
        <v>47</v>
      </c>
      <c r="G853">
        <v>2015</v>
      </c>
      <c r="H853">
        <v>2</v>
      </c>
      <c r="I853" t="s">
        <v>101</v>
      </c>
      <c r="J853" t="s">
        <v>107</v>
      </c>
      <c r="K853"/>
    </row>
    <row r="854" spans="1:11" s="9" customFormat="1" hidden="1" x14ac:dyDescent="0.25">
      <c r="A854" t="s">
        <v>99</v>
      </c>
      <c r="B854" t="s">
        <v>100</v>
      </c>
      <c r="C854" t="s">
        <v>102</v>
      </c>
      <c r="D854" t="s">
        <v>103</v>
      </c>
      <c r="E854">
        <v>25</v>
      </c>
      <c r="F854" t="s">
        <v>47</v>
      </c>
      <c r="G854">
        <v>2015</v>
      </c>
      <c r="H854">
        <v>2</v>
      </c>
      <c r="I854" t="s">
        <v>104</v>
      </c>
      <c r="J854" t="s">
        <v>107</v>
      </c>
      <c r="K854"/>
    </row>
    <row r="855" spans="1:11" s="9" customFormat="1" hidden="1" x14ac:dyDescent="0.25">
      <c r="A855" t="s">
        <v>99</v>
      </c>
      <c r="B855" t="s">
        <v>100</v>
      </c>
      <c r="C855" t="s">
        <v>52</v>
      </c>
      <c r="D855" t="s">
        <v>54</v>
      </c>
      <c r="E855">
        <v>25</v>
      </c>
      <c r="F855" t="s">
        <v>47</v>
      </c>
      <c r="G855">
        <v>2015</v>
      </c>
      <c r="H855">
        <v>3</v>
      </c>
      <c r="I855" t="s">
        <v>101</v>
      </c>
      <c r="J855" t="s">
        <v>107</v>
      </c>
      <c r="K855"/>
    </row>
    <row r="856" spans="1:11" s="9" customFormat="1" hidden="1" x14ac:dyDescent="0.25">
      <c r="A856" t="s">
        <v>99</v>
      </c>
      <c r="B856" t="s">
        <v>100</v>
      </c>
      <c r="C856" t="s">
        <v>39</v>
      </c>
      <c r="D856" t="s">
        <v>41</v>
      </c>
      <c r="E856">
        <v>25</v>
      </c>
      <c r="F856" t="s">
        <v>47</v>
      </c>
      <c r="G856">
        <v>2015</v>
      </c>
      <c r="H856">
        <v>3</v>
      </c>
      <c r="I856" t="s">
        <v>101</v>
      </c>
      <c r="J856" t="s">
        <v>107</v>
      </c>
      <c r="K856"/>
    </row>
    <row r="857" spans="1:11" s="9" customFormat="1" hidden="1" x14ac:dyDescent="0.25">
      <c r="A857" t="s">
        <v>99</v>
      </c>
      <c r="B857" t="s">
        <v>100</v>
      </c>
      <c r="C857" t="s">
        <v>32</v>
      </c>
      <c r="D857" t="s">
        <v>34</v>
      </c>
      <c r="E857">
        <v>25</v>
      </c>
      <c r="F857" t="s">
        <v>47</v>
      </c>
      <c r="G857">
        <v>2015</v>
      </c>
      <c r="H857">
        <v>3</v>
      </c>
      <c r="I857" t="s">
        <v>101</v>
      </c>
      <c r="J857" t="s">
        <v>107</v>
      </c>
      <c r="K857"/>
    </row>
    <row r="858" spans="1:11" s="9" customFormat="1" hidden="1" x14ac:dyDescent="0.25">
      <c r="A858" t="s">
        <v>99</v>
      </c>
      <c r="B858" t="s">
        <v>100</v>
      </c>
      <c r="C858" t="s">
        <v>32</v>
      </c>
      <c r="D858" t="s">
        <v>34</v>
      </c>
      <c r="E858">
        <v>25</v>
      </c>
      <c r="F858" t="s">
        <v>47</v>
      </c>
      <c r="G858">
        <v>2015</v>
      </c>
      <c r="H858">
        <v>3</v>
      </c>
      <c r="I858" t="s">
        <v>104</v>
      </c>
      <c r="J858" t="s">
        <v>107</v>
      </c>
      <c r="K858"/>
    </row>
    <row r="859" spans="1:11" s="9" customFormat="1" x14ac:dyDescent="0.25">
      <c r="A859" t="s">
        <v>99</v>
      </c>
      <c r="B859" t="s">
        <v>100</v>
      </c>
      <c r="C859" t="s">
        <v>48</v>
      </c>
      <c r="D859" t="s">
        <v>50</v>
      </c>
      <c r="E859">
        <v>25</v>
      </c>
      <c r="F859" t="s">
        <v>47</v>
      </c>
      <c r="G859">
        <v>2015</v>
      </c>
      <c r="H859">
        <v>3</v>
      </c>
      <c r="I859" t="s">
        <v>101</v>
      </c>
      <c r="J859" t="s">
        <v>107</v>
      </c>
      <c r="K859"/>
    </row>
    <row r="860" spans="1:11" s="9" customFormat="1" hidden="1" x14ac:dyDescent="0.25">
      <c r="A860" t="s">
        <v>99</v>
      </c>
      <c r="B860" t="s">
        <v>100</v>
      </c>
      <c r="C860" t="s">
        <v>51</v>
      </c>
      <c r="D860" t="s">
        <v>28</v>
      </c>
      <c r="E860">
        <v>25</v>
      </c>
      <c r="F860" t="s">
        <v>47</v>
      </c>
      <c r="G860">
        <v>2015</v>
      </c>
      <c r="H860">
        <v>3</v>
      </c>
      <c r="I860" t="s">
        <v>101</v>
      </c>
      <c r="J860" t="s">
        <v>107</v>
      </c>
      <c r="K860"/>
    </row>
    <row r="861" spans="1:11" s="9" customFormat="1" hidden="1" x14ac:dyDescent="0.25">
      <c r="A861" t="s">
        <v>99</v>
      </c>
      <c r="B861" t="s">
        <v>100</v>
      </c>
      <c r="C861" t="s">
        <v>51</v>
      </c>
      <c r="D861" t="s">
        <v>28</v>
      </c>
      <c r="E861">
        <v>25</v>
      </c>
      <c r="F861" t="s">
        <v>47</v>
      </c>
      <c r="G861">
        <v>2015</v>
      </c>
      <c r="H861">
        <v>3</v>
      </c>
      <c r="I861" t="s">
        <v>104</v>
      </c>
      <c r="J861" t="s">
        <v>107</v>
      </c>
      <c r="K861"/>
    </row>
    <row r="862" spans="1:11" s="9" customFormat="1" hidden="1" x14ac:dyDescent="0.25">
      <c r="A862" t="s">
        <v>99</v>
      </c>
      <c r="B862" t="s">
        <v>100</v>
      </c>
      <c r="C862" t="s">
        <v>102</v>
      </c>
      <c r="D862" t="s">
        <v>103</v>
      </c>
      <c r="E862">
        <v>25</v>
      </c>
      <c r="F862" t="s">
        <v>47</v>
      </c>
      <c r="G862">
        <v>2015</v>
      </c>
      <c r="H862">
        <v>3</v>
      </c>
      <c r="I862" t="s">
        <v>101</v>
      </c>
      <c r="J862" t="s">
        <v>107</v>
      </c>
      <c r="K862"/>
    </row>
    <row r="863" spans="1:11" s="9" customFormat="1" hidden="1" x14ac:dyDescent="0.25">
      <c r="A863" t="s">
        <v>99</v>
      </c>
      <c r="B863" t="s">
        <v>100</v>
      </c>
      <c r="C863" t="s">
        <v>102</v>
      </c>
      <c r="D863" t="s">
        <v>103</v>
      </c>
      <c r="E863">
        <v>25</v>
      </c>
      <c r="F863" t="s">
        <v>47</v>
      </c>
      <c r="G863">
        <v>2015</v>
      </c>
      <c r="H863">
        <v>3</v>
      </c>
      <c r="I863" t="s">
        <v>104</v>
      </c>
      <c r="J863" t="s">
        <v>107</v>
      </c>
      <c r="K863"/>
    </row>
    <row r="864" spans="1:11" s="9" customFormat="1" hidden="1" x14ac:dyDescent="0.25">
      <c r="A864" t="s">
        <v>99</v>
      </c>
      <c r="B864" t="s">
        <v>100</v>
      </c>
      <c r="C864" t="s">
        <v>52</v>
      </c>
      <c r="D864" t="s">
        <v>54</v>
      </c>
      <c r="E864">
        <v>25</v>
      </c>
      <c r="F864" t="s">
        <v>47</v>
      </c>
      <c r="G864">
        <v>2015</v>
      </c>
      <c r="H864">
        <v>4</v>
      </c>
      <c r="I864" t="s">
        <v>101</v>
      </c>
      <c r="J864" t="s">
        <v>107</v>
      </c>
      <c r="K864"/>
    </row>
    <row r="865" spans="1:11" s="9" customFormat="1" hidden="1" x14ac:dyDescent="0.25">
      <c r="A865" t="s">
        <v>99</v>
      </c>
      <c r="B865" t="s">
        <v>100</v>
      </c>
      <c r="C865" t="s">
        <v>39</v>
      </c>
      <c r="D865" t="s">
        <v>41</v>
      </c>
      <c r="E865">
        <v>25</v>
      </c>
      <c r="F865" t="s">
        <v>47</v>
      </c>
      <c r="G865">
        <v>2015</v>
      </c>
      <c r="H865">
        <v>4</v>
      </c>
      <c r="I865" t="s">
        <v>101</v>
      </c>
      <c r="J865" t="s">
        <v>107</v>
      </c>
      <c r="K865"/>
    </row>
    <row r="866" spans="1:11" s="9" customFormat="1" hidden="1" x14ac:dyDescent="0.25">
      <c r="A866" t="s">
        <v>99</v>
      </c>
      <c r="B866" t="s">
        <v>100</v>
      </c>
      <c r="C866" t="s">
        <v>32</v>
      </c>
      <c r="D866" t="s">
        <v>34</v>
      </c>
      <c r="E866">
        <v>25</v>
      </c>
      <c r="F866" t="s">
        <v>47</v>
      </c>
      <c r="G866">
        <v>2015</v>
      </c>
      <c r="H866">
        <v>4</v>
      </c>
      <c r="I866" t="s">
        <v>101</v>
      </c>
      <c r="J866" t="s">
        <v>107</v>
      </c>
      <c r="K866"/>
    </row>
    <row r="867" spans="1:11" s="9" customFormat="1" hidden="1" x14ac:dyDescent="0.25">
      <c r="A867" t="s">
        <v>99</v>
      </c>
      <c r="B867" t="s">
        <v>100</v>
      </c>
      <c r="C867" t="s">
        <v>32</v>
      </c>
      <c r="D867" t="s">
        <v>34</v>
      </c>
      <c r="E867">
        <v>25</v>
      </c>
      <c r="F867" t="s">
        <v>47</v>
      </c>
      <c r="G867">
        <v>2015</v>
      </c>
      <c r="H867">
        <v>4</v>
      </c>
      <c r="I867" t="s">
        <v>104</v>
      </c>
      <c r="J867" t="s">
        <v>107</v>
      </c>
      <c r="K867"/>
    </row>
    <row r="868" spans="1:11" s="9" customFormat="1" x14ac:dyDescent="0.25">
      <c r="A868" t="s">
        <v>99</v>
      </c>
      <c r="B868" t="s">
        <v>100</v>
      </c>
      <c r="C868" t="s">
        <v>48</v>
      </c>
      <c r="D868" t="s">
        <v>50</v>
      </c>
      <c r="E868">
        <v>25</v>
      </c>
      <c r="F868" t="s">
        <v>47</v>
      </c>
      <c r="G868">
        <v>2015</v>
      </c>
      <c r="H868">
        <v>4</v>
      </c>
      <c r="I868" t="s">
        <v>101</v>
      </c>
      <c r="J868" t="s">
        <v>107</v>
      </c>
      <c r="K868"/>
    </row>
    <row r="869" spans="1:11" s="9" customFormat="1" hidden="1" x14ac:dyDescent="0.25">
      <c r="A869" t="s">
        <v>99</v>
      </c>
      <c r="B869" t="s">
        <v>100</v>
      </c>
      <c r="C869" t="s">
        <v>51</v>
      </c>
      <c r="D869" t="s">
        <v>28</v>
      </c>
      <c r="E869">
        <v>25</v>
      </c>
      <c r="F869" t="s">
        <v>47</v>
      </c>
      <c r="G869">
        <v>2015</v>
      </c>
      <c r="H869">
        <v>4</v>
      </c>
      <c r="I869" t="s">
        <v>101</v>
      </c>
      <c r="J869" t="s">
        <v>107</v>
      </c>
      <c r="K869"/>
    </row>
    <row r="870" spans="1:11" s="9" customFormat="1" hidden="1" x14ac:dyDescent="0.25">
      <c r="A870" t="s">
        <v>99</v>
      </c>
      <c r="B870" t="s">
        <v>100</v>
      </c>
      <c r="C870" t="s">
        <v>51</v>
      </c>
      <c r="D870" t="s">
        <v>28</v>
      </c>
      <c r="E870">
        <v>25</v>
      </c>
      <c r="F870" t="s">
        <v>47</v>
      </c>
      <c r="G870">
        <v>2015</v>
      </c>
      <c r="H870">
        <v>4</v>
      </c>
      <c r="I870" t="s">
        <v>104</v>
      </c>
      <c r="J870" t="s">
        <v>107</v>
      </c>
      <c r="K870"/>
    </row>
    <row r="871" spans="1:11" s="9" customFormat="1" hidden="1" x14ac:dyDescent="0.25">
      <c r="A871" t="s">
        <v>99</v>
      </c>
      <c r="B871" t="s">
        <v>100</v>
      </c>
      <c r="C871" t="s">
        <v>102</v>
      </c>
      <c r="D871" t="s">
        <v>103</v>
      </c>
      <c r="E871">
        <v>25</v>
      </c>
      <c r="F871" t="s">
        <v>47</v>
      </c>
      <c r="G871">
        <v>2015</v>
      </c>
      <c r="H871">
        <v>4</v>
      </c>
      <c r="I871" t="s">
        <v>101</v>
      </c>
      <c r="J871" t="s">
        <v>107</v>
      </c>
      <c r="K871"/>
    </row>
    <row r="872" spans="1:11" s="9" customFormat="1" hidden="1" x14ac:dyDescent="0.25">
      <c r="A872" t="s">
        <v>99</v>
      </c>
      <c r="B872" t="s">
        <v>100</v>
      </c>
      <c r="C872" t="s">
        <v>102</v>
      </c>
      <c r="D872" t="s">
        <v>103</v>
      </c>
      <c r="E872">
        <v>25</v>
      </c>
      <c r="F872" t="s">
        <v>47</v>
      </c>
      <c r="G872">
        <v>2015</v>
      </c>
      <c r="H872">
        <v>4</v>
      </c>
      <c r="I872" t="s">
        <v>104</v>
      </c>
      <c r="J872" t="s">
        <v>107</v>
      </c>
      <c r="K872"/>
    </row>
    <row r="873" spans="1:11" s="9" customFormat="1" hidden="1" x14ac:dyDescent="0.25">
      <c r="A873" t="s">
        <v>99</v>
      </c>
      <c r="B873" t="s">
        <v>100</v>
      </c>
      <c r="C873" t="s">
        <v>52</v>
      </c>
      <c r="D873" t="s">
        <v>54</v>
      </c>
      <c r="E873">
        <v>25</v>
      </c>
      <c r="F873" t="s">
        <v>47</v>
      </c>
      <c r="G873">
        <v>2016</v>
      </c>
      <c r="H873">
        <v>1</v>
      </c>
      <c r="I873" t="s">
        <v>101</v>
      </c>
      <c r="J873" t="s">
        <v>107</v>
      </c>
      <c r="K873"/>
    </row>
    <row r="874" spans="1:11" s="9" customFormat="1" hidden="1" x14ac:dyDescent="0.25">
      <c r="A874" t="s">
        <v>99</v>
      </c>
      <c r="B874" t="s">
        <v>100</v>
      </c>
      <c r="C874" t="s">
        <v>39</v>
      </c>
      <c r="D874" t="s">
        <v>41</v>
      </c>
      <c r="E874">
        <v>25</v>
      </c>
      <c r="F874" t="s">
        <v>47</v>
      </c>
      <c r="G874">
        <v>2016</v>
      </c>
      <c r="H874">
        <v>1</v>
      </c>
      <c r="I874" t="s">
        <v>101</v>
      </c>
      <c r="J874" t="s">
        <v>107</v>
      </c>
      <c r="K874"/>
    </row>
    <row r="875" spans="1:11" s="9" customFormat="1" hidden="1" x14ac:dyDescent="0.25">
      <c r="A875" t="s">
        <v>99</v>
      </c>
      <c r="B875" t="s">
        <v>100</v>
      </c>
      <c r="C875" t="s">
        <v>32</v>
      </c>
      <c r="D875" t="s">
        <v>34</v>
      </c>
      <c r="E875">
        <v>25</v>
      </c>
      <c r="F875" t="s">
        <v>47</v>
      </c>
      <c r="G875">
        <v>2016</v>
      </c>
      <c r="H875">
        <v>1</v>
      </c>
      <c r="I875" t="s">
        <v>101</v>
      </c>
      <c r="J875" t="s">
        <v>107</v>
      </c>
      <c r="K875"/>
    </row>
    <row r="876" spans="1:11" s="9" customFormat="1" hidden="1" x14ac:dyDescent="0.25">
      <c r="A876" t="s">
        <v>99</v>
      </c>
      <c r="B876" t="s">
        <v>100</v>
      </c>
      <c r="C876" t="s">
        <v>32</v>
      </c>
      <c r="D876" t="s">
        <v>34</v>
      </c>
      <c r="E876">
        <v>25</v>
      </c>
      <c r="F876" t="s">
        <v>47</v>
      </c>
      <c r="G876">
        <v>2016</v>
      </c>
      <c r="H876">
        <v>1</v>
      </c>
      <c r="I876" t="s">
        <v>104</v>
      </c>
      <c r="J876" t="s">
        <v>107</v>
      </c>
      <c r="K876"/>
    </row>
    <row r="877" spans="1:11" s="9" customFormat="1" x14ac:dyDescent="0.25">
      <c r="A877" t="s">
        <v>99</v>
      </c>
      <c r="B877" t="s">
        <v>100</v>
      </c>
      <c r="C877" t="s">
        <v>48</v>
      </c>
      <c r="D877" t="s">
        <v>50</v>
      </c>
      <c r="E877">
        <v>25</v>
      </c>
      <c r="F877" t="s">
        <v>47</v>
      </c>
      <c r="G877">
        <v>2016</v>
      </c>
      <c r="H877">
        <v>1</v>
      </c>
      <c r="I877" t="s">
        <v>101</v>
      </c>
      <c r="J877" t="s">
        <v>107</v>
      </c>
      <c r="K877"/>
    </row>
    <row r="878" spans="1:11" s="9" customFormat="1" hidden="1" x14ac:dyDescent="0.25">
      <c r="A878" t="s">
        <v>99</v>
      </c>
      <c r="B878" t="s">
        <v>100</v>
      </c>
      <c r="C878" t="s">
        <v>51</v>
      </c>
      <c r="D878" t="s">
        <v>28</v>
      </c>
      <c r="E878">
        <v>25</v>
      </c>
      <c r="F878" t="s">
        <v>47</v>
      </c>
      <c r="G878">
        <v>2016</v>
      </c>
      <c r="H878">
        <v>1</v>
      </c>
      <c r="I878" t="s">
        <v>101</v>
      </c>
      <c r="J878" t="s">
        <v>107</v>
      </c>
      <c r="K878"/>
    </row>
    <row r="879" spans="1:11" s="9" customFormat="1" hidden="1" x14ac:dyDescent="0.25">
      <c r="A879" t="s">
        <v>99</v>
      </c>
      <c r="B879" t="s">
        <v>100</v>
      </c>
      <c r="C879" t="s">
        <v>51</v>
      </c>
      <c r="D879" t="s">
        <v>28</v>
      </c>
      <c r="E879">
        <v>25</v>
      </c>
      <c r="F879" t="s">
        <v>47</v>
      </c>
      <c r="G879">
        <v>2016</v>
      </c>
      <c r="H879">
        <v>1</v>
      </c>
      <c r="I879" t="s">
        <v>104</v>
      </c>
      <c r="J879" t="s">
        <v>107</v>
      </c>
      <c r="K879"/>
    </row>
    <row r="880" spans="1:11" s="9" customFormat="1" hidden="1" x14ac:dyDescent="0.25">
      <c r="A880" t="s">
        <v>99</v>
      </c>
      <c r="B880" t="s">
        <v>100</v>
      </c>
      <c r="C880" t="s">
        <v>102</v>
      </c>
      <c r="D880" t="s">
        <v>103</v>
      </c>
      <c r="E880">
        <v>25</v>
      </c>
      <c r="F880" t="s">
        <v>47</v>
      </c>
      <c r="G880">
        <v>2016</v>
      </c>
      <c r="H880">
        <v>1</v>
      </c>
      <c r="I880" t="s">
        <v>101</v>
      </c>
      <c r="J880" t="s">
        <v>107</v>
      </c>
      <c r="K880"/>
    </row>
    <row r="881" spans="1:11" s="9" customFormat="1" hidden="1" x14ac:dyDescent="0.25">
      <c r="A881" t="s">
        <v>99</v>
      </c>
      <c r="B881" t="s">
        <v>100</v>
      </c>
      <c r="C881" t="s">
        <v>102</v>
      </c>
      <c r="D881" t="s">
        <v>103</v>
      </c>
      <c r="E881">
        <v>25</v>
      </c>
      <c r="F881" t="s">
        <v>47</v>
      </c>
      <c r="G881">
        <v>2016</v>
      </c>
      <c r="H881">
        <v>1</v>
      </c>
      <c r="I881" t="s">
        <v>104</v>
      </c>
      <c r="J881" t="s">
        <v>107</v>
      </c>
      <c r="K881"/>
    </row>
    <row r="882" spans="1:11" s="9" customFormat="1" hidden="1" x14ac:dyDescent="0.25">
      <c r="A882" t="s">
        <v>99</v>
      </c>
      <c r="B882" t="s">
        <v>100</v>
      </c>
      <c r="C882" t="s">
        <v>52</v>
      </c>
      <c r="D882" t="s">
        <v>54</v>
      </c>
      <c r="E882">
        <v>25</v>
      </c>
      <c r="F882" t="s">
        <v>47</v>
      </c>
      <c r="G882">
        <v>2016</v>
      </c>
      <c r="H882">
        <v>2</v>
      </c>
      <c r="I882" t="s">
        <v>101</v>
      </c>
      <c r="J882" t="s">
        <v>107</v>
      </c>
      <c r="K882"/>
    </row>
    <row r="883" spans="1:11" s="9" customFormat="1" hidden="1" x14ac:dyDescent="0.25">
      <c r="A883" t="s">
        <v>99</v>
      </c>
      <c r="B883" t="s">
        <v>100</v>
      </c>
      <c r="C883" t="s">
        <v>39</v>
      </c>
      <c r="D883" t="s">
        <v>41</v>
      </c>
      <c r="E883">
        <v>25</v>
      </c>
      <c r="F883" t="s">
        <v>47</v>
      </c>
      <c r="G883">
        <v>2016</v>
      </c>
      <c r="H883">
        <v>2</v>
      </c>
      <c r="I883" t="s">
        <v>101</v>
      </c>
      <c r="J883" t="s">
        <v>107</v>
      </c>
      <c r="K883"/>
    </row>
    <row r="884" spans="1:11" s="9" customFormat="1" hidden="1" x14ac:dyDescent="0.25">
      <c r="A884" t="s">
        <v>99</v>
      </c>
      <c r="B884" t="s">
        <v>100</v>
      </c>
      <c r="C884" t="s">
        <v>32</v>
      </c>
      <c r="D884" t="s">
        <v>34</v>
      </c>
      <c r="E884">
        <v>25</v>
      </c>
      <c r="F884" t="s">
        <v>47</v>
      </c>
      <c r="G884">
        <v>2016</v>
      </c>
      <c r="H884">
        <v>2</v>
      </c>
      <c r="I884" t="s">
        <v>101</v>
      </c>
      <c r="J884" t="s">
        <v>107</v>
      </c>
      <c r="K884"/>
    </row>
    <row r="885" spans="1:11" s="9" customFormat="1" hidden="1" x14ac:dyDescent="0.25">
      <c r="A885" t="s">
        <v>99</v>
      </c>
      <c r="B885" t="s">
        <v>100</v>
      </c>
      <c r="C885" t="s">
        <v>32</v>
      </c>
      <c r="D885" t="s">
        <v>34</v>
      </c>
      <c r="E885">
        <v>25</v>
      </c>
      <c r="F885" t="s">
        <v>47</v>
      </c>
      <c r="G885">
        <v>2016</v>
      </c>
      <c r="H885">
        <v>2</v>
      </c>
      <c r="I885" t="s">
        <v>104</v>
      </c>
      <c r="J885" t="s">
        <v>107</v>
      </c>
      <c r="K885"/>
    </row>
    <row r="886" spans="1:11" s="9" customFormat="1" x14ac:dyDescent="0.25">
      <c r="A886" t="s">
        <v>99</v>
      </c>
      <c r="B886" t="s">
        <v>100</v>
      </c>
      <c r="C886" t="s">
        <v>48</v>
      </c>
      <c r="D886" t="s">
        <v>50</v>
      </c>
      <c r="E886">
        <v>25</v>
      </c>
      <c r="F886" t="s">
        <v>47</v>
      </c>
      <c r="G886">
        <v>2016</v>
      </c>
      <c r="H886">
        <v>2</v>
      </c>
      <c r="I886" t="s">
        <v>101</v>
      </c>
      <c r="J886" t="s">
        <v>107</v>
      </c>
      <c r="K886"/>
    </row>
    <row r="887" spans="1:11" s="9" customFormat="1" hidden="1" x14ac:dyDescent="0.25">
      <c r="A887" t="s">
        <v>99</v>
      </c>
      <c r="B887" t="s">
        <v>100</v>
      </c>
      <c r="C887" t="s">
        <v>51</v>
      </c>
      <c r="D887" t="s">
        <v>28</v>
      </c>
      <c r="E887">
        <v>25</v>
      </c>
      <c r="F887" t="s">
        <v>47</v>
      </c>
      <c r="G887">
        <v>2016</v>
      </c>
      <c r="H887">
        <v>2</v>
      </c>
      <c r="I887" t="s">
        <v>101</v>
      </c>
      <c r="J887" t="s">
        <v>107</v>
      </c>
      <c r="K887"/>
    </row>
    <row r="888" spans="1:11" s="9" customFormat="1" hidden="1" x14ac:dyDescent="0.25">
      <c r="A888" t="s">
        <v>99</v>
      </c>
      <c r="B888" t="s">
        <v>100</v>
      </c>
      <c r="C888" t="s">
        <v>51</v>
      </c>
      <c r="D888" t="s">
        <v>28</v>
      </c>
      <c r="E888">
        <v>25</v>
      </c>
      <c r="F888" t="s">
        <v>47</v>
      </c>
      <c r="G888">
        <v>2016</v>
      </c>
      <c r="H888">
        <v>2</v>
      </c>
      <c r="I888" t="s">
        <v>104</v>
      </c>
      <c r="J888" t="s">
        <v>107</v>
      </c>
      <c r="K888"/>
    </row>
    <row r="889" spans="1:11" s="9" customFormat="1" hidden="1" x14ac:dyDescent="0.25">
      <c r="A889" t="s">
        <v>99</v>
      </c>
      <c r="B889" t="s">
        <v>100</v>
      </c>
      <c r="C889" t="s">
        <v>102</v>
      </c>
      <c r="D889" t="s">
        <v>103</v>
      </c>
      <c r="E889">
        <v>25</v>
      </c>
      <c r="F889" t="s">
        <v>47</v>
      </c>
      <c r="G889">
        <v>2016</v>
      </c>
      <c r="H889">
        <v>2</v>
      </c>
      <c r="I889" t="s">
        <v>101</v>
      </c>
      <c r="J889" t="s">
        <v>107</v>
      </c>
      <c r="K889"/>
    </row>
    <row r="890" spans="1:11" s="9" customFormat="1" hidden="1" x14ac:dyDescent="0.25">
      <c r="A890" t="s">
        <v>99</v>
      </c>
      <c r="B890" t="s">
        <v>100</v>
      </c>
      <c r="C890" t="s">
        <v>102</v>
      </c>
      <c r="D890" t="s">
        <v>103</v>
      </c>
      <c r="E890">
        <v>25</v>
      </c>
      <c r="F890" t="s">
        <v>47</v>
      </c>
      <c r="G890">
        <v>2016</v>
      </c>
      <c r="H890">
        <v>2</v>
      </c>
      <c r="I890" t="s">
        <v>104</v>
      </c>
      <c r="J890" t="s">
        <v>107</v>
      </c>
      <c r="K890"/>
    </row>
    <row r="891" spans="1:11" s="9" customFormat="1" hidden="1" x14ac:dyDescent="0.25">
      <c r="A891" t="s">
        <v>99</v>
      </c>
      <c r="B891" t="s">
        <v>100</v>
      </c>
      <c r="C891" t="s">
        <v>52</v>
      </c>
      <c r="D891" t="s">
        <v>54</v>
      </c>
      <c r="E891">
        <v>25</v>
      </c>
      <c r="F891" t="s">
        <v>47</v>
      </c>
      <c r="G891">
        <v>2016</v>
      </c>
      <c r="H891">
        <v>3</v>
      </c>
      <c r="I891" t="s">
        <v>101</v>
      </c>
      <c r="J891" t="s">
        <v>107</v>
      </c>
      <c r="K891"/>
    </row>
    <row r="892" spans="1:11" s="9" customFormat="1" hidden="1" x14ac:dyDescent="0.25">
      <c r="A892" t="s">
        <v>99</v>
      </c>
      <c r="B892" t="s">
        <v>100</v>
      </c>
      <c r="C892" t="s">
        <v>39</v>
      </c>
      <c r="D892" t="s">
        <v>41</v>
      </c>
      <c r="E892">
        <v>25</v>
      </c>
      <c r="F892" t="s">
        <v>47</v>
      </c>
      <c r="G892">
        <v>2016</v>
      </c>
      <c r="H892">
        <v>3</v>
      </c>
      <c r="I892" t="s">
        <v>101</v>
      </c>
      <c r="J892" t="s">
        <v>107</v>
      </c>
      <c r="K892"/>
    </row>
    <row r="893" spans="1:11" s="9" customFormat="1" hidden="1" x14ac:dyDescent="0.25">
      <c r="A893" t="s">
        <v>99</v>
      </c>
      <c r="B893" t="s">
        <v>100</v>
      </c>
      <c r="C893" t="s">
        <v>32</v>
      </c>
      <c r="D893" t="s">
        <v>34</v>
      </c>
      <c r="E893">
        <v>25</v>
      </c>
      <c r="F893" t="s">
        <v>47</v>
      </c>
      <c r="G893">
        <v>2016</v>
      </c>
      <c r="H893">
        <v>3</v>
      </c>
      <c r="I893" t="s">
        <v>101</v>
      </c>
      <c r="J893" t="s">
        <v>107</v>
      </c>
      <c r="K893"/>
    </row>
    <row r="894" spans="1:11" s="9" customFormat="1" hidden="1" x14ac:dyDescent="0.25">
      <c r="A894" t="s">
        <v>99</v>
      </c>
      <c r="B894" t="s">
        <v>100</v>
      </c>
      <c r="C894" t="s">
        <v>32</v>
      </c>
      <c r="D894" t="s">
        <v>34</v>
      </c>
      <c r="E894">
        <v>25</v>
      </c>
      <c r="F894" t="s">
        <v>47</v>
      </c>
      <c r="G894">
        <v>2016</v>
      </c>
      <c r="H894">
        <v>3</v>
      </c>
      <c r="I894" t="s">
        <v>104</v>
      </c>
      <c r="J894" t="s">
        <v>107</v>
      </c>
      <c r="K894"/>
    </row>
    <row r="895" spans="1:11" s="9" customFormat="1" x14ac:dyDescent="0.25">
      <c r="A895" t="s">
        <v>99</v>
      </c>
      <c r="B895" t="s">
        <v>100</v>
      </c>
      <c r="C895" t="s">
        <v>48</v>
      </c>
      <c r="D895" t="s">
        <v>50</v>
      </c>
      <c r="E895">
        <v>25</v>
      </c>
      <c r="F895" t="s">
        <v>47</v>
      </c>
      <c r="G895">
        <v>2016</v>
      </c>
      <c r="H895">
        <v>3</v>
      </c>
      <c r="I895" t="s">
        <v>101</v>
      </c>
      <c r="J895" t="s">
        <v>107</v>
      </c>
      <c r="K895"/>
    </row>
    <row r="896" spans="1:11" s="9" customFormat="1" hidden="1" x14ac:dyDescent="0.25">
      <c r="A896" t="s">
        <v>99</v>
      </c>
      <c r="B896" t="s">
        <v>100</v>
      </c>
      <c r="C896" t="s">
        <v>51</v>
      </c>
      <c r="D896" t="s">
        <v>28</v>
      </c>
      <c r="E896">
        <v>25</v>
      </c>
      <c r="F896" t="s">
        <v>47</v>
      </c>
      <c r="G896">
        <v>2016</v>
      </c>
      <c r="H896">
        <v>3</v>
      </c>
      <c r="I896" t="s">
        <v>101</v>
      </c>
      <c r="J896" t="s">
        <v>107</v>
      </c>
      <c r="K896"/>
    </row>
    <row r="897" spans="1:11" s="9" customFormat="1" hidden="1" x14ac:dyDescent="0.25">
      <c r="A897" t="s">
        <v>99</v>
      </c>
      <c r="B897" t="s">
        <v>100</v>
      </c>
      <c r="C897" t="s">
        <v>51</v>
      </c>
      <c r="D897" t="s">
        <v>28</v>
      </c>
      <c r="E897">
        <v>25</v>
      </c>
      <c r="F897" t="s">
        <v>47</v>
      </c>
      <c r="G897">
        <v>2016</v>
      </c>
      <c r="H897">
        <v>3</v>
      </c>
      <c r="I897" t="s">
        <v>104</v>
      </c>
      <c r="J897" t="s">
        <v>107</v>
      </c>
      <c r="K897"/>
    </row>
    <row r="898" spans="1:11" s="9" customFormat="1" hidden="1" x14ac:dyDescent="0.25">
      <c r="A898" t="s">
        <v>99</v>
      </c>
      <c r="B898" t="s">
        <v>100</v>
      </c>
      <c r="C898" t="s">
        <v>102</v>
      </c>
      <c r="D898" t="s">
        <v>103</v>
      </c>
      <c r="E898">
        <v>25</v>
      </c>
      <c r="F898" t="s">
        <v>47</v>
      </c>
      <c r="G898">
        <v>2016</v>
      </c>
      <c r="H898">
        <v>3</v>
      </c>
      <c r="I898" t="s">
        <v>101</v>
      </c>
      <c r="J898" t="s">
        <v>107</v>
      </c>
      <c r="K898"/>
    </row>
    <row r="899" spans="1:11" s="9" customFormat="1" hidden="1" x14ac:dyDescent="0.25">
      <c r="A899" t="s">
        <v>99</v>
      </c>
      <c r="B899" t="s">
        <v>100</v>
      </c>
      <c r="C899" t="s">
        <v>102</v>
      </c>
      <c r="D899" t="s">
        <v>103</v>
      </c>
      <c r="E899">
        <v>25</v>
      </c>
      <c r="F899" t="s">
        <v>47</v>
      </c>
      <c r="G899">
        <v>2016</v>
      </c>
      <c r="H899">
        <v>3</v>
      </c>
      <c r="I899" t="s">
        <v>104</v>
      </c>
      <c r="J899" t="s">
        <v>107</v>
      </c>
      <c r="K899"/>
    </row>
    <row r="900" spans="1:11" s="9" customFormat="1" hidden="1" x14ac:dyDescent="0.25">
      <c r="A900" t="s">
        <v>99</v>
      </c>
      <c r="B900" t="s">
        <v>100</v>
      </c>
      <c r="C900" t="s">
        <v>52</v>
      </c>
      <c r="D900" t="s">
        <v>54</v>
      </c>
      <c r="E900">
        <v>25</v>
      </c>
      <c r="F900" t="s">
        <v>47</v>
      </c>
      <c r="G900">
        <v>2016</v>
      </c>
      <c r="H900">
        <v>4</v>
      </c>
      <c r="I900" t="s">
        <v>101</v>
      </c>
      <c r="J900" t="s">
        <v>107</v>
      </c>
      <c r="K900"/>
    </row>
    <row r="901" spans="1:11" s="9" customFormat="1" hidden="1" x14ac:dyDescent="0.25">
      <c r="A901" t="s">
        <v>99</v>
      </c>
      <c r="B901" t="s">
        <v>100</v>
      </c>
      <c r="C901" t="s">
        <v>39</v>
      </c>
      <c r="D901" t="s">
        <v>41</v>
      </c>
      <c r="E901">
        <v>25</v>
      </c>
      <c r="F901" t="s">
        <v>47</v>
      </c>
      <c r="G901">
        <v>2016</v>
      </c>
      <c r="H901">
        <v>4</v>
      </c>
      <c r="I901" t="s">
        <v>101</v>
      </c>
      <c r="J901" t="s">
        <v>107</v>
      </c>
      <c r="K901"/>
    </row>
    <row r="902" spans="1:11" s="9" customFormat="1" hidden="1" x14ac:dyDescent="0.25">
      <c r="A902" t="s">
        <v>99</v>
      </c>
      <c r="B902" t="s">
        <v>100</v>
      </c>
      <c r="C902" t="s">
        <v>32</v>
      </c>
      <c r="D902" t="s">
        <v>34</v>
      </c>
      <c r="E902">
        <v>25</v>
      </c>
      <c r="F902" t="s">
        <v>47</v>
      </c>
      <c r="G902">
        <v>2016</v>
      </c>
      <c r="H902">
        <v>4</v>
      </c>
      <c r="I902" t="s">
        <v>101</v>
      </c>
      <c r="J902" t="s">
        <v>107</v>
      </c>
      <c r="K902"/>
    </row>
    <row r="903" spans="1:11" s="9" customFormat="1" hidden="1" x14ac:dyDescent="0.25">
      <c r="A903" t="s">
        <v>99</v>
      </c>
      <c r="B903" t="s">
        <v>100</v>
      </c>
      <c r="C903" t="s">
        <v>32</v>
      </c>
      <c r="D903" t="s">
        <v>34</v>
      </c>
      <c r="E903">
        <v>25</v>
      </c>
      <c r="F903" t="s">
        <v>47</v>
      </c>
      <c r="G903">
        <v>2016</v>
      </c>
      <c r="H903">
        <v>4</v>
      </c>
      <c r="I903" t="s">
        <v>104</v>
      </c>
      <c r="J903" t="s">
        <v>107</v>
      </c>
      <c r="K903"/>
    </row>
    <row r="904" spans="1:11" s="9" customFormat="1" x14ac:dyDescent="0.25">
      <c r="A904" t="s">
        <v>99</v>
      </c>
      <c r="B904" t="s">
        <v>100</v>
      </c>
      <c r="C904" t="s">
        <v>48</v>
      </c>
      <c r="D904" t="s">
        <v>50</v>
      </c>
      <c r="E904">
        <v>25</v>
      </c>
      <c r="F904" t="s">
        <v>47</v>
      </c>
      <c r="G904">
        <v>2016</v>
      </c>
      <c r="H904">
        <v>4</v>
      </c>
      <c r="I904" t="s">
        <v>101</v>
      </c>
      <c r="J904" t="s">
        <v>107</v>
      </c>
      <c r="K904"/>
    </row>
    <row r="905" spans="1:11" s="9" customFormat="1" hidden="1" x14ac:dyDescent="0.25">
      <c r="A905" t="s">
        <v>99</v>
      </c>
      <c r="B905" t="s">
        <v>100</v>
      </c>
      <c r="C905" t="s">
        <v>51</v>
      </c>
      <c r="D905" t="s">
        <v>28</v>
      </c>
      <c r="E905">
        <v>25</v>
      </c>
      <c r="F905" t="s">
        <v>47</v>
      </c>
      <c r="G905">
        <v>2016</v>
      </c>
      <c r="H905">
        <v>4</v>
      </c>
      <c r="I905" t="s">
        <v>101</v>
      </c>
      <c r="J905" t="s">
        <v>107</v>
      </c>
      <c r="K905"/>
    </row>
    <row r="906" spans="1:11" s="9" customFormat="1" hidden="1" x14ac:dyDescent="0.25">
      <c r="A906" t="s">
        <v>99</v>
      </c>
      <c r="B906" t="s">
        <v>100</v>
      </c>
      <c r="C906" t="s">
        <v>51</v>
      </c>
      <c r="D906" t="s">
        <v>28</v>
      </c>
      <c r="E906">
        <v>25</v>
      </c>
      <c r="F906" t="s">
        <v>47</v>
      </c>
      <c r="G906">
        <v>2016</v>
      </c>
      <c r="H906">
        <v>4</v>
      </c>
      <c r="I906" t="s">
        <v>104</v>
      </c>
      <c r="J906" t="s">
        <v>107</v>
      </c>
      <c r="K906"/>
    </row>
    <row r="907" spans="1:11" s="9" customFormat="1" hidden="1" x14ac:dyDescent="0.25">
      <c r="A907" t="s">
        <v>99</v>
      </c>
      <c r="B907" t="s">
        <v>100</v>
      </c>
      <c r="C907" t="s">
        <v>102</v>
      </c>
      <c r="D907" t="s">
        <v>103</v>
      </c>
      <c r="E907">
        <v>25</v>
      </c>
      <c r="F907" t="s">
        <v>47</v>
      </c>
      <c r="G907">
        <v>2016</v>
      </c>
      <c r="H907">
        <v>4</v>
      </c>
      <c r="I907" t="s">
        <v>101</v>
      </c>
      <c r="J907" t="s">
        <v>107</v>
      </c>
      <c r="K907"/>
    </row>
    <row r="908" spans="1:11" s="9" customFormat="1" hidden="1" x14ac:dyDescent="0.25">
      <c r="A908" t="s">
        <v>99</v>
      </c>
      <c r="B908" t="s">
        <v>100</v>
      </c>
      <c r="C908" t="s">
        <v>102</v>
      </c>
      <c r="D908" t="s">
        <v>103</v>
      </c>
      <c r="E908">
        <v>25</v>
      </c>
      <c r="F908" t="s">
        <v>47</v>
      </c>
      <c r="G908">
        <v>2016</v>
      </c>
      <c r="H908">
        <v>4</v>
      </c>
      <c r="I908" t="s">
        <v>104</v>
      </c>
      <c r="J908" t="s">
        <v>107</v>
      </c>
      <c r="K908"/>
    </row>
    <row r="909" spans="1:11" s="9" customFormat="1" hidden="1" x14ac:dyDescent="0.25">
      <c r="A909" t="s">
        <v>99</v>
      </c>
      <c r="B909" t="s">
        <v>100</v>
      </c>
      <c r="C909" t="s">
        <v>52</v>
      </c>
      <c r="D909" t="s">
        <v>54</v>
      </c>
      <c r="E909">
        <v>25</v>
      </c>
      <c r="F909" t="s">
        <v>43</v>
      </c>
      <c r="G909">
        <v>2014</v>
      </c>
      <c r="H909">
        <v>1</v>
      </c>
      <c r="I909" t="s">
        <v>104</v>
      </c>
      <c r="J909" t="s">
        <v>107</v>
      </c>
      <c r="K909" t="s">
        <v>108</v>
      </c>
    </row>
    <row r="910" spans="1:11" s="9" customFormat="1" hidden="1" x14ac:dyDescent="0.25">
      <c r="A910" t="s">
        <v>99</v>
      </c>
      <c r="B910" t="s">
        <v>100</v>
      </c>
      <c r="C910" t="s">
        <v>52</v>
      </c>
      <c r="D910" t="s">
        <v>54</v>
      </c>
      <c r="E910">
        <v>25</v>
      </c>
      <c r="F910" t="s">
        <v>47</v>
      </c>
      <c r="G910">
        <v>2014</v>
      </c>
      <c r="H910">
        <v>1</v>
      </c>
      <c r="I910" t="s">
        <v>104</v>
      </c>
      <c r="J910" t="s">
        <v>107</v>
      </c>
      <c r="K910" t="s">
        <v>108</v>
      </c>
    </row>
    <row r="911" spans="1:11" s="9" customFormat="1" hidden="1" x14ac:dyDescent="0.25">
      <c r="A911" t="s">
        <v>99</v>
      </c>
      <c r="B911" t="s">
        <v>100</v>
      </c>
      <c r="C911" t="s">
        <v>39</v>
      </c>
      <c r="D911" t="s">
        <v>41</v>
      </c>
      <c r="E911">
        <v>25</v>
      </c>
      <c r="F911" t="s">
        <v>47</v>
      </c>
      <c r="G911">
        <v>2014</v>
      </c>
      <c r="H911">
        <v>1</v>
      </c>
      <c r="I911" t="s">
        <v>104</v>
      </c>
      <c r="J911" t="s">
        <v>107</v>
      </c>
      <c r="K911" t="s">
        <v>108</v>
      </c>
    </row>
    <row r="912" spans="1:11" s="9" customFormat="1" x14ac:dyDescent="0.25">
      <c r="A912" t="s">
        <v>99</v>
      </c>
      <c r="B912" t="s">
        <v>100</v>
      </c>
      <c r="C912" t="s">
        <v>48</v>
      </c>
      <c r="D912" t="s">
        <v>50</v>
      </c>
      <c r="E912">
        <v>25</v>
      </c>
      <c r="F912" t="s">
        <v>47</v>
      </c>
      <c r="G912">
        <v>2014</v>
      </c>
      <c r="H912">
        <v>1</v>
      </c>
      <c r="I912" t="s">
        <v>104</v>
      </c>
      <c r="J912" t="s">
        <v>107</v>
      </c>
      <c r="K912" t="s">
        <v>108</v>
      </c>
    </row>
    <row r="913" spans="1:11" s="9" customFormat="1" x14ac:dyDescent="0.25">
      <c r="A913" t="s">
        <v>99</v>
      </c>
      <c r="B913" t="s">
        <v>100</v>
      </c>
      <c r="C913" t="s">
        <v>48</v>
      </c>
      <c r="D913" t="s">
        <v>50</v>
      </c>
      <c r="E913">
        <v>25</v>
      </c>
      <c r="F913" t="s">
        <v>43</v>
      </c>
      <c r="G913">
        <v>2014</v>
      </c>
      <c r="H913">
        <v>1</v>
      </c>
      <c r="I913" t="s">
        <v>104</v>
      </c>
      <c r="J913" t="s">
        <v>107</v>
      </c>
      <c r="K913" t="s">
        <v>108</v>
      </c>
    </row>
    <row r="914" spans="1:11" s="9" customFormat="1" hidden="1" x14ac:dyDescent="0.25">
      <c r="A914" t="s">
        <v>99</v>
      </c>
      <c r="B914" t="s">
        <v>100</v>
      </c>
      <c r="C914" t="s">
        <v>52</v>
      </c>
      <c r="D914" t="s">
        <v>54</v>
      </c>
      <c r="E914">
        <v>25</v>
      </c>
      <c r="F914" t="s">
        <v>43</v>
      </c>
      <c r="G914">
        <v>2014</v>
      </c>
      <c r="H914">
        <v>2</v>
      </c>
      <c r="I914" t="s">
        <v>104</v>
      </c>
      <c r="J914" t="s">
        <v>107</v>
      </c>
      <c r="K914" t="s">
        <v>108</v>
      </c>
    </row>
    <row r="915" spans="1:11" s="9" customFormat="1" hidden="1" x14ac:dyDescent="0.25">
      <c r="A915" t="s">
        <v>99</v>
      </c>
      <c r="B915" t="s">
        <v>100</v>
      </c>
      <c r="C915" t="s">
        <v>52</v>
      </c>
      <c r="D915" t="s">
        <v>54</v>
      </c>
      <c r="E915">
        <v>25</v>
      </c>
      <c r="F915" t="s">
        <v>47</v>
      </c>
      <c r="G915">
        <v>2014</v>
      </c>
      <c r="H915">
        <v>2</v>
      </c>
      <c r="I915" t="s">
        <v>104</v>
      </c>
      <c r="J915" t="s">
        <v>107</v>
      </c>
      <c r="K915" t="s">
        <v>108</v>
      </c>
    </row>
    <row r="916" spans="1:11" s="9" customFormat="1" hidden="1" x14ac:dyDescent="0.25">
      <c r="A916" t="s">
        <v>99</v>
      </c>
      <c r="B916" t="s">
        <v>100</v>
      </c>
      <c r="C916" t="s">
        <v>39</v>
      </c>
      <c r="D916" t="s">
        <v>41</v>
      </c>
      <c r="E916">
        <v>25</v>
      </c>
      <c r="F916" t="s">
        <v>47</v>
      </c>
      <c r="G916">
        <v>2014</v>
      </c>
      <c r="H916">
        <v>2</v>
      </c>
      <c r="I916" t="s">
        <v>104</v>
      </c>
      <c r="J916" t="s">
        <v>107</v>
      </c>
      <c r="K916" t="s">
        <v>108</v>
      </c>
    </row>
    <row r="917" spans="1:11" s="9" customFormat="1" x14ac:dyDescent="0.25">
      <c r="A917" t="s">
        <v>99</v>
      </c>
      <c r="B917" t="s">
        <v>100</v>
      </c>
      <c r="C917" t="s">
        <v>48</v>
      </c>
      <c r="D917" t="s">
        <v>50</v>
      </c>
      <c r="E917">
        <v>25</v>
      </c>
      <c r="F917" t="s">
        <v>43</v>
      </c>
      <c r="G917">
        <v>2014</v>
      </c>
      <c r="H917">
        <v>2</v>
      </c>
      <c r="I917" t="s">
        <v>104</v>
      </c>
      <c r="J917" t="s">
        <v>107</v>
      </c>
      <c r="K917" t="s">
        <v>108</v>
      </c>
    </row>
    <row r="918" spans="1:11" s="9" customFormat="1" x14ac:dyDescent="0.25">
      <c r="A918" t="s">
        <v>99</v>
      </c>
      <c r="B918" t="s">
        <v>100</v>
      </c>
      <c r="C918" t="s">
        <v>48</v>
      </c>
      <c r="D918" t="s">
        <v>50</v>
      </c>
      <c r="E918">
        <v>25</v>
      </c>
      <c r="F918" t="s">
        <v>47</v>
      </c>
      <c r="G918">
        <v>2014</v>
      </c>
      <c r="H918">
        <v>2</v>
      </c>
      <c r="I918" t="s">
        <v>104</v>
      </c>
      <c r="J918" t="s">
        <v>107</v>
      </c>
      <c r="K918" t="s">
        <v>108</v>
      </c>
    </row>
    <row r="919" spans="1:11" s="9" customFormat="1" hidden="1" x14ac:dyDescent="0.25">
      <c r="A919" t="s">
        <v>99</v>
      </c>
      <c r="B919" t="s">
        <v>100</v>
      </c>
      <c r="C919" t="s">
        <v>52</v>
      </c>
      <c r="D919" t="s">
        <v>54</v>
      </c>
      <c r="E919">
        <v>25</v>
      </c>
      <c r="F919" t="s">
        <v>47</v>
      </c>
      <c r="G919">
        <v>2014</v>
      </c>
      <c r="H919">
        <v>3</v>
      </c>
      <c r="I919" t="s">
        <v>104</v>
      </c>
      <c r="J919" t="s">
        <v>107</v>
      </c>
      <c r="K919" t="s">
        <v>108</v>
      </c>
    </row>
    <row r="920" spans="1:11" s="9" customFormat="1" hidden="1" x14ac:dyDescent="0.25">
      <c r="A920" t="s">
        <v>99</v>
      </c>
      <c r="B920" t="s">
        <v>100</v>
      </c>
      <c r="C920" t="s">
        <v>52</v>
      </c>
      <c r="D920" t="s">
        <v>54</v>
      </c>
      <c r="E920">
        <v>25</v>
      </c>
      <c r="F920" t="s">
        <v>43</v>
      </c>
      <c r="G920">
        <v>2014</v>
      </c>
      <c r="H920">
        <v>3</v>
      </c>
      <c r="I920" t="s">
        <v>104</v>
      </c>
      <c r="J920" t="s">
        <v>107</v>
      </c>
      <c r="K920" t="s">
        <v>108</v>
      </c>
    </row>
    <row r="921" spans="1:11" s="9" customFormat="1" x14ac:dyDescent="0.25">
      <c r="A921" t="s">
        <v>99</v>
      </c>
      <c r="B921" t="s">
        <v>100</v>
      </c>
      <c r="C921" t="s">
        <v>48</v>
      </c>
      <c r="D921" t="s">
        <v>50</v>
      </c>
      <c r="E921">
        <v>25</v>
      </c>
      <c r="F921" t="s">
        <v>43</v>
      </c>
      <c r="G921">
        <v>2014</v>
      </c>
      <c r="H921">
        <v>3</v>
      </c>
      <c r="I921" t="s">
        <v>104</v>
      </c>
      <c r="J921" t="s">
        <v>107</v>
      </c>
      <c r="K921" t="s">
        <v>108</v>
      </c>
    </row>
    <row r="922" spans="1:11" s="9" customFormat="1" x14ac:dyDescent="0.25">
      <c r="A922" t="s">
        <v>99</v>
      </c>
      <c r="B922" t="s">
        <v>100</v>
      </c>
      <c r="C922" t="s">
        <v>48</v>
      </c>
      <c r="D922" t="s">
        <v>50</v>
      </c>
      <c r="E922">
        <v>25</v>
      </c>
      <c r="F922" t="s">
        <v>47</v>
      </c>
      <c r="G922">
        <v>2014</v>
      </c>
      <c r="H922">
        <v>3</v>
      </c>
      <c r="I922" t="s">
        <v>104</v>
      </c>
      <c r="J922" t="s">
        <v>107</v>
      </c>
      <c r="K922" t="s">
        <v>108</v>
      </c>
    </row>
    <row r="923" spans="1:11" s="9" customFormat="1" hidden="1" x14ac:dyDescent="0.25">
      <c r="A923" t="s">
        <v>99</v>
      </c>
      <c r="B923" t="s">
        <v>100</v>
      </c>
      <c r="C923" t="s">
        <v>52</v>
      </c>
      <c r="D923" t="s">
        <v>54</v>
      </c>
      <c r="E923">
        <v>25</v>
      </c>
      <c r="F923" t="s">
        <v>47</v>
      </c>
      <c r="G923">
        <v>2014</v>
      </c>
      <c r="H923">
        <v>4</v>
      </c>
      <c r="I923" t="s">
        <v>104</v>
      </c>
      <c r="J923" t="s">
        <v>107</v>
      </c>
      <c r="K923" t="s">
        <v>108</v>
      </c>
    </row>
    <row r="924" spans="1:11" s="9" customFormat="1" hidden="1" x14ac:dyDescent="0.25">
      <c r="A924" t="s">
        <v>99</v>
      </c>
      <c r="B924" t="s">
        <v>100</v>
      </c>
      <c r="C924" t="s">
        <v>52</v>
      </c>
      <c r="D924" t="s">
        <v>54</v>
      </c>
      <c r="E924">
        <v>25</v>
      </c>
      <c r="F924" t="s">
        <v>43</v>
      </c>
      <c r="G924">
        <v>2014</v>
      </c>
      <c r="H924">
        <v>4</v>
      </c>
      <c r="I924" t="s">
        <v>104</v>
      </c>
      <c r="J924" t="s">
        <v>107</v>
      </c>
      <c r="K924" t="s">
        <v>108</v>
      </c>
    </row>
    <row r="925" spans="1:11" s="9" customFormat="1" hidden="1" x14ac:dyDescent="0.25">
      <c r="A925" t="s">
        <v>99</v>
      </c>
      <c r="B925" t="s">
        <v>100</v>
      </c>
      <c r="C925" t="s">
        <v>39</v>
      </c>
      <c r="D925" t="s">
        <v>41</v>
      </c>
      <c r="E925">
        <v>25</v>
      </c>
      <c r="F925" t="s">
        <v>47</v>
      </c>
      <c r="G925">
        <v>2014</v>
      </c>
      <c r="H925">
        <v>4</v>
      </c>
      <c r="I925" t="s">
        <v>104</v>
      </c>
      <c r="J925" t="s">
        <v>107</v>
      </c>
      <c r="K925" t="s">
        <v>108</v>
      </c>
    </row>
    <row r="926" spans="1:11" s="9" customFormat="1" x14ac:dyDescent="0.25">
      <c r="A926" t="s">
        <v>99</v>
      </c>
      <c r="B926" t="s">
        <v>100</v>
      </c>
      <c r="C926" t="s">
        <v>48</v>
      </c>
      <c r="D926" t="s">
        <v>50</v>
      </c>
      <c r="E926">
        <v>25</v>
      </c>
      <c r="F926" t="s">
        <v>47</v>
      </c>
      <c r="G926">
        <v>2014</v>
      </c>
      <c r="H926">
        <v>4</v>
      </c>
      <c r="I926" t="s">
        <v>104</v>
      </c>
      <c r="J926" t="s">
        <v>107</v>
      </c>
      <c r="K926" t="s">
        <v>108</v>
      </c>
    </row>
    <row r="927" spans="1:11" s="9" customFormat="1" x14ac:dyDescent="0.25">
      <c r="A927" t="s">
        <v>99</v>
      </c>
      <c r="B927" t="s">
        <v>100</v>
      </c>
      <c r="C927" t="s">
        <v>48</v>
      </c>
      <c r="D927" t="s">
        <v>50</v>
      </c>
      <c r="E927">
        <v>25</v>
      </c>
      <c r="F927" t="s">
        <v>43</v>
      </c>
      <c r="G927">
        <v>2014</v>
      </c>
      <c r="H927">
        <v>4</v>
      </c>
      <c r="I927" t="s">
        <v>104</v>
      </c>
      <c r="J927" t="s">
        <v>107</v>
      </c>
      <c r="K927" t="s">
        <v>108</v>
      </c>
    </row>
    <row r="928" spans="1:11" s="9" customFormat="1" hidden="1" x14ac:dyDescent="0.25">
      <c r="A928" t="s">
        <v>99</v>
      </c>
      <c r="B928" t="s">
        <v>100</v>
      </c>
      <c r="C928" t="s">
        <v>52</v>
      </c>
      <c r="D928" t="s">
        <v>54</v>
      </c>
      <c r="E928">
        <v>25</v>
      </c>
      <c r="F928" t="s">
        <v>43</v>
      </c>
      <c r="G928">
        <v>2015</v>
      </c>
      <c r="H928">
        <v>1</v>
      </c>
      <c r="I928" t="s">
        <v>104</v>
      </c>
      <c r="J928" t="s">
        <v>107</v>
      </c>
      <c r="K928" t="s">
        <v>108</v>
      </c>
    </row>
    <row r="929" spans="1:11" s="9" customFormat="1" hidden="1" x14ac:dyDescent="0.25">
      <c r="A929" t="s">
        <v>99</v>
      </c>
      <c r="B929" t="s">
        <v>100</v>
      </c>
      <c r="C929" t="s">
        <v>52</v>
      </c>
      <c r="D929" t="s">
        <v>54</v>
      </c>
      <c r="E929">
        <v>25</v>
      </c>
      <c r="F929" t="s">
        <v>47</v>
      </c>
      <c r="G929">
        <v>2015</v>
      </c>
      <c r="H929">
        <v>1</v>
      </c>
      <c r="I929" t="s">
        <v>104</v>
      </c>
      <c r="J929" t="s">
        <v>107</v>
      </c>
      <c r="K929" t="s">
        <v>108</v>
      </c>
    </row>
    <row r="930" spans="1:11" s="9" customFormat="1" hidden="1" x14ac:dyDescent="0.25">
      <c r="A930" t="s">
        <v>99</v>
      </c>
      <c r="B930" t="s">
        <v>100</v>
      </c>
      <c r="C930" t="s">
        <v>39</v>
      </c>
      <c r="D930" t="s">
        <v>41</v>
      </c>
      <c r="E930">
        <v>25</v>
      </c>
      <c r="F930" t="s">
        <v>47</v>
      </c>
      <c r="G930">
        <v>2015</v>
      </c>
      <c r="H930">
        <v>1</v>
      </c>
      <c r="I930" t="s">
        <v>104</v>
      </c>
      <c r="J930" t="s">
        <v>107</v>
      </c>
      <c r="K930" t="s">
        <v>108</v>
      </c>
    </row>
    <row r="931" spans="1:11" s="9" customFormat="1" x14ac:dyDescent="0.25">
      <c r="A931" t="s">
        <v>99</v>
      </c>
      <c r="B931" t="s">
        <v>100</v>
      </c>
      <c r="C931" t="s">
        <v>48</v>
      </c>
      <c r="D931" t="s">
        <v>50</v>
      </c>
      <c r="E931">
        <v>25</v>
      </c>
      <c r="F931" t="s">
        <v>43</v>
      </c>
      <c r="G931">
        <v>2015</v>
      </c>
      <c r="H931">
        <v>1</v>
      </c>
      <c r="I931" t="s">
        <v>104</v>
      </c>
      <c r="J931" t="s">
        <v>107</v>
      </c>
      <c r="K931" t="s">
        <v>108</v>
      </c>
    </row>
    <row r="932" spans="1:11" s="9" customFormat="1" x14ac:dyDescent="0.25">
      <c r="A932" t="s">
        <v>99</v>
      </c>
      <c r="B932" t="s">
        <v>100</v>
      </c>
      <c r="C932" t="s">
        <v>48</v>
      </c>
      <c r="D932" t="s">
        <v>50</v>
      </c>
      <c r="E932">
        <v>25</v>
      </c>
      <c r="F932" t="s">
        <v>47</v>
      </c>
      <c r="G932">
        <v>2015</v>
      </c>
      <c r="H932">
        <v>1</v>
      </c>
      <c r="I932" t="s">
        <v>104</v>
      </c>
      <c r="J932" t="s">
        <v>107</v>
      </c>
      <c r="K932" t="s">
        <v>108</v>
      </c>
    </row>
    <row r="933" spans="1:11" s="9" customFormat="1" hidden="1" x14ac:dyDescent="0.25">
      <c r="A933" t="s">
        <v>99</v>
      </c>
      <c r="B933" t="s">
        <v>100</v>
      </c>
      <c r="C933" t="s">
        <v>52</v>
      </c>
      <c r="D933" t="s">
        <v>54</v>
      </c>
      <c r="E933">
        <v>25</v>
      </c>
      <c r="F933" t="s">
        <v>43</v>
      </c>
      <c r="G933">
        <v>2015</v>
      </c>
      <c r="H933">
        <v>2</v>
      </c>
      <c r="I933" t="s">
        <v>104</v>
      </c>
      <c r="J933" t="s">
        <v>107</v>
      </c>
      <c r="K933" t="s">
        <v>108</v>
      </c>
    </row>
    <row r="934" spans="1:11" s="9" customFormat="1" hidden="1" x14ac:dyDescent="0.25">
      <c r="A934" t="s">
        <v>99</v>
      </c>
      <c r="B934" t="s">
        <v>100</v>
      </c>
      <c r="C934" t="s">
        <v>52</v>
      </c>
      <c r="D934" t="s">
        <v>54</v>
      </c>
      <c r="E934">
        <v>25</v>
      </c>
      <c r="F934" t="s">
        <v>47</v>
      </c>
      <c r="G934">
        <v>2015</v>
      </c>
      <c r="H934">
        <v>2</v>
      </c>
      <c r="I934" t="s">
        <v>104</v>
      </c>
      <c r="J934" t="s">
        <v>107</v>
      </c>
      <c r="K934" t="s">
        <v>108</v>
      </c>
    </row>
    <row r="935" spans="1:11" s="9" customFormat="1" hidden="1" x14ac:dyDescent="0.25">
      <c r="A935" t="s">
        <v>99</v>
      </c>
      <c r="B935" t="s">
        <v>100</v>
      </c>
      <c r="C935" t="s">
        <v>39</v>
      </c>
      <c r="D935" t="s">
        <v>41</v>
      </c>
      <c r="E935">
        <v>25</v>
      </c>
      <c r="F935" t="s">
        <v>47</v>
      </c>
      <c r="G935">
        <v>2015</v>
      </c>
      <c r="H935">
        <v>2</v>
      </c>
      <c r="I935" t="s">
        <v>104</v>
      </c>
      <c r="J935" t="s">
        <v>107</v>
      </c>
      <c r="K935" t="s">
        <v>108</v>
      </c>
    </row>
    <row r="936" spans="1:11" s="9" customFormat="1" x14ac:dyDescent="0.25">
      <c r="A936" t="s">
        <v>99</v>
      </c>
      <c r="B936" t="s">
        <v>100</v>
      </c>
      <c r="C936" t="s">
        <v>48</v>
      </c>
      <c r="D936" t="s">
        <v>50</v>
      </c>
      <c r="E936">
        <v>25</v>
      </c>
      <c r="F936" t="s">
        <v>43</v>
      </c>
      <c r="G936">
        <v>2015</v>
      </c>
      <c r="H936">
        <v>2</v>
      </c>
      <c r="I936" t="s">
        <v>104</v>
      </c>
      <c r="J936" t="s">
        <v>107</v>
      </c>
      <c r="K936" t="s">
        <v>108</v>
      </c>
    </row>
    <row r="937" spans="1:11" s="9" customFormat="1" x14ac:dyDescent="0.25">
      <c r="A937" t="s">
        <v>99</v>
      </c>
      <c r="B937" t="s">
        <v>100</v>
      </c>
      <c r="C937" t="s">
        <v>48</v>
      </c>
      <c r="D937" t="s">
        <v>50</v>
      </c>
      <c r="E937">
        <v>25</v>
      </c>
      <c r="F937" t="s">
        <v>47</v>
      </c>
      <c r="G937">
        <v>2015</v>
      </c>
      <c r="H937">
        <v>2</v>
      </c>
      <c r="I937" t="s">
        <v>104</v>
      </c>
      <c r="J937" t="s">
        <v>107</v>
      </c>
      <c r="K937" t="s">
        <v>108</v>
      </c>
    </row>
    <row r="938" spans="1:11" s="9" customFormat="1" hidden="1" x14ac:dyDescent="0.25">
      <c r="A938" t="s">
        <v>99</v>
      </c>
      <c r="B938" t="s">
        <v>100</v>
      </c>
      <c r="C938" t="s">
        <v>52</v>
      </c>
      <c r="D938" t="s">
        <v>54</v>
      </c>
      <c r="E938">
        <v>25</v>
      </c>
      <c r="F938" t="s">
        <v>43</v>
      </c>
      <c r="G938">
        <v>2015</v>
      </c>
      <c r="H938">
        <v>3</v>
      </c>
      <c r="I938" t="s">
        <v>104</v>
      </c>
      <c r="J938" t="s">
        <v>107</v>
      </c>
      <c r="K938" t="s">
        <v>108</v>
      </c>
    </row>
    <row r="939" spans="1:11" s="9" customFormat="1" hidden="1" x14ac:dyDescent="0.25">
      <c r="A939" t="s">
        <v>99</v>
      </c>
      <c r="B939" t="s">
        <v>100</v>
      </c>
      <c r="C939" t="s">
        <v>52</v>
      </c>
      <c r="D939" t="s">
        <v>54</v>
      </c>
      <c r="E939">
        <v>25</v>
      </c>
      <c r="F939" t="s">
        <v>47</v>
      </c>
      <c r="G939">
        <v>2015</v>
      </c>
      <c r="H939">
        <v>3</v>
      </c>
      <c r="I939" t="s">
        <v>104</v>
      </c>
      <c r="J939" t="s">
        <v>107</v>
      </c>
      <c r="K939" t="s">
        <v>108</v>
      </c>
    </row>
    <row r="940" spans="1:11" s="9" customFormat="1" hidden="1" x14ac:dyDescent="0.25">
      <c r="A940" t="s">
        <v>99</v>
      </c>
      <c r="B940" t="s">
        <v>100</v>
      </c>
      <c r="C940" t="s">
        <v>39</v>
      </c>
      <c r="D940" t="s">
        <v>41</v>
      </c>
      <c r="E940">
        <v>25</v>
      </c>
      <c r="F940" t="s">
        <v>47</v>
      </c>
      <c r="G940">
        <v>2015</v>
      </c>
      <c r="H940">
        <v>3</v>
      </c>
      <c r="I940" t="s">
        <v>104</v>
      </c>
      <c r="J940" t="s">
        <v>107</v>
      </c>
      <c r="K940" t="s">
        <v>108</v>
      </c>
    </row>
    <row r="941" spans="1:11" s="9" customFormat="1" x14ac:dyDescent="0.25">
      <c r="A941" t="s">
        <v>99</v>
      </c>
      <c r="B941" t="s">
        <v>100</v>
      </c>
      <c r="C941" t="s">
        <v>48</v>
      </c>
      <c r="D941" t="s">
        <v>50</v>
      </c>
      <c r="E941">
        <v>25</v>
      </c>
      <c r="F941" t="s">
        <v>43</v>
      </c>
      <c r="G941">
        <v>2015</v>
      </c>
      <c r="H941">
        <v>3</v>
      </c>
      <c r="I941" t="s">
        <v>104</v>
      </c>
      <c r="J941" t="s">
        <v>107</v>
      </c>
      <c r="K941" t="s">
        <v>108</v>
      </c>
    </row>
    <row r="942" spans="1:11" s="9" customFormat="1" x14ac:dyDescent="0.25">
      <c r="A942" t="s">
        <v>99</v>
      </c>
      <c r="B942" t="s">
        <v>100</v>
      </c>
      <c r="C942" t="s">
        <v>48</v>
      </c>
      <c r="D942" t="s">
        <v>50</v>
      </c>
      <c r="E942">
        <v>25</v>
      </c>
      <c r="F942" t="s">
        <v>47</v>
      </c>
      <c r="G942">
        <v>2015</v>
      </c>
      <c r="H942">
        <v>3</v>
      </c>
      <c r="I942" t="s">
        <v>104</v>
      </c>
      <c r="J942" t="s">
        <v>107</v>
      </c>
      <c r="K942" t="s">
        <v>108</v>
      </c>
    </row>
    <row r="943" spans="1:11" s="9" customFormat="1" hidden="1" x14ac:dyDescent="0.25">
      <c r="A943" t="s">
        <v>99</v>
      </c>
      <c r="B943" t="s">
        <v>100</v>
      </c>
      <c r="C943" t="s">
        <v>52</v>
      </c>
      <c r="D943" t="s">
        <v>54</v>
      </c>
      <c r="E943">
        <v>25</v>
      </c>
      <c r="F943" t="s">
        <v>43</v>
      </c>
      <c r="G943">
        <v>2015</v>
      </c>
      <c r="H943">
        <v>4</v>
      </c>
      <c r="I943" t="s">
        <v>104</v>
      </c>
      <c r="J943" t="s">
        <v>107</v>
      </c>
      <c r="K943" t="s">
        <v>108</v>
      </c>
    </row>
    <row r="944" spans="1:11" s="9" customFormat="1" hidden="1" x14ac:dyDescent="0.25">
      <c r="A944" t="s">
        <v>99</v>
      </c>
      <c r="B944" t="s">
        <v>100</v>
      </c>
      <c r="C944" t="s">
        <v>52</v>
      </c>
      <c r="D944" t="s">
        <v>54</v>
      </c>
      <c r="E944">
        <v>25</v>
      </c>
      <c r="F944" t="s">
        <v>47</v>
      </c>
      <c r="G944">
        <v>2015</v>
      </c>
      <c r="H944">
        <v>4</v>
      </c>
      <c r="I944" t="s">
        <v>104</v>
      </c>
      <c r="J944" t="s">
        <v>107</v>
      </c>
      <c r="K944" t="s">
        <v>108</v>
      </c>
    </row>
    <row r="945" spans="1:11" s="9" customFormat="1" hidden="1" x14ac:dyDescent="0.25">
      <c r="A945" t="s">
        <v>99</v>
      </c>
      <c r="B945" t="s">
        <v>100</v>
      </c>
      <c r="C945" t="s">
        <v>39</v>
      </c>
      <c r="D945" t="s">
        <v>41</v>
      </c>
      <c r="E945">
        <v>25</v>
      </c>
      <c r="F945" t="s">
        <v>47</v>
      </c>
      <c r="G945">
        <v>2015</v>
      </c>
      <c r="H945">
        <v>4</v>
      </c>
      <c r="I945" t="s">
        <v>104</v>
      </c>
      <c r="J945" t="s">
        <v>107</v>
      </c>
      <c r="K945" t="s">
        <v>108</v>
      </c>
    </row>
    <row r="946" spans="1:11" s="9" customFormat="1" x14ac:dyDescent="0.25">
      <c r="A946" t="s">
        <v>99</v>
      </c>
      <c r="B946" t="s">
        <v>100</v>
      </c>
      <c r="C946" t="s">
        <v>48</v>
      </c>
      <c r="D946" t="s">
        <v>50</v>
      </c>
      <c r="E946">
        <v>25</v>
      </c>
      <c r="F946" t="s">
        <v>43</v>
      </c>
      <c r="G946">
        <v>2015</v>
      </c>
      <c r="H946">
        <v>4</v>
      </c>
      <c r="I946" t="s">
        <v>104</v>
      </c>
      <c r="J946" t="s">
        <v>107</v>
      </c>
      <c r="K946" t="s">
        <v>108</v>
      </c>
    </row>
    <row r="947" spans="1:11" s="9" customFormat="1" x14ac:dyDescent="0.25">
      <c r="A947" t="s">
        <v>99</v>
      </c>
      <c r="B947" t="s">
        <v>100</v>
      </c>
      <c r="C947" t="s">
        <v>48</v>
      </c>
      <c r="D947" t="s">
        <v>50</v>
      </c>
      <c r="E947">
        <v>25</v>
      </c>
      <c r="F947" t="s">
        <v>47</v>
      </c>
      <c r="G947">
        <v>2015</v>
      </c>
      <c r="H947">
        <v>4</v>
      </c>
      <c r="I947" t="s">
        <v>104</v>
      </c>
      <c r="J947" t="s">
        <v>107</v>
      </c>
      <c r="K947" t="s">
        <v>108</v>
      </c>
    </row>
    <row r="948" spans="1:11" s="9" customFormat="1" hidden="1" x14ac:dyDescent="0.25">
      <c r="A948" t="s">
        <v>99</v>
      </c>
      <c r="B948" t="s">
        <v>100</v>
      </c>
      <c r="C948" t="s">
        <v>52</v>
      </c>
      <c r="D948" t="s">
        <v>54</v>
      </c>
      <c r="E948">
        <v>25</v>
      </c>
      <c r="F948" t="s">
        <v>43</v>
      </c>
      <c r="G948">
        <v>2016</v>
      </c>
      <c r="H948">
        <v>1</v>
      </c>
      <c r="I948" t="s">
        <v>104</v>
      </c>
      <c r="J948" t="s">
        <v>107</v>
      </c>
      <c r="K948" t="s">
        <v>108</v>
      </c>
    </row>
    <row r="949" spans="1:11" s="9" customFormat="1" hidden="1" x14ac:dyDescent="0.25">
      <c r="A949" t="s">
        <v>99</v>
      </c>
      <c r="B949" t="s">
        <v>100</v>
      </c>
      <c r="C949" t="s">
        <v>52</v>
      </c>
      <c r="D949" t="s">
        <v>54</v>
      </c>
      <c r="E949">
        <v>25</v>
      </c>
      <c r="F949" t="s">
        <v>47</v>
      </c>
      <c r="G949">
        <v>2016</v>
      </c>
      <c r="H949">
        <v>1</v>
      </c>
      <c r="I949" t="s">
        <v>104</v>
      </c>
      <c r="J949" t="s">
        <v>107</v>
      </c>
      <c r="K949" t="s">
        <v>108</v>
      </c>
    </row>
    <row r="950" spans="1:11" s="9" customFormat="1" hidden="1" x14ac:dyDescent="0.25">
      <c r="A950" t="s">
        <v>99</v>
      </c>
      <c r="B950" t="s">
        <v>100</v>
      </c>
      <c r="C950" t="s">
        <v>39</v>
      </c>
      <c r="D950" t="s">
        <v>41</v>
      </c>
      <c r="E950">
        <v>25</v>
      </c>
      <c r="F950" t="s">
        <v>47</v>
      </c>
      <c r="G950">
        <v>2016</v>
      </c>
      <c r="H950">
        <v>1</v>
      </c>
      <c r="I950" t="s">
        <v>104</v>
      </c>
      <c r="J950" t="s">
        <v>107</v>
      </c>
      <c r="K950" t="s">
        <v>108</v>
      </c>
    </row>
    <row r="951" spans="1:11" s="9" customFormat="1" x14ac:dyDescent="0.25">
      <c r="A951" t="s">
        <v>99</v>
      </c>
      <c r="B951" t="s">
        <v>100</v>
      </c>
      <c r="C951" t="s">
        <v>48</v>
      </c>
      <c r="D951" t="s">
        <v>50</v>
      </c>
      <c r="E951">
        <v>25</v>
      </c>
      <c r="F951" t="s">
        <v>43</v>
      </c>
      <c r="G951">
        <v>2016</v>
      </c>
      <c r="H951">
        <v>1</v>
      </c>
      <c r="I951" t="s">
        <v>104</v>
      </c>
      <c r="J951" t="s">
        <v>107</v>
      </c>
      <c r="K951" t="s">
        <v>108</v>
      </c>
    </row>
    <row r="952" spans="1:11" s="9" customFormat="1" x14ac:dyDescent="0.25">
      <c r="A952" t="s">
        <v>99</v>
      </c>
      <c r="B952" t="s">
        <v>100</v>
      </c>
      <c r="C952" t="s">
        <v>48</v>
      </c>
      <c r="D952" t="s">
        <v>50</v>
      </c>
      <c r="E952">
        <v>25</v>
      </c>
      <c r="F952" t="s">
        <v>47</v>
      </c>
      <c r="G952">
        <v>2016</v>
      </c>
      <c r="H952">
        <v>1</v>
      </c>
      <c r="I952" t="s">
        <v>104</v>
      </c>
      <c r="J952" t="s">
        <v>107</v>
      </c>
      <c r="K952" t="s">
        <v>108</v>
      </c>
    </row>
    <row r="953" spans="1:11" s="9" customFormat="1" hidden="1" x14ac:dyDescent="0.25">
      <c r="A953" t="s">
        <v>99</v>
      </c>
      <c r="B953" t="s">
        <v>100</v>
      </c>
      <c r="C953" t="s">
        <v>52</v>
      </c>
      <c r="D953" t="s">
        <v>54</v>
      </c>
      <c r="E953">
        <v>25</v>
      </c>
      <c r="F953" t="s">
        <v>43</v>
      </c>
      <c r="G953">
        <v>2016</v>
      </c>
      <c r="H953">
        <v>2</v>
      </c>
      <c r="I953" t="s">
        <v>104</v>
      </c>
      <c r="J953" t="s">
        <v>107</v>
      </c>
      <c r="K953" t="s">
        <v>108</v>
      </c>
    </row>
    <row r="954" spans="1:11" s="9" customFormat="1" hidden="1" x14ac:dyDescent="0.25">
      <c r="A954" t="s">
        <v>99</v>
      </c>
      <c r="B954" t="s">
        <v>100</v>
      </c>
      <c r="C954" t="s">
        <v>52</v>
      </c>
      <c r="D954" t="s">
        <v>54</v>
      </c>
      <c r="E954">
        <v>25</v>
      </c>
      <c r="F954" t="s">
        <v>47</v>
      </c>
      <c r="G954">
        <v>2016</v>
      </c>
      <c r="H954">
        <v>2</v>
      </c>
      <c r="I954" t="s">
        <v>104</v>
      </c>
      <c r="J954" t="s">
        <v>107</v>
      </c>
      <c r="K954" t="s">
        <v>108</v>
      </c>
    </row>
    <row r="955" spans="1:11" s="9" customFormat="1" hidden="1" x14ac:dyDescent="0.25">
      <c r="A955" t="s">
        <v>99</v>
      </c>
      <c r="B955" t="s">
        <v>100</v>
      </c>
      <c r="C955" t="s">
        <v>39</v>
      </c>
      <c r="D955" t="s">
        <v>41</v>
      </c>
      <c r="E955">
        <v>25</v>
      </c>
      <c r="F955" t="s">
        <v>43</v>
      </c>
      <c r="G955">
        <v>2016</v>
      </c>
      <c r="H955">
        <v>2</v>
      </c>
      <c r="I955" t="s">
        <v>104</v>
      </c>
      <c r="J955" t="s">
        <v>107</v>
      </c>
      <c r="K955" t="s">
        <v>108</v>
      </c>
    </row>
    <row r="956" spans="1:11" s="9" customFormat="1" hidden="1" x14ac:dyDescent="0.25">
      <c r="A956" t="s">
        <v>99</v>
      </c>
      <c r="B956" t="s">
        <v>100</v>
      </c>
      <c r="C956" t="s">
        <v>39</v>
      </c>
      <c r="D956" t="s">
        <v>41</v>
      </c>
      <c r="E956">
        <v>25</v>
      </c>
      <c r="F956" t="s">
        <v>47</v>
      </c>
      <c r="G956">
        <v>2016</v>
      </c>
      <c r="H956">
        <v>2</v>
      </c>
      <c r="I956" t="s">
        <v>104</v>
      </c>
      <c r="J956" t="s">
        <v>107</v>
      </c>
      <c r="K956" t="s">
        <v>108</v>
      </c>
    </row>
    <row r="957" spans="1:11" s="9" customFormat="1" x14ac:dyDescent="0.25">
      <c r="A957" t="s">
        <v>99</v>
      </c>
      <c r="B957" t="s">
        <v>100</v>
      </c>
      <c r="C957" t="s">
        <v>48</v>
      </c>
      <c r="D957" t="s">
        <v>50</v>
      </c>
      <c r="E957">
        <v>25</v>
      </c>
      <c r="F957" t="s">
        <v>43</v>
      </c>
      <c r="G957">
        <v>2016</v>
      </c>
      <c r="H957">
        <v>2</v>
      </c>
      <c r="I957" t="s">
        <v>104</v>
      </c>
      <c r="J957" t="s">
        <v>107</v>
      </c>
      <c r="K957" t="s">
        <v>108</v>
      </c>
    </row>
    <row r="958" spans="1:11" s="9" customFormat="1" x14ac:dyDescent="0.25">
      <c r="A958" t="s">
        <v>99</v>
      </c>
      <c r="B958" t="s">
        <v>100</v>
      </c>
      <c r="C958" t="s">
        <v>48</v>
      </c>
      <c r="D958" t="s">
        <v>50</v>
      </c>
      <c r="E958">
        <v>25</v>
      </c>
      <c r="F958" t="s">
        <v>47</v>
      </c>
      <c r="G958">
        <v>2016</v>
      </c>
      <c r="H958">
        <v>2</v>
      </c>
      <c r="I958" t="s">
        <v>104</v>
      </c>
      <c r="J958" t="s">
        <v>107</v>
      </c>
      <c r="K958" t="s">
        <v>108</v>
      </c>
    </row>
    <row r="959" spans="1:11" s="9" customFormat="1" hidden="1" x14ac:dyDescent="0.25">
      <c r="A959" t="s">
        <v>99</v>
      </c>
      <c r="B959" t="s">
        <v>100</v>
      </c>
      <c r="C959" t="s">
        <v>52</v>
      </c>
      <c r="D959" t="s">
        <v>54</v>
      </c>
      <c r="E959">
        <v>25</v>
      </c>
      <c r="F959" t="s">
        <v>43</v>
      </c>
      <c r="G959">
        <v>2016</v>
      </c>
      <c r="H959">
        <v>3</v>
      </c>
      <c r="I959" t="s">
        <v>104</v>
      </c>
      <c r="J959" t="s">
        <v>107</v>
      </c>
      <c r="K959" t="s">
        <v>108</v>
      </c>
    </row>
    <row r="960" spans="1:11" s="9" customFormat="1" hidden="1" x14ac:dyDescent="0.25">
      <c r="A960" t="s">
        <v>99</v>
      </c>
      <c r="B960" t="s">
        <v>100</v>
      </c>
      <c r="C960" t="s">
        <v>52</v>
      </c>
      <c r="D960" t="s">
        <v>54</v>
      </c>
      <c r="E960">
        <v>25</v>
      </c>
      <c r="F960" t="s">
        <v>47</v>
      </c>
      <c r="G960">
        <v>2016</v>
      </c>
      <c r="H960">
        <v>3</v>
      </c>
      <c r="I960" t="s">
        <v>104</v>
      </c>
      <c r="J960" t="s">
        <v>107</v>
      </c>
      <c r="K960" t="s">
        <v>108</v>
      </c>
    </row>
    <row r="961" spans="1:11" s="9" customFormat="1" hidden="1" x14ac:dyDescent="0.25">
      <c r="A961" t="s">
        <v>99</v>
      </c>
      <c r="B961" t="s">
        <v>100</v>
      </c>
      <c r="C961" t="s">
        <v>39</v>
      </c>
      <c r="D961" t="s">
        <v>41</v>
      </c>
      <c r="E961">
        <v>25</v>
      </c>
      <c r="F961" t="s">
        <v>47</v>
      </c>
      <c r="G961">
        <v>2016</v>
      </c>
      <c r="H961">
        <v>3</v>
      </c>
      <c r="I961" t="s">
        <v>104</v>
      </c>
      <c r="J961" t="s">
        <v>107</v>
      </c>
      <c r="K961" t="s">
        <v>108</v>
      </c>
    </row>
    <row r="962" spans="1:11" s="9" customFormat="1" x14ac:dyDescent="0.25">
      <c r="A962" t="s">
        <v>99</v>
      </c>
      <c r="B962" t="s">
        <v>100</v>
      </c>
      <c r="C962" t="s">
        <v>48</v>
      </c>
      <c r="D962" t="s">
        <v>50</v>
      </c>
      <c r="E962">
        <v>25</v>
      </c>
      <c r="F962" t="s">
        <v>43</v>
      </c>
      <c r="G962">
        <v>2016</v>
      </c>
      <c r="H962">
        <v>3</v>
      </c>
      <c r="I962" t="s">
        <v>104</v>
      </c>
      <c r="J962" t="s">
        <v>107</v>
      </c>
      <c r="K962" t="s">
        <v>108</v>
      </c>
    </row>
    <row r="963" spans="1:11" s="9" customFormat="1" x14ac:dyDescent="0.25">
      <c r="A963" t="s">
        <v>99</v>
      </c>
      <c r="B963" t="s">
        <v>100</v>
      </c>
      <c r="C963" t="s">
        <v>48</v>
      </c>
      <c r="D963" t="s">
        <v>50</v>
      </c>
      <c r="E963">
        <v>25</v>
      </c>
      <c r="F963" t="s">
        <v>47</v>
      </c>
      <c r="G963">
        <v>2016</v>
      </c>
      <c r="H963">
        <v>3</v>
      </c>
      <c r="I963" t="s">
        <v>104</v>
      </c>
      <c r="J963" t="s">
        <v>107</v>
      </c>
      <c r="K963" t="s">
        <v>108</v>
      </c>
    </row>
    <row r="964" spans="1:11" s="9" customFormat="1" hidden="1" x14ac:dyDescent="0.25">
      <c r="A964" t="s">
        <v>99</v>
      </c>
      <c r="B964" t="s">
        <v>100</v>
      </c>
      <c r="C964" t="s">
        <v>52</v>
      </c>
      <c r="D964" t="s">
        <v>54</v>
      </c>
      <c r="E964">
        <v>25</v>
      </c>
      <c r="F964" t="s">
        <v>43</v>
      </c>
      <c r="G964">
        <v>2016</v>
      </c>
      <c r="H964">
        <v>4</v>
      </c>
      <c r="I964" t="s">
        <v>104</v>
      </c>
      <c r="J964" t="s">
        <v>107</v>
      </c>
      <c r="K964" t="s">
        <v>108</v>
      </c>
    </row>
    <row r="965" spans="1:11" s="9" customFormat="1" hidden="1" x14ac:dyDescent="0.25">
      <c r="A965" t="s">
        <v>99</v>
      </c>
      <c r="B965" t="s">
        <v>100</v>
      </c>
      <c r="C965" t="s">
        <v>52</v>
      </c>
      <c r="D965" t="s">
        <v>54</v>
      </c>
      <c r="E965">
        <v>25</v>
      </c>
      <c r="F965" t="s">
        <v>47</v>
      </c>
      <c r="G965">
        <v>2016</v>
      </c>
      <c r="H965">
        <v>4</v>
      </c>
      <c r="I965" t="s">
        <v>104</v>
      </c>
      <c r="J965" t="s">
        <v>107</v>
      </c>
      <c r="K965" t="s">
        <v>108</v>
      </c>
    </row>
    <row r="966" spans="1:11" s="9" customFormat="1" hidden="1" x14ac:dyDescent="0.25">
      <c r="A966" t="s">
        <v>99</v>
      </c>
      <c r="B966" t="s">
        <v>100</v>
      </c>
      <c r="C966" t="s">
        <v>39</v>
      </c>
      <c r="D966" t="s">
        <v>41</v>
      </c>
      <c r="E966">
        <v>25</v>
      </c>
      <c r="F966" t="s">
        <v>47</v>
      </c>
      <c r="G966">
        <v>2016</v>
      </c>
      <c r="H966">
        <v>4</v>
      </c>
      <c r="I966" t="s">
        <v>104</v>
      </c>
      <c r="J966" t="s">
        <v>107</v>
      </c>
      <c r="K966" t="s">
        <v>108</v>
      </c>
    </row>
    <row r="967" spans="1:11" s="9" customFormat="1" x14ac:dyDescent="0.25">
      <c r="A967" t="s">
        <v>99</v>
      </c>
      <c r="B967" t="s">
        <v>100</v>
      </c>
      <c r="C967" t="s">
        <v>48</v>
      </c>
      <c r="D967" t="s">
        <v>50</v>
      </c>
      <c r="E967">
        <v>25</v>
      </c>
      <c r="F967" t="s">
        <v>43</v>
      </c>
      <c r="G967">
        <v>2016</v>
      </c>
      <c r="H967">
        <v>4</v>
      </c>
      <c r="I967" t="s">
        <v>104</v>
      </c>
      <c r="J967" t="s">
        <v>107</v>
      </c>
      <c r="K967" t="s">
        <v>108</v>
      </c>
    </row>
    <row r="968" spans="1:11" s="9" customFormat="1" x14ac:dyDescent="0.25">
      <c r="A968" t="s">
        <v>99</v>
      </c>
      <c r="B968" t="s">
        <v>100</v>
      </c>
      <c r="C968" t="s">
        <v>48</v>
      </c>
      <c r="D968" t="s">
        <v>50</v>
      </c>
      <c r="E968">
        <v>25</v>
      </c>
      <c r="F968" t="s">
        <v>47</v>
      </c>
      <c r="G968">
        <v>2016</v>
      </c>
      <c r="H968">
        <v>4</v>
      </c>
      <c r="I968" t="s">
        <v>104</v>
      </c>
      <c r="J968" t="s">
        <v>107</v>
      </c>
      <c r="K968" t="s">
        <v>108</v>
      </c>
    </row>
    <row r="969" spans="1:11" s="9" customFormat="1" hidden="1" x14ac:dyDescent="0.25">
      <c r="A969" t="s">
        <v>99</v>
      </c>
      <c r="B969" t="s">
        <v>100</v>
      </c>
      <c r="C969" t="s">
        <v>52</v>
      </c>
      <c r="D969" t="s">
        <v>54</v>
      </c>
      <c r="E969">
        <v>25</v>
      </c>
      <c r="F969" t="s">
        <v>43</v>
      </c>
      <c r="G969">
        <v>2014</v>
      </c>
      <c r="H969">
        <v>1</v>
      </c>
      <c r="I969" t="s">
        <v>101</v>
      </c>
      <c r="J969" t="s">
        <v>107</v>
      </c>
      <c r="K969"/>
    </row>
    <row r="970" spans="1:11" s="9" customFormat="1" hidden="1" x14ac:dyDescent="0.25">
      <c r="A970" t="s">
        <v>99</v>
      </c>
      <c r="B970" t="s">
        <v>100</v>
      </c>
      <c r="C970" t="s">
        <v>32</v>
      </c>
      <c r="D970" t="s">
        <v>34</v>
      </c>
      <c r="E970">
        <v>25</v>
      </c>
      <c r="F970" t="s">
        <v>43</v>
      </c>
      <c r="G970">
        <v>2014</v>
      </c>
      <c r="H970">
        <v>1</v>
      </c>
      <c r="I970" t="s">
        <v>101</v>
      </c>
      <c r="J970" t="s">
        <v>107</v>
      </c>
      <c r="K970"/>
    </row>
    <row r="971" spans="1:11" s="9" customFormat="1" hidden="1" x14ac:dyDescent="0.25">
      <c r="A971" t="s">
        <v>99</v>
      </c>
      <c r="B971" t="s">
        <v>100</v>
      </c>
      <c r="C971" t="s">
        <v>32</v>
      </c>
      <c r="D971" t="s">
        <v>34</v>
      </c>
      <c r="E971">
        <v>25</v>
      </c>
      <c r="F971" t="s">
        <v>43</v>
      </c>
      <c r="G971">
        <v>2014</v>
      </c>
      <c r="H971">
        <v>1</v>
      </c>
      <c r="I971" t="s">
        <v>104</v>
      </c>
      <c r="J971" t="s">
        <v>107</v>
      </c>
      <c r="K971"/>
    </row>
    <row r="972" spans="1:11" s="9" customFormat="1" x14ac:dyDescent="0.25">
      <c r="A972" t="s">
        <v>99</v>
      </c>
      <c r="B972" t="s">
        <v>100</v>
      </c>
      <c r="C972" t="s">
        <v>48</v>
      </c>
      <c r="D972" t="s">
        <v>50</v>
      </c>
      <c r="E972">
        <v>25</v>
      </c>
      <c r="F972" t="s">
        <v>43</v>
      </c>
      <c r="G972">
        <v>2014</v>
      </c>
      <c r="H972">
        <v>1</v>
      </c>
      <c r="I972" t="s">
        <v>101</v>
      </c>
      <c r="J972" t="s">
        <v>107</v>
      </c>
      <c r="K972"/>
    </row>
    <row r="973" spans="1:11" s="9" customFormat="1" hidden="1" x14ac:dyDescent="0.25">
      <c r="A973" t="s">
        <v>99</v>
      </c>
      <c r="B973" t="s">
        <v>100</v>
      </c>
      <c r="C973" t="s">
        <v>51</v>
      </c>
      <c r="D973" t="s">
        <v>28</v>
      </c>
      <c r="E973">
        <v>25</v>
      </c>
      <c r="F973" t="s">
        <v>43</v>
      </c>
      <c r="G973">
        <v>2014</v>
      </c>
      <c r="H973">
        <v>1</v>
      </c>
      <c r="I973" t="s">
        <v>104</v>
      </c>
      <c r="J973" t="s">
        <v>107</v>
      </c>
      <c r="K973"/>
    </row>
    <row r="974" spans="1:11" s="9" customFormat="1" hidden="1" x14ac:dyDescent="0.25">
      <c r="A974" t="s">
        <v>99</v>
      </c>
      <c r="B974" t="s">
        <v>100</v>
      </c>
      <c r="C974" t="s">
        <v>51</v>
      </c>
      <c r="D974" t="s">
        <v>28</v>
      </c>
      <c r="E974">
        <v>25</v>
      </c>
      <c r="F974" t="s">
        <v>43</v>
      </c>
      <c r="G974">
        <v>2014</v>
      </c>
      <c r="H974">
        <v>1</v>
      </c>
      <c r="I974" t="s">
        <v>101</v>
      </c>
      <c r="J974" t="s">
        <v>107</v>
      </c>
      <c r="K974"/>
    </row>
    <row r="975" spans="1:11" s="9" customFormat="1" hidden="1" x14ac:dyDescent="0.25">
      <c r="A975" t="s">
        <v>99</v>
      </c>
      <c r="B975" t="s">
        <v>100</v>
      </c>
      <c r="C975" t="s">
        <v>52</v>
      </c>
      <c r="D975" t="s">
        <v>54</v>
      </c>
      <c r="E975">
        <v>25</v>
      </c>
      <c r="F975" t="s">
        <v>43</v>
      </c>
      <c r="G975">
        <v>2014</v>
      </c>
      <c r="H975">
        <v>2</v>
      </c>
      <c r="I975" t="s">
        <v>101</v>
      </c>
      <c r="J975" t="s">
        <v>107</v>
      </c>
      <c r="K975"/>
    </row>
    <row r="976" spans="1:11" s="9" customFormat="1" hidden="1" x14ac:dyDescent="0.25">
      <c r="A976" t="s">
        <v>99</v>
      </c>
      <c r="B976" t="s">
        <v>100</v>
      </c>
      <c r="C976" t="s">
        <v>32</v>
      </c>
      <c r="D976" t="s">
        <v>34</v>
      </c>
      <c r="E976">
        <v>25</v>
      </c>
      <c r="F976" t="s">
        <v>43</v>
      </c>
      <c r="G976">
        <v>2014</v>
      </c>
      <c r="H976">
        <v>2</v>
      </c>
      <c r="I976" t="s">
        <v>101</v>
      </c>
      <c r="J976" t="s">
        <v>107</v>
      </c>
      <c r="K976"/>
    </row>
    <row r="977" spans="1:11" s="9" customFormat="1" hidden="1" x14ac:dyDescent="0.25">
      <c r="A977" t="s">
        <v>99</v>
      </c>
      <c r="B977" t="s">
        <v>100</v>
      </c>
      <c r="C977" t="s">
        <v>32</v>
      </c>
      <c r="D977" t="s">
        <v>34</v>
      </c>
      <c r="E977">
        <v>25</v>
      </c>
      <c r="F977" t="s">
        <v>43</v>
      </c>
      <c r="G977">
        <v>2014</v>
      </c>
      <c r="H977">
        <v>2</v>
      </c>
      <c r="I977" t="s">
        <v>104</v>
      </c>
      <c r="J977" t="s">
        <v>107</v>
      </c>
      <c r="K977"/>
    </row>
    <row r="978" spans="1:11" s="9" customFormat="1" x14ac:dyDescent="0.25">
      <c r="A978" t="s">
        <v>99</v>
      </c>
      <c r="B978" t="s">
        <v>100</v>
      </c>
      <c r="C978" t="s">
        <v>48</v>
      </c>
      <c r="D978" t="s">
        <v>50</v>
      </c>
      <c r="E978">
        <v>25</v>
      </c>
      <c r="F978" t="s">
        <v>43</v>
      </c>
      <c r="G978">
        <v>2014</v>
      </c>
      <c r="H978">
        <v>2</v>
      </c>
      <c r="I978" t="s">
        <v>101</v>
      </c>
      <c r="J978" t="s">
        <v>107</v>
      </c>
      <c r="K978"/>
    </row>
    <row r="979" spans="1:11" s="9" customFormat="1" hidden="1" x14ac:dyDescent="0.25">
      <c r="A979" t="s">
        <v>99</v>
      </c>
      <c r="B979" t="s">
        <v>100</v>
      </c>
      <c r="C979" t="s">
        <v>51</v>
      </c>
      <c r="D979" t="s">
        <v>28</v>
      </c>
      <c r="E979">
        <v>25</v>
      </c>
      <c r="F979" t="s">
        <v>43</v>
      </c>
      <c r="G979">
        <v>2014</v>
      </c>
      <c r="H979">
        <v>2</v>
      </c>
      <c r="I979" t="s">
        <v>104</v>
      </c>
      <c r="J979" t="s">
        <v>107</v>
      </c>
      <c r="K979"/>
    </row>
    <row r="980" spans="1:11" s="9" customFormat="1" hidden="1" x14ac:dyDescent="0.25">
      <c r="A980" t="s">
        <v>99</v>
      </c>
      <c r="B980" t="s">
        <v>100</v>
      </c>
      <c r="C980" t="s">
        <v>51</v>
      </c>
      <c r="D980" t="s">
        <v>28</v>
      </c>
      <c r="E980">
        <v>25</v>
      </c>
      <c r="F980" t="s">
        <v>43</v>
      </c>
      <c r="G980">
        <v>2014</v>
      </c>
      <c r="H980">
        <v>2</v>
      </c>
      <c r="I980" t="s">
        <v>101</v>
      </c>
      <c r="J980" t="s">
        <v>107</v>
      </c>
      <c r="K980"/>
    </row>
    <row r="981" spans="1:11" s="9" customFormat="1" hidden="1" x14ac:dyDescent="0.25">
      <c r="A981" t="s">
        <v>99</v>
      </c>
      <c r="B981" t="s">
        <v>100</v>
      </c>
      <c r="C981" t="s">
        <v>52</v>
      </c>
      <c r="D981" t="s">
        <v>54</v>
      </c>
      <c r="E981">
        <v>25</v>
      </c>
      <c r="F981" t="s">
        <v>43</v>
      </c>
      <c r="G981">
        <v>2014</v>
      </c>
      <c r="H981">
        <v>3</v>
      </c>
      <c r="I981" t="s">
        <v>101</v>
      </c>
      <c r="J981" t="s">
        <v>107</v>
      </c>
      <c r="K981"/>
    </row>
    <row r="982" spans="1:11" s="9" customFormat="1" hidden="1" x14ac:dyDescent="0.25">
      <c r="A982" t="s">
        <v>99</v>
      </c>
      <c r="B982" t="s">
        <v>100</v>
      </c>
      <c r="C982" t="s">
        <v>32</v>
      </c>
      <c r="D982" t="s">
        <v>34</v>
      </c>
      <c r="E982">
        <v>25</v>
      </c>
      <c r="F982" t="s">
        <v>43</v>
      </c>
      <c r="G982">
        <v>2014</v>
      </c>
      <c r="H982">
        <v>3</v>
      </c>
      <c r="I982" t="s">
        <v>101</v>
      </c>
      <c r="J982" t="s">
        <v>107</v>
      </c>
      <c r="K982"/>
    </row>
    <row r="983" spans="1:11" s="9" customFormat="1" hidden="1" x14ac:dyDescent="0.25">
      <c r="A983" t="s">
        <v>99</v>
      </c>
      <c r="B983" t="s">
        <v>100</v>
      </c>
      <c r="C983" t="s">
        <v>32</v>
      </c>
      <c r="D983" t="s">
        <v>34</v>
      </c>
      <c r="E983">
        <v>25</v>
      </c>
      <c r="F983" t="s">
        <v>43</v>
      </c>
      <c r="G983">
        <v>2014</v>
      </c>
      <c r="H983">
        <v>3</v>
      </c>
      <c r="I983" t="s">
        <v>104</v>
      </c>
      <c r="J983" t="s">
        <v>107</v>
      </c>
      <c r="K983"/>
    </row>
    <row r="984" spans="1:11" s="9" customFormat="1" x14ac:dyDescent="0.25">
      <c r="A984" t="s">
        <v>99</v>
      </c>
      <c r="B984" t="s">
        <v>100</v>
      </c>
      <c r="C984" t="s">
        <v>48</v>
      </c>
      <c r="D984" t="s">
        <v>50</v>
      </c>
      <c r="E984">
        <v>25</v>
      </c>
      <c r="F984" t="s">
        <v>43</v>
      </c>
      <c r="G984">
        <v>2014</v>
      </c>
      <c r="H984">
        <v>3</v>
      </c>
      <c r="I984" t="s">
        <v>101</v>
      </c>
      <c r="J984" t="s">
        <v>107</v>
      </c>
      <c r="K984"/>
    </row>
    <row r="985" spans="1:11" s="9" customFormat="1" hidden="1" x14ac:dyDescent="0.25">
      <c r="A985" t="s">
        <v>99</v>
      </c>
      <c r="B985" t="s">
        <v>100</v>
      </c>
      <c r="C985" t="s">
        <v>51</v>
      </c>
      <c r="D985" t="s">
        <v>28</v>
      </c>
      <c r="E985">
        <v>25</v>
      </c>
      <c r="F985" t="s">
        <v>43</v>
      </c>
      <c r="G985">
        <v>2014</v>
      </c>
      <c r="H985">
        <v>3</v>
      </c>
      <c r="I985" t="s">
        <v>104</v>
      </c>
      <c r="J985" t="s">
        <v>107</v>
      </c>
      <c r="K985"/>
    </row>
    <row r="986" spans="1:11" s="9" customFormat="1" hidden="1" x14ac:dyDescent="0.25">
      <c r="A986" t="s">
        <v>99</v>
      </c>
      <c r="B986" t="s">
        <v>100</v>
      </c>
      <c r="C986" t="s">
        <v>51</v>
      </c>
      <c r="D986" t="s">
        <v>28</v>
      </c>
      <c r="E986">
        <v>25</v>
      </c>
      <c r="F986" t="s">
        <v>43</v>
      </c>
      <c r="G986">
        <v>2014</v>
      </c>
      <c r="H986">
        <v>3</v>
      </c>
      <c r="I986" t="s">
        <v>101</v>
      </c>
      <c r="J986" t="s">
        <v>107</v>
      </c>
      <c r="K986"/>
    </row>
    <row r="987" spans="1:11" s="9" customFormat="1" hidden="1" x14ac:dyDescent="0.25">
      <c r="A987" t="s">
        <v>99</v>
      </c>
      <c r="B987" t="s">
        <v>100</v>
      </c>
      <c r="C987" t="s">
        <v>52</v>
      </c>
      <c r="D987" t="s">
        <v>54</v>
      </c>
      <c r="E987">
        <v>25</v>
      </c>
      <c r="F987" t="s">
        <v>43</v>
      </c>
      <c r="G987">
        <v>2014</v>
      </c>
      <c r="H987">
        <v>4</v>
      </c>
      <c r="I987" t="s">
        <v>101</v>
      </c>
      <c r="J987" t="s">
        <v>107</v>
      </c>
      <c r="K987"/>
    </row>
    <row r="988" spans="1:11" s="9" customFormat="1" hidden="1" x14ac:dyDescent="0.25">
      <c r="A988" t="s">
        <v>99</v>
      </c>
      <c r="B988" t="s">
        <v>100</v>
      </c>
      <c r="C988" t="s">
        <v>32</v>
      </c>
      <c r="D988" t="s">
        <v>34</v>
      </c>
      <c r="E988">
        <v>25</v>
      </c>
      <c r="F988" t="s">
        <v>43</v>
      </c>
      <c r="G988">
        <v>2014</v>
      </c>
      <c r="H988">
        <v>4</v>
      </c>
      <c r="I988" t="s">
        <v>101</v>
      </c>
      <c r="J988" t="s">
        <v>107</v>
      </c>
      <c r="K988"/>
    </row>
    <row r="989" spans="1:11" s="9" customFormat="1" hidden="1" x14ac:dyDescent="0.25">
      <c r="A989" t="s">
        <v>99</v>
      </c>
      <c r="B989" t="s">
        <v>100</v>
      </c>
      <c r="C989" t="s">
        <v>32</v>
      </c>
      <c r="D989" t="s">
        <v>34</v>
      </c>
      <c r="E989">
        <v>25</v>
      </c>
      <c r="F989" t="s">
        <v>43</v>
      </c>
      <c r="G989">
        <v>2014</v>
      </c>
      <c r="H989">
        <v>4</v>
      </c>
      <c r="I989" t="s">
        <v>104</v>
      </c>
      <c r="J989" t="s">
        <v>107</v>
      </c>
      <c r="K989"/>
    </row>
    <row r="990" spans="1:11" s="9" customFormat="1" x14ac:dyDescent="0.25">
      <c r="A990" t="s">
        <v>99</v>
      </c>
      <c r="B990" t="s">
        <v>100</v>
      </c>
      <c r="C990" t="s">
        <v>48</v>
      </c>
      <c r="D990" t="s">
        <v>50</v>
      </c>
      <c r="E990">
        <v>25</v>
      </c>
      <c r="F990" t="s">
        <v>43</v>
      </c>
      <c r="G990">
        <v>2014</v>
      </c>
      <c r="H990">
        <v>4</v>
      </c>
      <c r="I990" t="s">
        <v>101</v>
      </c>
      <c r="J990" t="s">
        <v>107</v>
      </c>
      <c r="K990"/>
    </row>
    <row r="991" spans="1:11" s="9" customFormat="1" hidden="1" x14ac:dyDescent="0.25">
      <c r="A991" t="s">
        <v>99</v>
      </c>
      <c r="B991" t="s">
        <v>100</v>
      </c>
      <c r="C991" t="s">
        <v>51</v>
      </c>
      <c r="D991" t="s">
        <v>28</v>
      </c>
      <c r="E991">
        <v>25</v>
      </c>
      <c r="F991" t="s">
        <v>43</v>
      </c>
      <c r="G991">
        <v>2014</v>
      </c>
      <c r="H991">
        <v>4</v>
      </c>
      <c r="I991" t="s">
        <v>104</v>
      </c>
      <c r="J991" t="s">
        <v>107</v>
      </c>
      <c r="K991"/>
    </row>
    <row r="992" spans="1:11" s="9" customFormat="1" hidden="1" x14ac:dyDescent="0.25">
      <c r="A992" t="s">
        <v>99</v>
      </c>
      <c r="B992" t="s">
        <v>100</v>
      </c>
      <c r="C992" t="s">
        <v>51</v>
      </c>
      <c r="D992" t="s">
        <v>28</v>
      </c>
      <c r="E992">
        <v>25</v>
      </c>
      <c r="F992" t="s">
        <v>43</v>
      </c>
      <c r="G992">
        <v>2014</v>
      </c>
      <c r="H992">
        <v>4</v>
      </c>
      <c r="I992" t="s">
        <v>101</v>
      </c>
      <c r="J992" t="s">
        <v>107</v>
      </c>
      <c r="K992"/>
    </row>
    <row r="993" spans="1:11" s="9" customFormat="1" hidden="1" x14ac:dyDescent="0.25">
      <c r="A993" t="s">
        <v>99</v>
      </c>
      <c r="B993" t="s">
        <v>100</v>
      </c>
      <c r="C993" t="s">
        <v>52</v>
      </c>
      <c r="D993" t="s">
        <v>54</v>
      </c>
      <c r="E993">
        <v>25</v>
      </c>
      <c r="F993" t="s">
        <v>43</v>
      </c>
      <c r="G993">
        <v>2015</v>
      </c>
      <c r="H993">
        <v>1</v>
      </c>
      <c r="I993" t="s">
        <v>101</v>
      </c>
      <c r="J993" t="s">
        <v>107</v>
      </c>
      <c r="K993"/>
    </row>
    <row r="994" spans="1:11" s="9" customFormat="1" hidden="1" x14ac:dyDescent="0.25">
      <c r="A994" t="s">
        <v>99</v>
      </c>
      <c r="B994" t="s">
        <v>100</v>
      </c>
      <c r="C994" t="s">
        <v>32</v>
      </c>
      <c r="D994" t="s">
        <v>34</v>
      </c>
      <c r="E994">
        <v>25</v>
      </c>
      <c r="F994" t="s">
        <v>43</v>
      </c>
      <c r="G994">
        <v>2015</v>
      </c>
      <c r="H994">
        <v>1</v>
      </c>
      <c r="I994" t="s">
        <v>101</v>
      </c>
      <c r="J994" t="s">
        <v>107</v>
      </c>
      <c r="K994"/>
    </row>
    <row r="995" spans="1:11" s="9" customFormat="1" hidden="1" x14ac:dyDescent="0.25">
      <c r="A995" t="s">
        <v>99</v>
      </c>
      <c r="B995" t="s">
        <v>100</v>
      </c>
      <c r="C995" t="s">
        <v>32</v>
      </c>
      <c r="D995" t="s">
        <v>34</v>
      </c>
      <c r="E995">
        <v>25</v>
      </c>
      <c r="F995" t="s">
        <v>43</v>
      </c>
      <c r="G995">
        <v>2015</v>
      </c>
      <c r="H995">
        <v>1</v>
      </c>
      <c r="I995" t="s">
        <v>104</v>
      </c>
      <c r="J995" t="s">
        <v>107</v>
      </c>
      <c r="K995"/>
    </row>
    <row r="996" spans="1:11" s="9" customFormat="1" x14ac:dyDescent="0.25">
      <c r="A996" t="s">
        <v>99</v>
      </c>
      <c r="B996" t="s">
        <v>100</v>
      </c>
      <c r="C996" t="s">
        <v>48</v>
      </c>
      <c r="D996" t="s">
        <v>50</v>
      </c>
      <c r="E996">
        <v>25</v>
      </c>
      <c r="F996" t="s">
        <v>43</v>
      </c>
      <c r="G996">
        <v>2015</v>
      </c>
      <c r="H996">
        <v>1</v>
      </c>
      <c r="I996" t="s">
        <v>101</v>
      </c>
      <c r="J996" t="s">
        <v>107</v>
      </c>
      <c r="K996"/>
    </row>
    <row r="997" spans="1:11" s="9" customFormat="1" hidden="1" x14ac:dyDescent="0.25">
      <c r="A997" t="s">
        <v>99</v>
      </c>
      <c r="B997" t="s">
        <v>100</v>
      </c>
      <c r="C997" t="s">
        <v>51</v>
      </c>
      <c r="D997" t="s">
        <v>28</v>
      </c>
      <c r="E997">
        <v>25</v>
      </c>
      <c r="F997" t="s">
        <v>43</v>
      </c>
      <c r="G997">
        <v>2015</v>
      </c>
      <c r="H997">
        <v>1</v>
      </c>
      <c r="I997" t="s">
        <v>101</v>
      </c>
      <c r="J997" t="s">
        <v>107</v>
      </c>
      <c r="K997"/>
    </row>
    <row r="998" spans="1:11" s="9" customFormat="1" hidden="1" x14ac:dyDescent="0.25">
      <c r="A998" t="s">
        <v>99</v>
      </c>
      <c r="B998" t="s">
        <v>100</v>
      </c>
      <c r="C998" t="s">
        <v>51</v>
      </c>
      <c r="D998" t="s">
        <v>28</v>
      </c>
      <c r="E998">
        <v>25</v>
      </c>
      <c r="F998" t="s">
        <v>43</v>
      </c>
      <c r="G998">
        <v>2015</v>
      </c>
      <c r="H998">
        <v>1</v>
      </c>
      <c r="I998" t="s">
        <v>104</v>
      </c>
      <c r="J998" t="s">
        <v>107</v>
      </c>
      <c r="K998"/>
    </row>
    <row r="999" spans="1:11" s="9" customFormat="1" hidden="1" x14ac:dyDescent="0.25">
      <c r="A999" t="s">
        <v>99</v>
      </c>
      <c r="B999" t="s">
        <v>100</v>
      </c>
      <c r="C999" t="s">
        <v>52</v>
      </c>
      <c r="D999" t="s">
        <v>54</v>
      </c>
      <c r="E999">
        <v>25</v>
      </c>
      <c r="F999" t="s">
        <v>43</v>
      </c>
      <c r="G999">
        <v>2015</v>
      </c>
      <c r="H999">
        <v>2</v>
      </c>
      <c r="I999" t="s">
        <v>101</v>
      </c>
      <c r="J999" t="s">
        <v>107</v>
      </c>
      <c r="K999"/>
    </row>
    <row r="1000" spans="1:11" s="9" customFormat="1" hidden="1" x14ac:dyDescent="0.25">
      <c r="A1000" t="s">
        <v>99</v>
      </c>
      <c r="B1000" t="s">
        <v>100</v>
      </c>
      <c r="C1000" t="s">
        <v>32</v>
      </c>
      <c r="D1000" t="s">
        <v>34</v>
      </c>
      <c r="E1000">
        <v>25</v>
      </c>
      <c r="F1000" t="s">
        <v>43</v>
      </c>
      <c r="G1000">
        <v>2015</v>
      </c>
      <c r="H1000">
        <v>2</v>
      </c>
      <c r="I1000" t="s">
        <v>101</v>
      </c>
      <c r="J1000" t="s">
        <v>107</v>
      </c>
      <c r="K1000"/>
    </row>
    <row r="1001" spans="1:11" s="9" customFormat="1" hidden="1" x14ac:dyDescent="0.25">
      <c r="A1001" t="s">
        <v>99</v>
      </c>
      <c r="B1001" t="s">
        <v>100</v>
      </c>
      <c r="C1001" t="s">
        <v>32</v>
      </c>
      <c r="D1001" t="s">
        <v>34</v>
      </c>
      <c r="E1001">
        <v>25</v>
      </c>
      <c r="F1001" t="s">
        <v>43</v>
      </c>
      <c r="G1001">
        <v>2015</v>
      </c>
      <c r="H1001">
        <v>2</v>
      </c>
      <c r="I1001" t="s">
        <v>104</v>
      </c>
      <c r="J1001" t="s">
        <v>107</v>
      </c>
      <c r="K1001"/>
    </row>
    <row r="1002" spans="1:11" s="9" customFormat="1" x14ac:dyDescent="0.25">
      <c r="A1002" t="s">
        <v>99</v>
      </c>
      <c r="B1002" t="s">
        <v>100</v>
      </c>
      <c r="C1002" t="s">
        <v>48</v>
      </c>
      <c r="D1002" t="s">
        <v>50</v>
      </c>
      <c r="E1002">
        <v>25</v>
      </c>
      <c r="F1002" t="s">
        <v>43</v>
      </c>
      <c r="G1002">
        <v>2015</v>
      </c>
      <c r="H1002">
        <v>2</v>
      </c>
      <c r="I1002" t="s">
        <v>101</v>
      </c>
      <c r="J1002" t="s">
        <v>107</v>
      </c>
      <c r="K1002"/>
    </row>
    <row r="1003" spans="1:11" s="9" customFormat="1" hidden="1" x14ac:dyDescent="0.25">
      <c r="A1003" t="s">
        <v>99</v>
      </c>
      <c r="B1003" t="s">
        <v>100</v>
      </c>
      <c r="C1003" t="s">
        <v>51</v>
      </c>
      <c r="D1003" t="s">
        <v>28</v>
      </c>
      <c r="E1003">
        <v>25</v>
      </c>
      <c r="F1003" t="s">
        <v>43</v>
      </c>
      <c r="G1003">
        <v>2015</v>
      </c>
      <c r="H1003">
        <v>2</v>
      </c>
      <c r="I1003" t="s">
        <v>101</v>
      </c>
      <c r="J1003" t="s">
        <v>107</v>
      </c>
      <c r="K1003"/>
    </row>
    <row r="1004" spans="1:11" s="9" customFormat="1" hidden="1" x14ac:dyDescent="0.25">
      <c r="A1004" t="s">
        <v>99</v>
      </c>
      <c r="B1004" t="s">
        <v>100</v>
      </c>
      <c r="C1004" t="s">
        <v>51</v>
      </c>
      <c r="D1004" t="s">
        <v>28</v>
      </c>
      <c r="E1004">
        <v>25</v>
      </c>
      <c r="F1004" t="s">
        <v>43</v>
      </c>
      <c r="G1004">
        <v>2015</v>
      </c>
      <c r="H1004">
        <v>2</v>
      </c>
      <c r="I1004" t="s">
        <v>104</v>
      </c>
      <c r="J1004" t="s">
        <v>107</v>
      </c>
      <c r="K1004"/>
    </row>
    <row r="1005" spans="1:11" s="9" customFormat="1" hidden="1" x14ac:dyDescent="0.25">
      <c r="A1005" t="s">
        <v>99</v>
      </c>
      <c r="B1005" t="s">
        <v>100</v>
      </c>
      <c r="C1005" t="s">
        <v>52</v>
      </c>
      <c r="D1005" t="s">
        <v>54</v>
      </c>
      <c r="E1005">
        <v>25</v>
      </c>
      <c r="F1005" t="s">
        <v>43</v>
      </c>
      <c r="G1005">
        <v>2015</v>
      </c>
      <c r="H1005">
        <v>3</v>
      </c>
      <c r="I1005" t="s">
        <v>101</v>
      </c>
      <c r="J1005" t="s">
        <v>107</v>
      </c>
      <c r="K1005"/>
    </row>
    <row r="1006" spans="1:11" s="9" customFormat="1" hidden="1" x14ac:dyDescent="0.25">
      <c r="A1006" t="s">
        <v>99</v>
      </c>
      <c r="B1006" t="s">
        <v>100</v>
      </c>
      <c r="C1006" t="s">
        <v>32</v>
      </c>
      <c r="D1006" t="s">
        <v>34</v>
      </c>
      <c r="E1006">
        <v>25</v>
      </c>
      <c r="F1006" t="s">
        <v>43</v>
      </c>
      <c r="G1006">
        <v>2015</v>
      </c>
      <c r="H1006">
        <v>3</v>
      </c>
      <c r="I1006" t="s">
        <v>101</v>
      </c>
      <c r="J1006" t="s">
        <v>107</v>
      </c>
      <c r="K1006"/>
    </row>
    <row r="1007" spans="1:11" s="9" customFormat="1" hidden="1" x14ac:dyDescent="0.25">
      <c r="A1007" t="s">
        <v>99</v>
      </c>
      <c r="B1007" t="s">
        <v>100</v>
      </c>
      <c r="C1007" t="s">
        <v>32</v>
      </c>
      <c r="D1007" t="s">
        <v>34</v>
      </c>
      <c r="E1007">
        <v>25</v>
      </c>
      <c r="F1007" t="s">
        <v>43</v>
      </c>
      <c r="G1007">
        <v>2015</v>
      </c>
      <c r="H1007">
        <v>3</v>
      </c>
      <c r="I1007" t="s">
        <v>104</v>
      </c>
      <c r="J1007" t="s">
        <v>107</v>
      </c>
      <c r="K1007"/>
    </row>
    <row r="1008" spans="1:11" s="9" customFormat="1" x14ac:dyDescent="0.25">
      <c r="A1008" t="s">
        <v>99</v>
      </c>
      <c r="B1008" t="s">
        <v>100</v>
      </c>
      <c r="C1008" t="s">
        <v>48</v>
      </c>
      <c r="D1008" t="s">
        <v>50</v>
      </c>
      <c r="E1008">
        <v>25</v>
      </c>
      <c r="F1008" t="s">
        <v>43</v>
      </c>
      <c r="G1008">
        <v>2015</v>
      </c>
      <c r="H1008">
        <v>3</v>
      </c>
      <c r="I1008" t="s">
        <v>101</v>
      </c>
      <c r="J1008" t="s">
        <v>107</v>
      </c>
      <c r="K1008"/>
    </row>
    <row r="1009" spans="1:11" s="9" customFormat="1" hidden="1" x14ac:dyDescent="0.25">
      <c r="A1009" t="s">
        <v>99</v>
      </c>
      <c r="B1009" t="s">
        <v>100</v>
      </c>
      <c r="C1009" t="s">
        <v>51</v>
      </c>
      <c r="D1009" t="s">
        <v>28</v>
      </c>
      <c r="E1009">
        <v>25</v>
      </c>
      <c r="F1009" t="s">
        <v>43</v>
      </c>
      <c r="G1009">
        <v>2015</v>
      </c>
      <c r="H1009">
        <v>3</v>
      </c>
      <c r="I1009" t="s">
        <v>101</v>
      </c>
      <c r="J1009" t="s">
        <v>107</v>
      </c>
      <c r="K1009"/>
    </row>
    <row r="1010" spans="1:11" s="9" customFormat="1" hidden="1" x14ac:dyDescent="0.25">
      <c r="A1010" t="s">
        <v>99</v>
      </c>
      <c r="B1010" t="s">
        <v>100</v>
      </c>
      <c r="C1010" t="s">
        <v>51</v>
      </c>
      <c r="D1010" t="s">
        <v>28</v>
      </c>
      <c r="E1010">
        <v>25</v>
      </c>
      <c r="F1010" t="s">
        <v>43</v>
      </c>
      <c r="G1010">
        <v>2015</v>
      </c>
      <c r="H1010">
        <v>3</v>
      </c>
      <c r="I1010" t="s">
        <v>104</v>
      </c>
      <c r="J1010" t="s">
        <v>107</v>
      </c>
      <c r="K1010"/>
    </row>
    <row r="1011" spans="1:11" s="9" customFormat="1" hidden="1" x14ac:dyDescent="0.25">
      <c r="A1011" t="s">
        <v>99</v>
      </c>
      <c r="B1011" t="s">
        <v>100</v>
      </c>
      <c r="C1011" t="s">
        <v>52</v>
      </c>
      <c r="D1011" t="s">
        <v>54</v>
      </c>
      <c r="E1011">
        <v>25</v>
      </c>
      <c r="F1011" t="s">
        <v>43</v>
      </c>
      <c r="G1011">
        <v>2015</v>
      </c>
      <c r="H1011">
        <v>4</v>
      </c>
      <c r="I1011" t="s">
        <v>101</v>
      </c>
      <c r="J1011" t="s">
        <v>107</v>
      </c>
      <c r="K1011"/>
    </row>
    <row r="1012" spans="1:11" s="9" customFormat="1" hidden="1" x14ac:dyDescent="0.25">
      <c r="A1012" t="s">
        <v>99</v>
      </c>
      <c r="B1012" t="s">
        <v>100</v>
      </c>
      <c r="C1012" t="s">
        <v>32</v>
      </c>
      <c r="D1012" t="s">
        <v>34</v>
      </c>
      <c r="E1012">
        <v>25</v>
      </c>
      <c r="F1012" t="s">
        <v>43</v>
      </c>
      <c r="G1012">
        <v>2015</v>
      </c>
      <c r="H1012">
        <v>4</v>
      </c>
      <c r="I1012" t="s">
        <v>101</v>
      </c>
      <c r="J1012" t="s">
        <v>107</v>
      </c>
      <c r="K1012"/>
    </row>
    <row r="1013" spans="1:11" s="9" customFormat="1" hidden="1" x14ac:dyDescent="0.25">
      <c r="A1013" t="s">
        <v>99</v>
      </c>
      <c r="B1013" t="s">
        <v>100</v>
      </c>
      <c r="C1013" t="s">
        <v>32</v>
      </c>
      <c r="D1013" t="s">
        <v>34</v>
      </c>
      <c r="E1013">
        <v>25</v>
      </c>
      <c r="F1013" t="s">
        <v>43</v>
      </c>
      <c r="G1013">
        <v>2015</v>
      </c>
      <c r="H1013">
        <v>4</v>
      </c>
      <c r="I1013" t="s">
        <v>104</v>
      </c>
      <c r="J1013" t="s">
        <v>107</v>
      </c>
      <c r="K1013"/>
    </row>
    <row r="1014" spans="1:11" s="9" customFormat="1" x14ac:dyDescent="0.25">
      <c r="A1014" t="s">
        <v>99</v>
      </c>
      <c r="B1014" t="s">
        <v>100</v>
      </c>
      <c r="C1014" t="s">
        <v>48</v>
      </c>
      <c r="D1014" t="s">
        <v>50</v>
      </c>
      <c r="E1014">
        <v>25</v>
      </c>
      <c r="F1014" t="s">
        <v>43</v>
      </c>
      <c r="G1014">
        <v>2015</v>
      </c>
      <c r="H1014">
        <v>4</v>
      </c>
      <c r="I1014" t="s">
        <v>101</v>
      </c>
      <c r="J1014" t="s">
        <v>107</v>
      </c>
      <c r="K1014"/>
    </row>
    <row r="1015" spans="1:11" s="9" customFormat="1" hidden="1" x14ac:dyDescent="0.25">
      <c r="A1015" t="s">
        <v>99</v>
      </c>
      <c r="B1015" t="s">
        <v>100</v>
      </c>
      <c r="C1015" t="s">
        <v>51</v>
      </c>
      <c r="D1015" t="s">
        <v>28</v>
      </c>
      <c r="E1015">
        <v>25</v>
      </c>
      <c r="F1015" t="s">
        <v>43</v>
      </c>
      <c r="G1015">
        <v>2015</v>
      </c>
      <c r="H1015">
        <v>4</v>
      </c>
      <c r="I1015" t="s">
        <v>101</v>
      </c>
      <c r="J1015" t="s">
        <v>107</v>
      </c>
      <c r="K1015"/>
    </row>
    <row r="1016" spans="1:11" s="9" customFormat="1" hidden="1" x14ac:dyDescent="0.25">
      <c r="A1016" t="s">
        <v>99</v>
      </c>
      <c r="B1016" t="s">
        <v>100</v>
      </c>
      <c r="C1016" t="s">
        <v>51</v>
      </c>
      <c r="D1016" t="s">
        <v>28</v>
      </c>
      <c r="E1016">
        <v>25</v>
      </c>
      <c r="F1016" t="s">
        <v>43</v>
      </c>
      <c r="G1016">
        <v>2015</v>
      </c>
      <c r="H1016">
        <v>4</v>
      </c>
      <c r="I1016" t="s">
        <v>104</v>
      </c>
      <c r="J1016" t="s">
        <v>107</v>
      </c>
      <c r="K1016"/>
    </row>
    <row r="1017" spans="1:11" s="9" customFormat="1" hidden="1" x14ac:dyDescent="0.25">
      <c r="A1017" t="s">
        <v>99</v>
      </c>
      <c r="B1017" t="s">
        <v>100</v>
      </c>
      <c r="C1017" t="s">
        <v>102</v>
      </c>
      <c r="D1017" t="s">
        <v>103</v>
      </c>
      <c r="E1017">
        <v>25</v>
      </c>
      <c r="F1017" t="s">
        <v>43</v>
      </c>
      <c r="G1017">
        <v>2015</v>
      </c>
      <c r="H1017">
        <v>4</v>
      </c>
      <c r="I1017" t="s">
        <v>101</v>
      </c>
      <c r="J1017" t="s">
        <v>107</v>
      </c>
      <c r="K1017"/>
    </row>
    <row r="1018" spans="1:11" s="9" customFormat="1" hidden="1" x14ac:dyDescent="0.25">
      <c r="A1018" t="s">
        <v>99</v>
      </c>
      <c r="B1018" t="s">
        <v>100</v>
      </c>
      <c r="C1018" t="s">
        <v>102</v>
      </c>
      <c r="D1018" t="s">
        <v>103</v>
      </c>
      <c r="E1018">
        <v>25</v>
      </c>
      <c r="F1018" t="s">
        <v>43</v>
      </c>
      <c r="G1018">
        <v>2015</v>
      </c>
      <c r="H1018">
        <v>4</v>
      </c>
      <c r="I1018" t="s">
        <v>104</v>
      </c>
      <c r="J1018" t="s">
        <v>107</v>
      </c>
      <c r="K1018"/>
    </row>
    <row r="1019" spans="1:11" s="9" customFormat="1" hidden="1" x14ac:dyDescent="0.25">
      <c r="A1019" t="s">
        <v>99</v>
      </c>
      <c r="B1019" t="s">
        <v>100</v>
      </c>
      <c r="C1019" t="s">
        <v>52</v>
      </c>
      <c r="D1019" t="s">
        <v>54</v>
      </c>
      <c r="E1019">
        <v>25</v>
      </c>
      <c r="F1019" t="s">
        <v>43</v>
      </c>
      <c r="G1019">
        <v>2016</v>
      </c>
      <c r="H1019">
        <v>1</v>
      </c>
      <c r="I1019" t="s">
        <v>101</v>
      </c>
      <c r="J1019" t="s">
        <v>107</v>
      </c>
      <c r="K1019"/>
    </row>
    <row r="1020" spans="1:11" s="9" customFormat="1" hidden="1" x14ac:dyDescent="0.25">
      <c r="A1020" t="s">
        <v>99</v>
      </c>
      <c r="B1020" t="s">
        <v>100</v>
      </c>
      <c r="C1020" t="s">
        <v>32</v>
      </c>
      <c r="D1020" t="s">
        <v>34</v>
      </c>
      <c r="E1020">
        <v>25</v>
      </c>
      <c r="F1020" t="s">
        <v>43</v>
      </c>
      <c r="G1020">
        <v>2016</v>
      </c>
      <c r="H1020">
        <v>1</v>
      </c>
      <c r="I1020" t="s">
        <v>101</v>
      </c>
      <c r="J1020" t="s">
        <v>107</v>
      </c>
      <c r="K1020"/>
    </row>
    <row r="1021" spans="1:11" s="9" customFormat="1" hidden="1" x14ac:dyDescent="0.25">
      <c r="A1021" t="s">
        <v>99</v>
      </c>
      <c r="B1021" t="s">
        <v>100</v>
      </c>
      <c r="C1021" t="s">
        <v>32</v>
      </c>
      <c r="D1021" t="s">
        <v>34</v>
      </c>
      <c r="E1021">
        <v>25</v>
      </c>
      <c r="F1021" t="s">
        <v>43</v>
      </c>
      <c r="G1021">
        <v>2016</v>
      </c>
      <c r="H1021">
        <v>1</v>
      </c>
      <c r="I1021" t="s">
        <v>104</v>
      </c>
      <c r="J1021" t="s">
        <v>107</v>
      </c>
      <c r="K1021"/>
    </row>
    <row r="1022" spans="1:11" s="9" customFormat="1" x14ac:dyDescent="0.25">
      <c r="A1022" t="s">
        <v>99</v>
      </c>
      <c r="B1022" t="s">
        <v>100</v>
      </c>
      <c r="C1022" t="s">
        <v>48</v>
      </c>
      <c r="D1022" t="s">
        <v>50</v>
      </c>
      <c r="E1022">
        <v>25</v>
      </c>
      <c r="F1022" t="s">
        <v>43</v>
      </c>
      <c r="G1022">
        <v>2016</v>
      </c>
      <c r="H1022">
        <v>1</v>
      </c>
      <c r="I1022" t="s">
        <v>101</v>
      </c>
      <c r="J1022" t="s">
        <v>107</v>
      </c>
      <c r="K1022"/>
    </row>
    <row r="1023" spans="1:11" s="9" customFormat="1" hidden="1" x14ac:dyDescent="0.25">
      <c r="A1023" t="s">
        <v>99</v>
      </c>
      <c r="B1023" t="s">
        <v>100</v>
      </c>
      <c r="C1023" t="s">
        <v>51</v>
      </c>
      <c r="D1023" t="s">
        <v>28</v>
      </c>
      <c r="E1023">
        <v>25</v>
      </c>
      <c r="F1023" t="s">
        <v>43</v>
      </c>
      <c r="G1023">
        <v>2016</v>
      </c>
      <c r="H1023">
        <v>1</v>
      </c>
      <c r="I1023" t="s">
        <v>101</v>
      </c>
      <c r="J1023" t="s">
        <v>107</v>
      </c>
      <c r="K1023"/>
    </row>
    <row r="1024" spans="1:11" s="9" customFormat="1" hidden="1" x14ac:dyDescent="0.25">
      <c r="A1024" t="s">
        <v>99</v>
      </c>
      <c r="B1024" t="s">
        <v>100</v>
      </c>
      <c r="C1024" t="s">
        <v>51</v>
      </c>
      <c r="D1024" t="s">
        <v>28</v>
      </c>
      <c r="E1024">
        <v>25</v>
      </c>
      <c r="F1024" t="s">
        <v>43</v>
      </c>
      <c r="G1024">
        <v>2016</v>
      </c>
      <c r="H1024">
        <v>1</v>
      </c>
      <c r="I1024" t="s">
        <v>104</v>
      </c>
      <c r="J1024" t="s">
        <v>107</v>
      </c>
      <c r="K1024"/>
    </row>
    <row r="1025" spans="1:11" s="9" customFormat="1" hidden="1" x14ac:dyDescent="0.25">
      <c r="A1025" t="s">
        <v>99</v>
      </c>
      <c r="B1025" t="s">
        <v>100</v>
      </c>
      <c r="C1025" t="s">
        <v>52</v>
      </c>
      <c r="D1025" t="s">
        <v>54</v>
      </c>
      <c r="E1025">
        <v>25</v>
      </c>
      <c r="F1025" t="s">
        <v>43</v>
      </c>
      <c r="G1025">
        <v>2016</v>
      </c>
      <c r="H1025">
        <v>2</v>
      </c>
      <c r="I1025" t="s">
        <v>101</v>
      </c>
      <c r="J1025" t="s">
        <v>107</v>
      </c>
      <c r="K1025"/>
    </row>
    <row r="1026" spans="1:11" s="9" customFormat="1" hidden="1" x14ac:dyDescent="0.25">
      <c r="A1026" t="s">
        <v>99</v>
      </c>
      <c r="B1026" t="s">
        <v>100</v>
      </c>
      <c r="C1026" t="s">
        <v>39</v>
      </c>
      <c r="D1026" t="s">
        <v>41</v>
      </c>
      <c r="E1026">
        <v>25</v>
      </c>
      <c r="F1026" t="s">
        <v>43</v>
      </c>
      <c r="G1026">
        <v>2016</v>
      </c>
      <c r="H1026">
        <v>2</v>
      </c>
      <c r="I1026" t="s">
        <v>101</v>
      </c>
      <c r="J1026" t="s">
        <v>107</v>
      </c>
      <c r="K1026"/>
    </row>
    <row r="1027" spans="1:11" s="9" customFormat="1" hidden="1" x14ac:dyDescent="0.25">
      <c r="A1027" t="s">
        <v>99</v>
      </c>
      <c r="B1027" t="s">
        <v>100</v>
      </c>
      <c r="C1027" t="s">
        <v>32</v>
      </c>
      <c r="D1027" t="s">
        <v>34</v>
      </c>
      <c r="E1027">
        <v>25</v>
      </c>
      <c r="F1027" t="s">
        <v>43</v>
      </c>
      <c r="G1027">
        <v>2016</v>
      </c>
      <c r="H1027">
        <v>2</v>
      </c>
      <c r="I1027" t="s">
        <v>101</v>
      </c>
      <c r="J1027" t="s">
        <v>107</v>
      </c>
      <c r="K1027"/>
    </row>
    <row r="1028" spans="1:11" s="9" customFormat="1" hidden="1" x14ac:dyDescent="0.25">
      <c r="A1028" t="s">
        <v>99</v>
      </c>
      <c r="B1028" t="s">
        <v>100</v>
      </c>
      <c r="C1028" t="s">
        <v>32</v>
      </c>
      <c r="D1028" t="s">
        <v>34</v>
      </c>
      <c r="E1028">
        <v>25</v>
      </c>
      <c r="F1028" t="s">
        <v>43</v>
      </c>
      <c r="G1028">
        <v>2016</v>
      </c>
      <c r="H1028">
        <v>2</v>
      </c>
      <c r="I1028" t="s">
        <v>104</v>
      </c>
      <c r="J1028" t="s">
        <v>107</v>
      </c>
      <c r="K1028"/>
    </row>
    <row r="1029" spans="1:11" s="9" customFormat="1" x14ac:dyDescent="0.25">
      <c r="A1029" t="s">
        <v>99</v>
      </c>
      <c r="B1029" t="s">
        <v>100</v>
      </c>
      <c r="C1029" t="s">
        <v>48</v>
      </c>
      <c r="D1029" t="s">
        <v>50</v>
      </c>
      <c r="E1029">
        <v>25</v>
      </c>
      <c r="F1029" t="s">
        <v>43</v>
      </c>
      <c r="G1029">
        <v>2016</v>
      </c>
      <c r="H1029">
        <v>2</v>
      </c>
      <c r="I1029" t="s">
        <v>101</v>
      </c>
      <c r="J1029" t="s">
        <v>107</v>
      </c>
      <c r="K1029"/>
    </row>
    <row r="1030" spans="1:11" s="9" customFormat="1" hidden="1" x14ac:dyDescent="0.25">
      <c r="A1030" t="s">
        <v>99</v>
      </c>
      <c r="B1030" t="s">
        <v>100</v>
      </c>
      <c r="C1030" t="s">
        <v>51</v>
      </c>
      <c r="D1030" t="s">
        <v>28</v>
      </c>
      <c r="E1030">
        <v>25</v>
      </c>
      <c r="F1030" t="s">
        <v>43</v>
      </c>
      <c r="G1030">
        <v>2016</v>
      </c>
      <c r="H1030">
        <v>2</v>
      </c>
      <c r="I1030" t="s">
        <v>104</v>
      </c>
      <c r="J1030" t="s">
        <v>107</v>
      </c>
      <c r="K1030"/>
    </row>
    <row r="1031" spans="1:11" s="9" customFormat="1" hidden="1" x14ac:dyDescent="0.25">
      <c r="A1031" t="s">
        <v>99</v>
      </c>
      <c r="B1031" t="s">
        <v>100</v>
      </c>
      <c r="C1031" t="s">
        <v>51</v>
      </c>
      <c r="D1031" t="s">
        <v>28</v>
      </c>
      <c r="E1031">
        <v>25</v>
      </c>
      <c r="F1031" t="s">
        <v>43</v>
      </c>
      <c r="G1031">
        <v>2016</v>
      </c>
      <c r="H1031">
        <v>2</v>
      </c>
      <c r="I1031" t="s">
        <v>101</v>
      </c>
      <c r="J1031" t="s">
        <v>107</v>
      </c>
      <c r="K1031"/>
    </row>
    <row r="1032" spans="1:11" s="9" customFormat="1" hidden="1" x14ac:dyDescent="0.25">
      <c r="A1032" t="s">
        <v>99</v>
      </c>
      <c r="B1032" t="s">
        <v>100</v>
      </c>
      <c r="C1032" t="s">
        <v>102</v>
      </c>
      <c r="D1032" t="s">
        <v>103</v>
      </c>
      <c r="E1032">
        <v>25</v>
      </c>
      <c r="F1032" t="s">
        <v>43</v>
      </c>
      <c r="G1032">
        <v>2016</v>
      </c>
      <c r="H1032">
        <v>2</v>
      </c>
      <c r="I1032" t="s">
        <v>101</v>
      </c>
      <c r="J1032" t="s">
        <v>107</v>
      </c>
      <c r="K1032"/>
    </row>
    <row r="1033" spans="1:11" s="9" customFormat="1" hidden="1" x14ac:dyDescent="0.25">
      <c r="A1033" t="s">
        <v>99</v>
      </c>
      <c r="B1033" t="s">
        <v>100</v>
      </c>
      <c r="C1033" t="s">
        <v>102</v>
      </c>
      <c r="D1033" t="s">
        <v>103</v>
      </c>
      <c r="E1033">
        <v>25</v>
      </c>
      <c r="F1033" t="s">
        <v>43</v>
      </c>
      <c r="G1033">
        <v>2016</v>
      </c>
      <c r="H1033">
        <v>2</v>
      </c>
      <c r="I1033" t="s">
        <v>104</v>
      </c>
      <c r="J1033" t="s">
        <v>107</v>
      </c>
      <c r="K1033"/>
    </row>
    <row r="1034" spans="1:11" s="9" customFormat="1" hidden="1" x14ac:dyDescent="0.25">
      <c r="A1034" t="s">
        <v>99</v>
      </c>
      <c r="B1034" t="s">
        <v>100</v>
      </c>
      <c r="C1034" t="s">
        <v>52</v>
      </c>
      <c r="D1034" t="s">
        <v>54</v>
      </c>
      <c r="E1034">
        <v>25</v>
      </c>
      <c r="F1034" t="s">
        <v>43</v>
      </c>
      <c r="G1034">
        <v>2016</v>
      </c>
      <c r="H1034">
        <v>3</v>
      </c>
      <c r="I1034" t="s">
        <v>101</v>
      </c>
      <c r="J1034" t="s">
        <v>107</v>
      </c>
      <c r="K1034"/>
    </row>
    <row r="1035" spans="1:11" s="9" customFormat="1" hidden="1" x14ac:dyDescent="0.25">
      <c r="A1035" t="s">
        <v>99</v>
      </c>
      <c r="B1035" t="s">
        <v>100</v>
      </c>
      <c r="C1035" t="s">
        <v>32</v>
      </c>
      <c r="D1035" t="s">
        <v>34</v>
      </c>
      <c r="E1035">
        <v>25</v>
      </c>
      <c r="F1035" t="s">
        <v>43</v>
      </c>
      <c r="G1035">
        <v>2016</v>
      </c>
      <c r="H1035">
        <v>3</v>
      </c>
      <c r="I1035" t="s">
        <v>101</v>
      </c>
      <c r="J1035" t="s">
        <v>107</v>
      </c>
      <c r="K1035"/>
    </row>
    <row r="1036" spans="1:11" s="9" customFormat="1" hidden="1" x14ac:dyDescent="0.25">
      <c r="A1036" t="s">
        <v>99</v>
      </c>
      <c r="B1036" t="s">
        <v>100</v>
      </c>
      <c r="C1036" t="s">
        <v>32</v>
      </c>
      <c r="D1036" t="s">
        <v>34</v>
      </c>
      <c r="E1036">
        <v>25</v>
      </c>
      <c r="F1036" t="s">
        <v>43</v>
      </c>
      <c r="G1036">
        <v>2016</v>
      </c>
      <c r="H1036">
        <v>3</v>
      </c>
      <c r="I1036" t="s">
        <v>104</v>
      </c>
      <c r="J1036" t="s">
        <v>107</v>
      </c>
      <c r="K1036"/>
    </row>
    <row r="1037" spans="1:11" s="9" customFormat="1" x14ac:dyDescent="0.25">
      <c r="A1037" t="s">
        <v>99</v>
      </c>
      <c r="B1037" t="s">
        <v>100</v>
      </c>
      <c r="C1037" t="s">
        <v>48</v>
      </c>
      <c r="D1037" t="s">
        <v>50</v>
      </c>
      <c r="E1037">
        <v>25</v>
      </c>
      <c r="F1037" t="s">
        <v>43</v>
      </c>
      <c r="G1037">
        <v>2016</v>
      </c>
      <c r="H1037">
        <v>3</v>
      </c>
      <c r="I1037" t="s">
        <v>101</v>
      </c>
      <c r="J1037" t="s">
        <v>107</v>
      </c>
      <c r="K1037"/>
    </row>
    <row r="1038" spans="1:11" s="9" customFormat="1" hidden="1" x14ac:dyDescent="0.25">
      <c r="A1038" t="s">
        <v>99</v>
      </c>
      <c r="B1038" t="s">
        <v>100</v>
      </c>
      <c r="C1038" t="s">
        <v>51</v>
      </c>
      <c r="D1038" t="s">
        <v>28</v>
      </c>
      <c r="E1038">
        <v>25</v>
      </c>
      <c r="F1038" t="s">
        <v>43</v>
      </c>
      <c r="G1038">
        <v>2016</v>
      </c>
      <c r="H1038">
        <v>3</v>
      </c>
      <c r="I1038" t="s">
        <v>101</v>
      </c>
      <c r="J1038" t="s">
        <v>107</v>
      </c>
      <c r="K1038"/>
    </row>
    <row r="1039" spans="1:11" s="9" customFormat="1" hidden="1" x14ac:dyDescent="0.25">
      <c r="A1039" t="s">
        <v>99</v>
      </c>
      <c r="B1039" t="s">
        <v>100</v>
      </c>
      <c r="C1039" t="s">
        <v>51</v>
      </c>
      <c r="D1039" t="s">
        <v>28</v>
      </c>
      <c r="E1039">
        <v>25</v>
      </c>
      <c r="F1039" t="s">
        <v>43</v>
      </c>
      <c r="G1039">
        <v>2016</v>
      </c>
      <c r="H1039">
        <v>3</v>
      </c>
      <c r="I1039" t="s">
        <v>104</v>
      </c>
      <c r="J1039" t="s">
        <v>107</v>
      </c>
      <c r="K1039"/>
    </row>
    <row r="1040" spans="1:11" s="9" customFormat="1" hidden="1" x14ac:dyDescent="0.25">
      <c r="A1040" t="s">
        <v>99</v>
      </c>
      <c r="B1040" t="s">
        <v>100</v>
      </c>
      <c r="C1040" t="s">
        <v>52</v>
      </c>
      <c r="D1040" t="s">
        <v>54</v>
      </c>
      <c r="E1040">
        <v>25</v>
      </c>
      <c r="F1040" t="s">
        <v>43</v>
      </c>
      <c r="G1040">
        <v>2016</v>
      </c>
      <c r="H1040">
        <v>4</v>
      </c>
      <c r="I1040" t="s">
        <v>101</v>
      </c>
      <c r="J1040" t="s">
        <v>107</v>
      </c>
      <c r="K1040"/>
    </row>
    <row r="1041" spans="1:11" s="9" customFormat="1" hidden="1" x14ac:dyDescent="0.25">
      <c r="A1041" t="s">
        <v>99</v>
      </c>
      <c r="B1041" t="s">
        <v>100</v>
      </c>
      <c r="C1041" t="s">
        <v>32</v>
      </c>
      <c r="D1041" t="s">
        <v>34</v>
      </c>
      <c r="E1041">
        <v>25</v>
      </c>
      <c r="F1041" t="s">
        <v>43</v>
      </c>
      <c r="G1041">
        <v>2016</v>
      </c>
      <c r="H1041">
        <v>4</v>
      </c>
      <c r="I1041" t="s">
        <v>101</v>
      </c>
      <c r="J1041" t="s">
        <v>107</v>
      </c>
      <c r="K1041"/>
    </row>
    <row r="1042" spans="1:11" s="9" customFormat="1" hidden="1" x14ac:dyDescent="0.25">
      <c r="A1042" t="s">
        <v>99</v>
      </c>
      <c r="B1042" t="s">
        <v>100</v>
      </c>
      <c r="C1042" t="s">
        <v>32</v>
      </c>
      <c r="D1042" t="s">
        <v>34</v>
      </c>
      <c r="E1042">
        <v>25</v>
      </c>
      <c r="F1042" t="s">
        <v>43</v>
      </c>
      <c r="G1042">
        <v>2016</v>
      </c>
      <c r="H1042">
        <v>4</v>
      </c>
      <c r="I1042" t="s">
        <v>104</v>
      </c>
      <c r="J1042" t="s">
        <v>107</v>
      </c>
      <c r="K1042"/>
    </row>
    <row r="1043" spans="1:11" s="9" customFormat="1" x14ac:dyDescent="0.25">
      <c r="A1043" t="s">
        <v>99</v>
      </c>
      <c r="B1043" t="s">
        <v>100</v>
      </c>
      <c r="C1043" t="s">
        <v>48</v>
      </c>
      <c r="D1043" t="s">
        <v>50</v>
      </c>
      <c r="E1043">
        <v>25</v>
      </c>
      <c r="F1043" t="s">
        <v>43</v>
      </c>
      <c r="G1043">
        <v>2016</v>
      </c>
      <c r="H1043">
        <v>4</v>
      </c>
      <c r="I1043" t="s">
        <v>101</v>
      </c>
      <c r="J1043" t="s">
        <v>107</v>
      </c>
      <c r="K1043"/>
    </row>
    <row r="1044" spans="1:11" s="9" customFormat="1" hidden="1" x14ac:dyDescent="0.25">
      <c r="A1044" t="s">
        <v>99</v>
      </c>
      <c r="B1044" t="s">
        <v>100</v>
      </c>
      <c r="C1044" t="s">
        <v>51</v>
      </c>
      <c r="D1044" t="s">
        <v>28</v>
      </c>
      <c r="E1044">
        <v>25</v>
      </c>
      <c r="F1044" t="s">
        <v>43</v>
      </c>
      <c r="G1044">
        <v>2016</v>
      </c>
      <c r="H1044">
        <v>4</v>
      </c>
      <c r="I1044" t="s">
        <v>101</v>
      </c>
      <c r="J1044" t="s">
        <v>107</v>
      </c>
      <c r="K1044"/>
    </row>
    <row r="1045" spans="1:11" s="9" customFormat="1" hidden="1" x14ac:dyDescent="0.25">
      <c r="A1045" t="s">
        <v>99</v>
      </c>
      <c r="B1045" t="s">
        <v>100</v>
      </c>
      <c r="C1045" t="s">
        <v>51</v>
      </c>
      <c r="D1045" t="s">
        <v>28</v>
      </c>
      <c r="E1045">
        <v>25</v>
      </c>
      <c r="F1045" t="s">
        <v>43</v>
      </c>
      <c r="G1045">
        <v>2016</v>
      </c>
      <c r="H1045">
        <v>4</v>
      </c>
      <c r="I1045" t="s">
        <v>104</v>
      </c>
      <c r="J1045" t="s">
        <v>107</v>
      </c>
      <c r="K1045"/>
    </row>
    <row r="1046" spans="1:11" s="9" customFormat="1" hidden="1" x14ac:dyDescent="0.25">
      <c r="A1046" t="s">
        <v>99</v>
      </c>
      <c r="B1046" t="s">
        <v>100</v>
      </c>
      <c r="C1046" t="s">
        <v>52</v>
      </c>
      <c r="D1046" t="s">
        <v>54</v>
      </c>
      <c r="E1046">
        <v>26</v>
      </c>
      <c r="F1046" t="s">
        <v>47</v>
      </c>
      <c r="G1046">
        <v>2014</v>
      </c>
      <c r="H1046">
        <v>1</v>
      </c>
      <c r="I1046" t="s">
        <v>101</v>
      </c>
      <c r="J1046" t="s">
        <v>107</v>
      </c>
      <c r="K1046"/>
    </row>
    <row r="1047" spans="1:11" s="9" customFormat="1" hidden="1" x14ac:dyDescent="0.25">
      <c r="A1047" t="s">
        <v>99</v>
      </c>
      <c r="B1047" t="s">
        <v>100</v>
      </c>
      <c r="C1047" t="s">
        <v>32</v>
      </c>
      <c r="D1047" t="s">
        <v>37</v>
      </c>
      <c r="E1047">
        <v>26</v>
      </c>
      <c r="F1047" t="s">
        <v>47</v>
      </c>
      <c r="G1047">
        <v>2014</v>
      </c>
      <c r="H1047">
        <v>1</v>
      </c>
      <c r="I1047" t="s">
        <v>101</v>
      </c>
      <c r="J1047" t="s">
        <v>107</v>
      </c>
      <c r="K1047"/>
    </row>
    <row r="1048" spans="1:11" s="9" customFormat="1" hidden="1" x14ac:dyDescent="0.25">
      <c r="A1048" t="s">
        <v>99</v>
      </c>
      <c r="B1048" t="s">
        <v>100</v>
      </c>
      <c r="C1048" t="s">
        <v>32</v>
      </c>
      <c r="D1048" t="s">
        <v>37</v>
      </c>
      <c r="E1048">
        <v>26</v>
      </c>
      <c r="F1048" t="s">
        <v>47</v>
      </c>
      <c r="G1048">
        <v>2014</v>
      </c>
      <c r="H1048">
        <v>1</v>
      </c>
      <c r="I1048" t="s">
        <v>104</v>
      </c>
      <c r="J1048" t="s">
        <v>107</v>
      </c>
      <c r="K1048"/>
    </row>
    <row r="1049" spans="1:11" s="9" customFormat="1" hidden="1" x14ac:dyDescent="0.25">
      <c r="A1049" t="s">
        <v>99</v>
      </c>
      <c r="B1049" t="s">
        <v>100</v>
      </c>
      <c r="C1049" t="s">
        <v>52</v>
      </c>
      <c r="D1049" t="s">
        <v>54</v>
      </c>
      <c r="E1049">
        <v>26</v>
      </c>
      <c r="F1049" t="s">
        <v>47</v>
      </c>
      <c r="G1049">
        <v>2014</v>
      </c>
      <c r="H1049">
        <v>3</v>
      </c>
      <c r="I1049" t="s">
        <v>101</v>
      </c>
      <c r="J1049" t="s">
        <v>107</v>
      </c>
      <c r="K1049"/>
    </row>
    <row r="1050" spans="1:11" s="9" customFormat="1" hidden="1" x14ac:dyDescent="0.25">
      <c r="A1050" t="s">
        <v>99</v>
      </c>
      <c r="B1050" t="s">
        <v>100</v>
      </c>
      <c r="C1050" t="s">
        <v>52</v>
      </c>
      <c r="D1050" t="s">
        <v>54</v>
      </c>
      <c r="E1050">
        <v>26</v>
      </c>
      <c r="F1050" t="s">
        <v>47</v>
      </c>
      <c r="G1050">
        <v>2014</v>
      </c>
      <c r="H1050">
        <v>4</v>
      </c>
      <c r="I1050" t="s">
        <v>101</v>
      </c>
      <c r="J1050" t="s">
        <v>107</v>
      </c>
      <c r="K1050"/>
    </row>
    <row r="1051" spans="1:11" s="9" customFormat="1" hidden="1" x14ac:dyDescent="0.25">
      <c r="A1051" t="s">
        <v>99</v>
      </c>
      <c r="B1051" t="s">
        <v>100</v>
      </c>
      <c r="C1051" t="s">
        <v>52</v>
      </c>
      <c r="D1051" t="s">
        <v>54</v>
      </c>
      <c r="E1051">
        <v>26</v>
      </c>
      <c r="F1051" t="s">
        <v>47</v>
      </c>
      <c r="G1051">
        <v>2015</v>
      </c>
      <c r="H1051">
        <v>1</v>
      </c>
      <c r="I1051" t="s">
        <v>101</v>
      </c>
      <c r="J1051" t="s">
        <v>107</v>
      </c>
      <c r="K1051"/>
    </row>
    <row r="1052" spans="1:11" s="9" customFormat="1" hidden="1" x14ac:dyDescent="0.25">
      <c r="A1052" t="s">
        <v>99</v>
      </c>
      <c r="B1052" t="s">
        <v>100</v>
      </c>
      <c r="C1052" t="s">
        <v>52</v>
      </c>
      <c r="D1052" t="s">
        <v>54</v>
      </c>
      <c r="E1052">
        <v>26</v>
      </c>
      <c r="F1052" t="s">
        <v>47</v>
      </c>
      <c r="G1052">
        <v>2015</v>
      </c>
      <c r="H1052">
        <v>2</v>
      </c>
      <c r="I1052" t="s">
        <v>101</v>
      </c>
      <c r="J1052" t="s">
        <v>107</v>
      </c>
      <c r="K1052"/>
    </row>
    <row r="1053" spans="1:11" s="9" customFormat="1" hidden="1" x14ac:dyDescent="0.25">
      <c r="A1053" t="s">
        <v>99</v>
      </c>
      <c r="B1053" t="s">
        <v>100</v>
      </c>
      <c r="C1053" t="s">
        <v>52</v>
      </c>
      <c r="D1053" t="s">
        <v>54</v>
      </c>
      <c r="E1053">
        <v>26</v>
      </c>
      <c r="F1053" t="s">
        <v>47</v>
      </c>
      <c r="G1053">
        <v>2015</v>
      </c>
      <c r="H1053">
        <v>3</v>
      </c>
      <c r="I1053" t="s">
        <v>101</v>
      </c>
      <c r="J1053" t="s">
        <v>107</v>
      </c>
      <c r="K1053"/>
    </row>
    <row r="1054" spans="1:11" s="9" customFormat="1" hidden="1" x14ac:dyDescent="0.25">
      <c r="A1054" t="s">
        <v>99</v>
      </c>
      <c r="B1054" t="s">
        <v>100</v>
      </c>
      <c r="C1054" t="s">
        <v>52</v>
      </c>
      <c r="D1054" t="s">
        <v>54</v>
      </c>
      <c r="E1054">
        <v>26</v>
      </c>
      <c r="F1054" t="s">
        <v>47</v>
      </c>
      <c r="G1054">
        <v>2015</v>
      </c>
      <c r="H1054">
        <v>4</v>
      </c>
      <c r="I1054" t="s">
        <v>101</v>
      </c>
      <c r="J1054" t="s">
        <v>107</v>
      </c>
      <c r="K1054"/>
    </row>
    <row r="1055" spans="1:11" s="9" customFormat="1" hidden="1" x14ac:dyDescent="0.25">
      <c r="A1055" t="s">
        <v>99</v>
      </c>
      <c r="B1055" t="s">
        <v>100</v>
      </c>
      <c r="C1055" t="s">
        <v>51</v>
      </c>
      <c r="D1055" t="s">
        <v>28</v>
      </c>
      <c r="E1055">
        <v>26</v>
      </c>
      <c r="F1055" t="s">
        <v>47</v>
      </c>
      <c r="G1055">
        <v>2015</v>
      </c>
      <c r="H1055">
        <v>4</v>
      </c>
      <c r="I1055" t="s">
        <v>101</v>
      </c>
      <c r="J1055" t="s">
        <v>107</v>
      </c>
      <c r="K1055"/>
    </row>
    <row r="1056" spans="1:11" s="9" customFormat="1" hidden="1" x14ac:dyDescent="0.25">
      <c r="A1056" t="s">
        <v>99</v>
      </c>
      <c r="B1056" t="s">
        <v>100</v>
      </c>
      <c r="C1056" t="s">
        <v>51</v>
      </c>
      <c r="D1056" t="s">
        <v>28</v>
      </c>
      <c r="E1056">
        <v>26</v>
      </c>
      <c r="F1056" t="s">
        <v>47</v>
      </c>
      <c r="G1056">
        <v>2015</v>
      </c>
      <c r="H1056">
        <v>4</v>
      </c>
      <c r="I1056" t="s">
        <v>104</v>
      </c>
      <c r="J1056" t="s">
        <v>107</v>
      </c>
      <c r="K1056"/>
    </row>
    <row r="1057" spans="1:11" s="9" customFormat="1" hidden="1" x14ac:dyDescent="0.25">
      <c r="A1057" t="s">
        <v>99</v>
      </c>
      <c r="B1057" t="s">
        <v>100</v>
      </c>
      <c r="C1057" t="s">
        <v>52</v>
      </c>
      <c r="D1057" t="s">
        <v>54</v>
      </c>
      <c r="E1057">
        <v>26</v>
      </c>
      <c r="F1057" t="s">
        <v>47</v>
      </c>
      <c r="G1057">
        <v>2016</v>
      </c>
      <c r="H1057">
        <v>1</v>
      </c>
      <c r="I1057" t="s">
        <v>101</v>
      </c>
      <c r="J1057" t="s">
        <v>107</v>
      </c>
      <c r="K1057"/>
    </row>
    <row r="1058" spans="1:11" s="9" customFormat="1" hidden="1" x14ac:dyDescent="0.25">
      <c r="A1058" t="s">
        <v>99</v>
      </c>
      <c r="B1058" t="s">
        <v>100</v>
      </c>
      <c r="C1058" t="s">
        <v>39</v>
      </c>
      <c r="D1058" t="s">
        <v>41</v>
      </c>
      <c r="E1058">
        <v>26</v>
      </c>
      <c r="F1058" t="s">
        <v>47</v>
      </c>
      <c r="G1058">
        <v>2016</v>
      </c>
      <c r="H1058">
        <v>1</v>
      </c>
      <c r="I1058" t="s">
        <v>101</v>
      </c>
      <c r="J1058" t="s">
        <v>107</v>
      </c>
      <c r="K1058"/>
    </row>
    <row r="1059" spans="1:11" s="9" customFormat="1" x14ac:dyDescent="0.25">
      <c r="A1059" t="s">
        <v>99</v>
      </c>
      <c r="B1059" t="s">
        <v>100</v>
      </c>
      <c r="C1059" t="s">
        <v>48</v>
      </c>
      <c r="D1059" t="s">
        <v>50</v>
      </c>
      <c r="E1059">
        <v>26</v>
      </c>
      <c r="F1059" t="s">
        <v>47</v>
      </c>
      <c r="G1059">
        <v>2016</v>
      </c>
      <c r="H1059">
        <v>1</v>
      </c>
      <c r="I1059" t="s">
        <v>101</v>
      </c>
      <c r="J1059" t="s">
        <v>107</v>
      </c>
      <c r="K1059"/>
    </row>
    <row r="1060" spans="1:11" s="9" customFormat="1" hidden="1" x14ac:dyDescent="0.25">
      <c r="A1060" t="s">
        <v>99</v>
      </c>
      <c r="B1060" t="s">
        <v>100</v>
      </c>
      <c r="C1060" t="s">
        <v>51</v>
      </c>
      <c r="D1060" t="s">
        <v>28</v>
      </c>
      <c r="E1060">
        <v>26</v>
      </c>
      <c r="F1060" t="s">
        <v>47</v>
      </c>
      <c r="G1060">
        <v>2016</v>
      </c>
      <c r="H1060">
        <v>1</v>
      </c>
      <c r="I1060" t="s">
        <v>101</v>
      </c>
      <c r="J1060" t="s">
        <v>107</v>
      </c>
      <c r="K1060"/>
    </row>
    <row r="1061" spans="1:11" s="9" customFormat="1" hidden="1" x14ac:dyDescent="0.25">
      <c r="A1061" t="s">
        <v>99</v>
      </c>
      <c r="B1061" t="s">
        <v>100</v>
      </c>
      <c r="C1061" t="s">
        <v>51</v>
      </c>
      <c r="D1061" t="s">
        <v>28</v>
      </c>
      <c r="E1061">
        <v>26</v>
      </c>
      <c r="F1061" t="s">
        <v>47</v>
      </c>
      <c r="G1061">
        <v>2016</v>
      </c>
      <c r="H1061">
        <v>1</v>
      </c>
      <c r="I1061" t="s">
        <v>104</v>
      </c>
      <c r="J1061" t="s">
        <v>107</v>
      </c>
      <c r="K1061"/>
    </row>
    <row r="1062" spans="1:11" s="9" customFormat="1" hidden="1" x14ac:dyDescent="0.25">
      <c r="A1062" t="s">
        <v>99</v>
      </c>
      <c r="B1062" t="s">
        <v>100</v>
      </c>
      <c r="C1062" t="s">
        <v>52</v>
      </c>
      <c r="D1062" t="s">
        <v>54</v>
      </c>
      <c r="E1062">
        <v>26</v>
      </c>
      <c r="F1062" t="s">
        <v>47</v>
      </c>
      <c r="G1062">
        <v>2016</v>
      </c>
      <c r="H1062">
        <v>2</v>
      </c>
      <c r="I1062" t="s">
        <v>101</v>
      </c>
      <c r="J1062" t="s">
        <v>107</v>
      </c>
      <c r="K1062"/>
    </row>
    <row r="1063" spans="1:11" s="9" customFormat="1" hidden="1" x14ac:dyDescent="0.25">
      <c r="A1063" t="s">
        <v>99</v>
      </c>
      <c r="B1063" t="s">
        <v>100</v>
      </c>
      <c r="C1063" t="s">
        <v>52</v>
      </c>
      <c r="D1063" t="s">
        <v>54</v>
      </c>
      <c r="E1063">
        <v>26</v>
      </c>
      <c r="F1063" t="s">
        <v>47</v>
      </c>
      <c r="G1063">
        <v>2016</v>
      </c>
      <c r="H1063">
        <v>3</v>
      </c>
      <c r="I1063" t="s">
        <v>101</v>
      </c>
      <c r="J1063" t="s">
        <v>107</v>
      </c>
      <c r="K1063"/>
    </row>
    <row r="1064" spans="1:11" s="9" customFormat="1" hidden="1" x14ac:dyDescent="0.25">
      <c r="A1064" t="s">
        <v>99</v>
      </c>
      <c r="B1064" t="s">
        <v>100</v>
      </c>
      <c r="C1064" t="s">
        <v>52</v>
      </c>
      <c r="D1064" t="s">
        <v>54</v>
      </c>
      <c r="E1064">
        <v>26</v>
      </c>
      <c r="F1064" t="s">
        <v>47</v>
      </c>
      <c r="G1064">
        <v>2016</v>
      </c>
      <c r="H1064">
        <v>4</v>
      </c>
      <c r="I1064" t="s">
        <v>101</v>
      </c>
      <c r="J1064" t="s">
        <v>107</v>
      </c>
      <c r="K1064"/>
    </row>
    <row r="1065" spans="1:11" s="9" customFormat="1" hidden="1" x14ac:dyDescent="0.25">
      <c r="A1065" t="s">
        <v>99</v>
      </c>
      <c r="B1065" t="s">
        <v>100</v>
      </c>
      <c r="C1065" t="s">
        <v>52</v>
      </c>
      <c r="D1065" t="s">
        <v>54</v>
      </c>
      <c r="E1065">
        <v>26</v>
      </c>
      <c r="F1065" t="s">
        <v>47</v>
      </c>
      <c r="G1065">
        <v>2014</v>
      </c>
      <c r="H1065">
        <v>1</v>
      </c>
      <c r="I1065" t="s">
        <v>104</v>
      </c>
      <c r="J1065" t="s">
        <v>107</v>
      </c>
      <c r="K1065" t="s">
        <v>108</v>
      </c>
    </row>
    <row r="1066" spans="1:11" s="9" customFormat="1" hidden="1" x14ac:dyDescent="0.25">
      <c r="A1066" t="s">
        <v>99</v>
      </c>
      <c r="B1066" t="s">
        <v>100</v>
      </c>
      <c r="C1066" t="s">
        <v>52</v>
      </c>
      <c r="D1066" t="s">
        <v>54</v>
      </c>
      <c r="E1066">
        <v>26</v>
      </c>
      <c r="F1066" t="s">
        <v>47</v>
      </c>
      <c r="G1066">
        <v>2014</v>
      </c>
      <c r="H1066">
        <v>3</v>
      </c>
      <c r="I1066" t="s">
        <v>104</v>
      </c>
      <c r="J1066" t="s">
        <v>107</v>
      </c>
      <c r="K1066" t="s">
        <v>108</v>
      </c>
    </row>
    <row r="1067" spans="1:11" s="9" customFormat="1" hidden="1" x14ac:dyDescent="0.25">
      <c r="A1067" t="s">
        <v>99</v>
      </c>
      <c r="B1067" t="s">
        <v>100</v>
      </c>
      <c r="C1067" t="s">
        <v>52</v>
      </c>
      <c r="D1067" t="s">
        <v>54</v>
      </c>
      <c r="E1067">
        <v>26</v>
      </c>
      <c r="F1067" t="s">
        <v>47</v>
      </c>
      <c r="G1067">
        <v>2014</v>
      </c>
      <c r="H1067">
        <v>4</v>
      </c>
      <c r="I1067" t="s">
        <v>104</v>
      </c>
      <c r="J1067" t="s">
        <v>107</v>
      </c>
      <c r="K1067" t="s">
        <v>108</v>
      </c>
    </row>
    <row r="1068" spans="1:11" s="9" customFormat="1" hidden="1" x14ac:dyDescent="0.25">
      <c r="A1068" t="s">
        <v>99</v>
      </c>
      <c r="B1068" t="s">
        <v>100</v>
      </c>
      <c r="C1068" t="s">
        <v>52</v>
      </c>
      <c r="D1068" t="s">
        <v>54</v>
      </c>
      <c r="E1068">
        <v>26</v>
      </c>
      <c r="F1068" t="s">
        <v>43</v>
      </c>
      <c r="G1068">
        <v>2014</v>
      </c>
      <c r="H1068">
        <v>4</v>
      </c>
      <c r="I1068" t="s">
        <v>104</v>
      </c>
      <c r="J1068" t="s">
        <v>107</v>
      </c>
      <c r="K1068" t="s">
        <v>108</v>
      </c>
    </row>
    <row r="1069" spans="1:11" s="9" customFormat="1" hidden="1" x14ac:dyDescent="0.25">
      <c r="A1069" t="s">
        <v>99</v>
      </c>
      <c r="B1069" t="s">
        <v>100</v>
      </c>
      <c r="C1069" t="s">
        <v>52</v>
      </c>
      <c r="D1069" t="s">
        <v>54</v>
      </c>
      <c r="E1069">
        <v>26</v>
      </c>
      <c r="F1069" t="s">
        <v>47</v>
      </c>
      <c r="G1069">
        <v>2015</v>
      </c>
      <c r="H1069">
        <v>1</v>
      </c>
      <c r="I1069" t="s">
        <v>104</v>
      </c>
      <c r="J1069" t="s">
        <v>107</v>
      </c>
      <c r="K1069" t="s">
        <v>108</v>
      </c>
    </row>
    <row r="1070" spans="1:11" s="9" customFormat="1" hidden="1" x14ac:dyDescent="0.25">
      <c r="A1070" t="s">
        <v>99</v>
      </c>
      <c r="B1070" t="s">
        <v>100</v>
      </c>
      <c r="C1070" t="s">
        <v>52</v>
      </c>
      <c r="D1070" t="s">
        <v>54</v>
      </c>
      <c r="E1070">
        <v>26</v>
      </c>
      <c r="F1070" t="s">
        <v>43</v>
      </c>
      <c r="G1070">
        <v>2015</v>
      </c>
      <c r="H1070">
        <v>1</v>
      </c>
      <c r="I1070" t="s">
        <v>104</v>
      </c>
      <c r="J1070" t="s">
        <v>107</v>
      </c>
      <c r="K1070" t="s">
        <v>108</v>
      </c>
    </row>
    <row r="1071" spans="1:11" s="9" customFormat="1" hidden="1" x14ac:dyDescent="0.25">
      <c r="A1071" t="s">
        <v>99</v>
      </c>
      <c r="B1071" t="s">
        <v>100</v>
      </c>
      <c r="C1071" t="s">
        <v>52</v>
      </c>
      <c r="D1071" t="s">
        <v>54</v>
      </c>
      <c r="E1071">
        <v>26</v>
      </c>
      <c r="F1071" t="s">
        <v>47</v>
      </c>
      <c r="G1071">
        <v>2015</v>
      </c>
      <c r="H1071">
        <v>2</v>
      </c>
      <c r="I1071" t="s">
        <v>104</v>
      </c>
      <c r="J1071" t="s">
        <v>107</v>
      </c>
      <c r="K1071" t="s">
        <v>108</v>
      </c>
    </row>
    <row r="1072" spans="1:11" s="9" customFormat="1" hidden="1" x14ac:dyDescent="0.25">
      <c r="A1072" t="s">
        <v>99</v>
      </c>
      <c r="B1072" t="s">
        <v>100</v>
      </c>
      <c r="C1072" t="s">
        <v>52</v>
      </c>
      <c r="D1072" t="s">
        <v>54</v>
      </c>
      <c r="E1072">
        <v>26</v>
      </c>
      <c r="F1072" t="s">
        <v>47</v>
      </c>
      <c r="G1072">
        <v>2015</v>
      </c>
      <c r="H1072">
        <v>3</v>
      </c>
      <c r="I1072" t="s">
        <v>104</v>
      </c>
      <c r="J1072" t="s">
        <v>107</v>
      </c>
      <c r="K1072" t="s">
        <v>108</v>
      </c>
    </row>
    <row r="1073" spans="1:11" s="9" customFormat="1" hidden="1" x14ac:dyDescent="0.25">
      <c r="A1073" t="s">
        <v>99</v>
      </c>
      <c r="B1073" t="s">
        <v>100</v>
      </c>
      <c r="C1073" t="s">
        <v>52</v>
      </c>
      <c r="D1073" t="s">
        <v>54</v>
      </c>
      <c r="E1073">
        <v>26</v>
      </c>
      <c r="F1073" t="s">
        <v>47</v>
      </c>
      <c r="G1073">
        <v>2015</v>
      </c>
      <c r="H1073">
        <v>4</v>
      </c>
      <c r="I1073" t="s">
        <v>104</v>
      </c>
      <c r="J1073" t="s">
        <v>107</v>
      </c>
      <c r="K1073" t="s">
        <v>108</v>
      </c>
    </row>
    <row r="1074" spans="1:11" s="9" customFormat="1" hidden="1" x14ac:dyDescent="0.25">
      <c r="A1074" t="s">
        <v>99</v>
      </c>
      <c r="B1074" t="s">
        <v>100</v>
      </c>
      <c r="C1074" t="s">
        <v>52</v>
      </c>
      <c r="D1074" t="s">
        <v>54</v>
      </c>
      <c r="E1074">
        <v>26</v>
      </c>
      <c r="F1074" t="s">
        <v>43</v>
      </c>
      <c r="G1074">
        <v>2016</v>
      </c>
      <c r="H1074">
        <v>1</v>
      </c>
      <c r="I1074" t="s">
        <v>104</v>
      </c>
      <c r="J1074" t="s">
        <v>107</v>
      </c>
      <c r="K1074" t="s">
        <v>108</v>
      </c>
    </row>
    <row r="1075" spans="1:11" s="9" customFormat="1" hidden="1" x14ac:dyDescent="0.25">
      <c r="A1075" t="s">
        <v>99</v>
      </c>
      <c r="B1075" t="s">
        <v>100</v>
      </c>
      <c r="C1075" t="s">
        <v>52</v>
      </c>
      <c r="D1075" t="s">
        <v>54</v>
      </c>
      <c r="E1075">
        <v>26</v>
      </c>
      <c r="F1075" t="s">
        <v>47</v>
      </c>
      <c r="G1075">
        <v>2016</v>
      </c>
      <c r="H1075">
        <v>1</v>
      </c>
      <c r="I1075" t="s">
        <v>104</v>
      </c>
      <c r="J1075" t="s">
        <v>107</v>
      </c>
      <c r="K1075" t="s">
        <v>108</v>
      </c>
    </row>
    <row r="1076" spans="1:11" s="9" customFormat="1" hidden="1" x14ac:dyDescent="0.25">
      <c r="A1076" t="s">
        <v>99</v>
      </c>
      <c r="B1076" t="s">
        <v>100</v>
      </c>
      <c r="C1076" t="s">
        <v>39</v>
      </c>
      <c r="D1076" t="s">
        <v>41</v>
      </c>
      <c r="E1076">
        <v>26</v>
      </c>
      <c r="F1076" t="s">
        <v>47</v>
      </c>
      <c r="G1076">
        <v>2016</v>
      </c>
      <c r="H1076">
        <v>1</v>
      </c>
      <c r="I1076" t="s">
        <v>104</v>
      </c>
      <c r="J1076" t="s">
        <v>107</v>
      </c>
      <c r="K1076" t="s">
        <v>108</v>
      </c>
    </row>
    <row r="1077" spans="1:11" s="9" customFormat="1" x14ac:dyDescent="0.25">
      <c r="A1077" t="s">
        <v>99</v>
      </c>
      <c r="B1077" t="s">
        <v>100</v>
      </c>
      <c r="C1077" t="s">
        <v>48</v>
      </c>
      <c r="D1077" t="s">
        <v>50</v>
      </c>
      <c r="E1077">
        <v>26</v>
      </c>
      <c r="F1077" t="s">
        <v>47</v>
      </c>
      <c r="G1077">
        <v>2016</v>
      </c>
      <c r="H1077">
        <v>1</v>
      </c>
      <c r="I1077" t="s">
        <v>104</v>
      </c>
      <c r="J1077" t="s">
        <v>107</v>
      </c>
      <c r="K1077" t="s">
        <v>108</v>
      </c>
    </row>
    <row r="1078" spans="1:11" s="9" customFormat="1" hidden="1" x14ac:dyDescent="0.25">
      <c r="A1078" t="s">
        <v>99</v>
      </c>
      <c r="B1078" t="s">
        <v>100</v>
      </c>
      <c r="C1078" t="s">
        <v>52</v>
      </c>
      <c r="D1078" t="s">
        <v>54</v>
      </c>
      <c r="E1078">
        <v>26</v>
      </c>
      <c r="F1078" t="s">
        <v>47</v>
      </c>
      <c r="G1078">
        <v>2016</v>
      </c>
      <c r="H1078">
        <v>2</v>
      </c>
      <c r="I1078" t="s">
        <v>104</v>
      </c>
      <c r="J1078" t="s">
        <v>107</v>
      </c>
      <c r="K1078" t="s">
        <v>108</v>
      </c>
    </row>
    <row r="1079" spans="1:11" s="9" customFormat="1" hidden="1" x14ac:dyDescent="0.25">
      <c r="A1079" t="s">
        <v>99</v>
      </c>
      <c r="B1079" t="s">
        <v>100</v>
      </c>
      <c r="C1079" t="s">
        <v>52</v>
      </c>
      <c r="D1079" t="s">
        <v>54</v>
      </c>
      <c r="E1079">
        <v>26</v>
      </c>
      <c r="F1079" t="s">
        <v>47</v>
      </c>
      <c r="G1079">
        <v>2016</v>
      </c>
      <c r="H1079">
        <v>3</v>
      </c>
      <c r="I1079" t="s">
        <v>104</v>
      </c>
      <c r="J1079" t="s">
        <v>107</v>
      </c>
      <c r="K1079" t="s">
        <v>108</v>
      </c>
    </row>
    <row r="1080" spans="1:11" s="9" customFormat="1" hidden="1" x14ac:dyDescent="0.25">
      <c r="A1080" t="s">
        <v>99</v>
      </c>
      <c r="B1080" t="s">
        <v>100</v>
      </c>
      <c r="C1080" t="s">
        <v>52</v>
      </c>
      <c r="D1080" t="s">
        <v>54</v>
      </c>
      <c r="E1080">
        <v>26</v>
      </c>
      <c r="F1080" t="s">
        <v>43</v>
      </c>
      <c r="G1080">
        <v>2016</v>
      </c>
      <c r="H1080">
        <v>4</v>
      </c>
      <c r="I1080" t="s">
        <v>104</v>
      </c>
      <c r="J1080" t="s">
        <v>107</v>
      </c>
      <c r="K1080" t="s">
        <v>108</v>
      </c>
    </row>
    <row r="1081" spans="1:11" s="9" customFormat="1" hidden="1" x14ac:dyDescent="0.25">
      <c r="A1081" t="s">
        <v>99</v>
      </c>
      <c r="B1081" t="s">
        <v>100</v>
      </c>
      <c r="C1081" t="s">
        <v>52</v>
      </c>
      <c r="D1081" t="s">
        <v>54</v>
      </c>
      <c r="E1081">
        <v>26</v>
      </c>
      <c r="F1081" t="s">
        <v>47</v>
      </c>
      <c r="G1081">
        <v>2016</v>
      </c>
      <c r="H1081">
        <v>4</v>
      </c>
      <c r="I1081" t="s">
        <v>104</v>
      </c>
      <c r="J1081" t="s">
        <v>107</v>
      </c>
      <c r="K1081" t="s">
        <v>108</v>
      </c>
    </row>
    <row r="1082" spans="1:11" s="9" customFormat="1" hidden="1" x14ac:dyDescent="0.25">
      <c r="A1082" t="s">
        <v>99</v>
      </c>
      <c r="B1082" t="s">
        <v>100</v>
      </c>
      <c r="C1082" t="s">
        <v>52</v>
      </c>
      <c r="D1082" t="s">
        <v>54</v>
      </c>
      <c r="E1082">
        <v>26</v>
      </c>
      <c r="F1082" t="s">
        <v>43</v>
      </c>
      <c r="G1082">
        <v>2014</v>
      </c>
      <c r="H1082">
        <v>4</v>
      </c>
      <c r="I1082" t="s">
        <v>101</v>
      </c>
      <c r="J1082" t="s">
        <v>107</v>
      </c>
      <c r="K1082"/>
    </row>
    <row r="1083" spans="1:11" s="9" customFormat="1" hidden="1" x14ac:dyDescent="0.25">
      <c r="A1083" t="s">
        <v>99</v>
      </c>
      <c r="B1083" t="s">
        <v>100</v>
      </c>
      <c r="C1083" t="s">
        <v>52</v>
      </c>
      <c r="D1083" t="s">
        <v>54</v>
      </c>
      <c r="E1083">
        <v>26</v>
      </c>
      <c r="F1083" t="s">
        <v>43</v>
      </c>
      <c r="G1083">
        <v>2015</v>
      </c>
      <c r="H1083">
        <v>1</v>
      </c>
      <c r="I1083" t="s">
        <v>101</v>
      </c>
      <c r="J1083" t="s">
        <v>107</v>
      </c>
      <c r="K1083"/>
    </row>
    <row r="1084" spans="1:11" s="9" customFormat="1" hidden="1" x14ac:dyDescent="0.25">
      <c r="A1084" t="s">
        <v>99</v>
      </c>
      <c r="B1084" t="s">
        <v>100</v>
      </c>
      <c r="C1084" t="s">
        <v>52</v>
      </c>
      <c r="D1084" t="s">
        <v>54</v>
      </c>
      <c r="E1084">
        <v>26</v>
      </c>
      <c r="F1084" t="s">
        <v>43</v>
      </c>
      <c r="G1084">
        <v>2016</v>
      </c>
      <c r="H1084">
        <v>1</v>
      </c>
      <c r="I1084" t="s">
        <v>101</v>
      </c>
      <c r="J1084" t="s">
        <v>107</v>
      </c>
      <c r="K1084"/>
    </row>
    <row r="1085" spans="1:11" s="9" customFormat="1" hidden="1" x14ac:dyDescent="0.25">
      <c r="A1085" t="s">
        <v>99</v>
      </c>
      <c r="B1085" t="s">
        <v>100</v>
      </c>
      <c r="C1085" t="s">
        <v>52</v>
      </c>
      <c r="D1085" t="s">
        <v>54</v>
      </c>
      <c r="E1085">
        <v>26</v>
      </c>
      <c r="F1085" t="s">
        <v>43</v>
      </c>
      <c r="G1085">
        <v>2016</v>
      </c>
      <c r="H1085">
        <v>4</v>
      </c>
      <c r="I1085" t="s">
        <v>101</v>
      </c>
      <c r="J1085" t="s">
        <v>107</v>
      </c>
      <c r="K1085"/>
    </row>
    <row r="1086" spans="1:11" s="9" customFormat="1" hidden="1" x14ac:dyDescent="0.25">
      <c r="A1086" t="s">
        <v>99</v>
      </c>
      <c r="B1086" t="s">
        <v>100</v>
      </c>
      <c r="C1086" t="s">
        <v>52</v>
      </c>
      <c r="D1086" t="s">
        <v>54</v>
      </c>
      <c r="E1086">
        <v>27</v>
      </c>
      <c r="F1086" t="s">
        <v>47</v>
      </c>
      <c r="G1086">
        <v>2016</v>
      </c>
      <c r="H1086">
        <v>1</v>
      </c>
      <c r="I1086" t="s">
        <v>101</v>
      </c>
      <c r="J1086" t="s">
        <v>107</v>
      </c>
      <c r="K1086"/>
    </row>
    <row r="1087" spans="1:11" s="9" customFormat="1" hidden="1" x14ac:dyDescent="0.25">
      <c r="A1087" t="s">
        <v>99</v>
      </c>
      <c r="B1087" t="s">
        <v>100</v>
      </c>
      <c r="C1087" t="s">
        <v>51</v>
      </c>
      <c r="D1087" t="s">
        <v>28</v>
      </c>
      <c r="E1087">
        <v>27</v>
      </c>
      <c r="F1087" t="s">
        <v>47</v>
      </c>
      <c r="G1087">
        <v>2016</v>
      </c>
      <c r="H1087">
        <v>1</v>
      </c>
      <c r="I1087" t="s">
        <v>101</v>
      </c>
      <c r="J1087" t="s">
        <v>107</v>
      </c>
      <c r="K1087"/>
    </row>
    <row r="1088" spans="1:11" s="9" customFormat="1" hidden="1" x14ac:dyDescent="0.25">
      <c r="A1088" t="s">
        <v>99</v>
      </c>
      <c r="B1088" t="s">
        <v>100</v>
      </c>
      <c r="C1088" t="s">
        <v>51</v>
      </c>
      <c r="D1088" t="s">
        <v>28</v>
      </c>
      <c r="E1088">
        <v>27</v>
      </c>
      <c r="F1088" t="s">
        <v>47</v>
      </c>
      <c r="G1088">
        <v>2016</v>
      </c>
      <c r="H1088">
        <v>1</v>
      </c>
      <c r="I1088" t="s">
        <v>104</v>
      </c>
      <c r="J1088" t="s">
        <v>107</v>
      </c>
      <c r="K1088"/>
    </row>
    <row r="1089" spans="1:11" s="9" customFormat="1" hidden="1" x14ac:dyDescent="0.25">
      <c r="A1089" t="s">
        <v>99</v>
      </c>
      <c r="B1089" t="s">
        <v>100</v>
      </c>
      <c r="C1089" t="s">
        <v>52</v>
      </c>
      <c r="D1089" t="s">
        <v>54</v>
      </c>
      <c r="E1089">
        <v>27</v>
      </c>
      <c r="F1089" t="s">
        <v>47</v>
      </c>
      <c r="G1089">
        <v>2016</v>
      </c>
      <c r="H1089">
        <v>1</v>
      </c>
      <c r="I1089" t="s">
        <v>104</v>
      </c>
      <c r="J1089" t="s">
        <v>107</v>
      </c>
      <c r="K1089" t="s">
        <v>108</v>
      </c>
    </row>
    <row r="1090" spans="1:11" s="9" customFormat="1" hidden="1" x14ac:dyDescent="0.25">
      <c r="A1090" t="s">
        <v>99</v>
      </c>
      <c r="B1090" t="s">
        <v>100</v>
      </c>
      <c r="C1090" t="s">
        <v>52</v>
      </c>
      <c r="D1090" t="s">
        <v>54</v>
      </c>
      <c r="E1090">
        <v>27</v>
      </c>
      <c r="F1090" t="s">
        <v>43</v>
      </c>
      <c r="G1090">
        <v>2016</v>
      </c>
      <c r="H1090">
        <v>1</v>
      </c>
      <c r="I1090" t="s">
        <v>104</v>
      </c>
      <c r="J1090" t="s">
        <v>107</v>
      </c>
      <c r="K1090" t="s">
        <v>108</v>
      </c>
    </row>
    <row r="1091" spans="1:11" s="9" customFormat="1" hidden="1" x14ac:dyDescent="0.25">
      <c r="A1091" t="s">
        <v>99</v>
      </c>
      <c r="B1091" t="s">
        <v>100</v>
      </c>
      <c r="C1091" t="s">
        <v>52</v>
      </c>
      <c r="D1091" t="s">
        <v>54</v>
      </c>
      <c r="E1091">
        <v>27</v>
      </c>
      <c r="F1091" t="s">
        <v>43</v>
      </c>
      <c r="G1091">
        <v>2016</v>
      </c>
      <c r="H1091">
        <v>1</v>
      </c>
      <c r="I1091" t="s">
        <v>101</v>
      </c>
      <c r="J1091" t="s">
        <v>107</v>
      </c>
      <c r="K1091"/>
    </row>
    <row r="1092" spans="1:11" s="9" customFormat="1" hidden="1" x14ac:dyDescent="0.25">
      <c r="A1092" t="s">
        <v>99</v>
      </c>
      <c r="B1092" t="s">
        <v>100</v>
      </c>
      <c r="C1092" t="s">
        <v>51</v>
      </c>
      <c r="D1092" t="s">
        <v>28</v>
      </c>
      <c r="E1092">
        <v>27</v>
      </c>
      <c r="F1092" t="s">
        <v>43</v>
      </c>
      <c r="G1092">
        <v>2016</v>
      </c>
      <c r="H1092">
        <v>1</v>
      </c>
      <c r="I1092" t="s">
        <v>101</v>
      </c>
      <c r="J1092" t="s">
        <v>107</v>
      </c>
      <c r="K1092"/>
    </row>
    <row r="1093" spans="1:11" s="9" customFormat="1" hidden="1" x14ac:dyDescent="0.25">
      <c r="A1093" t="s">
        <v>99</v>
      </c>
      <c r="B1093" t="s">
        <v>100</v>
      </c>
      <c r="C1093" t="s">
        <v>51</v>
      </c>
      <c r="D1093" t="s">
        <v>28</v>
      </c>
      <c r="E1093">
        <v>27</v>
      </c>
      <c r="F1093" t="s">
        <v>43</v>
      </c>
      <c r="G1093">
        <v>2016</v>
      </c>
      <c r="H1093">
        <v>1</v>
      </c>
      <c r="I1093" t="s">
        <v>104</v>
      </c>
      <c r="J1093" t="s">
        <v>107</v>
      </c>
      <c r="K1093"/>
    </row>
    <row r="1094" spans="1:11" s="9" customFormat="1" hidden="1" x14ac:dyDescent="0.25">
      <c r="A1094" t="s">
        <v>99</v>
      </c>
      <c r="B1094" t="s">
        <v>100</v>
      </c>
      <c r="C1094" t="s">
        <v>52</v>
      </c>
      <c r="D1094" t="s">
        <v>105</v>
      </c>
      <c r="E1094" t="s">
        <v>106</v>
      </c>
      <c r="F1094" t="s">
        <v>47</v>
      </c>
      <c r="G1094">
        <v>2014</v>
      </c>
      <c r="H1094">
        <v>1</v>
      </c>
      <c r="I1094" t="s">
        <v>101</v>
      </c>
      <c r="J1094" t="s">
        <v>107</v>
      </c>
      <c r="K1094"/>
    </row>
    <row r="1095" spans="1:11" s="9" customFormat="1" hidden="1" x14ac:dyDescent="0.25">
      <c r="A1095" t="s">
        <v>99</v>
      </c>
      <c r="B1095" t="s">
        <v>100</v>
      </c>
      <c r="C1095" t="s">
        <v>52</v>
      </c>
      <c r="D1095" t="s">
        <v>105</v>
      </c>
      <c r="E1095" t="s">
        <v>106</v>
      </c>
      <c r="F1095" t="s">
        <v>47</v>
      </c>
      <c r="G1095">
        <v>2014</v>
      </c>
      <c r="H1095">
        <v>2</v>
      </c>
      <c r="I1095" t="s">
        <v>101</v>
      </c>
      <c r="J1095" t="s">
        <v>107</v>
      </c>
      <c r="K1095"/>
    </row>
    <row r="1096" spans="1:11" s="9" customFormat="1" hidden="1" x14ac:dyDescent="0.25">
      <c r="A1096" t="s">
        <v>99</v>
      </c>
      <c r="B1096" t="s">
        <v>100</v>
      </c>
      <c r="C1096" t="s">
        <v>52</v>
      </c>
      <c r="D1096" t="s">
        <v>105</v>
      </c>
      <c r="E1096" t="s">
        <v>106</v>
      </c>
      <c r="F1096" t="s">
        <v>47</v>
      </c>
      <c r="G1096">
        <v>2014</v>
      </c>
      <c r="H1096">
        <v>3</v>
      </c>
      <c r="I1096" t="s">
        <v>101</v>
      </c>
      <c r="J1096" t="s">
        <v>107</v>
      </c>
      <c r="K1096"/>
    </row>
    <row r="1097" spans="1:11" s="9" customFormat="1" hidden="1" x14ac:dyDescent="0.25">
      <c r="A1097" t="s">
        <v>99</v>
      </c>
      <c r="B1097" t="s">
        <v>100</v>
      </c>
      <c r="C1097" t="s">
        <v>52</v>
      </c>
      <c r="D1097" t="s">
        <v>105</v>
      </c>
      <c r="E1097" t="s">
        <v>106</v>
      </c>
      <c r="F1097" t="s">
        <v>47</v>
      </c>
      <c r="G1097">
        <v>2014</v>
      </c>
      <c r="H1097">
        <v>4</v>
      </c>
      <c r="I1097" t="s">
        <v>101</v>
      </c>
      <c r="J1097" t="s">
        <v>107</v>
      </c>
      <c r="K1097"/>
    </row>
    <row r="1098" spans="1:11" s="9" customFormat="1" hidden="1" x14ac:dyDescent="0.25">
      <c r="A1098" t="s">
        <v>99</v>
      </c>
      <c r="B1098" t="s">
        <v>100</v>
      </c>
      <c r="C1098" t="s">
        <v>52</v>
      </c>
      <c r="D1098" t="s">
        <v>105</v>
      </c>
      <c r="E1098" t="s">
        <v>106</v>
      </c>
      <c r="F1098" t="s">
        <v>47</v>
      </c>
      <c r="G1098">
        <v>2015</v>
      </c>
      <c r="H1098">
        <v>1</v>
      </c>
      <c r="I1098" t="s">
        <v>101</v>
      </c>
      <c r="J1098" t="s">
        <v>107</v>
      </c>
      <c r="K1098"/>
    </row>
    <row r="1099" spans="1:11" s="9" customFormat="1" hidden="1" x14ac:dyDescent="0.25">
      <c r="A1099" t="s">
        <v>99</v>
      </c>
      <c r="B1099" t="s">
        <v>100</v>
      </c>
      <c r="C1099" t="s">
        <v>52</v>
      </c>
      <c r="D1099" t="s">
        <v>105</v>
      </c>
      <c r="E1099" t="s">
        <v>106</v>
      </c>
      <c r="F1099" t="s">
        <v>47</v>
      </c>
      <c r="G1099">
        <v>2015</v>
      </c>
      <c r="H1099">
        <v>2</v>
      </c>
      <c r="I1099" t="s">
        <v>101</v>
      </c>
      <c r="J1099" t="s">
        <v>107</v>
      </c>
      <c r="K1099"/>
    </row>
    <row r="1100" spans="1:11" s="9" customFormat="1" hidden="1" x14ac:dyDescent="0.25">
      <c r="A1100" t="s">
        <v>99</v>
      </c>
      <c r="B1100" t="s">
        <v>100</v>
      </c>
      <c r="C1100" t="s">
        <v>52</v>
      </c>
      <c r="D1100" t="s">
        <v>105</v>
      </c>
      <c r="E1100" t="s">
        <v>106</v>
      </c>
      <c r="F1100" t="s">
        <v>47</v>
      </c>
      <c r="G1100">
        <v>2015</v>
      </c>
      <c r="H1100">
        <v>3</v>
      </c>
      <c r="I1100" t="s">
        <v>101</v>
      </c>
      <c r="J1100" t="s">
        <v>107</v>
      </c>
      <c r="K1100"/>
    </row>
    <row r="1101" spans="1:11" s="9" customFormat="1" hidden="1" x14ac:dyDescent="0.25">
      <c r="A1101" t="s">
        <v>99</v>
      </c>
      <c r="B1101" t="s">
        <v>100</v>
      </c>
      <c r="C1101" t="s">
        <v>52</v>
      </c>
      <c r="D1101" t="s">
        <v>105</v>
      </c>
      <c r="E1101" t="s">
        <v>106</v>
      </c>
      <c r="F1101" t="s">
        <v>47</v>
      </c>
      <c r="G1101">
        <v>2015</v>
      </c>
      <c r="H1101">
        <v>4</v>
      </c>
      <c r="I1101" t="s">
        <v>101</v>
      </c>
      <c r="J1101" t="s">
        <v>107</v>
      </c>
      <c r="K1101"/>
    </row>
    <row r="1102" spans="1:11" s="9" customFormat="1" hidden="1" x14ac:dyDescent="0.25">
      <c r="A1102" t="s">
        <v>99</v>
      </c>
      <c r="B1102" t="s">
        <v>100</v>
      </c>
      <c r="C1102" t="s">
        <v>52</v>
      </c>
      <c r="D1102" t="s">
        <v>105</v>
      </c>
      <c r="E1102" t="s">
        <v>106</v>
      </c>
      <c r="F1102" t="s">
        <v>47</v>
      </c>
      <c r="G1102">
        <v>2016</v>
      </c>
      <c r="H1102">
        <v>1</v>
      </c>
      <c r="I1102" t="s">
        <v>101</v>
      </c>
      <c r="J1102" t="s">
        <v>107</v>
      </c>
      <c r="K1102"/>
    </row>
    <row r="1103" spans="1:11" s="9" customFormat="1" hidden="1" x14ac:dyDescent="0.25">
      <c r="A1103" t="s">
        <v>99</v>
      </c>
      <c r="B1103" t="s">
        <v>100</v>
      </c>
      <c r="C1103" t="s">
        <v>52</v>
      </c>
      <c r="D1103" t="s">
        <v>105</v>
      </c>
      <c r="E1103" t="s">
        <v>106</v>
      </c>
      <c r="F1103" t="s">
        <v>47</v>
      </c>
      <c r="G1103">
        <v>2016</v>
      </c>
      <c r="H1103">
        <v>2</v>
      </c>
      <c r="I1103" t="s">
        <v>101</v>
      </c>
      <c r="J1103" t="s">
        <v>107</v>
      </c>
      <c r="K1103"/>
    </row>
    <row r="1104" spans="1:11" s="9" customFormat="1" hidden="1" x14ac:dyDescent="0.25">
      <c r="A1104" t="s">
        <v>99</v>
      </c>
      <c r="B1104" t="s">
        <v>100</v>
      </c>
      <c r="C1104" t="s">
        <v>52</v>
      </c>
      <c r="D1104" t="s">
        <v>105</v>
      </c>
      <c r="E1104" t="s">
        <v>106</v>
      </c>
      <c r="F1104" t="s">
        <v>47</v>
      </c>
      <c r="G1104">
        <v>2016</v>
      </c>
      <c r="H1104">
        <v>3</v>
      </c>
      <c r="I1104" t="s">
        <v>101</v>
      </c>
      <c r="J1104" t="s">
        <v>107</v>
      </c>
      <c r="K1104"/>
    </row>
    <row r="1105" spans="1:11" s="9" customFormat="1" hidden="1" x14ac:dyDescent="0.25">
      <c r="A1105" t="s">
        <v>99</v>
      </c>
      <c r="B1105" t="s">
        <v>100</v>
      </c>
      <c r="C1105" t="s">
        <v>52</v>
      </c>
      <c r="D1105" t="s">
        <v>105</v>
      </c>
      <c r="E1105" t="s">
        <v>106</v>
      </c>
      <c r="F1105" t="s">
        <v>47</v>
      </c>
      <c r="G1105">
        <v>2016</v>
      </c>
      <c r="H1105">
        <v>4</v>
      </c>
      <c r="I1105" t="s">
        <v>101</v>
      </c>
      <c r="J1105" t="s">
        <v>107</v>
      </c>
      <c r="K1105"/>
    </row>
    <row r="1106" spans="1:11" s="9" customFormat="1" hidden="1" x14ac:dyDescent="0.25">
      <c r="A1106" t="s">
        <v>99</v>
      </c>
      <c r="B1106" t="s">
        <v>100</v>
      </c>
      <c r="C1106" t="s">
        <v>52</v>
      </c>
      <c r="D1106" t="s">
        <v>105</v>
      </c>
      <c r="E1106" t="s">
        <v>106</v>
      </c>
      <c r="F1106" t="s">
        <v>47</v>
      </c>
      <c r="G1106">
        <v>2014</v>
      </c>
      <c r="H1106">
        <v>1</v>
      </c>
      <c r="I1106" t="s">
        <v>104</v>
      </c>
      <c r="J1106" t="s">
        <v>107</v>
      </c>
      <c r="K1106" t="s">
        <v>108</v>
      </c>
    </row>
    <row r="1107" spans="1:11" s="9" customFormat="1" hidden="1" x14ac:dyDescent="0.25">
      <c r="A1107" t="s">
        <v>99</v>
      </c>
      <c r="B1107" t="s">
        <v>100</v>
      </c>
      <c r="C1107" t="s">
        <v>52</v>
      </c>
      <c r="D1107" t="s">
        <v>105</v>
      </c>
      <c r="E1107" t="s">
        <v>106</v>
      </c>
      <c r="F1107" t="s">
        <v>43</v>
      </c>
      <c r="G1107">
        <v>2014</v>
      </c>
      <c r="H1107">
        <v>1</v>
      </c>
      <c r="I1107" t="s">
        <v>104</v>
      </c>
      <c r="J1107" t="s">
        <v>107</v>
      </c>
      <c r="K1107" t="s">
        <v>108</v>
      </c>
    </row>
    <row r="1108" spans="1:11" s="9" customFormat="1" hidden="1" x14ac:dyDescent="0.25">
      <c r="A1108" t="s">
        <v>99</v>
      </c>
      <c r="B1108" t="s">
        <v>100</v>
      </c>
      <c r="C1108" t="s">
        <v>52</v>
      </c>
      <c r="D1108" t="s">
        <v>105</v>
      </c>
      <c r="E1108" t="s">
        <v>106</v>
      </c>
      <c r="F1108" t="s">
        <v>43</v>
      </c>
      <c r="G1108">
        <v>2014</v>
      </c>
      <c r="H1108">
        <v>2</v>
      </c>
      <c r="I1108" t="s">
        <v>104</v>
      </c>
      <c r="J1108" t="s">
        <v>107</v>
      </c>
      <c r="K1108" t="s">
        <v>108</v>
      </c>
    </row>
    <row r="1109" spans="1:11" s="9" customFormat="1" hidden="1" x14ac:dyDescent="0.25">
      <c r="A1109" t="s">
        <v>99</v>
      </c>
      <c r="B1109" t="s">
        <v>100</v>
      </c>
      <c r="C1109" t="s">
        <v>52</v>
      </c>
      <c r="D1109" t="s">
        <v>105</v>
      </c>
      <c r="E1109" t="s">
        <v>106</v>
      </c>
      <c r="F1109" t="s">
        <v>47</v>
      </c>
      <c r="G1109">
        <v>2014</v>
      </c>
      <c r="H1109">
        <v>2</v>
      </c>
      <c r="I1109" t="s">
        <v>104</v>
      </c>
      <c r="J1109" t="s">
        <v>107</v>
      </c>
      <c r="K1109" t="s">
        <v>108</v>
      </c>
    </row>
    <row r="1110" spans="1:11" s="9" customFormat="1" hidden="1" x14ac:dyDescent="0.25">
      <c r="A1110" t="s">
        <v>99</v>
      </c>
      <c r="B1110" t="s">
        <v>100</v>
      </c>
      <c r="C1110" t="s">
        <v>52</v>
      </c>
      <c r="D1110" t="s">
        <v>105</v>
      </c>
      <c r="E1110" t="s">
        <v>106</v>
      </c>
      <c r="F1110" t="s">
        <v>43</v>
      </c>
      <c r="G1110">
        <v>2014</v>
      </c>
      <c r="H1110">
        <v>3</v>
      </c>
      <c r="I1110" t="s">
        <v>104</v>
      </c>
      <c r="J1110" t="s">
        <v>107</v>
      </c>
      <c r="K1110" t="s">
        <v>108</v>
      </c>
    </row>
    <row r="1111" spans="1:11" s="9" customFormat="1" hidden="1" x14ac:dyDescent="0.25">
      <c r="A1111" t="s">
        <v>99</v>
      </c>
      <c r="B1111" t="s">
        <v>100</v>
      </c>
      <c r="C1111" t="s">
        <v>52</v>
      </c>
      <c r="D1111" t="s">
        <v>105</v>
      </c>
      <c r="E1111" t="s">
        <v>106</v>
      </c>
      <c r="F1111" t="s">
        <v>47</v>
      </c>
      <c r="G1111">
        <v>2014</v>
      </c>
      <c r="H1111">
        <v>3</v>
      </c>
      <c r="I1111" t="s">
        <v>104</v>
      </c>
      <c r="J1111" t="s">
        <v>107</v>
      </c>
      <c r="K1111" t="s">
        <v>108</v>
      </c>
    </row>
    <row r="1112" spans="1:11" s="9" customFormat="1" hidden="1" x14ac:dyDescent="0.25">
      <c r="A1112" t="s">
        <v>99</v>
      </c>
      <c r="B1112" t="s">
        <v>100</v>
      </c>
      <c r="C1112" t="s">
        <v>52</v>
      </c>
      <c r="D1112" t="s">
        <v>105</v>
      </c>
      <c r="E1112" t="s">
        <v>106</v>
      </c>
      <c r="F1112" t="s">
        <v>43</v>
      </c>
      <c r="G1112">
        <v>2014</v>
      </c>
      <c r="H1112">
        <v>4</v>
      </c>
      <c r="I1112" t="s">
        <v>104</v>
      </c>
      <c r="J1112" t="s">
        <v>107</v>
      </c>
      <c r="K1112" t="s">
        <v>108</v>
      </c>
    </row>
    <row r="1113" spans="1:11" s="9" customFormat="1" hidden="1" x14ac:dyDescent="0.25">
      <c r="A1113" t="s">
        <v>99</v>
      </c>
      <c r="B1113" t="s">
        <v>100</v>
      </c>
      <c r="C1113" t="s">
        <v>52</v>
      </c>
      <c r="D1113" t="s">
        <v>105</v>
      </c>
      <c r="E1113" t="s">
        <v>106</v>
      </c>
      <c r="F1113" t="s">
        <v>47</v>
      </c>
      <c r="G1113">
        <v>2014</v>
      </c>
      <c r="H1113">
        <v>4</v>
      </c>
      <c r="I1113" t="s">
        <v>104</v>
      </c>
      <c r="J1113" t="s">
        <v>107</v>
      </c>
      <c r="K1113" t="s">
        <v>108</v>
      </c>
    </row>
    <row r="1114" spans="1:11" s="9" customFormat="1" hidden="1" x14ac:dyDescent="0.25">
      <c r="A1114" t="s">
        <v>99</v>
      </c>
      <c r="B1114" t="s">
        <v>100</v>
      </c>
      <c r="C1114" t="s">
        <v>52</v>
      </c>
      <c r="D1114" t="s">
        <v>105</v>
      </c>
      <c r="E1114" t="s">
        <v>106</v>
      </c>
      <c r="F1114" t="s">
        <v>43</v>
      </c>
      <c r="G1114">
        <v>2015</v>
      </c>
      <c r="H1114">
        <v>1</v>
      </c>
      <c r="I1114" t="s">
        <v>104</v>
      </c>
      <c r="J1114" t="s">
        <v>107</v>
      </c>
      <c r="K1114" t="s">
        <v>108</v>
      </c>
    </row>
    <row r="1115" spans="1:11" s="9" customFormat="1" hidden="1" x14ac:dyDescent="0.25">
      <c r="A1115" t="s">
        <v>99</v>
      </c>
      <c r="B1115" t="s">
        <v>100</v>
      </c>
      <c r="C1115" t="s">
        <v>52</v>
      </c>
      <c r="D1115" t="s">
        <v>105</v>
      </c>
      <c r="E1115" t="s">
        <v>106</v>
      </c>
      <c r="F1115" t="s">
        <v>47</v>
      </c>
      <c r="G1115">
        <v>2015</v>
      </c>
      <c r="H1115">
        <v>1</v>
      </c>
      <c r="I1115" t="s">
        <v>104</v>
      </c>
      <c r="J1115" t="s">
        <v>107</v>
      </c>
      <c r="K1115" t="s">
        <v>108</v>
      </c>
    </row>
    <row r="1116" spans="1:11" s="9" customFormat="1" hidden="1" x14ac:dyDescent="0.25">
      <c r="A1116" t="s">
        <v>99</v>
      </c>
      <c r="B1116" t="s">
        <v>100</v>
      </c>
      <c r="C1116" t="s">
        <v>52</v>
      </c>
      <c r="D1116" t="s">
        <v>105</v>
      </c>
      <c r="E1116" t="s">
        <v>106</v>
      </c>
      <c r="F1116" t="s">
        <v>47</v>
      </c>
      <c r="G1116">
        <v>2015</v>
      </c>
      <c r="H1116">
        <v>2</v>
      </c>
      <c r="I1116" t="s">
        <v>104</v>
      </c>
      <c r="J1116" t="s">
        <v>107</v>
      </c>
      <c r="K1116" t="s">
        <v>108</v>
      </c>
    </row>
    <row r="1117" spans="1:11" s="9" customFormat="1" hidden="1" x14ac:dyDescent="0.25">
      <c r="A1117" t="s">
        <v>99</v>
      </c>
      <c r="B1117" t="s">
        <v>100</v>
      </c>
      <c r="C1117" t="s">
        <v>52</v>
      </c>
      <c r="D1117" t="s">
        <v>105</v>
      </c>
      <c r="E1117" t="s">
        <v>106</v>
      </c>
      <c r="F1117" t="s">
        <v>43</v>
      </c>
      <c r="G1117">
        <v>2015</v>
      </c>
      <c r="H1117">
        <v>2</v>
      </c>
      <c r="I1117" t="s">
        <v>104</v>
      </c>
      <c r="J1117" t="s">
        <v>107</v>
      </c>
      <c r="K1117" t="s">
        <v>108</v>
      </c>
    </row>
    <row r="1118" spans="1:11" s="9" customFormat="1" hidden="1" x14ac:dyDescent="0.25">
      <c r="A1118" t="s">
        <v>99</v>
      </c>
      <c r="B1118" t="s">
        <v>100</v>
      </c>
      <c r="C1118" t="s">
        <v>52</v>
      </c>
      <c r="D1118" t="s">
        <v>105</v>
      </c>
      <c r="E1118" t="s">
        <v>106</v>
      </c>
      <c r="F1118" t="s">
        <v>43</v>
      </c>
      <c r="G1118">
        <v>2015</v>
      </c>
      <c r="H1118">
        <v>3</v>
      </c>
      <c r="I1118" t="s">
        <v>104</v>
      </c>
      <c r="J1118" t="s">
        <v>107</v>
      </c>
      <c r="K1118" t="s">
        <v>108</v>
      </c>
    </row>
    <row r="1119" spans="1:11" s="9" customFormat="1" hidden="1" x14ac:dyDescent="0.25">
      <c r="A1119" t="s">
        <v>99</v>
      </c>
      <c r="B1119" t="s">
        <v>100</v>
      </c>
      <c r="C1119" t="s">
        <v>52</v>
      </c>
      <c r="D1119" t="s">
        <v>105</v>
      </c>
      <c r="E1119" t="s">
        <v>106</v>
      </c>
      <c r="F1119" t="s">
        <v>47</v>
      </c>
      <c r="G1119">
        <v>2015</v>
      </c>
      <c r="H1119">
        <v>3</v>
      </c>
      <c r="I1119" t="s">
        <v>104</v>
      </c>
      <c r="J1119" t="s">
        <v>107</v>
      </c>
      <c r="K1119" t="s">
        <v>108</v>
      </c>
    </row>
    <row r="1120" spans="1:11" s="9" customFormat="1" hidden="1" x14ac:dyDescent="0.25">
      <c r="A1120" t="s">
        <v>99</v>
      </c>
      <c r="B1120" t="s">
        <v>100</v>
      </c>
      <c r="C1120" t="s">
        <v>52</v>
      </c>
      <c r="D1120" t="s">
        <v>105</v>
      </c>
      <c r="E1120" t="s">
        <v>106</v>
      </c>
      <c r="F1120" t="s">
        <v>43</v>
      </c>
      <c r="G1120">
        <v>2015</v>
      </c>
      <c r="H1120">
        <v>4</v>
      </c>
      <c r="I1120" t="s">
        <v>104</v>
      </c>
      <c r="J1120" t="s">
        <v>107</v>
      </c>
      <c r="K1120" t="s">
        <v>108</v>
      </c>
    </row>
    <row r="1121" spans="1:11" s="9" customFormat="1" hidden="1" x14ac:dyDescent="0.25">
      <c r="A1121" t="s">
        <v>99</v>
      </c>
      <c r="B1121" t="s">
        <v>100</v>
      </c>
      <c r="C1121" t="s">
        <v>52</v>
      </c>
      <c r="D1121" t="s">
        <v>105</v>
      </c>
      <c r="E1121" t="s">
        <v>106</v>
      </c>
      <c r="F1121" t="s">
        <v>47</v>
      </c>
      <c r="G1121">
        <v>2015</v>
      </c>
      <c r="H1121">
        <v>4</v>
      </c>
      <c r="I1121" t="s">
        <v>104</v>
      </c>
      <c r="J1121" t="s">
        <v>107</v>
      </c>
      <c r="K1121" t="s">
        <v>108</v>
      </c>
    </row>
    <row r="1122" spans="1:11" s="9" customFormat="1" hidden="1" x14ac:dyDescent="0.25">
      <c r="A1122" t="s">
        <v>99</v>
      </c>
      <c r="B1122" t="s">
        <v>100</v>
      </c>
      <c r="C1122" t="s">
        <v>52</v>
      </c>
      <c r="D1122" t="s">
        <v>105</v>
      </c>
      <c r="E1122" t="s">
        <v>106</v>
      </c>
      <c r="F1122" t="s">
        <v>47</v>
      </c>
      <c r="G1122">
        <v>2016</v>
      </c>
      <c r="H1122">
        <v>1</v>
      </c>
      <c r="I1122" t="s">
        <v>104</v>
      </c>
      <c r="J1122" t="s">
        <v>107</v>
      </c>
      <c r="K1122" t="s">
        <v>108</v>
      </c>
    </row>
    <row r="1123" spans="1:11" s="9" customFormat="1" hidden="1" x14ac:dyDescent="0.25">
      <c r="A1123" t="s">
        <v>99</v>
      </c>
      <c r="B1123" t="s">
        <v>100</v>
      </c>
      <c r="C1123" t="s">
        <v>52</v>
      </c>
      <c r="D1123" t="s">
        <v>105</v>
      </c>
      <c r="E1123" t="s">
        <v>106</v>
      </c>
      <c r="F1123" t="s">
        <v>43</v>
      </c>
      <c r="G1123">
        <v>2016</v>
      </c>
      <c r="H1123">
        <v>1</v>
      </c>
      <c r="I1123" t="s">
        <v>104</v>
      </c>
      <c r="J1123" t="s">
        <v>107</v>
      </c>
      <c r="K1123" t="s">
        <v>108</v>
      </c>
    </row>
    <row r="1124" spans="1:11" s="9" customFormat="1" hidden="1" x14ac:dyDescent="0.25">
      <c r="A1124" t="s">
        <v>99</v>
      </c>
      <c r="B1124" t="s">
        <v>100</v>
      </c>
      <c r="C1124" t="s">
        <v>52</v>
      </c>
      <c r="D1124" t="s">
        <v>105</v>
      </c>
      <c r="E1124" t="s">
        <v>106</v>
      </c>
      <c r="F1124" t="s">
        <v>43</v>
      </c>
      <c r="G1124">
        <v>2016</v>
      </c>
      <c r="H1124">
        <v>2</v>
      </c>
      <c r="I1124" t="s">
        <v>104</v>
      </c>
      <c r="J1124" t="s">
        <v>107</v>
      </c>
      <c r="K1124" t="s">
        <v>108</v>
      </c>
    </row>
    <row r="1125" spans="1:11" s="9" customFormat="1" hidden="1" x14ac:dyDescent="0.25">
      <c r="A1125" t="s">
        <v>99</v>
      </c>
      <c r="B1125" t="s">
        <v>100</v>
      </c>
      <c r="C1125" t="s">
        <v>52</v>
      </c>
      <c r="D1125" t="s">
        <v>105</v>
      </c>
      <c r="E1125" t="s">
        <v>106</v>
      </c>
      <c r="F1125" t="s">
        <v>47</v>
      </c>
      <c r="G1125">
        <v>2016</v>
      </c>
      <c r="H1125">
        <v>2</v>
      </c>
      <c r="I1125" t="s">
        <v>104</v>
      </c>
      <c r="J1125" t="s">
        <v>107</v>
      </c>
      <c r="K1125" t="s">
        <v>108</v>
      </c>
    </row>
    <row r="1126" spans="1:11" s="9" customFormat="1" hidden="1" x14ac:dyDescent="0.25">
      <c r="A1126" t="s">
        <v>99</v>
      </c>
      <c r="B1126" t="s">
        <v>100</v>
      </c>
      <c r="C1126" t="s">
        <v>52</v>
      </c>
      <c r="D1126" t="s">
        <v>105</v>
      </c>
      <c r="E1126" t="s">
        <v>106</v>
      </c>
      <c r="F1126" t="s">
        <v>43</v>
      </c>
      <c r="G1126">
        <v>2016</v>
      </c>
      <c r="H1126">
        <v>3</v>
      </c>
      <c r="I1126" t="s">
        <v>104</v>
      </c>
      <c r="J1126" t="s">
        <v>107</v>
      </c>
      <c r="K1126" t="s">
        <v>108</v>
      </c>
    </row>
    <row r="1127" spans="1:11" s="9" customFormat="1" hidden="1" x14ac:dyDescent="0.25">
      <c r="A1127" t="s">
        <v>99</v>
      </c>
      <c r="B1127" t="s">
        <v>100</v>
      </c>
      <c r="C1127" t="s">
        <v>52</v>
      </c>
      <c r="D1127" t="s">
        <v>105</v>
      </c>
      <c r="E1127" t="s">
        <v>106</v>
      </c>
      <c r="F1127" t="s">
        <v>47</v>
      </c>
      <c r="G1127">
        <v>2016</v>
      </c>
      <c r="H1127">
        <v>3</v>
      </c>
      <c r="I1127" t="s">
        <v>104</v>
      </c>
      <c r="J1127" t="s">
        <v>107</v>
      </c>
      <c r="K1127" t="s">
        <v>108</v>
      </c>
    </row>
    <row r="1128" spans="1:11" s="9" customFormat="1" hidden="1" x14ac:dyDescent="0.25">
      <c r="A1128" t="s">
        <v>99</v>
      </c>
      <c r="B1128" t="s">
        <v>100</v>
      </c>
      <c r="C1128" t="s">
        <v>52</v>
      </c>
      <c r="D1128" t="s">
        <v>105</v>
      </c>
      <c r="E1128" t="s">
        <v>106</v>
      </c>
      <c r="F1128" t="s">
        <v>43</v>
      </c>
      <c r="G1128">
        <v>2016</v>
      </c>
      <c r="H1128">
        <v>4</v>
      </c>
      <c r="I1128" t="s">
        <v>104</v>
      </c>
      <c r="J1128" t="s">
        <v>107</v>
      </c>
      <c r="K1128" t="s">
        <v>108</v>
      </c>
    </row>
    <row r="1129" spans="1:11" s="9" customFormat="1" hidden="1" x14ac:dyDescent="0.25">
      <c r="A1129" t="s">
        <v>99</v>
      </c>
      <c r="B1129" t="s">
        <v>100</v>
      </c>
      <c r="C1129" t="s">
        <v>52</v>
      </c>
      <c r="D1129" t="s">
        <v>105</v>
      </c>
      <c r="E1129" t="s">
        <v>106</v>
      </c>
      <c r="F1129" t="s">
        <v>47</v>
      </c>
      <c r="G1129">
        <v>2016</v>
      </c>
      <c r="H1129">
        <v>4</v>
      </c>
      <c r="I1129" t="s">
        <v>104</v>
      </c>
      <c r="J1129" t="s">
        <v>107</v>
      </c>
      <c r="K1129" t="s">
        <v>108</v>
      </c>
    </row>
    <row r="1130" spans="1:11" s="9" customFormat="1" hidden="1" x14ac:dyDescent="0.25">
      <c r="A1130" t="s">
        <v>99</v>
      </c>
      <c r="B1130" t="s">
        <v>100</v>
      </c>
      <c r="C1130" t="s">
        <v>52</v>
      </c>
      <c r="D1130" t="s">
        <v>105</v>
      </c>
      <c r="E1130" t="s">
        <v>106</v>
      </c>
      <c r="F1130" t="s">
        <v>43</v>
      </c>
      <c r="G1130">
        <v>2014</v>
      </c>
      <c r="H1130">
        <v>1</v>
      </c>
      <c r="I1130" t="s">
        <v>101</v>
      </c>
      <c r="J1130" t="s">
        <v>107</v>
      </c>
      <c r="K1130"/>
    </row>
    <row r="1131" spans="1:11" s="9" customFormat="1" hidden="1" x14ac:dyDescent="0.25">
      <c r="A1131" t="s">
        <v>99</v>
      </c>
      <c r="B1131" t="s">
        <v>100</v>
      </c>
      <c r="C1131" t="s">
        <v>52</v>
      </c>
      <c r="D1131" t="s">
        <v>105</v>
      </c>
      <c r="E1131" t="s">
        <v>106</v>
      </c>
      <c r="F1131" t="s">
        <v>43</v>
      </c>
      <c r="G1131">
        <v>2014</v>
      </c>
      <c r="H1131">
        <v>2</v>
      </c>
      <c r="I1131" t="s">
        <v>101</v>
      </c>
      <c r="J1131" t="s">
        <v>107</v>
      </c>
      <c r="K1131"/>
    </row>
    <row r="1132" spans="1:11" s="9" customFormat="1" hidden="1" x14ac:dyDescent="0.25">
      <c r="A1132" t="s">
        <v>99</v>
      </c>
      <c r="B1132" t="s">
        <v>100</v>
      </c>
      <c r="C1132" t="s">
        <v>52</v>
      </c>
      <c r="D1132" t="s">
        <v>105</v>
      </c>
      <c r="E1132" t="s">
        <v>106</v>
      </c>
      <c r="F1132" t="s">
        <v>43</v>
      </c>
      <c r="G1132">
        <v>2014</v>
      </c>
      <c r="H1132">
        <v>3</v>
      </c>
      <c r="I1132" t="s">
        <v>101</v>
      </c>
      <c r="J1132" t="s">
        <v>107</v>
      </c>
      <c r="K1132"/>
    </row>
    <row r="1133" spans="1:11" s="9" customFormat="1" hidden="1" x14ac:dyDescent="0.25">
      <c r="A1133" t="s">
        <v>99</v>
      </c>
      <c r="B1133" t="s">
        <v>100</v>
      </c>
      <c r="C1133" t="s">
        <v>52</v>
      </c>
      <c r="D1133" t="s">
        <v>105</v>
      </c>
      <c r="E1133" t="s">
        <v>106</v>
      </c>
      <c r="F1133" t="s">
        <v>43</v>
      </c>
      <c r="G1133">
        <v>2014</v>
      </c>
      <c r="H1133">
        <v>4</v>
      </c>
      <c r="I1133" t="s">
        <v>101</v>
      </c>
      <c r="J1133" t="s">
        <v>107</v>
      </c>
      <c r="K1133"/>
    </row>
    <row r="1134" spans="1:11" s="9" customFormat="1" hidden="1" x14ac:dyDescent="0.25">
      <c r="A1134" t="s">
        <v>99</v>
      </c>
      <c r="B1134" t="s">
        <v>100</v>
      </c>
      <c r="C1134" t="s">
        <v>52</v>
      </c>
      <c r="D1134" t="s">
        <v>105</v>
      </c>
      <c r="E1134" t="s">
        <v>106</v>
      </c>
      <c r="F1134" t="s">
        <v>43</v>
      </c>
      <c r="G1134">
        <v>2015</v>
      </c>
      <c r="H1134">
        <v>1</v>
      </c>
      <c r="I1134" t="s">
        <v>101</v>
      </c>
      <c r="J1134" t="s">
        <v>107</v>
      </c>
      <c r="K1134"/>
    </row>
    <row r="1135" spans="1:11" s="9" customFormat="1" hidden="1" x14ac:dyDescent="0.25">
      <c r="A1135" t="s">
        <v>99</v>
      </c>
      <c r="B1135" t="s">
        <v>100</v>
      </c>
      <c r="C1135" t="s">
        <v>52</v>
      </c>
      <c r="D1135" t="s">
        <v>105</v>
      </c>
      <c r="E1135" t="s">
        <v>106</v>
      </c>
      <c r="F1135" t="s">
        <v>43</v>
      </c>
      <c r="G1135">
        <v>2015</v>
      </c>
      <c r="H1135">
        <v>2</v>
      </c>
      <c r="I1135" t="s">
        <v>101</v>
      </c>
      <c r="J1135" t="s">
        <v>107</v>
      </c>
      <c r="K1135"/>
    </row>
    <row r="1136" spans="1:11" s="9" customFormat="1" hidden="1" x14ac:dyDescent="0.25">
      <c r="A1136" t="s">
        <v>99</v>
      </c>
      <c r="B1136" t="s">
        <v>100</v>
      </c>
      <c r="C1136" t="s">
        <v>52</v>
      </c>
      <c r="D1136" t="s">
        <v>105</v>
      </c>
      <c r="E1136" t="s">
        <v>106</v>
      </c>
      <c r="F1136" t="s">
        <v>43</v>
      </c>
      <c r="G1136">
        <v>2015</v>
      </c>
      <c r="H1136">
        <v>3</v>
      </c>
      <c r="I1136" t="s">
        <v>101</v>
      </c>
      <c r="J1136" t="s">
        <v>107</v>
      </c>
      <c r="K1136"/>
    </row>
    <row r="1137" spans="1:11" s="9" customFormat="1" hidden="1" x14ac:dyDescent="0.25">
      <c r="A1137" t="s">
        <v>99</v>
      </c>
      <c r="B1137" t="s">
        <v>100</v>
      </c>
      <c r="C1137" t="s">
        <v>52</v>
      </c>
      <c r="D1137" t="s">
        <v>105</v>
      </c>
      <c r="E1137" t="s">
        <v>106</v>
      </c>
      <c r="F1137" t="s">
        <v>43</v>
      </c>
      <c r="G1137">
        <v>2015</v>
      </c>
      <c r="H1137">
        <v>4</v>
      </c>
      <c r="I1137" t="s">
        <v>101</v>
      </c>
      <c r="J1137" t="s">
        <v>107</v>
      </c>
      <c r="K1137"/>
    </row>
    <row r="1138" spans="1:11" s="9" customFormat="1" hidden="1" x14ac:dyDescent="0.25">
      <c r="A1138" t="s">
        <v>99</v>
      </c>
      <c r="B1138" t="s">
        <v>100</v>
      </c>
      <c r="C1138" t="s">
        <v>52</v>
      </c>
      <c r="D1138" t="s">
        <v>105</v>
      </c>
      <c r="E1138" t="s">
        <v>106</v>
      </c>
      <c r="F1138" t="s">
        <v>43</v>
      </c>
      <c r="G1138">
        <v>2016</v>
      </c>
      <c r="H1138">
        <v>1</v>
      </c>
      <c r="I1138" t="s">
        <v>101</v>
      </c>
      <c r="J1138" t="s">
        <v>107</v>
      </c>
      <c r="K1138"/>
    </row>
    <row r="1139" spans="1:11" s="9" customFormat="1" hidden="1" x14ac:dyDescent="0.25">
      <c r="A1139" t="s">
        <v>99</v>
      </c>
      <c r="B1139" t="s">
        <v>100</v>
      </c>
      <c r="C1139" t="s">
        <v>52</v>
      </c>
      <c r="D1139" t="s">
        <v>105</v>
      </c>
      <c r="E1139" t="s">
        <v>106</v>
      </c>
      <c r="F1139" t="s">
        <v>43</v>
      </c>
      <c r="G1139">
        <v>2016</v>
      </c>
      <c r="H1139">
        <v>2</v>
      </c>
      <c r="I1139" t="s">
        <v>101</v>
      </c>
      <c r="J1139" t="s">
        <v>107</v>
      </c>
      <c r="K1139"/>
    </row>
    <row r="1140" spans="1:11" s="9" customFormat="1" hidden="1" x14ac:dyDescent="0.25">
      <c r="A1140" t="s">
        <v>99</v>
      </c>
      <c r="B1140" t="s">
        <v>100</v>
      </c>
      <c r="C1140" t="s">
        <v>52</v>
      </c>
      <c r="D1140" t="s">
        <v>105</v>
      </c>
      <c r="E1140" t="s">
        <v>106</v>
      </c>
      <c r="F1140" t="s">
        <v>43</v>
      </c>
      <c r="G1140">
        <v>2016</v>
      </c>
      <c r="H1140">
        <v>3</v>
      </c>
      <c r="I1140" t="s">
        <v>101</v>
      </c>
      <c r="J1140" t="s">
        <v>107</v>
      </c>
      <c r="K1140"/>
    </row>
    <row r="1141" spans="1:11" s="9" customFormat="1" hidden="1" x14ac:dyDescent="0.25">
      <c r="A1141" t="s">
        <v>99</v>
      </c>
      <c r="B1141" t="s">
        <v>100</v>
      </c>
      <c r="C1141" t="s">
        <v>52</v>
      </c>
      <c r="D1141" t="s">
        <v>105</v>
      </c>
      <c r="E1141" t="s">
        <v>106</v>
      </c>
      <c r="F1141" t="s">
        <v>43</v>
      </c>
      <c r="G1141">
        <v>2016</v>
      </c>
      <c r="H1141">
        <v>4</v>
      </c>
      <c r="I1141" t="s">
        <v>101</v>
      </c>
      <c r="J1141" t="s">
        <v>107</v>
      </c>
      <c r="K1141"/>
    </row>
    <row r="1142" spans="1:11" s="9" customFormat="1" ht="60" hidden="1" x14ac:dyDescent="0.25">
      <c r="A1142" s="15" t="s">
        <v>109</v>
      </c>
      <c r="B1142" s="32" t="s">
        <v>32</v>
      </c>
      <c r="C1142" s="32" t="s">
        <v>33</v>
      </c>
      <c r="D1142" s="33" t="s">
        <v>110</v>
      </c>
      <c r="E1142" t="s">
        <v>111</v>
      </c>
      <c r="F1142" s="34" t="s">
        <v>112</v>
      </c>
      <c r="G1142" s="33">
        <v>2016</v>
      </c>
      <c r="H1142" s="33" t="s">
        <v>128</v>
      </c>
      <c r="I1142" s="33" t="s">
        <v>114</v>
      </c>
      <c r="J1142" s="42" t="s">
        <v>129</v>
      </c>
      <c r="K1142" s="42" t="s">
        <v>130</v>
      </c>
    </row>
    <row r="1143" spans="1:11" s="9" customFormat="1" ht="26.25" hidden="1" x14ac:dyDescent="0.25">
      <c r="A1143" s="15" t="s">
        <v>109</v>
      </c>
      <c r="B1143" s="32" t="s">
        <v>32</v>
      </c>
      <c r="C1143" s="32" t="s">
        <v>33</v>
      </c>
      <c r="D1143" s="33" t="s">
        <v>115</v>
      </c>
      <c r="E1143" s="1" t="s">
        <v>29</v>
      </c>
      <c r="F1143" s="8" t="s">
        <v>112</v>
      </c>
      <c r="G1143" s="33">
        <v>2016</v>
      </c>
      <c r="H1143" s="33" t="s">
        <v>128</v>
      </c>
      <c r="I1143" s="33" t="s">
        <v>114</v>
      </c>
      <c r="J1143" s="42" t="s">
        <v>129</v>
      </c>
      <c r="K1143" s="42" t="s">
        <v>130</v>
      </c>
    </row>
    <row r="1144" spans="1:11" s="9" customFormat="1" hidden="1" x14ac:dyDescent="0.25">
      <c r="A1144" s="35" t="s">
        <v>116</v>
      </c>
      <c r="B1144" s="32" t="s">
        <v>32</v>
      </c>
      <c r="C1144" s="32" t="s">
        <v>33</v>
      </c>
      <c r="D1144" s="35" t="s">
        <v>34</v>
      </c>
      <c r="E1144" t="s">
        <v>117</v>
      </c>
      <c r="F1144" s="8" t="s">
        <v>118</v>
      </c>
      <c r="G1144" s="33">
        <v>2016</v>
      </c>
      <c r="H1144" s="15" t="s">
        <v>113</v>
      </c>
      <c r="I1144" s="15" t="s">
        <v>19</v>
      </c>
      <c r="J1144" s="13" t="s">
        <v>24</v>
      </c>
      <c r="K1144" s="13" t="s">
        <v>24</v>
      </c>
    </row>
    <row r="1145" spans="1:11" s="9" customFormat="1" hidden="1" x14ac:dyDescent="0.25">
      <c r="A1145" s="35" t="s">
        <v>116</v>
      </c>
      <c r="B1145" s="36" t="s">
        <v>52</v>
      </c>
      <c r="C1145" s="13" t="s">
        <v>53</v>
      </c>
      <c r="D1145" s="35" t="s">
        <v>54</v>
      </c>
      <c r="E1145" t="s">
        <v>119</v>
      </c>
      <c r="F1145" s="8" t="s">
        <v>118</v>
      </c>
      <c r="G1145" s="13">
        <v>2016</v>
      </c>
      <c r="H1145" s="15" t="s">
        <v>113</v>
      </c>
      <c r="I1145" s="15" t="s">
        <v>19</v>
      </c>
      <c r="J1145" s="13" t="s">
        <v>24</v>
      </c>
      <c r="K1145" s="13" t="s">
        <v>24</v>
      </c>
    </row>
    <row r="1146" spans="1:11" s="9" customFormat="1" hidden="1" x14ac:dyDescent="0.25">
      <c r="A1146" s="35" t="s">
        <v>116</v>
      </c>
      <c r="B1146" s="36" t="s">
        <v>52</v>
      </c>
      <c r="C1146" s="13" t="s">
        <v>53</v>
      </c>
      <c r="D1146" s="1" t="s">
        <v>120</v>
      </c>
      <c r="E1146" t="s">
        <v>121</v>
      </c>
      <c r="F1146" s="8" t="s">
        <v>24</v>
      </c>
      <c r="G1146" s="13">
        <v>2016</v>
      </c>
      <c r="H1146" s="15" t="s">
        <v>24</v>
      </c>
      <c r="I1146" s="15" t="s">
        <v>24</v>
      </c>
      <c r="J1146" s="13" t="s">
        <v>24</v>
      </c>
      <c r="K1146" s="13" t="s">
        <v>24</v>
      </c>
    </row>
    <row r="1147" spans="1:11" s="9" customFormat="1" hidden="1" x14ac:dyDescent="0.25">
      <c r="A1147" s="35" t="s">
        <v>116</v>
      </c>
      <c r="B1147" s="36" t="s">
        <v>39</v>
      </c>
      <c r="C1147" s="39" t="s">
        <v>122</v>
      </c>
      <c r="D1147" s="35" t="s">
        <v>41</v>
      </c>
      <c r="E1147" t="s">
        <v>123</v>
      </c>
      <c r="F1147" s="8"/>
      <c r="G1147" s="13">
        <v>2016</v>
      </c>
      <c r="H1147" s="15" t="s">
        <v>113</v>
      </c>
      <c r="I1147" s="15" t="s">
        <v>19</v>
      </c>
      <c r="J1147" s="13" t="s">
        <v>24</v>
      </c>
      <c r="K1147" s="13" t="s">
        <v>24</v>
      </c>
    </row>
    <row r="1148" spans="1:11" s="9" customFormat="1" hidden="1" x14ac:dyDescent="0.25">
      <c r="A1148" s="35" t="s">
        <v>116</v>
      </c>
      <c r="B1148" s="36" t="s">
        <v>102</v>
      </c>
      <c r="C1148" s="15" t="s">
        <v>124</v>
      </c>
      <c r="D1148" s="35" t="s">
        <v>103</v>
      </c>
      <c r="E1148" t="s">
        <v>123</v>
      </c>
      <c r="F1148" s="8" t="s">
        <v>118</v>
      </c>
      <c r="G1148" s="13">
        <v>2016</v>
      </c>
      <c r="H1148" s="15" t="s">
        <v>113</v>
      </c>
      <c r="I1148" s="15" t="s">
        <v>19</v>
      </c>
      <c r="J1148" s="13" t="s">
        <v>24</v>
      </c>
      <c r="K1148" s="13" t="s">
        <v>24</v>
      </c>
    </row>
    <row r="1149" spans="1:11" s="9" customFormat="1" hidden="1" x14ac:dyDescent="0.25">
      <c r="A1149" s="35" t="s">
        <v>116</v>
      </c>
      <c r="B1149" s="40" t="s">
        <v>51</v>
      </c>
      <c r="C1149" s="15" t="s">
        <v>125</v>
      </c>
      <c r="D1149" s="8" t="s">
        <v>28</v>
      </c>
      <c r="E1149" s="8" t="s">
        <v>123</v>
      </c>
      <c r="F1149" s="8" t="s">
        <v>112</v>
      </c>
      <c r="G1149" s="13">
        <v>2016</v>
      </c>
      <c r="H1149" s="15" t="s">
        <v>113</v>
      </c>
      <c r="I1149" s="15" t="s">
        <v>19</v>
      </c>
      <c r="J1149" s="13" t="s">
        <v>24</v>
      </c>
      <c r="K1149" s="13" t="s">
        <v>24</v>
      </c>
    </row>
    <row r="1150" spans="1:11" s="9" customFormat="1" hidden="1" x14ac:dyDescent="0.25">
      <c r="A1150" s="35" t="s">
        <v>116</v>
      </c>
      <c r="B1150" s="8" t="s">
        <v>48</v>
      </c>
      <c r="C1150" s="15" t="s">
        <v>126</v>
      </c>
      <c r="D1150" s="41" t="s">
        <v>50</v>
      </c>
      <c r="E1150" t="s">
        <v>127</v>
      </c>
      <c r="F1150" s="15" t="s">
        <v>24</v>
      </c>
      <c r="G1150" s="13">
        <v>2016</v>
      </c>
      <c r="H1150" s="15" t="s">
        <v>24</v>
      </c>
      <c r="I1150" s="15" t="s">
        <v>24</v>
      </c>
      <c r="J1150" s="13" t="s">
        <v>24</v>
      </c>
      <c r="K1150" s="13" t="s">
        <v>24</v>
      </c>
    </row>
    <row r="1151" spans="1:11" s="9" customFormat="1" ht="12.75" hidden="1" x14ac:dyDescent="0.2">
      <c r="A1151" s="13" t="s">
        <v>131</v>
      </c>
      <c r="B1151" s="13" t="s">
        <v>52</v>
      </c>
      <c r="C1151" s="13" t="s">
        <v>53</v>
      </c>
      <c r="D1151" s="13" t="s">
        <v>54</v>
      </c>
      <c r="E1151" s="13" t="s">
        <v>35</v>
      </c>
      <c r="F1151" s="13" t="s">
        <v>47</v>
      </c>
      <c r="G1151" s="13">
        <v>2016</v>
      </c>
      <c r="H1151" s="13">
        <v>1</v>
      </c>
      <c r="I1151" s="13" t="s">
        <v>19</v>
      </c>
      <c r="J1151" s="13" t="s">
        <v>107</v>
      </c>
      <c r="K1151" s="13"/>
    </row>
    <row r="1152" spans="1:11" s="9" customFormat="1" ht="12.75" hidden="1" x14ac:dyDescent="0.2">
      <c r="A1152" s="13" t="s">
        <v>131</v>
      </c>
      <c r="B1152" s="13" t="s">
        <v>52</v>
      </c>
      <c r="C1152" s="13" t="s">
        <v>53</v>
      </c>
      <c r="D1152" s="13" t="s">
        <v>54</v>
      </c>
      <c r="E1152" s="13" t="s">
        <v>35</v>
      </c>
      <c r="F1152" s="13" t="s">
        <v>47</v>
      </c>
      <c r="G1152" s="13">
        <v>2016</v>
      </c>
      <c r="H1152" s="13">
        <v>2</v>
      </c>
      <c r="I1152" s="13" t="s">
        <v>19</v>
      </c>
      <c r="J1152" s="13" t="s">
        <v>107</v>
      </c>
      <c r="K1152" s="13"/>
    </row>
    <row r="1153" spans="1:11" s="9" customFormat="1" ht="12.75" hidden="1" x14ac:dyDescent="0.2">
      <c r="A1153" s="13" t="s">
        <v>131</v>
      </c>
      <c r="B1153" s="13" t="s">
        <v>52</v>
      </c>
      <c r="C1153" s="13" t="s">
        <v>53</v>
      </c>
      <c r="D1153" s="13" t="s">
        <v>54</v>
      </c>
      <c r="E1153" s="13" t="s">
        <v>35</v>
      </c>
      <c r="F1153" s="13" t="s">
        <v>47</v>
      </c>
      <c r="G1153" s="13">
        <v>2016</v>
      </c>
      <c r="H1153" s="13">
        <v>4</v>
      </c>
      <c r="I1153" s="13" t="s">
        <v>19</v>
      </c>
      <c r="J1153" s="13" t="s">
        <v>107</v>
      </c>
      <c r="K1153" s="13"/>
    </row>
    <row r="1154" spans="1:11" s="9" customFormat="1" ht="12.75" hidden="1" x14ac:dyDescent="0.2">
      <c r="A1154" s="13" t="s">
        <v>131</v>
      </c>
      <c r="B1154" s="13" t="s">
        <v>52</v>
      </c>
      <c r="C1154" s="13" t="s">
        <v>53</v>
      </c>
      <c r="D1154" s="13" t="s">
        <v>54</v>
      </c>
      <c r="E1154" s="13" t="s">
        <v>31</v>
      </c>
      <c r="F1154" s="13" t="s">
        <v>47</v>
      </c>
      <c r="G1154" s="13">
        <v>2016</v>
      </c>
      <c r="H1154" s="13">
        <v>1</v>
      </c>
      <c r="I1154" s="13" t="s">
        <v>19</v>
      </c>
      <c r="J1154" s="13" t="s">
        <v>107</v>
      </c>
      <c r="K1154" s="13"/>
    </row>
    <row r="1155" spans="1:11" s="9" customFormat="1" ht="12.75" hidden="1" x14ac:dyDescent="0.2">
      <c r="A1155" s="13" t="s">
        <v>131</v>
      </c>
      <c r="B1155" s="13" t="s">
        <v>52</v>
      </c>
      <c r="C1155" s="13" t="s">
        <v>53</v>
      </c>
      <c r="D1155" s="13" t="s">
        <v>54</v>
      </c>
      <c r="E1155" s="13" t="s">
        <v>31</v>
      </c>
      <c r="F1155" s="13" t="s">
        <v>47</v>
      </c>
      <c r="G1155" s="13">
        <v>2016</v>
      </c>
      <c r="H1155" s="13">
        <v>2</v>
      </c>
      <c r="I1155" s="13" t="s">
        <v>19</v>
      </c>
      <c r="J1155" s="13" t="s">
        <v>107</v>
      </c>
      <c r="K1155" s="13"/>
    </row>
    <row r="1156" spans="1:11" s="9" customFormat="1" ht="12.75" hidden="1" x14ac:dyDescent="0.2">
      <c r="A1156" s="13" t="s">
        <v>131</v>
      </c>
      <c r="B1156" s="13" t="s">
        <v>52</v>
      </c>
      <c r="C1156" s="13" t="s">
        <v>53</v>
      </c>
      <c r="D1156" s="13" t="s">
        <v>54</v>
      </c>
      <c r="E1156" s="13" t="s">
        <v>31</v>
      </c>
      <c r="F1156" s="13" t="s">
        <v>47</v>
      </c>
      <c r="G1156" s="13">
        <v>2016</v>
      </c>
      <c r="H1156" s="13">
        <v>3</v>
      </c>
      <c r="I1156" s="13" t="s">
        <v>19</v>
      </c>
      <c r="J1156" s="13" t="s">
        <v>107</v>
      </c>
      <c r="K1156" s="13"/>
    </row>
    <row r="1157" spans="1:11" s="9" customFormat="1" ht="12.75" hidden="1" x14ac:dyDescent="0.2">
      <c r="A1157" s="13" t="s">
        <v>131</v>
      </c>
      <c r="B1157" s="13" t="s">
        <v>52</v>
      </c>
      <c r="C1157" s="13" t="s">
        <v>53</v>
      </c>
      <c r="D1157" s="13" t="s">
        <v>54</v>
      </c>
      <c r="E1157" s="13" t="s">
        <v>31</v>
      </c>
      <c r="F1157" s="13" t="s">
        <v>47</v>
      </c>
      <c r="G1157" s="13">
        <v>2016</v>
      </c>
      <c r="H1157" s="13">
        <v>4</v>
      </c>
      <c r="I1157" s="13" t="s">
        <v>19</v>
      </c>
      <c r="J1157" s="13" t="s">
        <v>107</v>
      </c>
      <c r="K1157" s="13"/>
    </row>
    <row r="1158" spans="1:11" s="9" customFormat="1" ht="12.75" hidden="1" x14ac:dyDescent="0.2">
      <c r="A1158" s="13" t="s">
        <v>131</v>
      </c>
      <c r="B1158" s="13" t="s">
        <v>52</v>
      </c>
      <c r="C1158" s="13" t="s">
        <v>53</v>
      </c>
      <c r="D1158" s="13" t="s">
        <v>54</v>
      </c>
      <c r="E1158" s="13" t="s">
        <v>29</v>
      </c>
      <c r="F1158" s="13" t="s">
        <v>47</v>
      </c>
      <c r="G1158" s="13">
        <v>2016</v>
      </c>
      <c r="H1158" s="13">
        <v>2</v>
      </c>
      <c r="I1158" s="13" t="s">
        <v>19</v>
      </c>
      <c r="J1158" s="13" t="s">
        <v>107</v>
      </c>
      <c r="K1158" s="13"/>
    </row>
    <row r="1159" spans="1:11" s="9" customFormat="1" ht="12.75" hidden="1" x14ac:dyDescent="0.2">
      <c r="A1159" s="13" t="s">
        <v>131</v>
      </c>
      <c r="B1159" s="13" t="s">
        <v>52</v>
      </c>
      <c r="C1159" s="13" t="s">
        <v>53</v>
      </c>
      <c r="D1159" s="13" t="s">
        <v>54</v>
      </c>
      <c r="E1159" s="13" t="s">
        <v>29</v>
      </c>
      <c r="F1159" s="13" t="s">
        <v>47</v>
      </c>
      <c r="G1159" s="13">
        <v>2016</v>
      </c>
      <c r="H1159" s="13">
        <v>3</v>
      </c>
      <c r="I1159" s="13" t="s">
        <v>19</v>
      </c>
      <c r="J1159" s="13" t="s">
        <v>107</v>
      </c>
      <c r="K1159" s="13"/>
    </row>
    <row r="1160" spans="1:11" s="9" customFormat="1" ht="12.75" hidden="1" x14ac:dyDescent="0.2">
      <c r="A1160" s="13" t="s">
        <v>131</v>
      </c>
      <c r="B1160" s="13" t="s">
        <v>52</v>
      </c>
      <c r="C1160" s="13" t="s">
        <v>53</v>
      </c>
      <c r="D1160" s="13" t="s">
        <v>54</v>
      </c>
      <c r="E1160" s="13" t="s">
        <v>35</v>
      </c>
      <c r="F1160" s="13" t="s">
        <v>43</v>
      </c>
      <c r="G1160" s="13">
        <v>2016</v>
      </c>
      <c r="H1160" s="13">
        <v>1</v>
      </c>
      <c r="I1160" s="13" t="s">
        <v>19</v>
      </c>
      <c r="J1160" s="13" t="s">
        <v>107</v>
      </c>
      <c r="K1160" s="13" t="s">
        <v>132</v>
      </c>
    </row>
    <row r="1161" spans="1:11" s="9" customFormat="1" ht="12.75" hidden="1" x14ac:dyDescent="0.2">
      <c r="A1161" s="13" t="s">
        <v>131</v>
      </c>
      <c r="B1161" s="13" t="s">
        <v>52</v>
      </c>
      <c r="C1161" s="13" t="s">
        <v>53</v>
      </c>
      <c r="D1161" s="13" t="s">
        <v>54</v>
      </c>
      <c r="E1161" s="13" t="s">
        <v>35</v>
      </c>
      <c r="F1161" s="13" t="s">
        <v>43</v>
      </c>
      <c r="G1161" s="13">
        <v>2016</v>
      </c>
      <c r="H1161" s="13">
        <v>2</v>
      </c>
      <c r="I1161" s="13" t="s">
        <v>19</v>
      </c>
      <c r="J1161" s="13" t="s">
        <v>107</v>
      </c>
      <c r="K1161" s="13"/>
    </row>
    <row r="1162" spans="1:11" s="9" customFormat="1" ht="12.75" hidden="1" x14ac:dyDescent="0.2">
      <c r="A1162" s="13" t="s">
        <v>131</v>
      </c>
      <c r="B1162" s="13" t="s">
        <v>52</v>
      </c>
      <c r="C1162" s="13" t="s">
        <v>53</v>
      </c>
      <c r="D1162" s="13" t="s">
        <v>54</v>
      </c>
      <c r="E1162" s="13" t="s">
        <v>35</v>
      </c>
      <c r="F1162" s="13" t="s">
        <v>43</v>
      </c>
      <c r="G1162" s="13">
        <v>2016</v>
      </c>
      <c r="H1162" s="13">
        <v>4</v>
      </c>
      <c r="I1162" s="13" t="s">
        <v>19</v>
      </c>
      <c r="J1162" s="13" t="s">
        <v>107</v>
      </c>
      <c r="K1162" s="13"/>
    </row>
    <row r="1163" spans="1:11" s="9" customFormat="1" ht="12.75" hidden="1" x14ac:dyDescent="0.2">
      <c r="A1163" s="13" t="s">
        <v>131</v>
      </c>
      <c r="B1163" s="13" t="s">
        <v>52</v>
      </c>
      <c r="C1163" s="13" t="s">
        <v>53</v>
      </c>
      <c r="D1163" s="13" t="s">
        <v>54</v>
      </c>
      <c r="E1163" s="13" t="s">
        <v>31</v>
      </c>
      <c r="F1163" s="13" t="s">
        <v>43</v>
      </c>
      <c r="G1163" s="13">
        <v>2016</v>
      </c>
      <c r="H1163" s="13">
        <v>1</v>
      </c>
      <c r="I1163" s="13" t="s">
        <v>19</v>
      </c>
      <c r="J1163" s="13" t="s">
        <v>107</v>
      </c>
      <c r="K1163" s="13" t="s">
        <v>133</v>
      </c>
    </row>
    <row r="1164" spans="1:11" s="9" customFormat="1" ht="12.75" hidden="1" x14ac:dyDescent="0.2">
      <c r="A1164" s="13" t="s">
        <v>131</v>
      </c>
      <c r="B1164" s="13" t="s">
        <v>52</v>
      </c>
      <c r="C1164" s="13" t="s">
        <v>53</v>
      </c>
      <c r="D1164" s="13" t="s">
        <v>54</v>
      </c>
      <c r="E1164" s="13" t="s">
        <v>31</v>
      </c>
      <c r="F1164" s="13" t="s">
        <v>43</v>
      </c>
      <c r="G1164" s="13">
        <v>2016</v>
      </c>
      <c r="H1164" s="13">
        <v>2</v>
      </c>
      <c r="I1164" s="13" t="s">
        <v>19</v>
      </c>
      <c r="J1164" s="13" t="s">
        <v>107</v>
      </c>
      <c r="K1164" s="13"/>
    </row>
    <row r="1165" spans="1:11" s="9" customFormat="1" ht="12.75" hidden="1" x14ac:dyDescent="0.2">
      <c r="A1165" s="13" t="s">
        <v>131</v>
      </c>
      <c r="B1165" s="13" t="s">
        <v>52</v>
      </c>
      <c r="C1165" s="13" t="s">
        <v>53</v>
      </c>
      <c r="D1165" s="13" t="s">
        <v>54</v>
      </c>
      <c r="E1165" s="13" t="s">
        <v>31</v>
      </c>
      <c r="F1165" s="13" t="s">
        <v>43</v>
      </c>
      <c r="G1165" s="13">
        <v>2016</v>
      </c>
      <c r="H1165" s="13">
        <v>3</v>
      </c>
      <c r="I1165" s="13" t="s">
        <v>19</v>
      </c>
      <c r="J1165" s="13" t="s">
        <v>107</v>
      </c>
      <c r="K1165" s="13"/>
    </row>
    <row r="1166" spans="1:11" s="9" customFormat="1" ht="12.75" hidden="1" x14ac:dyDescent="0.2">
      <c r="A1166" s="13" t="s">
        <v>131</v>
      </c>
      <c r="B1166" s="13" t="s">
        <v>52</v>
      </c>
      <c r="C1166" s="13" t="s">
        <v>53</v>
      </c>
      <c r="D1166" s="13" t="s">
        <v>54</v>
      </c>
      <c r="E1166" s="13" t="s">
        <v>31</v>
      </c>
      <c r="F1166" s="13" t="s">
        <v>43</v>
      </c>
      <c r="G1166" s="13">
        <v>2016</v>
      </c>
      <c r="H1166" s="13">
        <v>4</v>
      </c>
      <c r="I1166" s="13" t="s">
        <v>19</v>
      </c>
      <c r="J1166" s="13" t="s">
        <v>107</v>
      </c>
      <c r="K1166" s="13"/>
    </row>
    <row r="1167" spans="1:11" s="9" customFormat="1" ht="12.75" hidden="1" x14ac:dyDescent="0.2">
      <c r="A1167" s="13" t="s">
        <v>131</v>
      </c>
      <c r="B1167" s="13" t="s">
        <v>52</v>
      </c>
      <c r="C1167" s="13" t="s">
        <v>53</v>
      </c>
      <c r="D1167" s="13" t="s">
        <v>54</v>
      </c>
      <c r="E1167" s="13" t="s">
        <v>29</v>
      </c>
      <c r="F1167" s="13" t="s">
        <v>43</v>
      </c>
      <c r="G1167" s="13">
        <v>2016</v>
      </c>
      <c r="H1167" s="13">
        <v>1</v>
      </c>
      <c r="I1167" s="13" t="s">
        <v>19</v>
      </c>
      <c r="J1167" s="13" t="s">
        <v>107</v>
      </c>
      <c r="K1167" s="13"/>
    </row>
    <row r="1168" spans="1:11" s="9" customFormat="1" ht="12.75" hidden="1" x14ac:dyDescent="0.2">
      <c r="A1168" s="13" t="s">
        <v>131</v>
      </c>
      <c r="B1168" s="13" t="s">
        <v>52</v>
      </c>
      <c r="C1168" s="13" t="s">
        <v>53</v>
      </c>
      <c r="D1168" s="13" t="s">
        <v>54</v>
      </c>
      <c r="E1168" s="13" t="s">
        <v>29</v>
      </c>
      <c r="F1168" s="13" t="s">
        <v>43</v>
      </c>
      <c r="G1168" s="13">
        <v>2016</v>
      </c>
      <c r="H1168" s="13">
        <v>2</v>
      </c>
      <c r="I1168" s="13" t="s">
        <v>19</v>
      </c>
      <c r="J1168" s="13" t="s">
        <v>107</v>
      </c>
      <c r="K1168" s="13"/>
    </row>
    <row r="1169" spans="1:11" s="9" customFormat="1" ht="12.75" hidden="1" x14ac:dyDescent="0.2">
      <c r="A1169" s="13" t="s">
        <v>131</v>
      </c>
      <c r="B1169" s="13" t="s">
        <v>52</v>
      </c>
      <c r="C1169" s="13" t="s">
        <v>53</v>
      </c>
      <c r="D1169" s="13" t="s">
        <v>54</v>
      </c>
      <c r="E1169" s="13" t="s">
        <v>29</v>
      </c>
      <c r="F1169" s="13" t="s">
        <v>43</v>
      </c>
      <c r="G1169" s="13">
        <v>2016</v>
      </c>
      <c r="H1169" s="13">
        <v>3</v>
      </c>
      <c r="I1169" s="13" t="s">
        <v>19</v>
      </c>
      <c r="J1169" s="13" t="s">
        <v>107</v>
      </c>
      <c r="K1169" s="13"/>
    </row>
    <row r="1170" spans="1:11" s="9" customFormat="1" ht="12.75" hidden="1" x14ac:dyDescent="0.2">
      <c r="A1170" s="13" t="s">
        <v>131</v>
      </c>
      <c r="B1170" s="13" t="s">
        <v>52</v>
      </c>
      <c r="C1170" s="13" t="s">
        <v>53</v>
      </c>
      <c r="D1170" s="13" t="s">
        <v>54</v>
      </c>
      <c r="E1170" s="13" t="s">
        <v>29</v>
      </c>
      <c r="F1170" s="13" t="s">
        <v>43</v>
      </c>
      <c r="G1170" s="13">
        <v>2016</v>
      </c>
      <c r="H1170" s="13">
        <v>4</v>
      </c>
      <c r="I1170" s="13" t="s">
        <v>19</v>
      </c>
      <c r="J1170" s="13" t="s">
        <v>107</v>
      </c>
      <c r="K1170" s="13"/>
    </row>
    <row r="1171" spans="1:11" s="9" customFormat="1" ht="15.75" hidden="1" customHeight="1" x14ac:dyDescent="0.25">
      <c r="A1171" s="8" t="s">
        <v>134</v>
      </c>
      <c r="B1171" s="8" t="s">
        <v>32</v>
      </c>
      <c r="C1171" s="8" t="s">
        <v>33</v>
      </c>
      <c r="D1171" s="8" t="s">
        <v>37</v>
      </c>
      <c r="E1171" s="8" t="s">
        <v>31</v>
      </c>
      <c r="F1171" s="8" t="s">
        <v>47</v>
      </c>
      <c r="G1171" s="8">
        <v>2016</v>
      </c>
      <c r="H1171" s="8">
        <v>1</v>
      </c>
      <c r="I1171" s="8" t="s">
        <v>19</v>
      </c>
      <c r="J1171" s="12" t="s">
        <v>135</v>
      </c>
      <c r="K1171" s="13" t="s">
        <v>136</v>
      </c>
    </row>
    <row r="1172" spans="1:11" s="9" customFormat="1" ht="15.75" hidden="1" customHeight="1" x14ac:dyDescent="0.25">
      <c r="A1172" s="8" t="s">
        <v>134</v>
      </c>
      <c r="B1172" s="8" t="s">
        <v>32</v>
      </c>
      <c r="C1172" s="8" t="s">
        <v>33</v>
      </c>
      <c r="D1172" s="8" t="s">
        <v>37</v>
      </c>
      <c r="E1172" s="8" t="s">
        <v>31</v>
      </c>
      <c r="F1172" s="8" t="s">
        <v>47</v>
      </c>
      <c r="G1172" s="8">
        <v>2016</v>
      </c>
      <c r="H1172" s="8">
        <v>1</v>
      </c>
      <c r="I1172" s="8" t="s">
        <v>44</v>
      </c>
      <c r="J1172" s="12" t="s">
        <v>135</v>
      </c>
      <c r="K1172" s="13" t="s">
        <v>136</v>
      </c>
    </row>
    <row r="1173" spans="1:11" s="9" customFormat="1" ht="15.75" hidden="1" customHeight="1" x14ac:dyDescent="0.25">
      <c r="A1173" s="8" t="s">
        <v>134</v>
      </c>
      <c r="B1173" s="8" t="s">
        <v>32</v>
      </c>
      <c r="C1173" s="8" t="s">
        <v>33</v>
      </c>
      <c r="D1173" s="8" t="s">
        <v>37</v>
      </c>
      <c r="E1173" s="8" t="s">
        <v>31</v>
      </c>
      <c r="F1173" s="8" t="s">
        <v>47</v>
      </c>
      <c r="G1173" s="8">
        <v>2016</v>
      </c>
      <c r="H1173" s="8">
        <v>2</v>
      </c>
      <c r="I1173" s="8" t="s">
        <v>19</v>
      </c>
      <c r="J1173" s="12" t="s">
        <v>135</v>
      </c>
      <c r="K1173" s="13" t="s">
        <v>136</v>
      </c>
    </row>
    <row r="1174" spans="1:11" s="9" customFormat="1" ht="15.75" hidden="1" customHeight="1" x14ac:dyDescent="0.25">
      <c r="A1174" s="8" t="s">
        <v>134</v>
      </c>
      <c r="B1174" s="8" t="s">
        <v>32</v>
      </c>
      <c r="C1174" s="8" t="s">
        <v>33</v>
      </c>
      <c r="D1174" s="8" t="s">
        <v>37</v>
      </c>
      <c r="E1174" s="8" t="s">
        <v>31</v>
      </c>
      <c r="F1174" s="8" t="s">
        <v>47</v>
      </c>
      <c r="G1174" s="8">
        <v>2016</v>
      </c>
      <c r="H1174" s="8">
        <v>2</v>
      </c>
      <c r="I1174" s="8" t="s">
        <v>44</v>
      </c>
      <c r="J1174" s="12" t="s">
        <v>135</v>
      </c>
      <c r="K1174" s="13" t="s">
        <v>136</v>
      </c>
    </row>
    <row r="1175" spans="1:11" s="9" customFormat="1" ht="15.75" hidden="1" customHeight="1" x14ac:dyDescent="0.25">
      <c r="A1175" s="8" t="s">
        <v>134</v>
      </c>
      <c r="B1175" s="8" t="s">
        <v>32</v>
      </c>
      <c r="C1175" s="8" t="s">
        <v>33</v>
      </c>
      <c r="D1175" s="8" t="s">
        <v>37</v>
      </c>
      <c r="E1175" s="8" t="s">
        <v>31</v>
      </c>
      <c r="F1175" s="8" t="s">
        <v>47</v>
      </c>
      <c r="G1175" s="8">
        <v>2016</v>
      </c>
      <c r="H1175" s="8">
        <v>3</v>
      </c>
      <c r="I1175" s="8" t="s">
        <v>19</v>
      </c>
      <c r="J1175" s="12" t="s">
        <v>135</v>
      </c>
      <c r="K1175" s="13" t="s">
        <v>136</v>
      </c>
    </row>
    <row r="1176" spans="1:11" s="9" customFormat="1" ht="15.75" hidden="1" customHeight="1" x14ac:dyDescent="0.25">
      <c r="A1176" s="8" t="s">
        <v>134</v>
      </c>
      <c r="B1176" s="8" t="s">
        <v>32</v>
      </c>
      <c r="C1176" s="8" t="s">
        <v>33</v>
      </c>
      <c r="D1176" s="8" t="s">
        <v>37</v>
      </c>
      <c r="E1176" s="8" t="s">
        <v>31</v>
      </c>
      <c r="F1176" s="8" t="s">
        <v>47</v>
      </c>
      <c r="G1176" s="8">
        <v>2016</v>
      </c>
      <c r="H1176" s="8">
        <v>4</v>
      </c>
      <c r="I1176" s="8" t="s">
        <v>19</v>
      </c>
      <c r="J1176" s="12" t="s">
        <v>135</v>
      </c>
      <c r="K1176" s="13" t="s">
        <v>136</v>
      </c>
    </row>
    <row r="1177" spans="1:11" s="9" customFormat="1" ht="15.75" hidden="1" customHeight="1" x14ac:dyDescent="0.25">
      <c r="A1177" s="8" t="s">
        <v>134</v>
      </c>
      <c r="B1177" s="8" t="s">
        <v>32</v>
      </c>
      <c r="C1177" s="8" t="s">
        <v>33</v>
      </c>
      <c r="D1177" s="8" t="s">
        <v>37</v>
      </c>
      <c r="E1177" s="8" t="s">
        <v>31</v>
      </c>
      <c r="F1177" s="8" t="s">
        <v>47</v>
      </c>
      <c r="G1177" s="8">
        <v>2016</v>
      </c>
      <c r="H1177" s="8">
        <v>4</v>
      </c>
      <c r="I1177" s="8" t="s">
        <v>44</v>
      </c>
      <c r="J1177" s="12" t="s">
        <v>135</v>
      </c>
      <c r="K1177" s="13" t="s">
        <v>136</v>
      </c>
    </row>
    <row r="1178" spans="1:11" s="9" customFormat="1" ht="15.75" hidden="1" customHeight="1" x14ac:dyDescent="0.25">
      <c r="A1178" s="8" t="s">
        <v>134</v>
      </c>
      <c r="B1178" s="8" t="s">
        <v>32</v>
      </c>
      <c r="C1178" s="8" t="s">
        <v>33</v>
      </c>
      <c r="D1178" s="8" t="s">
        <v>37</v>
      </c>
      <c r="E1178" s="8" t="s">
        <v>29</v>
      </c>
      <c r="F1178" s="8" t="s">
        <v>47</v>
      </c>
      <c r="G1178" s="8">
        <v>2016</v>
      </c>
      <c r="H1178" s="8">
        <v>1</v>
      </c>
      <c r="I1178" s="8" t="s">
        <v>19</v>
      </c>
      <c r="J1178" s="12" t="s">
        <v>135</v>
      </c>
      <c r="K1178" s="13" t="s">
        <v>136</v>
      </c>
    </row>
    <row r="1179" spans="1:11" s="9" customFormat="1" ht="15.75" hidden="1" customHeight="1" x14ac:dyDescent="0.25">
      <c r="A1179" s="8" t="s">
        <v>134</v>
      </c>
      <c r="B1179" s="8" t="s">
        <v>32</v>
      </c>
      <c r="C1179" s="8" t="s">
        <v>33</v>
      </c>
      <c r="D1179" s="8" t="s">
        <v>37</v>
      </c>
      <c r="E1179" s="8" t="s">
        <v>29</v>
      </c>
      <c r="F1179" s="8" t="s">
        <v>47</v>
      </c>
      <c r="G1179" s="8">
        <v>2016</v>
      </c>
      <c r="H1179" s="8">
        <v>2</v>
      </c>
      <c r="I1179" s="8" t="s">
        <v>19</v>
      </c>
      <c r="J1179" s="12" t="s">
        <v>135</v>
      </c>
      <c r="K1179" s="13" t="s">
        <v>136</v>
      </c>
    </row>
    <row r="1180" spans="1:11" s="9" customFormat="1" ht="15.75" hidden="1" customHeight="1" x14ac:dyDescent="0.25">
      <c r="A1180" s="8" t="s">
        <v>134</v>
      </c>
      <c r="B1180" s="8" t="s">
        <v>32</v>
      </c>
      <c r="C1180" s="8" t="s">
        <v>33</v>
      </c>
      <c r="D1180" s="8" t="s">
        <v>37</v>
      </c>
      <c r="E1180" s="8" t="s">
        <v>29</v>
      </c>
      <c r="F1180" s="8" t="s">
        <v>47</v>
      </c>
      <c r="G1180" s="8">
        <v>2016</v>
      </c>
      <c r="H1180" s="8">
        <v>3</v>
      </c>
      <c r="I1180" s="8" t="s">
        <v>19</v>
      </c>
      <c r="J1180" s="12" t="s">
        <v>135</v>
      </c>
      <c r="K1180" s="13" t="s">
        <v>136</v>
      </c>
    </row>
    <row r="1181" spans="1:11" s="9" customFormat="1" ht="15.75" hidden="1" customHeight="1" x14ac:dyDescent="0.25">
      <c r="A1181" s="8" t="s">
        <v>134</v>
      </c>
      <c r="B1181" s="8" t="s">
        <v>32</v>
      </c>
      <c r="C1181" s="8" t="s">
        <v>33</v>
      </c>
      <c r="D1181" s="8" t="s">
        <v>37</v>
      </c>
      <c r="E1181" s="8" t="s">
        <v>29</v>
      </c>
      <c r="F1181" s="8" t="s">
        <v>47</v>
      </c>
      <c r="G1181" s="8">
        <v>2016</v>
      </c>
      <c r="H1181" s="8">
        <v>4</v>
      </c>
      <c r="I1181" s="8" t="s">
        <v>19</v>
      </c>
      <c r="J1181" s="12" t="s">
        <v>135</v>
      </c>
      <c r="K1181" s="13" t="s">
        <v>136</v>
      </c>
    </row>
    <row r="1182" spans="1:11" s="9" customFormat="1" ht="15.75" hidden="1" customHeight="1" x14ac:dyDescent="0.25">
      <c r="A1182" s="8" t="s">
        <v>134</v>
      </c>
      <c r="B1182" s="8" t="s">
        <v>32</v>
      </c>
      <c r="C1182" s="8" t="s">
        <v>33</v>
      </c>
      <c r="D1182" s="8" t="s">
        <v>37</v>
      </c>
      <c r="E1182" s="8" t="s">
        <v>31</v>
      </c>
      <c r="F1182" s="8" t="s">
        <v>43</v>
      </c>
      <c r="G1182" s="8">
        <v>2016</v>
      </c>
      <c r="H1182" s="8">
        <v>1</v>
      </c>
      <c r="I1182" s="8" t="s">
        <v>19</v>
      </c>
      <c r="J1182" s="12" t="s">
        <v>135</v>
      </c>
      <c r="K1182" s="13" t="s">
        <v>136</v>
      </c>
    </row>
    <row r="1183" spans="1:11" s="9" customFormat="1" ht="15.75" hidden="1" customHeight="1" x14ac:dyDescent="0.25">
      <c r="A1183" s="8" t="s">
        <v>134</v>
      </c>
      <c r="B1183" s="8" t="s">
        <v>32</v>
      </c>
      <c r="C1183" s="8" t="s">
        <v>33</v>
      </c>
      <c r="D1183" s="8" t="s">
        <v>37</v>
      </c>
      <c r="E1183" s="8" t="s">
        <v>31</v>
      </c>
      <c r="F1183" s="8" t="s">
        <v>43</v>
      </c>
      <c r="G1183" s="8">
        <v>2016</v>
      </c>
      <c r="H1183" s="8">
        <v>2</v>
      </c>
      <c r="I1183" s="8" t="s">
        <v>19</v>
      </c>
      <c r="J1183" s="12" t="s">
        <v>135</v>
      </c>
      <c r="K1183" s="13" t="s">
        <v>136</v>
      </c>
    </row>
    <row r="1184" spans="1:11" s="9" customFormat="1" ht="15.75" hidden="1" customHeight="1" x14ac:dyDescent="0.25">
      <c r="A1184" s="8" t="s">
        <v>134</v>
      </c>
      <c r="B1184" s="8" t="s">
        <v>32</v>
      </c>
      <c r="C1184" s="8" t="s">
        <v>33</v>
      </c>
      <c r="D1184" s="8" t="s">
        <v>37</v>
      </c>
      <c r="E1184" s="8" t="s">
        <v>31</v>
      </c>
      <c r="F1184" s="8" t="s">
        <v>43</v>
      </c>
      <c r="G1184" s="8">
        <v>2016</v>
      </c>
      <c r="H1184" s="8">
        <v>3</v>
      </c>
      <c r="I1184" s="8" t="s">
        <v>19</v>
      </c>
      <c r="J1184" s="12" t="s">
        <v>135</v>
      </c>
      <c r="K1184" s="13" t="s">
        <v>136</v>
      </c>
    </row>
    <row r="1185" spans="1:11" s="9" customFormat="1" ht="15.75" hidden="1" customHeight="1" x14ac:dyDescent="0.25">
      <c r="A1185" s="8" t="s">
        <v>134</v>
      </c>
      <c r="B1185" s="8" t="s">
        <v>32</v>
      </c>
      <c r="C1185" s="8" t="s">
        <v>33</v>
      </c>
      <c r="D1185" s="8" t="s">
        <v>37</v>
      </c>
      <c r="E1185" s="8" t="s">
        <v>31</v>
      </c>
      <c r="F1185" s="8" t="s">
        <v>43</v>
      </c>
      <c r="G1185" s="8">
        <v>2016</v>
      </c>
      <c r="H1185" s="8">
        <v>4</v>
      </c>
      <c r="I1185" s="8" t="s">
        <v>19</v>
      </c>
      <c r="J1185" s="12" t="s">
        <v>135</v>
      </c>
      <c r="K1185" s="13" t="s">
        <v>136</v>
      </c>
    </row>
    <row r="1186" spans="1:11" s="9" customFormat="1" ht="15.75" hidden="1" customHeight="1" x14ac:dyDescent="0.25">
      <c r="A1186" s="8" t="s">
        <v>134</v>
      </c>
      <c r="B1186" s="8" t="s">
        <v>32</v>
      </c>
      <c r="C1186" s="8" t="s">
        <v>33</v>
      </c>
      <c r="D1186" s="8" t="s">
        <v>37</v>
      </c>
      <c r="E1186" s="8" t="s">
        <v>31</v>
      </c>
      <c r="F1186" s="8" t="s">
        <v>43</v>
      </c>
      <c r="G1186" s="8">
        <v>2016</v>
      </c>
      <c r="H1186" s="8">
        <v>4</v>
      </c>
      <c r="I1186" s="8" t="s">
        <v>44</v>
      </c>
      <c r="J1186" s="12" t="s">
        <v>135</v>
      </c>
      <c r="K1186" s="13" t="s">
        <v>136</v>
      </c>
    </row>
    <row r="1187" spans="1:11" s="9" customFormat="1" ht="15.75" hidden="1" customHeight="1" x14ac:dyDescent="0.25">
      <c r="A1187" s="8" t="s">
        <v>134</v>
      </c>
      <c r="B1187" s="8" t="s">
        <v>32</v>
      </c>
      <c r="C1187" s="8" t="s">
        <v>33</v>
      </c>
      <c r="D1187" s="8" t="s">
        <v>37</v>
      </c>
      <c r="E1187" s="8" t="s">
        <v>29</v>
      </c>
      <c r="F1187" s="8" t="s">
        <v>43</v>
      </c>
      <c r="G1187" s="8">
        <v>2016</v>
      </c>
      <c r="H1187" s="8">
        <v>1</v>
      </c>
      <c r="I1187" s="8" t="s">
        <v>19</v>
      </c>
      <c r="J1187" s="12" t="s">
        <v>135</v>
      </c>
      <c r="K1187" s="13" t="s">
        <v>136</v>
      </c>
    </row>
    <row r="1188" spans="1:11" s="9" customFormat="1" ht="15.75" hidden="1" customHeight="1" x14ac:dyDescent="0.25">
      <c r="A1188" s="8" t="s">
        <v>134</v>
      </c>
      <c r="B1188" s="8" t="s">
        <v>32</v>
      </c>
      <c r="C1188" s="8" t="s">
        <v>33</v>
      </c>
      <c r="D1188" s="8" t="s">
        <v>37</v>
      </c>
      <c r="E1188" s="8" t="s">
        <v>29</v>
      </c>
      <c r="F1188" s="8" t="s">
        <v>43</v>
      </c>
      <c r="G1188" s="8">
        <v>2016</v>
      </c>
      <c r="H1188" s="8">
        <v>2</v>
      </c>
      <c r="I1188" s="8" t="s">
        <v>19</v>
      </c>
      <c r="J1188" s="12" t="s">
        <v>135</v>
      </c>
      <c r="K1188" s="13" t="s">
        <v>136</v>
      </c>
    </row>
    <row r="1189" spans="1:11" s="9" customFormat="1" ht="15.75" hidden="1" customHeight="1" x14ac:dyDescent="0.25">
      <c r="A1189" s="8" t="s">
        <v>134</v>
      </c>
      <c r="B1189" s="8" t="s">
        <v>32</v>
      </c>
      <c r="C1189" s="8" t="s">
        <v>33</v>
      </c>
      <c r="D1189" s="8" t="s">
        <v>37</v>
      </c>
      <c r="E1189" s="8" t="s">
        <v>29</v>
      </c>
      <c r="F1189" s="8" t="s">
        <v>43</v>
      </c>
      <c r="G1189" s="8">
        <v>2016</v>
      </c>
      <c r="H1189" s="8">
        <v>3</v>
      </c>
      <c r="I1189" s="8" t="s">
        <v>19</v>
      </c>
      <c r="J1189" s="12" t="s">
        <v>135</v>
      </c>
      <c r="K1189" s="13" t="s">
        <v>136</v>
      </c>
    </row>
    <row r="1190" spans="1:11" s="9" customFormat="1" ht="15.75" hidden="1" customHeight="1" x14ac:dyDescent="0.25">
      <c r="A1190" s="8" t="s">
        <v>134</v>
      </c>
      <c r="B1190" s="8" t="s">
        <v>32</v>
      </c>
      <c r="C1190" s="8" t="s">
        <v>33</v>
      </c>
      <c r="D1190" s="8" t="s">
        <v>37</v>
      </c>
      <c r="E1190" s="8" t="s">
        <v>29</v>
      </c>
      <c r="F1190" s="8" t="s">
        <v>43</v>
      </c>
      <c r="G1190" s="8">
        <v>2016</v>
      </c>
      <c r="H1190" s="8">
        <v>4</v>
      </c>
      <c r="I1190" s="8" t="s">
        <v>19</v>
      </c>
      <c r="J1190" s="12" t="s">
        <v>135</v>
      </c>
      <c r="K1190" s="13" t="s">
        <v>136</v>
      </c>
    </row>
    <row r="1191" spans="1:11" s="9" customFormat="1" hidden="1" x14ac:dyDescent="0.25">
      <c r="A1191" s="8" t="s">
        <v>134</v>
      </c>
      <c r="B1191" s="8" t="s">
        <v>48</v>
      </c>
      <c r="C1191" s="8" t="s">
        <v>49</v>
      </c>
      <c r="D1191" s="8" t="s">
        <v>50</v>
      </c>
      <c r="E1191" s="8" t="s">
        <v>23</v>
      </c>
      <c r="F1191" s="8" t="s">
        <v>47</v>
      </c>
      <c r="G1191" s="8">
        <v>2016</v>
      </c>
      <c r="H1191" s="8">
        <v>1</v>
      </c>
      <c r="I1191" s="8" t="s">
        <v>19</v>
      </c>
      <c r="J1191" s="13" t="s">
        <v>140</v>
      </c>
      <c r="K1191" s="13" t="s">
        <v>141</v>
      </c>
    </row>
    <row r="1192" spans="1:11" s="9" customFormat="1" hidden="1" x14ac:dyDescent="0.25">
      <c r="A1192" s="8" t="s">
        <v>134</v>
      </c>
      <c r="B1192" s="8" t="s">
        <v>48</v>
      </c>
      <c r="C1192" s="8" t="s">
        <v>49</v>
      </c>
      <c r="D1192" s="8" t="s">
        <v>50</v>
      </c>
      <c r="E1192" s="8" t="s">
        <v>23</v>
      </c>
      <c r="F1192" s="8" t="s">
        <v>47</v>
      </c>
      <c r="G1192" s="8">
        <v>2016</v>
      </c>
      <c r="H1192" s="8">
        <v>2</v>
      </c>
      <c r="I1192" s="8" t="s">
        <v>19</v>
      </c>
      <c r="J1192" s="13" t="s">
        <v>140</v>
      </c>
      <c r="K1192" s="13" t="s">
        <v>141</v>
      </c>
    </row>
    <row r="1193" spans="1:11" s="9" customFormat="1" hidden="1" x14ac:dyDescent="0.25">
      <c r="A1193" s="8" t="s">
        <v>134</v>
      </c>
      <c r="B1193" s="8" t="s">
        <v>48</v>
      </c>
      <c r="C1193" s="8" t="s">
        <v>49</v>
      </c>
      <c r="D1193" s="8" t="s">
        <v>50</v>
      </c>
      <c r="E1193" s="8" t="s">
        <v>23</v>
      </c>
      <c r="F1193" s="8" t="s">
        <v>47</v>
      </c>
      <c r="G1193" s="8">
        <v>2016</v>
      </c>
      <c r="H1193" s="8">
        <v>3</v>
      </c>
      <c r="I1193" s="8" t="s">
        <v>19</v>
      </c>
      <c r="J1193" s="13" t="s">
        <v>140</v>
      </c>
      <c r="K1193" s="13" t="s">
        <v>141</v>
      </c>
    </row>
    <row r="1194" spans="1:11" s="9" customFormat="1" hidden="1" x14ac:dyDescent="0.25">
      <c r="A1194" s="8" t="s">
        <v>134</v>
      </c>
      <c r="B1194" s="8" t="s">
        <v>48</v>
      </c>
      <c r="C1194" s="8" t="s">
        <v>49</v>
      </c>
      <c r="D1194" s="8" t="s">
        <v>50</v>
      </c>
      <c r="E1194" s="8" t="s">
        <v>23</v>
      </c>
      <c r="F1194" s="8" t="s">
        <v>47</v>
      </c>
      <c r="G1194" s="8">
        <v>2016</v>
      </c>
      <c r="H1194" s="8">
        <v>4</v>
      </c>
      <c r="I1194" s="8" t="s">
        <v>19</v>
      </c>
      <c r="J1194" s="13" t="s">
        <v>140</v>
      </c>
      <c r="K1194" s="13" t="s">
        <v>141</v>
      </c>
    </row>
    <row r="1195" spans="1:11" s="9" customFormat="1" hidden="1" x14ac:dyDescent="0.25">
      <c r="A1195" s="8" t="s">
        <v>134</v>
      </c>
      <c r="B1195" s="8" t="s">
        <v>48</v>
      </c>
      <c r="C1195" s="8" t="s">
        <v>49</v>
      </c>
      <c r="D1195" s="8" t="s">
        <v>50</v>
      </c>
      <c r="E1195" s="8" t="s">
        <v>35</v>
      </c>
      <c r="F1195" s="8" t="s">
        <v>47</v>
      </c>
      <c r="G1195" s="8">
        <v>2016</v>
      </c>
      <c r="H1195" s="8">
        <v>1</v>
      </c>
      <c r="I1195" s="8" t="s">
        <v>19</v>
      </c>
      <c r="J1195" s="13" t="s">
        <v>140</v>
      </c>
      <c r="K1195" s="13" t="s">
        <v>141</v>
      </c>
    </row>
    <row r="1196" spans="1:11" s="9" customFormat="1" hidden="1" x14ac:dyDescent="0.25">
      <c r="A1196" s="8" t="s">
        <v>134</v>
      </c>
      <c r="B1196" s="8" t="s">
        <v>48</v>
      </c>
      <c r="C1196" s="8" t="s">
        <v>49</v>
      </c>
      <c r="D1196" s="8" t="s">
        <v>50</v>
      </c>
      <c r="E1196" s="8" t="s">
        <v>35</v>
      </c>
      <c r="F1196" s="8" t="s">
        <v>47</v>
      </c>
      <c r="G1196" s="8">
        <v>2016</v>
      </c>
      <c r="H1196" s="8">
        <v>1</v>
      </c>
      <c r="I1196" s="8" t="s">
        <v>44</v>
      </c>
      <c r="J1196" s="13" t="s">
        <v>140</v>
      </c>
      <c r="K1196" s="13" t="s">
        <v>141</v>
      </c>
    </row>
    <row r="1197" spans="1:11" s="9" customFormat="1" hidden="1" x14ac:dyDescent="0.25">
      <c r="A1197" s="8" t="s">
        <v>134</v>
      </c>
      <c r="B1197" s="8" t="s">
        <v>48</v>
      </c>
      <c r="C1197" s="8" t="s">
        <v>49</v>
      </c>
      <c r="D1197" s="8" t="s">
        <v>50</v>
      </c>
      <c r="E1197" s="8" t="s">
        <v>35</v>
      </c>
      <c r="F1197" s="8" t="s">
        <v>47</v>
      </c>
      <c r="G1197" s="8">
        <v>2016</v>
      </c>
      <c r="H1197" s="8">
        <v>2</v>
      </c>
      <c r="I1197" s="8" t="s">
        <v>19</v>
      </c>
      <c r="J1197" s="13" t="s">
        <v>140</v>
      </c>
      <c r="K1197" s="13" t="s">
        <v>141</v>
      </c>
    </row>
    <row r="1198" spans="1:11" s="9" customFormat="1" hidden="1" x14ac:dyDescent="0.25">
      <c r="A1198" s="8" t="s">
        <v>134</v>
      </c>
      <c r="B1198" s="8" t="s">
        <v>48</v>
      </c>
      <c r="C1198" s="8" t="s">
        <v>49</v>
      </c>
      <c r="D1198" s="8" t="s">
        <v>50</v>
      </c>
      <c r="E1198" s="8" t="s">
        <v>35</v>
      </c>
      <c r="F1198" s="8" t="s">
        <v>47</v>
      </c>
      <c r="G1198" s="8">
        <v>2016</v>
      </c>
      <c r="H1198" s="8">
        <v>3</v>
      </c>
      <c r="I1198" s="8" t="s">
        <v>19</v>
      </c>
      <c r="J1198" s="13" t="s">
        <v>140</v>
      </c>
      <c r="K1198" s="13" t="s">
        <v>141</v>
      </c>
    </row>
    <row r="1199" spans="1:11" s="9" customFormat="1" hidden="1" x14ac:dyDescent="0.25">
      <c r="A1199" s="8" t="s">
        <v>134</v>
      </c>
      <c r="B1199" s="8" t="s">
        <v>48</v>
      </c>
      <c r="C1199" s="8" t="s">
        <v>49</v>
      </c>
      <c r="D1199" s="8" t="s">
        <v>50</v>
      </c>
      <c r="E1199" s="8" t="s">
        <v>35</v>
      </c>
      <c r="F1199" s="8" t="s">
        <v>47</v>
      </c>
      <c r="G1199" s="8">
        <v>2016</v>
      </c>
      <c r="H1199" s="8">
        <v>4</v>
      </c>
      <c r="I1199" s="8" t="s">
        <v>19</v>
      </c>
      <c r="J1199" s="13" t="s">
        <v>140</v>
      </c>
      <c r="K1199" s="13" t="s">
        <v>141</v>
      </c>
    </row>
    <row r="1200" spans="1:11" s="9" customFormat="1" hidden="1" x14ac:dyDescent="0.25">
      <c r="A1200" s="8" t="s">
        <v>134</v>
      </c>
      <c r="B1200" s="8" t="s">
        <v>48</v>
      </c>
      <c r="C1200" s="8" t="s">
        <v>49</v>
      </c>
      <c r="D1200" s="8" t="s">
        <v>50</v>
      </c>
      <c r="E1200" s="8" t="s">
        <v>31</v>
      </c>
      <c r="F1200" s="8" t="s">
        <v>47</v>
      </c>
      <c r="G1200" s="8">
        <v>2016</v>
      </c>
      <c r="H1200" s="8">
        <v>1</v>
      </c>
      <c r="I1200" s="8" t="s">
        <v>19</v>
      </c>
      <c r="J1200" s="13" t="s">
        <v>140</v>
      </c>
      <c r="K1200" s="13" t="s">
        <v>141</v>
      </c>
    </row>
    <row r="1201" spans="1:11" s="9" customFormat="1" hidden="1" x14ac:dyDescent="0.25">
      <c r="A1201" s="8" t="s">
        <v>134</v>
      </c>
      <c r="B1201" s="8" t="s">
        <v>48</v>
      </c>
      <c r="C1201" s="8" t="s">
        <v>49</v>
      </c>
      <c r="D1201" s="8" t="s">
        <v>50</v>
      </c>
      <c r="E1201" s="8" t="s">
        <v>31</v>
      </c>
      <c r="F1201" s="8" t="s">
        <v>47</v>
      </c>
      <c r="G1201" s="8">
        <v>2016</v>
      </c>
      <c r="H1201" s="8">
        <v>1</v>
      </c>
      <c r="I1201" s="8" t="s">
        <v>44</v>
      </c>
      <c r="J1201" s="13" t="s">
        <v>140</v>
      </c>
      <c r="K1201" s="13" t="s">
        <v>141</v>
      </c>
    </row>
    <row r="1202" spans="1:11" s="9" customFormat="1" hidden="1" x14ac:dyDescent="0.25">
      <c r="A1202" s="8" t="s">
        <v>134</v>
      </c>
      <c r="B1202" s="8" t="s">
        <v>48</v>
      </c>
      <c r="C1202" s="8" t="s">
        <v>49</v>
      </c>
      <c r="D1202" s="8" t="s">
        <v>50</v>
      </c>
      <c r="E1202" s="8" t="s">
        <v>31</v>
      </c>
      <c r="F1202" s="8" t="s">
        <v>47</v>
      </c>
      <c r="G1202" s="8">
        <v>2016</v>
      </c>
      <c r="H1202" s="8">
        <v>2</v>
      </c>
      <c r="I1202" s="8" t="s">
        <v>19</v>
      </c>
      <c r="J1202" s="13" t="s">
        <v>140</v>
      </c>
      <c r="K1202" s="13" t="s">
        <v>141</v>
      </c>
    </row>
    <row r="1203" spans="1:11" s="9" customFormat="1" hidden="1" x14ac:dyDescent="0.25">
      <c r="A1203" s="8" t="s">
        <v>134</v>
      </c>
      <c r="B1203" s="8" t="s">
        <v>48</v>
      </c>
      <c r="C1203" s="8" t="s">
        <v>49</v>
      </c>
      <c r="D1203" s="8" t="s">
        <v>50</v>
      </c>
      <c r="E1203" s="8" t="s">
        <v>31</v>
      </c>
      <c r="F1203" s="8" t="s">
        <v>47</v>
      </c>
      <c r="G1203" s="8">
        <v>2016</v>
      </c>
      <c r="H1203" s="8">
        <v>2</v>
      </c>
      <c r="I1203" s="8" t="s">
        <v>44</v>
      </c>
      <c r="J1203" s="13" t="s">
        <v>140</v>
      </c>
      <c r="K1203" s="13" t="s">
        <v>141</v>
      </c>
    </row>
    <row r="1204" spans="1:11" s="9" customFormat="1" hidden="1" x14ac:dyDescent="0.25">
      <c r="A1204" s="8" t="s">
        <v>134</v>
      </c>
      <c r="B1204" s="8" t="s">
        <v>48</v>
      </c>
      <c r="C1204" s="8" t="s">
        <v>49</v>
      </c>
      <c r="D1204" s="8" t="s">
        <v>50</v>
      </c>
      <c r="E1204" s="8" t="s">
        <v>31</v>
      </c>
      <c r="F1204" s="8" t="s">
        <v>47</v>
      </c>
      <c r="G1204" s="8">
        <v>2016</v>
      </c>
      <c r="H1204" s="8">
        <v>3</v>
      </c>
      <c r="I1204" s="8" t="s">
        <v>19</v>
      </c>
      <c r="J1204" s="13" t="s">
        <v>140</v>
      </c>
      <c r="K1204" s="13" t="s">
        <v>141</v>
      </c>
    </row>
    <row r="1205" spans="1:11" s="9" customFormat="1" hidden="1" x14ac:dyDescent="0.25">
      <c r="A1205" s="8" t="s">
        <v>134</v>
      </c>
      <c r="B1205" s="8" t="s">
        <v>48</v>
      </c>
      <c r="C1205" s="8" t="s">
        <v>49</v>
      </c>
      <c r="D1205" s="8" t="s">
        <v>50</v>
      </c>
      <c r="E1205" s="8" t="s">
        <v>31</v>
      </c>
      <c r="F1205" s="8" t="s">
        <v>47</v>
      </c>
      <c r="G1205" s="8">
        <v>2016</v>
      </c>
      <c r="H1205" s="8">
        <v>4</v>
      </c>
      <c r="I1205" s="8" t="s">
        <v>19</v>
      </c>
      <c r="J1205" s="13" t="s">
        <v>140</v>
      </c>
      <c r="K1205" s="13" t="s">
        <v>141</v>
      </c>
    </row>
    <row r="1206" spans="1:11" s="9" customFormat="1" hidden="1" x14ac:dyDescent="0.25">
      <c r="A1206" s="8" t="s">
        <v>134</v>
      </c>
      <c r="B1206" s="8" t="s">
        <v>48</v>
      </c>
      <c r="C1206" s="8" t="s">
        <v>49</v>
      </c>
      <c r="D1206" s="8" t="s">
        <v>50</v>
      </c>
      <c r="E1206" s="8" t="s">
        <v>31</v>
      </c>
      <c r="F1206" s="8" t="s">
        <v>47</v>
      </c>
      <c r="G1206" s="8">
        <v>2016</v>
      </c>
      <c r="H1206" s="8">
        <v>4</v>
      </c>
      <c r="I1206" s="8" t="s">
        <v>44</v>
      </c>
      <c r="J1206" s="13" t="s">
        <v>140</v>
      </c>
      <c r="K1206" s="13" t="s">
        <v>141</v>
      </c>
    </row>
    <row r="1207" spans="1:11" s="9" customFormat="1" hidden="1" x14ac:dyDescent="0.25">
      <c r="A1207" s="8" t="s">
        <v>134</v>
      </c>
      <c r="B1207" s="8" t="s">
        <v>48</v>
      </c>
      <c r="C1207" s="8" t="s">
        <v>49</v>
      </c>
      <c r="D1207" s="8" t="s">
        <v>50</v>
      </c>
      <c r="E1207" s="8" t="s">
        <v>23</v>
      </c>
      <c r="F1207" s="8" t="s">
        <v>43</v>
      </c>
      <c r="G1207" s="8">
        <v>2016</v>
      </c>
      <c r="H1207" s="8">
        <v>1</v>
      </c>
      <c r="I1207" s="8" t="s">
        <v>19</v>
      </c>
      <c r="J1207" s="13" t="s">
        <v>140</v>
      </c>
      <c r="K1207" s="13" t="s">
        <v>141</v>
      </c>
    </row>
    <row r="1208" spans="1:11" s="9" customFormat="1" hidden="1" x14ac:dyDescent="0.25">
      <c r="A1208" s="8" t="s">
        <v>134</v>
      </c>
      <c r="B1208" s="8" t="s">
        <v>48</v>
      </c>
      <c r="C1208" s="8" t="s">
        <v>49</v>
      </c>
      <c r="D1208" s="8" t="s">
        <v>50</v>
      </c>
      <c r="E1208" s="8" t="s">
        <v>23</v>
      </c>
      <c r="F1208" s="8" t="s">
        <v>43</v>
      </c>
      <c r="G1208" s="8">
        <v>2016</v>
      </c>
      <c r="H1208" s="8">
        <v>2</v>
      </c>
      <c r="I1208" s="8" t="s">
        <v>19</v>
      </c>
      <c r="J1208" s="13" t="s">
        <v>140</v>
      </c>
      <c r="K1208" s="13" t="s">
        <v>141</v>
      </c>
    </row>
    <row r="1209" spans="1:11" s="9" customFormat="1" hidden="1" x14ac:dyDescent="0.25">
      <c r="A1209" s="8" t="s">
        <v>134</v>
      </c>
      <c r="B1209" s="8" t="s">
        <v>48</v>
      </c>
      <c r="C1209" s="8" t="s">
        <v>49</v>
      </c>
      <c r="D1209" s="8" t="s">
        <v>50</v>
      </c>
      <c r="E1209" s="8" t="s">
        <v>23</v>
      </c>
      <c r="F1209" s="8" t="s">
        <v>43</v>
      </c>
      <c r="G1209" s="8">
        <v>2016</v>
      </c>
      <c r="H1209" s="8">
        <v>3</v>
      </c>
      <c r="I1209" s="8" t="s">
        <v>19</v>
      </c>
      <c r="J1209" s="13" t="s">
        <v>140</v>
      </c>
      <c r="K1209" s="13" t="s">
        <v>141</v>
      </c>
    </row>
    <row r="1210" spans="1:11" s="9" customFormat="1" hidden="1" x14ac:dyDescent="0.25">
      <c r="A1210" s="8" t="s">
        <v>134</v>
      </c>
      <c r="B1210" s="8" t="s">
        <v>48</v>
      </c>
      <c r="C1210" s="8" t="s">
        <v>49</v>
      </c>
      <c r="D1210" s="8" t="s">
        <v>50</v>
      </c>
      <c r="E1210" s="8" t="s">
        <v>23</v>
      </c>
      <c r="F1210" s="8" t="s">
        <v>43</v>
      </c>
      <c r="G1210" s="8">
        <v>2016</v>
      </c>
      <c r="H1210" s="8">
        <v>4</v>
      </c>
      <c r="I1210" s="8" t="s">
        <v>19</v>
      </c>
      <c r="J1210" s="13" t="s">
        <v>140</v>
      </c>
      <c r="K1210" s="13" t="s">
        <v>141</v>
      </c>
    </row>
    <row r="1211" spans="1:11" s="9" customFormat="1" hidden="1" x14ac:dyDescent="0.25">
      <c r="A1211" s="8" t="s">
        <v>134</v>
      </c>
      <c r="B1211" s="8" t="s">
        <v>48</v>
      </c>
      <c r="C1211" s="8" t="s">
        <v>49</v>
      </c>
      <c r="D1211" s="8" t="s">
        <v>50</v>
      </c>
      <c r="E1211" s="8" t="s">
        <v>35</v>
      </c>
      <c r="F1211" s="8" t="s">
        <v>43</v>
      </c>
      <c r="G1211" s="8">
        <v>2016</v>
      </c>
      <c r="H1211" s="8">
        <v>1</v>
      </c>
      <c r="I1211" s="8" t="s">
        <v>19</v>
      </c>
      <c r="J1211" s="13" t="s">
        <v>140</v>
      </c>
      <c r="K1211" s="13" t="s">
        <v>141</v>
      </c>
    </row>
    <row r="1212" spans="1:11" s="9" customFormat="1" hidden="1" x14ac:dyDescent="0.25">
      <c r="A1212" s="8" t="s">
        <v>134</v>
      </c>
      <c r="B1212" s="8" t="s">
        <v>48</v>
      </c>
      <c r="C1212" s="8" t="s">
        <v>49</v>
      </c>
      <c r="D1212" s="8" t="s">
        <v>50</v>
      </c>
      <c r="E1212" s="8" t="s">
        <v>35</v>
      </c>
      <c r="F1212" s="8" t="s">
        <v>43</v>
      </c>
      <c r="G1212" s="8">
        <v>2016</v>
      </c>
      <c r="H1212" s="8">
        <v>2</v>
      </c>
      <c r="I1212" s="8" t="s">
        <v>19</v>
      </c>
      <c r="J1212" s="13" t="s">
        <v>140</v>
      </c>
      <c r="K1212" s="13" t="s">
        <v>141</v>
      </c>
    </row>
    <row r="1213" spans="1:11" s="9" customFormat="1" hidden="1" x14ac:dyDescent="0.25">
      <c r="A1213" s="8" t="s">
        <v>134</v>
      </c>
      <c r="B1213" s="8" t="s">
        <v>48</v>
      </c>
      <c r="C1213" s="8" t="s">
        <v>49</v>
      </c>
      <c r="D1213" s="8" t="s">
        <v>50</v>
      </c>
      <c r="E1213" s="8" t="s">
        <v>35</v>
      </c>
      <c r="F1213" s="8" t="s">
        <v>43</v>
      </c>
      <c r="G1213" s="8">
        <v>2016</v>
      </c>
      <c r="H1213" s="8">
        <v>2</v>
      </c>
      <c r="I1213" s="8" t="s">
        <v>44</v>
      </c>
      <c r="J1213" s="13" t="s">
        <v>140</v>
      </c>
      <c r="K1213" s="13" t="s">
        <v>141</v>
      </c>
    </row>
    <row r="1214" spans="1:11" s="9" customFormat="1" hidden="1" x14ac:dyDescent="0.25">
      <c r="A1214" s="8" t="s">
        <v>134</v>
      </c>
      <c r="B1214" s="8" t="s">
        <v>48</v>
      </c>
      <c r="C1214" s="8" t="s">
        <v>49</v>
      </c>
      <c r="D1214" s="8" t="s">
        <v>50</v>
      </c>
      <c r="E1214" s="8" t="s">
        <v>35</v>
      </c>
      <c r="F1214" s="8" t="s">
        <v>43</v>
      </c>
      <c r="G1214" s="8">
        <v>2016</v>
      </c>
      <c r="H1214" s="8">
        <v>3</v>
      </c>
      <c r="I1214" s="8" t="s">
        <v>19</v>
      </c>
      <c r="J1214" s="13" t="s">
        <v>140</v>
      </c>
      <c r="K1214" s="13" t="s">
        <v>141</v>
      </c>
    </row>
    <row r="1215" spans="1:11" s="9" customFormat="1" hidden="1" x14ac:dyDescent="0.25">
      <c r="A1215" s="8" t="s">
        <v>134</v>
      </c>
      <c r="B1215" s="8" t="s">
        <v>48</v>
      </c>
      <c r="C1215" s="8" t="s">
        <v>49</v>
      </c>
      <c r="D1215" s="8" t="s">
        <v>50</v>
      </c>
      <c r="E1215" s="8" t="s">
        <v>35</v>
      </c>
      <c r="F1215" s="8" t="s">
        <v>43</v>
      </c>
      <c r="G1215" s="8">
        <v>2016</v>
      </c>
      <c r="H1215" s="8">
        <v>4</v>
      </c>
      <c r="I1215" s="8" t="s">
        <v>19</v>
      </c>
      <c r="J1215" s="13" t="s">
        <v>140</v>
      </c>
      <c r="K1215" s="13" t="s">
        <v>141</v>
      </c>
    </row>
    <row r="1216" spans="1:11" s="9" customFormat="1" hidden="1" x14ac:dyDescent="0.25">
      <c r="A1216" s="8" t="s">
        <v>134</v>
      </c>
      <c r="B1216" s="8" t="s">
        <v>48</v>
      </c>
      <c r="C1216" s="8" t="s">
        <v>49</v>
      </c>
      <c r="D1216" s="8" t="s">
        <v>50</v>
      </c>
      <c r="E1216" s="8" t="s">
        <v>31</v>
      </c>
      <c r="F1216" s="8" t="s">
        <v>43</v>
      </c>
      <c r="G1216" s="8">
        <v>2016</v>
      </c>
      <c r="H1216" s="8">
        <v>1</v>
      </c>
      <c r="I1216" s="8" t="s">
        <v>19</v>
      </c>
      <c r="J1216" s="13" t="s">
        <v>140</v>
      </c>
      <c r="K1216" s="13" t="s">
        <v>141</v>
      </c>
    </row>
    <row r="1217" spans="1:11" s="9" customFormat="1" hidden="1" x14ac:dyDescent="0.25">
      <c r="A1217" s="8" t="s">
        <v>134</v>
      </c>
      <c r="B1217" s="8" t="s">
        <v>48</v>
      </c>
      <c r="C1217" s="8" t="s">
        <v>49</v>
      </c>
      <c r="D1217" s="8" t="s">
        <v>50</v>
      </c>
      <c r="E1217" s="8" t="s">
        <v>31</v>
      </c>
      <c r="F1217" s="8" t="s">
        <v>43</v>
      </c>
      <c r="G1217" s="8">
        <v>2016</v>
      </c>
      <c r="H1217" s="8">
        <v>2</v>
      </c>
      <c r="I1217" s="8" t="s">
        <v>19</v>
      </c>
      <c r="J1217" s="13" t="s">
        <v>140</v>
      </c>
      <c r="K1217" s="13" t="s">
        <v>141</v>
      </c>
    </row>
    <row r="1218" spans="1:11" s="9" customFormat="1" hidden="1" x14ac:dyDescent="0.25">
      <c r="A1218" s="8" t="s">
        <v>134</v>
      </c>
      <c r="B1218" s="8" t="s">
        <v>48</v>
      </c>
      <c r="C1218" s="8" t="s">
        <v>49</v>
      </c>
      <c r="D1218" s="8" t="s">
        <v>50</v>
      </c>
      <c r="E1218" s="8" t="s">
        <v>31</v>
      </c>
      <c r="F1218" s="8" t="s">
        <v>43</v>
      </c>
      <c r="G1218" s="8">
        <v>2016</v>
      </c>
      <c r="H1218" s="8">
        <v>3</v>
      </c>
      <c r="I1218" s="8" t="s">
        <v>19</v>
      </c>
      <c r="J1218" s="13" t="s">
        <v>140</v>
      </c>
      <c r="K1218" s="13" t="s">
        <v>141</v>
      </c>
    </row>
    <row r="1219" spans="1:11" s="9" customFormat="1" hidden="1" x14ac:dyDescent="0.25">
      <c r="A1219" s="8" t="s">
        <v>134</v>
      </c>
      <c r="B1219" s="8" t="s">
        <v>48</v>
      </c>
      <c r="C1219" s="8" t="s">
        <v>49</v>
      </c>
      <c r="D1219" s="8" t="s">
        <v>50</v>
      </c>
      <c r="E1219" s="8" t="s">
        <v>31</v>
      </c>
      <c r="F1219" s="8" t="s">
        <v>43</v>
      </c>
      <c r="G1219" s="8">
        <v>2016</v>
      </c>
      <c r="H1219" s="8">
        <v>4</v>
      </c>
      <c r="I1219" s="8" t="s">
        <v>19</v>
      </c>
      <c r="J1219" s="13" t="s">
        <v>140</v>
      </c>
      <c r="K1219" s="13" t="s">
        <v>141</v>
      </c>
    </row>
    <row r="1220" spans="1:11" s="9" customFormat="1" hidden="1" x14ac:dyDescent="0.25">
      <c r="A1220" s="8" t="s">
        <v>134</v>
      </c>
      <c r="B1220" s="8" t="s">
        <v>48</v>
      </c>
      <c r="C1220" s="8" t="s">
        <v>49</v>
      </c>
      <c r="D1220" s="8" t="s">
        <v>50</v>
      </c>
      <c r="E1220" s="8" t="s">
        <v>31</v>
      </c>
      <c r="F1220" s="8" t="s">
        <v>43</v>
      </c>
      <c r="G1220" s="8">
        <v>2016</v>
      </c>
      <c r="H1220" s="8">
        <v>4</v>
      </c>
      <c r="I1220" s="8" t="s">
        <v>44</v>
      </c>
      <c r="J1220" s="13" t="s">
        <v>140</v>
      </c>
      <c r="K1220" s="13" t="s">
        <v>141</v>
      </c>
    </row>
    <row r="1221" spans="1:11" s="9" customFormat="1" ht="15" hidden="1" customHeight="1" x14ac:dyDescent="0.25">
      <c r="A1221" s="8" t="s">
        <v>134</v>
      </c>
      <c r="B1221" s="8" t="s">
        <v>51</v>
      </c>
      <c r="C1221" s="8" t="s">
        <v>27</v>
      </c>
      <c r="D1221" s="8" t="s">
        <v>28</v>
      </c>
      <c r="E1221" s="8" t="s">
        <v>23</v>
      </c>
      <c r="F1221" s="8" t="s">
        <v>47</v>
      </c>
      <c r="G1221" s="8">
        <v>2016</v>
      </c>
      <c r="H1221" s="8">
        <v>1</v>
      </c>
      <c r="I1221" s="8" t="s">
        <v>19</v>
      </c>
      <c r="J1221" s="12" t="s">
        <v>142</v>
      </c>
      <c r="K1221" s="12" t="s">
        <v>141</v>
      </c>
    </row>
    <row r="1222" spans="1:11" s="9" customFormat="1" ht="15" hidden="1" customHeight="1" x14ac:dyDescent="0.25">
      <c r="A1222" s="8" t="s">
        <v>134</v>
      </c>
      <c r="B1222" s="8" t="s">
        <v>51</v>
      </c>
      <c r="C1222" s="8" t="s">
        <v>27</v>
      </c>
      <c r="D1222" s="8" t="s">
        <v>28</v>
      </c>
      <c r="E1222" s="8" t="s">
        <v>23</v>
      </c>
      <c r="F1222" s="8" t="s">
        <v>47</v>
      </c>
      <c r="G1222" s="8">
        <v>2016</v>
      </c>
      <c r="H1222" s="8">
        <v>2</v>
      </c>
      <c r="I1222" s="8" t="s">
        <v>19</v>
      </c>
      <c r="J1222" s="12" t="s">
        <v>142</v>
      </c>
      <c r="K1222" s="12" t="s">
        <v>141</v>
      </c>
    </row>
    <row r="1223" spans="1:11" s="9" customFormat="1" ht="15" hidden="1" customHeight="1" x14ac:dyDescent="0.25">
      <c r="A1223" s="8" t="s">
        <v>134</v>
      </c>
      <c r="B1223" s="8" t="s">
        <v>51</v>
      </c>
      <c r="C1223" s="8" t="s">
        <v>27</v>
      </c>
      <c r="D1223" s="8" t="s">
        <v>28</v>
      </c>
      <c r="E1223" s="8" t="s">
        <v>23</v>
      </c>
      <c r="F1223" s="8" t="s">
        <v>47</v>
      </c>
      <c r="G1223" s="8">
        <v>2016</v>
      </c>
      <c r="H1223" s="8">
        <v>3</v>
      </c>
      <c r="I1223" s="8" t="s">
        <v>19</v>
      </c>
      <c r="J1223" s="12" t="s">
        <v>142</v>
      </c>
      <c r="K1223" s="12" t="s">
        <v>141</v>
      </c>
    </row>
    <row r="1224" spans="1:11" s="9" customFormat="1" ht="15" hidden="1" customHeight="1" x14ac:dyDescent="0.25">
      <c r="A1224" s="8" t="s">
        <v>134</v>
      </c>
      <c r="B1224" s="8" t="s">
        <v>51</v>
      </c>
      <c r="C1224" s="8" t="s">
        <v>27</v>
      </c>
      <c r="D1224" s="8" t="s">
        <v>28</v>
      </c>
      <c r="E1224" s="8" t="s">
        <v>23</v>
      </c>
      <c r="F1224" s="8" t="s">
        <v>47</v>
      </c>
      <c r="G1224" s="8">
        <v>2016</v>
      </c>
      <c r="H1224" s="8">
        <v>4</v>
      </c>
      <c r="I1224" s="8" t="s">
        <v>19</v>
      </c>
      <c r="J1224" s="12" t="s">
        <v>142</v>
      </c>
      <c r="K1224" s="12" t="s">
        <v>141</v>
      </c>
    </row>
    <row r="1225" spans="1:11" s="9" customFormat="1" ht="15" hidden="1" customHeight="1" x14ac:dyDescent="0.25">
      <c r="A1225" s="8" t="s">
        <v>134</v>
      </c>
      <c r="B1225" s="8" t="s">
        <v>51</v>
      </c>
      <c r="C1225" s="8" t="s">
        <v>27</v>
      </c>
      <c r="D1225" s="8" t="s">
        <v>28</v>
      </c>
      <c r="E1225" s="8" t="s">
        <v>35</v>
      </c>
      <c r="F1225" s="8" t="s">
        <v>47</v>
      </c>
      <c r="G1225" s="8">
        <v>2016</v>
      </c>
      <c r="H1225" s="8">
        <v>1</v>
      </c>
      <c r="I1225" s="8" t="s">
        <v>19</v>
      </c>
      <c r="J1225" s="12" t="s">
        <v>142</v>
      </c>
      <c r="K1225" s="12" t="s">
        <v>141</v>
      </c>
    </row>
    <row r="1226" spans="1:11" s="9" customFormat="1" ht="15" hidden="1" customHeight="1" x14ac:dyDescent="0.25">
      <c r="A1226" s="8" t="s">
        <v>134</v>
      </c>
      <c r="B1226" s="8" t="s">
        <v>51</v>
      </c>
      <c r="C1226" s="8" t="s">
        <v>27</v>
      </c>
      <c r="D1226" s="8" t="s">
        <v>28</v>
      </c>
      <c r="E1226" s="8" t="s">
        <v>35</v>
      </c>
      <c r="F1226" s="8" t="s">
        <v>47</v>
      </c>
      <c r="G1226" s="8">
        <v>2016</v>
      </c>
      <c r="H1226" s="8">
        <v>2</v>
      </c>
      <c r="I1226" s="8" t="s">
        <v>19</v>
      </c>
      <c r="J1226" s="12" t="s">
        <v>142</v>
      </c>
      <c r="K1226" s="12" t="s">
        <v>141</v>
      </c>
    </row>
    <row r="1227" spans="1:11" s="9" customFormat="1" ht="15" hidden="1" customHeight="1" x14ac:dyDescent="0.25">
      <c r="A1227" s="8" t="s">
        <v>134</v>
      </c>
      <c r="B1227" s="8" t="s">
        <v>51</v>
      </c>
      <c r="C1227" s="8" t="s">
        <v>27</v>
      </c>
      <c r="D1227" s="8" t="s">
        <v>28</v>
      </c>
      <c r="E1227" s="8" t="s">
        <v>35</v>
      </c>
      <c r="F1227" s="8" t="s">
        <v>47</v>
      </c>
      <c r="G1227" s="8">
        <v>2016</v>
      </c>
      <c r="H1227" s="8">
        <v>3</v>
      </c>
      <c r="I1227" s="8" t="s">
        <v>19</v>
      </c>
      <c r="J1227" s="12" t="s">
        <v>142</v>
      </c>
      <c r="K1227" s="12" t="s">
        <v>141</v>
      </c>
    </row>
    <row r="1228" spans="1:11" s="9" customFormat="1" ht="15" hidden="1" customHeight="1" x14ac:dyDescent="0.25">
      <c r="A1228" s="8" t="s">
        <v>134</v>
      </c>
      <c r="B1228" s="8" t="s">
        <v>51</v>
      </c>
      <c r="C1228" s="8" t="s">
        <v>27</v>
      </c>
      <c r="D1228" s="8" t="s">
        <v>28</v>
      </c>
      <c r="E1228" s="8" t="s">
        <v>35</v>
      </c>
      <c r="F1228" s="8" t="s">
        <v>47</v>
      </c>
      <c r="G1228" s="8">
        <v>2016</v>
      </c>
      <c r="H1228" s="8">
        <v>4</v>
      </c>
      <c r="I1228" s="8" t="s">
        <v>19</v>
      </c>
      <c r="J1228" s="12" t="s">
        <v>142</v>
      </c>
      <c r="K1228" s="12" t="s">
        <v>141</v>
      </c>
    </row>
    <row r="1229" spans="1:11" s="9" customFormat="1" ht="15" hidden="1" customHeight="1" x14ac:dyDescent="0.25">
      <c r="A1229" s="8" t="s">
        <v>134</v>
      </c>
      <c r="B1229" s="8" t="s">
        <v>51</v>
      </c>
      <c r="C1229" s="8" t="s">
        <v>27</v>
      </c>
      <c r="D1229" s="8" t="s">
        <v>28</v>
      </c>
      <c r="E1229" s="8" t="s">
        <v>31</v>
      </c>
      <c r="F1229" s="8" t="s">
        <v>47</v>
      </c>
      <c r="G1229" s="8">
        <v>2016</v>
      </c>
      <c r="H1229" s="8">
        <v>1</v>
      </c>
      <c r="I1229" s="8" t="s">
        <v>19</v>
      </c>
      <c r="J1229" s="12" t="s">
        <v>142</v>
      </c>
      <c r="K1229" s="12" t="s">
        <v>141</v>
      </c>
    </row>
    <row r="1230" spans="1:11" s="9" customFormat="1" ht="15" hidden="1" customHeight="1" x14ac:dyDescent="0.25">
      <c r="A1230" s="8" t="s">
        <v>134</v>
      </c>
      <c r="B1230" s="8" t="s">
        <v>51</v>
      </c>
      <c r="C1230" s="8" t="s">
        <v>27</v>
      </c>
      <c r="D1230" s="8" t="s">
        <v>28</v>
      </c>
      <c r="E1230" s="8" t="s">
        <v>31</v>
      </c>
      <c r="F1230" s="8" t="s">
        <v>47</v>
      </c>
      <c r="G1230" s="8">
        <v>2016</v>
      </c>
      <c r="H1230" s="8">
        <v>2</v>
      </c>
      <c r="I1230" s="8" t="s">
        <v>19</v>
      </c>
      <c r="J1230" s="12" t="s">
        <v>142</v>
      </c>
      <c r="K1230" s="12" t="s">
        <v>141</v>
      </c>
    </row>
    <row r="1231" spans="1:11" s="9" customFormat="1" ht="15" hidden="1" customHeight="1" x14ac:dyDescent="0.25">
      <c r="A1231" s="8" t="s">
        <v>134</v>
      </c>
      <c r="B1231" s="8" t="s">
        <v>51</v>
      </c>
      <c r="C1231" s="8" t="s">
        <v>27</v>
      </c>
      <c r="D1231" s="8" t="s">
        <v>28</v>
      </c>
      <c r="E1231" s="8" t="s">
        <v>31</v>
      </c>
      <c r="F1231" s="8" t="s">
        <v>47</v>
      </c>
      <c r="G1231" s="8">
        <v>2016</v>
      </c>
      <c r="H1231" s="8">
        <v>3</v>
      </c>
      <c r="I1231" s="8" t="s">
        <v>19</v>
      </c>
      <c r="J1231" s="12" t="s">
        <v>142</v>
      </c>
      <c r="K1231" s="12" t="s">
        <v>141</v>
      </c>
    </row>
    <row r="1232" spans="1:11" s="9" customFormat="1" ht="15" hidden="1" customHeight="1" x14ac:dyDescent="0.25">
      <c r="A1232" s="8" t="s">
        <v>134</v>
      </c>
      <c r="B1232" s="8" t="s">
        <v>51</v>
      </c>
      <c r="C1232" s="8" t="s">
        <v>27</v>
      </c>
      <c r="D1232" s="8" t="s">
        <v>28</v>
      </c>
      <c r="E1232" s="8" t="s">
        <v>31</v>
      </c>
      <c r="F1232" s="8" t="s">
        <v>47</v>
      </c>
      <c r="G1232" s="8">
        <v>2016</v>
      </c>
      <c r="H1232" s="8">
        <v>4</v>
      </c>
      <c r="I1232" s="8" t="s">
        <v>19</v>
      </c>
      <c r="J1232" s="12" t="s">
        <v>142</v>
      </c>
      <c r="K1232" s="12" t="s">
        <v>141</v>
      </c>
    </row>
    <row r="1233" spans="1:11" s="9" customFormat="1" ht="15" hidden="1" customHeight="1" x14ac:dyDescent="0.25">
      <c r="A1233" s="8" t="s">
        <v>134</v>
      </c>
      <c r="B1233" s="8" t="s">
        <v>51</v>
      </c>
      <c r="C1233" s="8" t="s">
        <v>27</v>
      </c>
      <c r="D1233" s="8" t="s">
        <v>28</v>
      </c>
      <c r="E1233" s="8" t="s">
        <v>23</v>
      </c>
      <c r="F1233" s="8" t="s">
        <v>43</v>
      </c>
      <c r="G1233" s="8">
        <v>2016</v>
      </c>
      <c r="H1233" s="8">
        <v>1</v>
      </c>
      <c r="I1233" s="8" t="s">
        <v>19</v>
      </c>
      <c r="J1233" s="12" t="s">
        <v>142</v>
      </c>
      <c r="K1233" s="12" t="s">
        <v>141</v>
      </c>
    </row>
    <row r="1234" spans="1:11" s="9" customFormat="1" ht="15" hidden="1" customHeight="1" x14ac:dyDescent="0.25">
      <c r="A1234" s="8" t="s">
        <v>134</v>
      </c>
      <c r="B1234" s="8" t="s">
        <v>51</v>
      </c>
      <c r="C1234" s="8" t="s">
        <v>27</v>
      </c>
      <c r="D1234" s="8" t="s">
        <v>28</v>
      </c>
      <c r="E1234" s="8" t="s">
        <v>23</v>
      </c>
      <c r="F1234" s="8" t="s">
        <v>43</v>
      </c>
      <c r="G1234" s="8">
        <v>2016</v>
      </c>
      <c r="H1234" s="8">
        <v>2</v>
      </c>
      <c r="I1234" s="8" t="s">
        <v>19</v>
      </c>
      <c r="J1234" s="12" t="s">
        <v>142</v>
      </c>
      <c r="K1234" s="12" t="s">
        <v>141</v>
      </c>
    </row>
    <row r="1235" spans="1:11" s="9" customFormat="1" ht="15" hidden="1" customHeight="1" x14ac:dyDescent="0.25">
      <c r="A1235" s="8" t="s">
        <v>134</v>
      </c>
      <c r="B1235" s="8" t="s">
        <v>51</v>
      </c>
      <c r="C1235" s="8" t="s">
        <v>27</v>
      </c>
      <c r="D1235" s="8" t="s">
        <v>28</v>
      </c>
      <c r="E1235" s="8" t="s">
        <v>23</v>
      </c>
      <c r="F1235" s="8" t="s">
        <v>43</v>
      </c>
      <c r="G1235" s="8">
        <v>2016</v>
      </c>
      <c r="H1235" s="8">
        <v>3</v>
      </c>
      <c r="I1235" s="8" t="s">
        <v>19</v>
      </c>
      <c r="J1235" s="12" t="s">
        <v>142</v>
      </c>
      <c r="K1235" s="12" t="s">
        <v>141</v>
      </c>
    </row>
    <row r="1236" spans="1:11" s="9" customFormat="1" ht="15" hidden="1" customHeight="1" x14ac:dyDescent="0.25">
      <c r="A1236" s="8" t="s">
        <v>134</v>
      </c>
      <c r="B1236" s="8" t="s">
        <v>51</v>
      </c>
      <c r="C1236" s="8" t="s">
        <v>27</v>
      </c>
      <c r="D1236" s="8" t="s">
        <v>28</v>
      </c>
      <c r="E1236" s="8" t="s">
        <v>23</v>
      </c>
      <c r="F1236" s="8" t="s">
        <v>43</v>
      </c>
      <c r="G1236" s="8">
        <v>2016</v>
      </c>
      <c r="H1236" s="8">
        <v>4</v>
      </c>
      <c r="I1236" s="8" t="s">
        <v>19</v>
      </c>
      <c r="J1236" s="12" t="s">
        <v>142</v>
      </c>
      <c r="K1236" s="12" t="s">
        <v>141</v>
      </c>
    </row>
    <row r="1237" spans="1:11" s="9" customFormat="1" ht="15" hidden="1" customHeight="1" x14ac:dyDescent="0.25">
      <c r="A1237" s="8" t="s">
        <v>134</v>
      </c>
      <c r="B1237" s="8" t="s">
        <v>51</v>
      </c>
      <c r="C1237" s="8" t="s">
        <v>27</v>
      </c>
      <c r="D1237" s="8" t="s">
        <v>28</v>
      </c>
      <c r="E1237" s="8" t="s">
        <v>35</v>
      </c>
      <c r="F1237" s="8" t="s">
        <v>43</v>
      </c>
      <c r="G1237" s="8">
        <v>2016</v>
      </c>
      <c r="H1237" s="8">
        <v>1</v>
      </c>
      <c r="I1237" s="8" t="s">
        <v>19</v>
      </c>
      <c r="J1237" s="12" t="s">
        <v>142</v>
      </c>
      <c r="K1237" s="12" t="s">
        <v>141</v>
      </c>
    </row>
    <row r="1238" spans="1:11" s="9" customFormat="1" ht="15" hidden="1" customHeight="1" x14ac:dyDescent="0.25">
      <c r="A1238" s="8" t="s">
        <v>134</v>
      </c>
      <c r="B1238" s="8" t="s">
        <v>51</v>
      </c>
      <c r="C1238" s="8" t="s">
        <v>27</v>
      </c>
      <c r="D1238" s="8" t="s">
        <v>28</v>
      </c>
      <c r="E1238" s="8" t="s">
        <v>35</v>
      </c>
      <c r="F1238" s="8" t="s">
        <v>43</v>
      </c>
      <c r="G1238" s="8">
        <v>2016</v>
      </c>
      <c r="H1238" s="8">
        <v>2</v>
      </c>
      <c r="I1238" s="8" t="s">
        <v>19</v>
      </c>
      <c r="J1238" s="12" t="s">
        <v>142</v>
      </c>
      <c r="K1238" s="12" t="s">
        <v>141</v>
      </c>
    </row>
    <row r="1239" spans="1:11" s="9" customFormat="1" ht="15" hidden="1" customHeight="1" x14ac:dyDescent="0.25">
      <c r="A1239" s="8" t="s">
        <v>134</v>
      </c>
      <c r="B1239" s="8" t="s">
        <v>51</v>
      </c>
      <c r="C1239" s="8" t="s">
        <v>27</v>
      </c>
      <c r="D1239" s="8" t="s">
        <v>28</v>
      </c>
      <c r="E1239" s="8" t="s">
        <v>35</v>
      </c>
      <c r="F1239" s="8" t="s">
        <v>43</v>
      </c>
      <c r="G1239" s="8">
        <v>2016</v>
      </c>
      <c r="H1239" s="8">
        <v>3</v>
      </c>
      <c r="I1239" s="8" t="s">
        <v>19</v>
      </c>
      <c r="J1239" s="12" t="s">
        <v>142</v>
      </c>
      <c r="K1239" s="12" t="s">
        <v>141</v>
      </c>
    </row>
    <row r="1240" spans="1:11" s="9" customFormat="1" ht="15" hidden="1" customHeight="1" x14ac:dyDescent="0.25">
      <c r="A1240" s="8" t="s">
        <v>134</v>
      </c>
      <c r="B1240" s="8" t="s">
        <v>51</v>
      </c>
      <c r="C1240" s="8" t="s">
        <v>27</v>
      </c>
      <c r="D1240" s="8" t="s">
        <v>28</v>
      </c>
      <c r="E1240" s="8" t="s">
        <v>35</v>
      </c>
      <c r="F1240" s="8" t="s">
        <v>43</v>
      </c>
      <c r="G1240" s="8">
        <v>2016</v>
      </c>
      <c r="H1240" s="8">
        <v>4</v>
      </c>
      <c r="I1240" s="8" t="s">
        <v>19</v>
      </c>
      <c r="J1240" s="12" t="s">
        <v>142</v>
      </c>
      <c r="K1240" s="12" t="s">
        <v>141</v>
      </c>
    </row>
    <row r="1241" spans="1:11" s="9" customFormat="1" ht="15" hidden="1" customHeight="1" x14ac:dyDescent="0.25">
      <c r="A1241" s="8" t="s">
        <v>134</v>
      </c>
      <c r="B1241" s="8" t="s">
        <v>51</v>
      </c>
      <c r="C1241" s="8" t="s">
        <v>27</v>
      </c>
      <c r="D1241" s="8" t="s">
        <v>28</v>
      </c>
      <c r="E1241" s="8" t="s">
        <v>31</v>
      </c>
      <c r="F1241" s="8" t="s">
        <v>43</v>
      </c>
      <c r="G1241" s="8">
        <v>2016</v>
      </c>
      <c r="H1241" s="8">
        <v>1</v>
      </c>
      <c r="I1241" s="8" t="s">
        <v>19</v>
      </c>
      <c r="J1241" s="12" t="s">
        <v>142</v>
      </c>
      <c r="K1241" s="12" t="s">
        <v>141</v>
      </c>
    </row>
    <row r="1242" spans="1:11" s="9" customFormat="1" ht="15" hidden="1" customHeight="1" x14ac:dyDescent="0.25">
      <c r="A1242" s="8" t="s">
        <v>134</v>
      </c>
      <c r="B1242" s="8" t="s">
        <v>51</v>
      </c>
      <c r="C1242" s="8" t="s">
        <v>27</v>
      </c>
      <c r="D1242" s="8" t="s">
        <v>28</v>
      </c>
      <c r="E1242" s="8" t="s">
        <v>31</v>
      </c>
      <c r="F1242" s="8" t="s">
        <v>43</v>
      </c>
      <c r="G1242" s="8">
        <v>2016</v>
      </c>
      <c r="H1242" s="8">
        <v>2</v>
      </c>
      <c r="I1242" s="8" t="s">
        <v>19</v>
      </c>
      <c r="J1242" s="12" t="s">
        <v>142</v>
      </c>
      <c r="K1242" s="12" t="s">
        <v>141</v>
      </c>
    </row>
    <row r="1243" spans="1:11" s="9" customFormat="1" ht="15" hidden="1" customHeight="1" x14ac:dyDescent="0.25">
      <c r="A1243" s="8" t="s">
        <v>134</v>
      </c>
      <c r="B1243" s="8" t="s">
        <v>51</v>
      </c>
      <c r="C1243" s="8" t="s">
        <v>27</v>
      </c>
      <c r="D1243" s="8" t="s">
        <v>28</v>
      </c>
      <c r="E1243" s="8" t="s">
        <v>31</v>
      </c>
      <c r="F1243" s="8" t="s">
        <v>43</v>
      </c>
      <c r="G1243" s="8">
        <v>2016</v>
      </c>
      <c r="H1243" s="8">
        <v>3</v>
      </c>
      <c r="I1243" s="8" t="s">
        <v>19</v>
      </c>
      <c r="J1243" s="12" t="s">
        <v>142</v>
      </c>
      <c r="K1243" s="12" t="s">
        <v>141</v>
      </c>
    </row>
    <row r="1244" spans="1:11" s="9" customFormat="1" ht="15" hidden="1" customHeight="1" x14ac:dyDescent="0.25">
      <c r="A1244" s="8" t="s">
        <v>134</v>
      </c>
      <c r="B1244" s="8" t="s">
        <v>51</v>
      </c>
      <c r="C1244" s="8" t="s">
        <v>27</v>
      </c>
      <c r="D1244" s="8" t="s">
        <v>28</v>
      </c>
      <c r="E1244" s="8" t="s">
        <v>31</v>
      </c>
      <c r="F1244" s="8" t="s">
        <v>43</v>
      </c>
      <c r="G1244" s="8">
        <v>2016</v>
      </c>
      <c r="H1244" s="8">
        <v>4</v>
      </c>
      <c r="I1244" s="8" t="s">
        <v>19</v>
      </c>
      <c r="J1244" s="12" t="s">
        <v>142</v>
      </c>
      <c r="K1244" s="12" t="s">
        <v>141</v>
      </c>
    </row>
    <row r="1245" spans="1:11" s="9" customFormat="1" ht="15" hidden="1" customHeight="1" x14ac:dyDescent="0.25">
      <c r="A1245" s="8" t="s">
        <v>134</v>
      </c>
      <c r="B1245" s="8" t="s">
        <v>51</v>
      </c>
      <c r="C1245" s="8" t="s">
        <v>27</v>
      </c>
      <c r="D1245" s="8" t="s">
        <v>28</v>
      </c>
      <c r="E1245" s="8" t="s">
        <v>31</v>
      </c>
      <c r="F1245" s="8" t="s">
        <v>43</v>
      </c>
      <c r="G1245" s="8">
        <v>2016</v>
      </c>
      <c r="H1245" s="8">
        <v>4</v>
      </c>
      <c r="I1245" s="8" t="s">
        <v>44</v>
      </c>
      <c r="J1245" s="12" t="s">
        <v>142</v>
      </c>
      <c r="K1245" s="12" t="s">
        <v>141</v>
      </c>
    </row>
  </sheetData>
  <autoFilter ref="A2:K1245">
    <filterColumn colId="2">
      <filters>
        <filter val="Pleuronectes platessa"/>
      </filters>
    </filterColumn>
  </autoFilter>
  <mergeCells count="2">
    <mergeCell ref="A1:I1"/>
    <mergeCell ref="J1:K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Quantitative info</vt:lpstr>
      <vt:lpstr>Sheet1</vt:lpstr>
      <vt:lpstr>Qualitative info</vt:lpstr>
    </vt:vector>
  </TitlesOfParts>
  <Company>SLU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Prista</dc:creator>
  <cp:lastModifiedBy>Nuno Prista</cp:lastModifiedBy>
  <dcterms:created xsi:type="dcterms:W3CDTF">2018-11-04T09:12:41Z</dcterms:created>
  <dcterms:modified xsi:type="dcterms:W3CDTF">2018-11-05T06:53:31Z</dcterms:modified>
</cp:coreProperties>
</file>