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0950" yWindow="270" windowWidth="7185" windowHeight="8310" activeTab="1"/>
  </bookViews>
  <sheets>
    <sheet name="Notes" sheetId="8" r:id="rId1"/>
    <sheet name="Sampling effort" sheetId="7" r:id="rId2"/>
    <sheet name="Ab.Index" sheetId="2" r:id="rId3"/>
    <sheet name="Lengths" sheetId="6" r:id="rId4"/>
  </sheets>
  <calcPr calcId="124519"/>
</workbook>
</file>

<file path=xl/calcChain.xml><?xml version="1.0" encoding="utf-8"?>
<calcChain xmlns="http://schemas.openxmlformats.org/spreadsheetml/2006/main">
  <c r="H26" i="7"/>
  <c r="U55" i="6"/>
  <c r="T55"/>
  <c r="S55"/>
  <c r="R55"/>
  <c r="H22" i="7"/>
  <c r="H23"/>
  <c r="Q55" i="6"/>
  <c r="C55"/>
  <c r="D55"/>
  <c r="E55"/>
  <c r="F55"/>
  <c r="G55"/>
  <c r="H55"/>
  <c r="I55"/>
  <c r="J55"/>
  <c r="K55"/>
  <c r="L55"/>
  <c r="M55"/>
  <c r="N55"/>
  <c r="O55"/>
  <c r="P55"/>
  <c r="B55"/>
  <c r="H15" i="7"/>
  <c r="H14"/>
  <c r="H13"/>
  <c r="H12"/>
  <c r="H11"/>
</calcChain>
</file>

<file path=xl/comments1.xml><?xml version="1.0" encoding="utf-8"?>
<comments xmlns="http://schemas.openxmlformats.org/spreadsheetml/2006/main">
  <authors>
    <author>FVG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FVG:</t>
        </r>
        <r>
          <rPr>
            <sz val="9"/>
            <color indexed="81"/>
            <rFont val="Tahoma"/>
            <family val="2"/>
          </rPr>
          <t xml:space="preserve">
This cell controls from which percentil of the length distribution cells with larger values will be marked in orange. Change it between 0 and 1 to mark diferent portions of the distribution.</t>
        </r>
      </text>
    </comment>
  </commentList>
</comments>
</file>

<file path=xl/sharedStrings.xml><?xml version="1.0" encoding="utf-8"?>
<sst xmlns="http://schemas.openxmlformats.org/spreadsheetml/2006/main" count="50" uniqueCount="41">
  <si>
    <t>Total</t>
  </si>
  <si>
    <t>TOTAL</t>
  </si>
  <si>
    <t>Yst</t>
  </si>
  <si>
    <t>SE</t>
  </si>
  <si>
    <t>Percentil</t>
  </si>
  <si>
    <t>Bottom trawl surveys in Porcupine Bank</t>
  </si>
  <si>
    <t>Year</t>
  </si>
  <si>
    <t>Dates</t>
  </si>
  <si>
    <t>Hauls</t>
  </si>
  <si>
    <t>Start</t>
  </si>
  <si>
    <t>End</t>
  </si>
  <si>
    <t>Valid</t>
  </si>
  <si>
    <t>Special</t>
  </si>
  <si>
    <t>1/2 hours</t>
  </si>
  <si>
    <t>Hours</t>
  </si>
  <si>
    <t>Date</t>
  </si>
  <si>
    <t>Note</t>
  </si>
  <si>
    <t>Biomass New stratification</t>
  </si>
  <si>
    <t>Number New stratification</t>
  </si>
  <si>
    <t>Kg / haul</t>
  </si>
  <si>
    <t>No. / haul</t>
  </si>
  <si>
    <t>Stratified abundance indices in number per length class (cm)</t>
  </si>
  <si>
    <t>Mean catch per 30 minutes haul</t>
  </si>
  <si>
    <t>New Stratification</t>
  </si>
  <si>
    <t>Length</t>
  </si>
  <si>
    <t>2015 data included without ages</t>
  </si>
  <si>
    <t>NEW</t>
  </si>
  <si>
    <t>T. trachurus: Abundance index per 30 minutes tow</t>
  </si>
  <si>
    <t>T. trachurus: Length distributions for PORCUPINE Survey (Spain)</t>
  </si>
  <si>
    <t>81*</t>
  </si>
  <si>
    <t>2017*</t>
  </si>
  <si>
    <t>4 (+10*)</t>
  </si>
  <si>
    <t>*zero capt hauls</t>
  </si>
  <si>
    <t>2017 data included</t>
  </si>
  <si>
    <t>2018*</t>
  </si>
  <si>
    <t>2018 data included</t>
  </si>
  <si>
    <t>2019 data included</t>
  </si>
  <si>
    <t>2019*</t>
  </si>
  <si>
    <t>2020 data included</t>
  </si>
  <si>
    <t>2020*</t>
  </si>
  <si>
    <r>
      <t xml:space="preserve">*20' haul real trawling time, </t>
    </r>
    <r>
      <rPr>
        <b/>
        <sz val="10"/>
        <color rgb="FFFF0000"/>
        <rFont val="Arial"/>
        <family val="2"/>
      </rPr>
      <t>Index weighted to 30'</t>
    </r>
  </si>
</sst>
</file>

<file path=xl/styles.xml><?xml version="1.0" encoding="utf-8"?>
<styleSheet xmlns="http://schemas.openxmlformats.org/spreadsheetml/2006/main">
  <numFmts count="2">
    <numFmt numFmtId="188" formatCode="0.000"/>
    <numFmt numFmtId="189" formatCode="0.0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right"/>
    </xf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0" xfId="0" applyFont="1" applyFill="1"/>
    <xf numFmtId="1" fontId="2" fillId="0" borderId="0" xfId="0" applyNumberFormat="1" applyFont="1"/>
    <xf numFmtId="188" fontId="3" fillId="0" borderId="0" xfId="0" applyNumberFormat="1" applyFont="1" applyBorder="1"/>
    <xf numFmtId="0" fontId="0" fillId="3" borderId="0" xfId="0" applyFill="1"/>
    <xf numFmtId="49" fontId="0" fillId="2" borderId="1" xfId="0" applyNumberFormat="1" applyFill="1" applyBorder="1" applyAlignment="1">
      <alignment horizontal="center" vertical="center"/>
    </xf>
    <xf numFmtId="189" fontId="2" fillId="2" borderId="3" xfId="0" applyNumberFormat="1" applyFont="1" applyFill="1" applyBorder="1" applyAlignment="1">
      <alignment horizontal="right" vertical="center"/>
    </xf>
    <xf numFmtId="189" fontId="2" fillId="2" borderId="5" xfId="0" applyNumberFormat="1" applyFont="1" applyFill="1" applyBorder="1" applyAlignment="1">
      <alignment horizontal="right" vertical="center"/>
    </xf>
    <xf numFmtId="2" fontId="2" fillId="0" borderId="1" xfId="0" applyNumberFormat="1" applyFont="1" applyBorder="1" applyAlignment="1">
      <alignment horizontal="right"/>
    </xf>
    <xf numFmtId="2" fontId="3" fillId="0" borderId="0" xfId="0" applyNumberFormat="1" applyFont="1"/>
    <xf numFmtId="0" fontId="3" fillId="0" borderId="0" xfId="0" applyFont="1"/>
    <xf numFmtId="2" fontId="3" fillId="3" borderId="0" xfId="0" applyNumberFormat="1" applyFont="1" applyFill="1"/>
    <xf numFmtId="0" fontId="3" fillId="3" borderId="0" xfId="0" applyFont="1" applyFill="1"/>
    <xf numFmtId="1" fontId="0" fillId="2" borderId="0" xfId="0" applyNumberFormat="1" applyFill="1" applyBorder="1" applyAlignment="1">
      <alignment horizontal="right" vertical="center"/>
    </xf>
    <xf numFmtId="2" fontId="2" fillId="0" borderId="5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" fontId="2" fillId="4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right" vertical="center"/>
    </xf>
    <xf numFmtId="2" fontId="2" fillId="0" borderId="2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2" fontId="2" fillId="0" borderId="0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" fontId="0" fillId="2" borderId="1" xfId="0" applyNumberForma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2" fillId="2" borderId="1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/>
    </xf>
    <xf numFmtId="2" fontId="0" fillId="0" borderId="0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5" xfId="0" applyNumberFormat="1" applyFont="1" applyBorder="1"/>
    <xf numFmtId="0" fontId="0" fillId="0" borderId="2" xfId="0" applyBorder="1"/>
    <xf numFmtId="49" fontId="0" fillId="2" borderId="4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0" fillId="2" borderId="2" xfId="0" applyFill="1" applyBorder="1"/>
    <xf numFmtId="0" fontId="2" fillId="2" borderId="2" xfId="0" applyFont="1" applyFill="1" applyBorder="1"/>
    <xf numFmtId="0" fontId="0" fillId="0" borderId="0" xfId="0" applyFill="1" applyBorder="1"/>
    <xf numFmtId="0" fontId="0" fillId="2" borderId="0" xfId="0" applyFill="1" applyBorder="1"/>
    <xf numFmtId="189" fontId="2" fillId="2" borderId="5" xfId="0" applyNumberFormat="1" applyFont="1" applyFill="1" applyBorder="1"/>
    <xf numFmtId="0" fontId="1" fillId="0" borderId="0" xfId="0" applyFont="1"/>
    <xf numFmtId="0" fontId="2" fillId="2" borderId="5" xfId="0" applyFont="1" applyFill="1" applyBorder="1"/>
    <xf numFmtId="0" fontId="7" fillId="0" borderId="2" xfId="0" applyFont="1" applyBorder="1" applyAlignment="1">
      <alignment horizontal="center"/>
    </xf>
    <xf numFmtId="0" fontId="2" fillId="0" borderId="9" xfId="0" applyFont="1" applyBorder="1"/>
    <xf numFmtId="2" fontId="3" fillId="0" borderId="9" xfId="0" applyNumberFormat="1" applyFont="1" applyBorder="1"/>
    <xf numFmtId="0" fontId="2" fillId="2" borderId="2" xfId="0" applyFont="1" applyFill="1" applyBorder="1" applyAlignment="1">
      <alignment horizontal="right"/>
    </xf>
    <xf numFmtId="0" fontId="0" fillId="0" borderId="0" xfId="0" applyBorder="1"/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</cellXfs>
  <cellStyles count="1">
    <cellStyle name="Normal" xfId="0" builtinId="0"/>
  </cellStyles>
  <dxfs count="12">
    <dxf>
      <font>
        <color theme="0" tint="-0.14996795556505021"/>
      </font>
    </dxf>
    <dxf>
      <font>
        <color theme="0" tint="-0.14996795556505021"/>
      </font>
    </dxf>
    <dxf>
      <fill>
        <patternFill>
          <bgColor indexed="51"/>
        </patternFill>
      </fill>
    </dxf>
    <dxf>
      <font>
        <color theme="0" tint="-0.14996795556505021"/>
      </font>
    </dxf>
    <dxf>
      <fill>
        <patternFill>
          <bgColor indexed="5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B16"/>
  <sheetViews>
    <sheetView workbookViewId="0">
      <selection activeCell="B6" sqref="B6"/>
    </sheetView>
  </sheetViews>
  <sheetFormatPr baseColWidth="10" defaultRowHeight="12.75"/>
  <cols>
    <col min="1" max="1" width="12.85546875" customWidth="1"/>
    <col min="2" max="2" width="81.7109375" customWidth="1"/>
  </cols>
  <sheetData>
    <row r="1" spans="1:2">
      <c r="A1" s="38" t="s">
        <v>15</v>
      </c>
      <c r="B1" s="38" t="s">
        <v>16</v>
      </c>
    </row>
    <row r="2" spans="1:2">
      <c r="A2" s="52">
        <v>42535</v>
      </c>
      <c r="B2" s="58" t="s">
        <v>25</v>
      </c>
    </row>
    <row r="3" spans="1:2">
      <c r="A3" s="52">
        <v>43308</v>
      </c>
      <c r="B3" t="s">
        <v>33</v>
      </c>
    </row>
    <row r="4" spans="1:2">
      <c r="A4" s="52">
        <v>43673</v>
      </c>
      <c r="B4" t="s">
        <v>35</v>
      </c>
    </row>
    <row r="5" spans="1:2">
      <c r="A5" s="67">
        <v>44039</v>
      </c>
      <c r="B5" t="s">
        <v>36</v>
      </c>
    </row>
    <row r="6" spans="1:2">
      <c r="A6" s="52">
        <v>44407</v>
      </c>
      <c r="B6" s="58" t="s">
        <v>38</v>
      </c>
    </row>
    <row r="7" spans="1:2">
      <c r="A7" s="52"/>
    </row>
    <row r="8" spans="1:2">
      <c r="A8" s="52"/>
    </row>
    <row r="9" spans="1:2">
      <c r="A9" s="52"/>
    </row>
    <row r="10" spans="1:2">
      <c r="A10" s="52"/>
    </row>
    <row r="11" spans="1:2">
      <c r="A11" s="52"/>
    </row>
    <row r="12" spans="1:2">
      <c r="A12" s="52"/>
    </row>
    <row r="13" spans="1:2">
      <c r="A13" s="52"/>
    </row>
    <row r="14" spans="1:2">
      <c r="A14" s="52"/>
    </row>
    <row r="15" spans="1:2">
      <c r="A15" s="52"/>
    </row>
    <row r="16" spans="1:2">
      <c r="A16" s="52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1:I28"/>
  <sheetViews>
    <sheetView tabSelected="1" topLeftCell="A16" zoomScale="75" workbookViewId="0">
      <selection activeCell="L34" sqref="L34:L35"/>
    </sheetView>
  </sheetViews>
  <sheetFormatPr baseColWidth="10" defaultRowHeight="12.75"/>
  <cols>
    <col min="1" max="1" width="3.7109375" customWidth="1"/>
    <col min="2" max="2" width="6.7109375" customWidth="1"/>
    <col min="3" max="4" width="11.5703125" bestFit="1" customWidth="1"/>
    <col min="5" max="6" width="9.7109375" customWidth="1"/>
    <col min="7" max="7" width="10.42578125" bestFit="1" customWidth="1"/>
    <col min="8" max="8" width="7.5703125" bestFit="1" customWidth="1"/>
  </cols>
  <sheetData>
    <row r="1" spans="2:8">
      <c r="B1" s="10" t="s">
        <v>5</v>
      </c>
      <c r="C1" s="13"/>
      <c r="D1" s="13"/>
      <c r="E1" s="13"/>
      <c r="F1" s="13"/>
    </row>
    <row r="4" spans="2:8">
      <c r="B4" s="68" t="s">
        <v>6</v>
      </c>
      <c r="C4" s="70" t="s">
        <v>7</v>
      </c>
      <c r="D4" s="71"/>
      <c r="E4" s="72" t="s">
        <v>8</v>
      </c>
      <c r="F4" s="73"/>
      <c r="G4" s="7"/>
      <c r="H4" s="8"/>
    </row>
    <row r="5" spans="2:8">
      <c r="B5" s="69"/>
      <c r="C5" s="29" t="s">
        <v>9</v>
      </c>
      <c r="D5" s="30" t="s">
        <v>10</v>
      </c>
      <c r="E5" s="29" t="s">
        <v>11</v>
      </c>
      <c r="F5" s="30" t="s">
        <v>12</v>
      </c>
      <c r="G5" s="31" t="s">
        <v>13</v>
      </c>
      <c r="H5" s="32" t="s">
        <v>14</v>
      </c>
    </row>
    <row r="6" spans="2:8">
      <c r="B6" s="6"/>
      <c r="C6" s="14"/>
      <c r="D6" s="49"/>
      <c r="E6" s="40"/>
      <c r="F6" s="33"/>
      <c r="G6" s="42"/>
      <c r="H6" s="15"/>
    </row>
    <row r="7" spans="2:8">
      <c r="B7" s="9">
        <v>2001</v>
      </c>
      <c r="C7" s="50">
        <v>37134</v>
      </c>
      <c r="D7" s="51">
        <v>37166</v>
      </c>
      <c r="E7" s="41">
        <v>80</v>
      </c>
      <c r="F7" s="22">
        <v>3</v>
      </c>
      <c r="G7" s="43">
        <v>80</v>
      </c>
      <c r="H7" s="16">
        <v>40</v>
      </c>
    </row>
    <row r="8" spans="2:8">
      <c r="B8" s="9">
        <v>2002</v>
      </c>
      <c r="C8" s="50">
        <v>37490</v>
      </c>
      <c r="D8" s="51">
        <v>37521</v>
      </c>
      <c r="E8" s="41">
        <v>86</v>
      </c>
      <c r="F8" s="22">
        <v>0</v>
      </c>
      <c r="G8" s="43">
        <v>86</v>
      </c>
      <c r="H8" s="16">
        <v>43</v>
      </c>
    </row>
    <row r="9" spans="2:8">
      <c r="B9" s="9">
        <v>2003</v>
      </c>
      <c r="C9" s="50">
        <v>37868</v>
      </c>
      <c r="D9" s="51">
        <v>37898</v>
      </c>
      <c r="E9" s="41">
        <v>80</v>
      </c>
      <c r="F9" s="22">
        <v>1</v>
      </c>
      <c r="G9" s="43">
        <v>80</v>
      </c>
      <c r="H9" s="16">
        <v>40</v>
      </c>
    </row>
    <row r="10" spans="2:8">
      <c r="B10" s="9">
        <v>2004</v>
      </c>
      <c r="C10" s="50">
        <v>38235</v>
      </c>
      <c r="D10" s="51">
        <v>38267</v>
      </c>
      <c r="E10" s="41">
        <v>70</v>
      </c>
      <c r="F10" s="22">
        <v>0</v>
      </c>
      <c r="G10" s="43">
        <v>70</v>
      </c>
      <c r="H10" s="16">
        <v>35</v>
      </c>
    </row>
    <row r="11" spans="2:8">
      <c r="B11" s="9">
        <v>2005</v>
      </c>
      <c r="C11" s="50">
        <v>38598</v>
      </c>
      <c r="D11" s="51">
        <v>38628</v>
      </c>
      <c r="E11" s="48">
        <v>76</v>
      </c>
      <c r="F11" s="22">
        <v>2</v>
      </c>
      <c r="G11" s="54">
        <v>76</v>
      </c>
      <c r="H11" s="57">
        <f>G11/2</f>
        <v>38</v>
      </c>
    </row>
    <row r="12" spans="2:8">
      <c r="B12" s="9">
        <v>2006</v>
      </c>
      <c r="C12" s="50">
        <v>38963</v>
      </c>
      <c r="D12" s="51">
        <v>38993</v>
      </c>
      <c r="E12" s="53">
        <v>79</v>
      </c>
      <c r="F12" s="22">
        <v>6</v>
      </c>
      <c r="G12" s="54">
        <v>79</v>
      </c>
      <c r="H12" s="57">
        <f>G12/2</f>
        <v>39.5</v>
      </c>
    </row>
    <row r="13" spans="2:8">
      <c r="B13" s="9">
        <v>2007</v>
      </c>
      <c r="C13" s="50">
        <v>39333</v>
      </c>
      <c r="D13" s="51">
        <v>39361</v>
      </c>
      <c r="E13" s="53">
        <v>80</v>
      </c>
      <c r="F13" s="22">
        <v>5</v>
      </c>
      <c r="G13" s="54">
        <v>80</v>
      </c>
      <c r="H13" s="57">
        <f>G13/2</f>
        <v>40</v>
      </c>
    </row>
    <row r="14" spans="2:8">
      <c r="B14" s="9">
        <v>2008</v>
      </c>
      <c r="C14" s="50">
        <v>39699</v>
      </c>
      <c r="D14" s="51">
        <v>39729</v>
      </c>
      <c r="E14" s="53">
        <v>79</v>
      </c>
      <c r="F14" s="56">
        <v>4</v>
      </c>
      <c r="G14" s="54">
        <v>79</v>
      </c>
      <c r="H14" s="57">
        <f>G14/2</f>
        <v>39.5</v>
      </c>
    </row>
    <row r="15" spans="2:8">
      <c r="B15" s="9">
        <v>2009</v>
      </c>
      <c r="C15" s="50">
        <v>40086</v>
      </c>
      <c r="D15" s="51">
        <v>40112</v>
      </c>
      <c r="E15" s="53">
        <v>80</v>
      </c>
      <c r="F15" s="56">
        <v>5</v>
      </c>
      <c r="G15" s="54">
        <v>80</v>
      </c>
      <c r="H15" s="57">
        <f>G15/2</f>
        <v>40</v>
      </c>
    </row>
    <row r="16" spans="2:8">
      <c r="B16" s="9">
        <v>2010</v>
      </c>
      <c r="C16" s="50">
        <v>40429</v>
      </c>
      <c r="D16" s="51">
        <v>40459</v>
      </c>
      <c r="E16" s="53">
        <v>80</v>
      </c>
      <c r="F16" s="56">
        <v>6</v>
      </c>
      <c r="G16" s="54">
        <v>80</v>
      </c>
      <c r="H16" s="57">
        <v>40</v>
      </c>
    </row>
    <row r="17" spans="2:9">
      <c r="B17" s="9">
        <v>2011</v>
      </c>
      <c r="C17" s="50">
        <v>40795</v>
      </c>
      <c r="D17" s="51">
        <v>40824</v>
      </c>
      <c r="E17" s="53">
        <v>80</v>
      </c>
      <c r="F17" s="56">
        <v>5</v>
      </c>
      <c r="G17" s="54">
        <v>80</v>
      </c>
      <c r="H17" s="57">
        <v>40</v>
      </c>
    </row>
    <row r="18" spans="2:9">
      <c r="B18" s="9">
        <v>2012</v>
      </c>
      <c r="C18" s="50">
        <v>41153</v>
      </c>
      <c r="D18" s="51">
        <v>41182</v>
      </c>
      <c r="E18" s="53">
        <v>79</v>
      </c>
      <c r="F18" s="56">
        <v>5</v>
      </c>
      <c r="G18" s="54">
        <v>79</v>
      </c>
      <c r="H18" s="57">
        <v>39.5</v>
      </c>
    </row>
    <row r="19" spans="2:9">
      <c r="B19" s="9">
        <v>2013</v>
      </c>
      <c r="C19" s="50">
        <v>41519</v>
      </c>
      <c r="D19" s="51">
        <v>41548</v>
      </c>
      <c r="E19" s="53">
        <v>80</v>
      </c>
      <c r="F19" s="56">
        <v>5</v>
      </c>
      <c r="G19" s="54">
        <v>80</v>
      </c>
      <c r="H19" s="57">
        <v>40</v>
      </c>
    </row>
    <row r="20" spans="2:9">
      <c r="B20" s="9">
        <v>2014</v>
      </c>
      <c r="C20" s="50">
        <v>41884</v>
      </c>
      <c r="D20" s="51">
        <v>41912</v>
      </c>
      <c r="E20" s="53">
        <v>80</v>
      </c>
      <c r="F20" s="55">
        <v>5</v>
      </c>
      <c r="G20" s="36">
        <v>80</v>
      </c>
      <c r="H20" s="16">
        <v>40</v>
      </c>
    </row>
    <row r="21" spans="2:9">
      <c r="B21" s="9">
        <v>2015</v>
      </c>
      <c r="C21" s="50">
        <v>42250</v>
      </c>
      <c r="D21" s="51">
        <v>42279</v>
      </c>
      <c r="E21" s="53">
        <v>80</v>
      </c>
      <c r="F21" s="56">
        <v>5</v>
      </c>
      <c r="G21" s="54">
        <v>80</v>
      </c>
      <c r="H21" s="59">
        <v>40</v>
      </c>
    </row>
    <row r="22" spans="2:9">
      <c r="B22" s="9">
        <v>2016</v>
      </c>
      <c r="C22" s="50">
        <v>42623</v>
      </c>
      <c r="D22" s="51">
        <v>42652</v>
      </c>
      <c r="E22" s="53">
        <v>81</v>
      </c>
      <c r="F22" s="56">
        <v>4</v>
      </c>
      <c r="G22" s="63" t="s">
        <v>29</v>
      </c>
      <c r="H22" s="59">
        <f>81/3</f>
        <v>27</v>
      </c>
      <c r="I22" s="1" t="s">
        <v>40</v>
      </c>
    </row>
    <row r="23" spans="2:9">
      <c r="B23" s="9" t="s">
        <v>30</v>
      </c>
      <c r="C23" s="50">
        <v>42970</v>
      </c>
      <c r="D23" s="51">
        <v>43002</v>
      </c>
      <c r="E23" s="53">
        <v>80</v>
      </c>
      <c r="F23" s="56" t="s">
        <v>31</v>
      </c>
      <c r="G23" s="54">
        <v>80</v>
      </c>
      <c r="H23" s="57">
        <f>80/3</f>
        <v>26.666666666666668</v>
      </c>
      <c r="I23" s="1" t="s">
        <v>40</v>
      </c>
    </row>
    <row r="24" spans="2:9">
      <c r="B24" s="65" t="s">
        <v>34</v>
      </c>
      <c r="C24" s="50">
        <v>43351</v>
      </c>
      <c r="D24" s="51">
        <v>43383</v>
      </c>
      <c r="E24" s="41">
        <v>80</v>
      </c>
      <c r="F24" s="22">
        <v>3</v>
      </c>
      <c r="G24" s="54">
        <v>80</v>
      </c>
      <c r="H24" s="57">
        <v>26.7</v>
      </c>
      <c r="I24" s="1" t="s">
        <v>40</v>
      </c>
    </row>
    <row r="25" spans="2:9">
      <c r="B25" s="9" t="s">
        <v>37</v>
      </c>
      <c r="C25" s="50">
        <v>43716</v>
      </c>
      <c r="D25" s="51">
        <v>43752</v>
      </c>
      <c r="E25" s="41">
        <v>79</v>
      </c>
      <c r="F25" s="22">
        <v>0</v>
      </c>
      <c r="G25" s="54">
        <v>79</v>
      </c>
      <c r="H25" s="57">
        <v>26.3</v>
      </c>
      <c r="I25" s="1" t="s">
        <v>40</v>
      </c>
    </row>
    <row r="26" spans="2:9">
      <c r="B26" s="9" t="s">
        <v>39</v>
      </c>
      <c r="C26" s="77">
        <v>44090</v>
      </c>
      <c r="D26" s="78">
        <v>44123</v>
      </c>
      <c r="E26" s="53">
        <v>81</v>
      </c>
      <c r="F26" s="79">
        <v>10</v>
      </c>
      <c r="G26" s="54">
        <v>81</v>
      </c>
      <c r="H26" s="16">
        <f t="shared" ref="H26" si="0">G26/3</f>
        <v>27</v>
      </c>
      <c r="I26" s="1" t="s">
        <v>40</v>
      </c>
    </row>
    <row r="27" spans="2:9">
      <c r="B27" s="53"/>
      <c r="C27" s="50"/>
      <c r="D27" s="51"/>
      <c r="E27" s="53"/>
      <c r="F27" s="56"/>
      <c r="G27" s="54"/>
      <c r="H27" s="59"/>
    </row>
    <row r="28" spans="2:9">
      <c r="F28" t="s">
        <v>32</v>
      </c>
    </row>
  </sheetData>
  <mergeCells count="3">
    <mergeCell ref="B4:B5"/>
    <mergeCell ref="C4:D4"/>
    <mergeCell ref="E4:F4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G33"/>
  <sheetViews>
    <sheetView zoomScale="75" workbookViewId="0">
      <selection activeCell="I28" sqref="I28"/>
    </sheetView>
  </sheetViews>
  <sheetFormatPr baseColWidth="10" defaultRowHeight="12.75"/>
  <cols>
    <col min="9" max="9" width="15.5703125" customWidth="1"/>
  </cols>
  <sheetData>
    <row r="1" spans="1:7">
      <c r="A1" s="10" t="s">
        <v>27</v>
      </c>
      <c r="B1" s="13"/>
      <c r="C1" s="13"/>
      <c r="D1" s="13"/>
      <c r="E1" s="13"/>
    </row>
    <row r="2" spans="1:7">
      <c r="A2" s="1"/>
    </row>
    <row r="3" spans="1:7">
      <c r="A3" s="60" t="s">
        <v>26</v>
      </c>
      <c r="B3" s="46"/>
      <c r="C3" s="24"/>
      <c r="D3" s="45"/>
      <c r="E3" s="39"/>
      <c r="F3" s="24"/>
      <c r="G3" s="24"/>
    </row>
    <row r="4" spans="1:7">
      <c r="A4" s="1"/>
      <c r="C4" s="64"/>
    </row>
    <row r="5" spans="1:7">
      <c r="A5" s="74" t="s">
        <v>17</v>
      </c>
      <c r="B5" s="74"/>
      <c r="C5" s="74"/>
      <c r="D5" s="5"/>
      <c r="E5" s="74" t="s">
        <v>18</v>
      </c>
      <c r="F5" s="74"/>
      <c r="G5" s="74"/>
    </row>
    <row r="6" spans="1:7">
      <c r="A6" s="2" t="s">
        <v>19</v>
      </c>
      <c r="B6" s="75" t="s">
        <v>1</v>
      </c>
      <c r="C6" s="76"/>
      <c r="D6" s="5"/>
      <c r="E6" s="2" t="s">
        <v>20</v>
      </c>
      <c r="F6" s="75" t="s">
        <v>1</v>
      </c>
      <c r="G6" s="76"/>
    </row>
    <row r="7" spans="1:7">
      <c r="A7" s="3" t="s">
        <v>6</v>
      </c>
      <c r="B7" s="34" t="s">
        <v>2</v>
      </c>
      <c r="C7" s="35" t="s">
        <v>3</v>
      </c>
      <c r="D7" s="5"/>
      <c r="E7" s="3" t="s">
        <v>6</v>
      </c>
      <c r="F7" s="34" t="s">
        <v>2</v>
      </c>
      <c r="G7" s="35" t="s">
        <v>3</v>
      </c>
    </row>
    <row r="8" spans="1:7">
      <c r="A8" s="2">
        <v>2001</v>
      </c>
      <c r="B8" s="17">
        <v>43.533572000037303</v>
      </c>
      <c r="C8" s="4">
        <v>15.061859853745201</v>
      </c>
      <c r="D8" s="5"/>
      <c r="E8" s="28">
        <v>2001</v>
      </c>
      <c r="F8" s="17">
        <v>289.81586894826302</v>
      </c>
      <c r="G8" s="4">
        <v>139.45832865194001</v>
      </c>
    </row>
    <row r="9" spans="1:7">
      <c r="A9" s="3">
        <v>2002</v>
      </c>
      <c r="B9" s="46">
        <v>9.9536195993674195</v>
      </c>
      <c r="C9" s="23">
        <v>2.4216771352521902</v>
      </c>
      <c r="D9" s="5"/>
      <c r="E9" s="26">
        <v>2002</v>
      </c>
      <c r="F9" s="24">
        <v>31.641472500439299</v>
      </c>
      <c r="G9" s="23">
        <v>7.7636785658556597</v>
      </c>
    </row>
    <row r="10" spans="1:7">
      <c r="A10" s="3">
        <v>2003</v>
      </c>
      <c r="B10" s="46">
        <v>30.432212215940002</v>
      </c>
      <c r="C10" s="23">
        <v>12.72738945587</v>
      </c>
      <c r="D10" s="5"/>
      <c r="E10" s="26">
        <v>2003</v>
      </c>
      <c r="F10" s="24">
        <v>138.31687234967899</v>
      </c>
      <c r="G10" s="23">
        <v>60.216992146397402</v>
      </c>
    </row>
    <row r="11" spans="1:7">
      <c r="A11" s="39">
        <v>2004</v>
      </c>
      <c r="B11" s="46">
        <v>21.039907065105801</v>
      </c>
      <c r="C11" s="23">
        <v>5.6881433202266196</v>
      </c>
      <c r="D11" s="45"/>
      <c r="E11" s="44">
        <v>2004</v>
      </c>
      <c r="F11" s="37">
        <v>65.754689532415995</v>
      </c>
      <c r="G11" s="47">
        <v>17.542522343350001</v>
      </c>
    </row>
    <row r="12" spans="1:7">
      <c r="A12" s="3">
        <v>2005</v>
      </c>
      <c r="B12" s="46">
        <v>21.8485004401021</v>
      </c>
      <c r="C12" s="23">
        <v>9.1228845857353402</v>
      </c>
      <c r="D12" s="5"/>
      <c r="E12" s="26">
        <v>2005</v>
      </c>
      <c r="F12" s="24">
        <v>78.375330567977201</v>
      </c>
      <c r="G12" s="23">
        <v>32.0378262403338</v>
      </c>
    </row>
    <row r="13" spans="1:7">
      <c r="A13" s="3">
        <v>2006</v>
      </c>
      <c r="B13" s="46">
        <v>17.356890558591498</v>
      </c>
      <c r="C13" s="23">
        <v>3.9802397094473401</v>
      </c>
      <c r="D13" s="5"/>
      <c r="E13" s="26">
        <v>2006</v>
      </c>
      <c r="F13" s="24">
        <v>56.9185597926624</v>
      </c>
      <c r="G13" s="23">
        <v>12.719471104200901</v>
      </c>
    </row>
    <row r="14" spans="1:7">
      <c r="A14" s="39">
        <v>2007</v>
      </c>
      <c r="B14" s="46">
        <v>31.984385410856</v>
      </c>
      <c r="C14" s="23">
        <v>11.387750398212299</v>
      </c>
      <c r="D14" s="45"/>
      <c r="E14" s="44">
        <v>2007</v>
      </c>
      <c r="F14" s="24">
        <v>106.213525641148</v>
      </c>
      <c r="G14" s="23">
        <v>37.449931968269901</v>
      </c>
    </row>
    <row r="15" spans="1:7">
      <c r="A15" s="3">
        <v>2008</v>
      </c>
      <c r="B15" s="46">
        <v>40.162726430624801</v>
      </c>
      <c r="C15" s="23">
        <v>9.2785457776068405</v>
      </c>
      <c r="D15" s="5"/>
      <c r="E15" s="26">
        <v>2008</v>
      </c>
      <c r="F15" s="24">
        <v>144.616455475187</v>
      </c>
      <c r="G15" s="23">
        <v>34.020690469730198</v>
      </c>
    </row>
    <row r="16" spans="1:7">
      <c r="A16" s="3">
        <v>2009</v>
      </c>
      <c r="B16" s="46">
        <v>15.6803222951986</v>
      </c>
      <c r="C16" s="23">
        <v>4.64657192590394</v>
      </c>
      <c r="D16" s="5"/>
      <c r="E16" s="26">
        <v>2009</v>
      </c>
      <c r="F16" s="24">
        <v>62.475708715402398</v>
      </c>
      <c r="G16" s="23">
        <v>17.117533874224801</v>
      </c>
    </row>
    <row r="17" spans="1:7">
      <c r="A17" s="39">
        <v>2010</v>
      </c>
      <c r="B17" s="46">
        <v>8.0631600270599204</v>
      </c>
      <c r="C17" s="23">
        <v>3.11043628752802</v>
      </c>
      <c r="D17" s="45"/>
      <c r="E17" s="44">
        <v>2010</v>
      </c>
      <c r="F17" s="37">
        <v>35.422989380973597</v>
      </c>
      <c r="G17" s="47">
        <v>11.5909120162323</v>
      </c>
    </row>
    <row r="18" spans="1:7">
      <c r="A18" s="3">
        <v>2011</v>
      </c>
      <c r="B18" s="46">
        <v>4.8448383308842304</v>
      </c>
      <c r="C18" s="23">
        <v>1.63114375845571</v>
      </c>
      <c r="D18" s="5"/>
      <c r="E18" s="26">
        <v>2011</v>
      </c>
      <c r="F18" s="24">
        <v>15.9670177536916</v>
      </c>
      <c r="G18" s="23">
        <v>5.3234855203559199</v>
      </c>
    </row>
    <row r="19" spans="1:7">
      <c r="A19" s="3">
        <v>2012</v>
      </c>
      <c r="B19" s="46">
        <v>10.3492516976708</v>
      </c>
      <c r="C19" s="23">
        <v>5.8059783932685498</v>
      </c>
      <c r="D19" s="5"/>
      <c r="E19" s="26">
        <v>2012</v>
      </c>
      <c r="F19" s="24">
        <v>31.2807728603218</v>
      </c>
      <c r="G19" s="23">
        <v>17.881648767473699</v>
      </c>
    </row>
    <row r="20" spans="1:7">
      <c r="A20" s="39">
        <v>2013</v>
      </c>
      <c r="B20" s="46">
        <v>4.8289840002276803</v>
      </c>
      <c r="C20" s="23">
        <v>1.91107047212148</v>
      </c>
      <c r="D20" s="45"/>
      <c r="E20" s="44">
        <v>2013</v>
      </c>
      <c r="F20" s="37">
        <v>15.160412996689001</v>
      </c>
      <c r="G20" s="47">
        <v>6.2907292117470597</v>
      </c>
    </row>
    <row r="21" spans="1:7">
      <c r="A21" s="3">
        <v>2014</v>
      </c>
      <c r="B21" s="46">
        <v>26.442688102591301</v>
      </c>
      <c r="C21" s="23">
        <v>10.871979948432401</v>
      </c>
      <c r="D21" s="5"/>
      <c r="E21" s="26">
        <v>2014</v>
      </c>
      <c r="F21" s="24">
        <v>85.488721373038601</v>
      </c>
      <c r="G21" s="23">
        <v>35.069681157084503</v>
      </c>
    </row>
    <row r="22" spans="1:7">
      <c r="A22" s="3">
        <v>2015</v>
      </c>
      <c r="B22" s="46">
        <v>15.795221105216701</v>
      </c>
      <c r="C22" s="23">
        <v>4.4944853628596499</v>
      </c>
      <c r="D22" s="5"/>
      <c r="E22" s="26">
        <v>2015</v>
      </c>
      <c r="F22" s="24">
        <v>48.505752098160698</v>
      </c>
      <c r="G22" s="23">
        <v>14.5087734722386</v>
      </c>
    </row>
    <row r="23" spans="1:7">
      <c r="A23" s="3">
        <v>2016</v>
      </c>
      <c r="B23" s="46">
        <v>14.705</v>
      </c>
      <c r="C23" s="23">
        <v>6.98</v>
      </c>
      <c r="E23" s="26">
        <v>2016</v>
      </c>
      <c r="F23" s="46">
        <v>39.509</v>
      </c>
      <c r="G23" s="23">
        <v>18.71</v>
      </c>
    </row>
    <row r="24" spans="1:7">
      <c r="A24" s="3">
        <v>2017</v>
      </c>
      <c r="B24" s="46">
        <v>2.3107015305785499</v>
      </c>
      <c r="C24" s="23">
        <v>0.68251785779047403</v>
      </c>
      <c r="D24" s="5"/>
      <c r="E24" s="26">
        <v>2017</v>
      </c>
      <c r="F24" s="24">
        <v>48.6637084869052</v>
      </c>
      <c r="G24" s="23">
        <v>19.762184642795098</v>
      </c>
    </row>
    <row r="25" spans="1:7">
      <c r="A25" s="66">
        <v>2018</v>
      </c>
      <c r="B25" s="46">
        <v>5.0200284946867297</v>
      </c>
      <c r="C25" s="23">
        <v>2.50546792410886</v>
      </c>
      <c r="E25" s="44">
        <v>2018</v>
      </c>
      <c r="F25" s="24">
        <v>14.542905688252601</v>
      </c>
      <c r="G25" s="23">
        <v>6.84581500952907</v>
      </c>
    </row>
    <row r="26" spans="1:7">
      <c r="A26" s="66">
        <v>2019</v>
      </c>
      <c r="B26" s="46">
        <v>3.8578382712525401</v>
      </c>
      <c r="C26" s="23">
        <v>2.0327180189462899</v>
      </c>
      <c r="E26" s="44">
        <v>2019</v>
      </c>
      <c r="F26" s="24">
        <v>11.700434440820301</v>
      </c>
      <c r="G26" s="23">
        <v>5.9117066216924004</v>
      </c>
    </row>
    <row r="27" spans="1:7">
      <c r="A27" s="66">
        <v>2020</v>
      </c>
      <c r="B27" s="46">
        <v>6.6770055005383702</v>
      </c>
      <c r="C27" s="23">
        <v>5.2059869962978</v>
      </c>
      <c r="E27" s="44">
        <v>2020</v>
      </c>
      <c r="F27" s="24">
        <v>19.408874942913801</v>
      </c>
      <c r="G27" s="23">
        <v>15.036149069927299</v>
      </c>
    </row>
    <row r="33" spans="5:5">
      <c r="E33" s="64"/>
    </row>
  </sheetData>
  <mergeCells count="4">
    <mergeCell ref="A5:C5"/>
    <mergeCell ref="E5:G5"/>
    <mergeCell ref="B6:C6"/>
    <mergeCell ref="F6:G6"/>
  </mergeCells>
  <phoneticPr fontId="0" type="noConversion"/>
  <pageMargins left="0.75" right="0.75" top="1" bottom="1" header="0" footer="0"/>
  <pageSetup paperSize="9" orientation="portrait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U55"/>
  <sheetViews>
    <sheetView zoomScale="7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X27" sqref="X27"/>
    </sheetView>
  </sheetViews>
  <sheetFormatPr baseColWidth="10" defaultColWidth="6.7109375" defaultRowHeight="12.75"/>
  <cols>
    <col min="1" max="1" width="14.28515625" style="1" customWidth="1"/>
    <col min="2" max="2" width="8.5703125" style="18" customWidth="1"/>
    <col min="3" max="3" width="7" style="19" bestFit="1" customWidth="1"/>
    <col min="4" max="13" width="7.7109375" bestFit="1" customWidth="1"/>
    <col min="14" max="14" width="7.42578125" bestFit="1" customWidth="1"/>
    <col min="15" max="15" width="8.28515625" bestFit="1" customWidth="1"/>
    <col min="16" max="16" width="8.28515625" customWidth="1"/>
    <col min="17" max="17" width="6.7109375" customWidth="1"/>
    <col min="18" max="18" width="7.140625" bestFit="1" customWidth="1"/>
    <col min="19" max="19" width="6.7109375" customWidth="1"/>
    <col min="24" max="24" width="6.7109375" customWidth="1"/>
  </cols>
  <sheetData>
    <row r="1" spans="1:21">
      <c r="A1" s="10" t="s">
        <v>28</v>
      </c>
      <c r="B1" s="20"/>
      <c r="C1" s="21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21">
      <c r="A2" s="1" t="s">
        <v>21</v>
      </c>
    </row>
    <row r="3" spans="1:21">
      <c r="A3" s="1" t="s">
        <v>22</v>
      </c>
    </row>
    <row r="4" spans="1:21">
      <c r="A4" s="1" t="s">
        <v>4</v>
      </c>
      <c r="C4" s="19">
        <v>0.95</v>
      </c>
    </row>
    <row r="6" spans="1:21">
      <c r="A6"/>
      <c r="B6" s="1" t="s">
        <v>23</v>
      </c>
      <c r="C6"/>
    </row>
    <row r="7" spans="1:21" s="11" customFormat="1">
      <c r="A7" s="25" t="s">
        <v>24</v>
      </c>
      <c r="B7" s="27">
        <v>2001</v>
      </c>
      <c r="C7" s="27">
        <v>2002</v>
      </c>
      <c r="D7" s="27">
        <v>2003</v>
      </c>
      <c r="E7" s="27">
        <v>2004</v>
      </c>
      <c r="F7" s="27">
        <v>2005</v>
      </c>
      <c r="G7" s="27">
        <v>2006</v>
      </c>
      <c r="H7" s="27">
        <v>2007</v>
      </c>
      <c r="I7" s="27">
        <v>2008</v>
      </c>
      <c r="J7" s="27">
        <v>2009</v>
      </c>
      <c r="K7" s="27">
        <v>2010</v>
      </c>
      <c r="L7" s="27">
        <v>2011</v>
      </c>
      <c r="M7" s="27">
        <v>2012</v>
      </c>
      <c r="N7" s="27">
        <v>2013</v>
      </c>
      <c r="O7" s="27">
        <v>2014</v>
      </c>
      <c r="P7" s="27">
        <v>2015</v>
      </c>
      <c r="Q7" s="27">
        <v>2016</v>
      </c>
      <c r="R7" s="27">
        <v>2017</v>
      </c>
      <c r="S7" s="27">
        <v>2018</v>
      </c>
      <c r="T7" s="27">
        <v>2019</v>
      </c>
      <c r="U7" s="27">
        <v>2020</v>
      </c>
    </row>
    <row r="8" spans="1:21">
      <c r="A8" s="36">
        <v>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1.19223659889094E-2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1">
      <c r="A9" s="36">
        <v>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3.4773567467652498E-2</v>
      </c>
      <c r="L9" s="12">
        <v>5.1095854238183303E-2</v>
      </c>
      <c r="M9" s="12">
        <v>0</v>
      </c>
      <c r="N9" s="12">
        <v>0</v>
      </c>
      <c r="O9" s="12">
        <v>1.19223659889094E-2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1">
      <c r="A10" s="36">
        <v>3</v>
      </c>
      <c r="B10" s="12">
        <v>8.6708116282977699E-2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0.10658223791511</v>
      </c>
      <c r="J10" s="12">
        <v>0.198135002614724</v>
      </c>
      <c r="K10" s="12">
        <v>1.35902487271784</v>
      </c>
      <c r="L10" s="12">
        <v>0.12773963559545801</v>
      </c>
      <c r="M10" s="12">
        <v>0</v>
      </c>
      <c r="N10" s="12">
        <v>3.34148165649285E-2</v>
      </c>
      <c r="O10" s="12">
        <v>4.7689463955637702E-2</v>
      </c>
      <c r="P10" s="12">
        <v>0</v>
      </c>
      <c r="Q10" s="12">
        <v>0</v>
      </c>
      <c r="R10" s="12">
        <v>0.30420302065819999</v>
      </c>
      <c r="S10" s="12">
        <v>0</v>
      </c>
      <c r="T10" s="12">
        <v>3.8428105725325901E-2</v>
      </c>
      <c r="U10" s="12">
        <v>3.7710982041813002E-2</v>
      </c>
    </row>
    <row r="11" spans="1:21">
      <c r="A11" s="36">
        <v>4</v>
      </c>
      <c r="B11" s="12">
        <v>0.68693286842547496</v>
      </c>
      <c r="C11" s="12">
        <v>9.52029520295203E-3</v>
      </c>
      <c r="D11" s="12">
        <v>0</v>
      </c>
      <c r="E11" s="12">
        <v>1.6327788046826899E-2</v>
      </c>
      <c r="F11" s="12">
        <v>0</v>
      </c>
      <c r="G11" s="12">
        <v>0</v>
      </c>
      <c r="H11" s="12">
        <v>0</v>
      </c>
      <c r="I11" s="12">
        <v>0.33015942051497099</v>
      </c>
      <c r="J11" s="12">
        <v>0.81473211667995105</v>
      </c>
      <c r="K11" s="12">
        <v>2.2442441048800101</v>
      </c>
      <c r="L11" s="12">
        <v>6.6688208506478802E-2</v>
      </c>
      <c r="M11" s="12">
        <v>4.7169165468610899E-2</v>
      </c>
      <c r="N11" s="12">
        <v>0.14798738295244601</v>
      </c>
      <c r="O11" s="12">
        <v>0.783611249792735</v>
      </c>
      <c r="P11" s="12">
        <v>0</v>
      </c>
      <c r="Q11" s="12">
        <v>1.7705257044921801E-2</v>
      </c>
      <c r="R11" s="12">
        <v>4.7428555713315204</v>
      </c>
      <c r="S11" s="12">
        <v>5.4424420568520399E-2</v>
      </c>
      <c r="T11" s="12">
        <v>0.30959566427507101</v>
      </c>
      <c r="U11" s="12">
        <v>9.67144601646059E-2</v>
      </c>
    </row>
    <row r="12" spans="1:21">
      <c r="A12" s="36">
        <v>5</v>
      </c>
      <c r="B12" s="12">
        <v>4.3575006140877797</v>
      </c>
      <c r="C12" s="12">
        <v>1.9040590405904102E-2</v>
      </c>
      <c r="D12" s="12">
        <v>0</v>
      </c>
      <c r="E12" s="12">
        <v>3.3785171493119701E-2</v>
      </c>
      <c r="F12" s="12">
        <v>0</v>
      </c>
      <c r="G12" s="12">
        <v>0</v>
      </c>
      <c r="H12" s="12">
        <v>0</v>
      </c>
      <c r="I12" s="12">
        <v>0.256154616725569</v>
      </c>
      <c r="J12" s="12">
        <v>1.82768425109332</v>
      </c>
      <c r="K12" s="12">
        <v>1.8483460835772501</v>
      </c>
      <c r="L12" s="12">
        <v>1.5630096770686101E-2</v>
      </c>
      <c r="M12" s="12">
        <v>9.7690608493616299E-2</v>
      </c>
      <c r="N12" s="12">
        <v>9.5325343549878996E-2</v>
      </c>
      <c r="O12" s="12">
        <v>1.1539034416050999</v>
      </c>
      <c r="P12" s="12">
        <v>0</v>
      </c>
      <c r="Q12" s="12">
        <v>3.9419924243540301E-2</v>
      </c>
      <c r="R12" s="12">
        <v>19.509947591315399</v>
      </c>
      <c r="S12" s="12">
        <v>0.148146813838922</v>
      </c>
      <c r="T12" s="12">
        <v>0.267564923637996</v>
      </c>
      <c r="U12" s="12">
        <v>0.13468960302091099</v>
      </c>
    </row>
    <row r="13" spans="1:21">
      <c r="A13" s="36">
        <v>6</v>
      </c>
      <c r="B13" s="12">
        <v>5.4392122571672603</v>
      </c>
      <c r="C13" s="12">
        <v>9.5202952029520296E-2</v>
      </c>
      <c r="D13" s="12">
        <v>1.2569316081330901E-2</v>
      </c>
      <c r="E13" s="12">
        <v>3.5967344423906297E-2</v>
      </c>
      <c r="F13" s="12">
        <v>0</v>
      </c>
      <c r="G13" s="12">
        <v>0</v>
      </c>
      <c r="H13" s="12">
        <v>0</v>
      </c>
      <c r="I13" s="12">
        <v>0.20635290793036701</v>
      </c>
      <c r="J13" s="12">
        <v>1.18684728974769</v>
      </c>
      <c r="K13" s="12">
        <v>0.86963299307248698</v>
      </c>
      <c r="L13" s="12">
        <v>1.5630096770686101E-2</v>
      </c>
      <c r="M13" s="12">
        <v>8.39622160762349E-2</v>
      </c>
      <c r="N13" s="12">
        <v>4.2043450158868199E-2</v>
      </c>
      <c r="O13" s="12">
        <v>0.54306746987798604</v>
      </c>
      <c r="P13" s="12">
        <v>3.69305208220072E-2</v>
      </c>
      <c r="Q13" s="12">
        <v>0.11851258921565599</v>
      </c>
      <c r="R13" s="12">
        <v>15.2051519076718</v>
      </c>
      <c r="S13" s="12">
        <v>0.29563930296096602</v>
      </c>
      <c r="T13" s="12">
        <v>1.8844551846073299E-2</v>
      </c>
      <c r="U13" s="12">
        <v>1.8746742753446601E-2</v>
      </c>
    </row>
    <row r="14" spans="1:21">
      <c r="A14" s="36">
        <v>7</v>
      </c>
      <c r="B14" s="12">
        <v>5.1317860349595597</v>
      </c>
      <c r="C14" s="12">
        <v>0.14442804428044301</v>
      </c>
      <c r="D14" s="12">
        <v>0</v>
      </c>
      <c r="E14" s="12">
        <v>1.7457383446292898E-2</v>
      </c>
      <c r="F14" s="12">
        <v>0</v>
      </c>
      <c r="G14" s="12">
        <v>0</v>
      </c>
      <c r="H14" s="12">
        <v>0</v>
      </c>
      <c r="I14" s="12">
        <v>0.16915337980702499</v>
      </c>
      <c r="J14" s="12">
        <v>1.6168170134814699</v>
      </c>
      <c r="K14" s="12">
        <v>0.351543341336924</v>
      </c>
      <c r="L14" s="12">
        <v>0</v>
      </c>
      <c r="M14" s="12">
        <v>1.5884935304990799E-2</v>
      </c>
      <c r="N14" s="12">
        <v>3.1239528272313601E-2</v>
      </c>
      <c r="O14" s="12">
        <v>0.575034272937201</v>
      </c>
      <c r="P14" s="12">
        <v>3.6304108827757801E-2</v>
      </c>
      <c r="Q14" s="12">
        <v>0.135459396805472</v>
      </c>
      <c r="R14" s="12">
        <v>2.4660317864913699</v>
      </c>
      <c r="S14" s="12">
        <v>7.2129677613442203E-2</v>
      </c>
      <c r="T14" s="12">
        <v>0</v>
      </c>
      <c r="U14" s="12">
        <v>1.6935463260359999E-2</v>
      </c>
    </row>
    <row r="15" spans="1:21">
      <c r="A15" s="36">
        <v>8</v>
      </c>
      <c r="B15" s="12">
        <v>6.8919288386812099</v>
      </c>
      <c r="C15" s="12">
        <v>1.9040590405904102E-2</v>
      </c>
      <c r="D15" s="12">
        <v>1.2569316081330901E-2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0.95052325627954803</v>
      </c>
      <c r="K15" s="12">
        <v>0</v>
      </c>
      <c r="L15" s="12">
        <v>0</v>
      </c>
      <c r="M15" s="12">
        <v>0</v>
      </c>
      <c r="N15" s="12">
        <v>2.8820896974413899E-2</v>
      </c>
      <c r="O15" s="12">
        <v>0.32532270167884098</v>
      </c>
      <c r="P15" s="12">
        <v>0</v>
      </c>
      <c r="Q15" s="12">
        <v>0.117501323275516</v>
      </c>
      <c r="R15" s="12">
        <v>0.37626628849209998</v>
      </c>
      <c r="S15" s="12">
        <v>0</v>
      </c>
      <c r="T15" s="12">
        <v>0</v>
      </c>
      <c r="U15" s="12">
        <v>0</v>
      </c>
    </row>
    <row r="16" spans="1:21">
      <c r="A16" s="36">
        <v>9</v>
      </c>
      <c r="B16" s="12">
        <v>2.0159111709700501</v>
      </c>
      <c r="C16" s="12">
        <v>1.3940139401394E-2</v>
      </c>
      <c r="D16" s="12">
        <v>1.2569316081330901E-2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0.31030298675462298</v>
      </c>
      <c r="K16" s="12">
        <v>0</v>
      </c>
      <c r="L16" s="12">
        <v>0</v>
      </c>
      <c r="M16" s="12">
        <v>0</v>
      </c>
      <c r="N16" s="12">
        <v>4.6775518586978801E-2</v>
      </c>
      <c r="O16" s="12">
        <v>0</v>
      </c>
      <c r="P16" s="12">
        <v>0</v>
      </c>
      <c r="Q16" s="12">
        <v>3.9167107758505203E-2</v>
      </c>
      <c r="R16" s="12">
        <v>0</v>
      </c>
      <c r="S16" s="12">
        <v>0</v>
      </c>
      <c r="T16" s="12">
        <v>0</v>
      </c>
      <c r="U16" s="12">
        <v>0</v>
      </c>
    </row>
    <row r="17" spans="1:21">
      <c r="A17" s="36">
        <v>10</v>
      </c>
      <c r="B17" s="12">
        <v>0.44121188198995498</v>
      </c>
      <c r="C17" s="12">
        <v>1.3940139401394E-2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1.8660329196373601E-2</v>
      </c>
      <c r="K17" s="12">
        <v>0</v>
      </c>
      <c r="L17" s="12">
        <v>0</v>
      </c>
      <c r="M17" s="12">
        <v>0</v>
      </c>
      <c r="N17" s="12">
        <v>6.5311152187307403E-2</v>
      </c>
      <c r="O17" s="12">
        <v>0</v>
      </c>
      <c r="P17" s="12">
        <v>0</v>
      </c>
      <c r="Q17" s="12">
        <v>0</v>
      </c>
      <c r="R17" s="12">
        <v>3.9419924243540301E-2</v>
      </c>
      <c r="S17" s="12">
        <v>0</v>
      </c>
      <c r="T17" s="12">
        <v>0</v>
      </c>
      <c r="U17" s="12">
        <v>0</v>
      </c>
    </row>
    <row r="18" spans="1:21">
      <c r="A18" s="36">
        <v>11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</row>
    <row r="19" spans="1:21">
      <c r="A19" s="36">
        <v>12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</row>
    <row r="20" spans="1:21">
      <c r="A20" s="36">
        <v>13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>
      <c r="A21" s="36">
        <v>14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>
      <c r="A22" s="36">
        <v>15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>
      <c r="A23" s="36">
        <v>16</v>
      </c>
      <c r="B23" s="12">
        <v>0</v>
      </c>
      <c r="C23" s="12">
        <v>0</v>
      </c>
      <c r="D23" s="12">
        <v>2.44916820702403E-2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</row>
    <row r="24" spans="1:21">
      <c r="A24" s="36">
        <v>17</v>
      </c>
      <c r="B24" s="12">
        <v>0</v>
      </c>
      <c r="C24" s="12">
        <v>0</v>
      </c>
      <c r="D24" s="12">
        <v>6.1229205175600702E-2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>
      <c r="A25" s="36">
        <v>18</v>
      </c>
      <c r="B25" s="12">
        <v>0</v>
      </c>
      <c r="C25" s="12">
        <v>0</v>
      </c>
      <c r="D25" s="12">
        <v>0.135027726432532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>
      <c r="A26" s="36">
        <v>19</v>
      </c>
      <c r="B26" s="12">
        <v>0</v>
      </c>
      <c r="C26" s="12">
        <v>0</v>
      </c>
      <c r="D26" s="12">
        <v>0.146950092421442</v>
      </c>
      <c r="E26" s="12">
        <v>8.8525855013288496E-2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>
      <c r="A27" s="36">
        <v>20</v>
      </c>
      <c r="B27" s="12">
        <v>0</v>
      </c>
      <c r="C27" s="12">
        <v>1.1890118901189E-2</v>
      </c>
      <c r="D27" s="12">
        <v>0.122458410351201</v>
      </c>
      <c r="E27" s="12">
        <v>2.3619198685236799E-2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</row>
    <row r="28" spans="1:21">
      <c r="A28" s="36">
        <v>21</v>
      </c>
      <c r="B28" s="12">
        <v>0</v>
      </c>
      <c r="C28" s="12">
        <v>1.0865108651086501E-2</v>
      </c>
      <c r="D28" s="12">
        <v>6.1552680221811498E-2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3.9167107758505203E-2</v>
      </c>
      <c r="R28" s="12">
        <v>0</v>
      </c>
      <c r="S28" s="12">
        <v>0</v>
      </c>
      <c r="T28" s="12">
        <v>0</v>
      </c>
      <c r="U28" s="12">
        <v>0</v>
      </c>
    </row>
    <row r="29" spans="1:21">
      <c r="A29" s="36">
        <v>22</v>
      </c>
      <c r="B29" s="12">
        <v>0</v>
      </c>
      <c r="C29" s="12">
        <v>0</v>
      </c>
      <c r="D29" s="12">
        <v>0.49181062763317801</v>
      </c>
      <c r="E29" s="12">
        <v>3.6099033483230798E-2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1.9583553879252601E-2</v>
      </c>
      <c r="R29" s="12">
        <v>0</v>
      </c>
      <c r="S29" s="12">
        <v>0</v>
      </c>
      <c r="T29" s="12">
        <v>0</v>
      </c>
      <c r="U29" s="12">
        <v>0</v>
      </c>
    </row>
    <row r="30" spans="1:21">
      <c r="A30" s="36">
        <v>23</v>
      </c>
      <c r="B30" s="12">
        <v>0</v>
      </c>
      <c r="C30" s="12">
        <v>0</v>
      </c>
      <c r="D30" s="12">
        <v>0.50405646866829901</v>
      </c>
      <c r="E30" s="12">
        <v>0</v>
      </c>
      <c r="F30" s="12">
        <v>1.55502743303113E-2</v>
      </c>
      <c r="G30" s="12">
        <v>0</v>
      </c>
      <c r="H30" s="12">
        <v>0</v>
      </c>
      <c r="I30" s="12">
        <v>1.8660329196373601E-2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3.9167107758505203E-2</v>
      </c>
      <c r="R30" s="12">
        <v>0</v>
      </c>
      <c r="S30" s="12">
        <v>0</v>
      </c>
      <c r="T30" s="12">
        <v>0</v>
      </c>
      <c r="U30" s="12">
        <v>0</v>
      </c>
    </row>
    <row r="31" spans="1:21">
      <c r="A31" s="36">
        <v>24</v>
      </c>
      <c r="B31" s="12">
        <v>0</v>
      </c>
      <c r="C31" s="12">
        <v>1.0865108651086501E-2</v>
      </c>
      <c r="D31" s="12">
        <v>3.2584534384069599</v>
      </c>
      <c r="E31" s="12">
        <v>0</v>
      </c>
      <c r="F31" s="12">
        <v>6.0579815386734903E-2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7.8334215517010405E-2</v>
      </c>
      <c r="R31" s="12">
        <v>0</v>
      </c>
      <c r="S31" s="12">
        <v>0</v>
      </c>
      <c r="T31" s="12">
        <v>0</v>
      </c>
      <c r="U31" s="12">
        <v>0</v>
      </c>
    </row>
    <row r="32" spans="1:21">
      <c r="A32" s="36">
        <v>25</v>
      </c>
      <c r="B32" s="12">
        <v>0.114785344050657</v>
      </c>
      <c r="C32" s="12">
        <v>1.0865108651086501E-2</v>
      </c>
      <c r="D32" s="12">
        <v>9.7435161895650992</v>
      </c>
      <c r="E32" s="12">
        <v>1.6327788046826899E-2</v>
      </c>
      <c r="F32" s="12">
        <v>0</v>
      </c>
      <c r="G32" s="12">
        <v>9.8367018516716906E-2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1.5630096770686101E-2</v>
      </c>
      <c r="O32" s="12">
        <v>0</v>
      </c>
      <c r="P32" s="12">
        <v>0</v>
      </c>
      <c r="Q32" s="12">
        <v>7.8334215517010405E-2</v>
      </c>
      <c r="R32" s="12">
        <v>0</v>
      </c>
      <c r="S32" s="12">
        <v>0</v>
      </c>
      <c r="T32" s="12">
        <v>0</v>
      </c>
      <c r="U32" s="12">
        <v>0</v>
      </c>
    </row>
    <row r="33" spans="1:21">
      <c r="A33" s="36">
        <v>26</v>
      </c>
      <c r="B33" s="12">
        <v>0.501631090741819</v>
      </c>
      <c r="C33" s="12">
        <v>2.1730217302173001E-2</v>
      </c>
      <c r="D33" s="12">
        <v>16.767376081394801</v>
      </c>
      <c r="E33" s="12">
        <v>5.2426821530057698E-2</v>
      </c>
      <c r="F33" s="12">
        <v>0</v>
      </c>
      <c r="G33" s="12">
        <v>3.3077147582449701E-2</v>
      </c>
      <c r="H33" s="12">
        <v>6.6368967027101905E-2</v>
      </c>
      <c r="I33" s="12">
        <v>0</v>
      </c>
      <c r="J33" s="12">
        <v>3.7320658392747098E-2</v>
      </c>
      <c r="K33" s="12">
        <v>0</v>
      </c>
      <c r="L33" s="12">
        <v>0</v>
      </c>
      <c r="M33" s="12">
        <v>1.4513589374957199E-2</v>
      </c>
      <c r="N33" s="12">
        <v>0</v>
      </c>
      <c r="O33" s="12">
        <v>0</v>
      </c>
      <c r="P33" s="12">
        <v>0</v>
      </c>
      <c r="Q33" s="12">
        <v>1.9583553879252601E-2</v>
      </c>
      <c r="R33" s="12">
        <v>0</v>
      </c>
      <c r="S33" s="12">
        <v>0</v>
      </c>
      <c r="T33" s="12">
        <v>0.13337682524889999</v>
      </c>
      <c r="U33" s="12">
        <v>0</v>
      </c>
    </row>
    <row r="34" spans="1:21">
      <c r="A34" s="36">
        <v>27</v>
      </c>
      <c r="B34" s="12">
        <v>1.0702435780930699</v>
      </c>
      <c r="C34" s="12">
        <v>0.122995238846925</v>
      </c>
      <c r="D34" s="12">
        <v>18.483665326941001</v>
      </c>
      <c r="E34" s="12">
        <v>9.5817265651698402E-2</v>
      </c>
      <c r="F34" s="12">
        <v>6.0544242342654903E-2</v>
      </c>
      <c r="G34" s="12">
        <v>0.46980133940433699</v>
      </c>
      <c r="H34" s="12">
        <v>0.20408213068281</v>
      </c>
      <c r="I34" s="12">
        <v>0.26502945047452903</v>
      </c>
      <c r="J34" s="12">
        <v>0.509436962385445</v>
      </c>
      <c r="K34" s="12">
        <v>0</v>
      </c>
      <c r="L34" s="12">
        <v>0</v>
      </c>
      <c r="M34" s="12">
        <v>0</v>
      </c>
      <c r="N34" s="12">
        <v>6.8013451664469302E-2</v>
      </c>
      <c r="O34" s="12">
        <v>0</v>
      </c>
      <c r="P34" s="12">
        <v>0</v>
      </c>
      <c r="Q34" s="12">
        <v>1.9583553879252601E-2</v>
      </c>
      <c r="R34" s="12">
        <v>0</v>
      </c>
      <c r="S34" s="12">
        <v>3.6719163523598601E-2</v>
      </c>
      <c r="T34" s="12">
        <v>0.17501583605777299</v>
      </c>
      <c r="U34" s="12">
        <v>0</v>
      </c>
    </row>
    <row r="35" spans="1:21">
      <c r="A35" s="36">
        <v>28</v>
      </c>
      <c r="B35" s="12">
        <v>1.05224554562412</v>
      </c>
      <c r="C35" s="12">
        <v>0.42334144739830898</v>
      </c>
      <c r="D35" s="12">
        <v>13.6702534812756</v>
      </c>
      <c r="E35" s="12">
        <v>0.60109105000277296</v>
      </c>
      <c r="F35" s="12">
        <v>0.15305450637912299</v>
      </c>
      <c r="G35" s="12">
        <v>1.02403194176736</v>
      </c>
      <c r="H35" s="12">
        <v>3.3474973316763599</v>
      </c>
      <c r="I35" s="12">
        <v>1.7132299250349901</v>
      </c>
      <c r="J35" s="12">
        <v>2.8499327774121102</v>
      </c>
      <c r="K35" s="12">
        <v>0.28153634079114798</v>
      </c>
      <c r="L35" s="12">
        <v>0</v>
      </c>
      <c r="M35" s="12">
        <v>1.6538573791224798E-2</v>
      </c>
      <c r="N35" s="12">
        <v>0.12566005377539799</v>
      </c>
      <c r="O35" s="12">
        <v>0</v>
      </c>
      <c r="P35" s="12">
        <v>0.169350198336923</v>
      </c>
      <c r="Q35" s="12">
        <v>0</v>
      </c>
      <c r="R35" s="12">
        <v>0</v>
      </c>
      <c r="S35" s="12">
        <v>0</v>
      </c>
      <c r="T35" s="12">
        <v>0.11657421163389101</v>
      </c>
      <c r="U35" s="12">
        <v>0</v>
      </c>
    </row>
    <row r="36" spans="1:21">
      <c r="A36" s="36">
        <v>29</v>
      </c>
      <c r="B36" s="12">
        <v>3.13064075747524</v>
      </c>
      <c r="C36" s="12">
        <v>0.841328645059358</v>
      </c>
      <c r="D36" s="12">
        <v>9.9503843168639907</v>
      </c>
      <c r="E36" s="12">
        <v>1.3375733058094801</v>
      </c>
      <c r="F36" s="12">
        <v>0.55973494868522899</v>
      </c>
      <c r="G36" s="12">
        <v>2.3147543230622398</v>
      </c>
      <c r="H36" s="12">
        <v>8.6736662707105907</v>
      </c>
      <c r="I36" s="12">
        <v>7.5695792899790897</v>
      </c>
      <c r="J36" s="12">
        <v>5.3035955267796604</v>
      </c>
      <c r="K36" s="12">
        <v>1.22676469095122</v>
      </c>
      <c r="L36" s="12">
        <v>9.7966728280961202E-2</v>
      </c>
      <c r="M36" s="12">
        <v>0</v>
      </c>
      <c r="N36" s="12">
        <v>0.28201290082251801</v>
      </c>
      <c r="O36" s="12">
        <v>1.92190422123561E-2</v>
      </c>
      <c r="P36" s="12">
        <v>0</v>
      </c>
      <c r="Q36" s="12">
        <v>0</v>
      </c>
      <c r="R36" s="12">
        <v>0</v>
      </c>
      <c r="S36" s="12">
        <v>7.3438327047197299E-2</v>
      </c>
      <c r="T36" s="12">
        <v>5.8441624423882801E-2</v>
      </c>
      <c r="U36" s="12">
        <v>3.9167107758505203E-2</v>
      </c>
    </row>
    <row r="37" spans="1:21">
      <c r="A37" s="36">
        <v>30</v>
      </c>
      <c r="B37" s="12">
        <v>10.0594417049029</v>
      </c>
      <c r="C37" s="12">
        <v>1.60883684396399</v>
      </c>
      <c r="D37" s="12">
        <v>8.03088033857453</v>
      </c>
      <c r="E37" s="12">
        <v>2.2102227548492501</v>
      </c>
      <c r="F37" s="12">
        <v>2.3119967829089698</v>
      </c>
      <c r="G37" s="12">
        <v>3.6475230245374402</v>
      </c>
      <c r="H37" s="12">
        <v>14.059187731252001</v>
      </c>
      <c r="I37" s="12">
        <v>22.4053469446484</v>
      </c>
      <c r="J37" s="12">
        <v>8.2555033202956807</v>
      </c>
      <c r="K37" s="12">
        <v>3.5710527200023199</v>
      </c>
      <c r="L37" s="12">
        <v>0.47323430118135901</v>
      </c>
      <c r="M37" s="12">
        <v>0.23030800082505401</v>
      </c>
      <c r="N37" s="12">
        <v>0.58471111525767705</v>
      </c>
      <c r="O37" s="12">
        <v>0.23285235213035199</v>
      </c>
      <c r="P37" s="12">
        <v>0.92534479667536795</v>
      </c>
      <c r="Q37" s="12">
        <v>3.9167107758505203E-2</v>
      </c>
      <c r="R37" s="12">
        <v>0.15666843103402101</v>
      </c>
      <c r="S37" s="12">
        <v>0.110157490570796</v>
      </c>
      <c r="T37" s="12">
        <v>0.11379327136964799</v>
      </c>
      <c r="U37" s="12">
        <v>0.117754139760551</v>
      </c>
    </row>
    <row r="38" spans="1:21">
      <c r="A38" s="36">
        <v>31</v>
      </c>
      <c r="B38" s="12">
        <v>29.832113602109601</v>
      </c>
      <c r="C38" s="12">
        <v>3.0622730010307002</v>
      </c>
      <c r="D38" s="12">
        <v>8.5812722611318293</v>
      </c>
      <c r="E38" s="12">
        <v>3.6889654934428799</v>
      </c>
      <c r="F38" s="12">
        <v>4.8419343620872803</v>
      </c>
      <c r="G38" s="12">
        <v>5.2211622112459999</v>
      </c>
      <c r="H38" s="12">
        <v>14.9951336233921</v>
      </c>
      <c r="I38" s="12">
        <v>27.4025769921776</v>
      </c>
      <c r="J38" s="12">
        <v>11.423541555170701</v>
      </c>
      <c r="K38" s="12">
        <v>5.5367912795230101</v>
      </c>
      <c r="L38" s="12">
        <v>1.1779739517152199</v>
      </c>
      <c r="M38" s="12">
        <v>1.6195487282424199</v>
      </c>
      <c r="N38" s="12">
        <v>1.9653060922652399</v>
      </c>
      <c r="O38" s="12">
        <v>2.563789775069</v>
      </c>
      <c r="P38" s="12">
        <v>3.3220065837991899</v>
      </c>
      <c r="Q38" s="12">
        <v>0.285165423144078</v>
      </c>
      <c r="R38" s="12">
        <v>0.33292041594729399</v>
      </c>
      <c r="S38" s="12">
        <v>0.41603630782808099</v>
      </c>
      <c r="T38" s="12">
        <v>0.64730057236524796</v>
      </c>
      <c r="U38" s="12">
        <v>0.35250396982654703</v>
      </c>
    </row>
    <row r="39" spans="1:21">
      <c r="A39" s="36">
        <v>32</v>
      </c>
      <c r="B39" s="12">
        <v>51.395879741045299</v>
      </c>
      <c r="C39" s="12">
        <v>4.3766893728986496</v>
      </c>
      <c r="D39" s="12">
        <v>12.138018911552701</v>
      </c>
      <c r="E39" s="12">
        <v>8.5683080861495</v>
      </c>
      <c r="F39" s="12">
        <v>10.102864970317601</v>
      </c>
      <c r="G39" s="12">
        <v>8.7949931015453195</v>
      </c>
      <c r="H39" s="12">
        <v>17.4871592361213</v>
      </c>
      <c r="I39" s="12">
        <v>33.504325486852402</v>
      </c>
      <c r="J39" s="12">
        <v>10.428798550212701</v>
      </c>
      <c r="K39" s="12">
        <v>6.44740718693446</v>
      </c>
      <c r="L39" s="12">
        <v>2.8596489582083402</v>
      </c>
      <c r="M39" s="12">
        <v>3.72176553981636</v>
      </c>
      <c r="N39" s="12">
        <v>2.33609425275709</v>
      </c>
      <c r="O39" s="12">
        <v>12.692693020441601</v>
      </c>
      <c r="P39" s="12">
        <v>7.6884010383021701</v>
      </c>
      <c r="Q39" s="12">
        <v>0.91355267818557595</v>
      </c>
      <c r="R39" s="12">
        <v>0.68542438577384102</v>
      </c>
      <c r="S39" s="12">
        <v>0.57981182093607797</v>
      </c>
      <c r="T39" s="12">
        <v>1.0505210255900701</v>
      </c>
      <c r="U39" s="12">
        <v>0.29400612467382398</v>
      </c>
    </row>
    <row r="40" spans="1:21">
      <c r="A40" s="36">
        <v>33</v>
      </c>
      <c r="B40" s="12">
        <v>66.616593444649894</v>
      </c>
      <c r="C40" s="12">
        <v>6.1692971879851299</v>
      </c>
      <c r="D40" s="12">
        <v>15.901787129251501</v>
      </c>
      <c r="E40" s="12">
        <v>14.4697557314171</v>
      </c>
      <c r="F40" s="12">
        <v>14.931240759906601</v>
      </c>
      <c r="G40" s="12">
        <v>11.5997426510836</v>
      </c>
      <c r="H40" s="12">
        <v>15.3650070162241</v>
      </c>
      <c r="I40" s="12">
        <v>21.845784252478499</v>
      </c>
      <c r="J40" s="12">
        <v>7.7504892395467104</v>
      </c>
      <c r="K40" s="12">
        <v>5.1990312363560101</v>
      </c>
      <c r="L40" s="12">
        <v>4.7301844050776198</v>
      </c>
      <c r="M40" s="12">
        <v>6.4173155025492603</v>
      </c>
      <c r="N40" s="12">
        <v>1.9692602783599</v>
      </c>
      <c r="O40" s="12">
        <v>20.125938243740102</v>
      </c>
      <c r="P40" s="12">
        <v>10.492165759200301</v>
      </c>
      <c r="Q40" s="12">
        <v>3.4561727110926799</v>
      </c>
      <c r="R40" s="12">
        <v>1.1953552360895101</v>
      </c>
      <c r="S40" s="12">
        <v>1.7012555765364401</v>
      </c>
      <c r="T40" s="12">
        <v>2.5187093976778798</v>
      </c>
      <c r="U40" s="12">
        <v>0.70855521683713496</v>
      </c>
    </row>
    <row r="41" spans="1:21">
      <c r="A41" s="36">
        <v>34</v>
      </c>
      <c r="B41" s="12">
        <v>56.273948717016097</v>
      </c>
      <c r="C41" s="12">
        <v>4.7781582868283499</v>
      </c>
      <c r="D41" s="12">
        <v>9.5224501972925299</v>
      </c>
      <c r="E41" s="12">
        <v>15.792355864483699</v>
      </c>
      <c r="F41" s="12">
        <v>20.966215829001399</v>
      </c>
      <c r="G41" s="12">
        <v>10.2524671800376</v>
      </c>
      <c r="H41" s="12">
        <v>12.429069816855</v>
      </c>
      <c r="I41" s="12">
        <v>15.3928819859246</v>
      </c>
      <c r="J41" s="12">
        <v>5.6614572171964097</v>
      </c>
      <c r="K41" s="12">
        <v>3.69512159384997</v>
      </c>
      <c r="L41" s="12">
        <v>2.9671708830455401</v>
      </c>
      <c r="M41" s="12">
        <v>6.2359474303451297</v>
      </c>
      <c r="N41" s="12">
        <v>1.8846730235257101</v>
      </c>
      <c r="O41" s="12">
        <v>20.380142543122499</v>
      </c>
      <c r="P41" s="12">
        <v>10.1715024857389</v>
      </c>
      <c r="Q41" s="12">
        <v>9.9902117998887405</v>
      </c>
      <c r="R41" s="12">
        <v>1.2535219030864999</v>
      </c>
      <c r="S41" s="12">
        <v>2.8045303133786699</v>
      </c>
      <c r="T41" s="12">
        <v>2.0569263924237502</v>
      </c>
      <c r="U41" s="12">
        <v>1.6421757847451299</v>
      </c>
    </row>
    <row r="42" spans="1:21">
      <c r="A42" s="36">
        <v>35</v>
      </c>
      <c r="B42" s="12">
        <v>24.5873062686804</v>
      </c>
      <c r="C42" s="12">
        <v>3.9473587350997801</v>
      </c>
      <c r="D42" s="12">
        <v>6.0983748727601004</v>
      </c>
      <c r="E42" s="12">
        <v>9.5675406003437402</v>
      </c>
      <c r="F42" s="12">
        <v>13.879515151789301</v>
      </c>
      <c r="G42" s="12">
        <v>6.7949413096566804</v>
      </c>
      <c r="H42" s="12">
        <v>7.2642103072778497</v>
      </c>
      <c r="I42" s="12">
        <v>8.5777448978285999</v>
      </c>
      <c r="J42" s="12">
        <v>1.9708032298423701</v>
      </c>
      <c r="K42" s="12">
        <v>1.57922198353119</v>
      </c>
      <c r="L42" s="12">
        <v>1.52222555589608</v>
      </c>
      <c r="M42" s="12">
        <v>6.6577332127128104</v>
      </c>
      <c r="N42" s="12">
        <v>1.9448673823808</v>
      </c>
      <c r="O42" s="12">
        <v>14.682837547534501</v>
      </c>
      <c r="P42" s="12">
        <v>7.8057655321513097</v>
      </c>
      <c r="Q42" s="12">
        <v>11.418497109223599</v>
      </c>
      <c r="R42" s="12">
        <v>0.98094740935787605</v>
      </c>
      <c r="S42" s="12">
        <v>2.8970967590105801</v>
      </c>
      <c r="T42" s="12">
        <v>2.0504484686904498</v>
      </c>
      <c r="U42" s="12">
        <v>3.8212290373254101</v>
      </c>
    </row>
    <row r="43" spans="1:21">
      <c r="A43" s="36">
        <v>36</v>
      </c>
      <c r="B43" s="12">
        <v>10.0406420653434</v>
      </c>
      <c r="C43" s="12">
        <v>2.3590317716568898</v>
      </c>
      <c r="D43" s="12">
        <v>3.2316216583950501</v>
      </c>
      <c r="E43" s="12">
        <v>5.1429655306654602</v>
      </c>
      <c r="F43" s="12">
        <v>5.7900960536802</v>
      </c>
      <c r="G43" s="12">
        <v>3.3303324270885599</v>
      </c>
      <c r="H43" s="12">
        <v>6.5243581547945002</v>
      </c>
      <c r="I43" s="12">
        <v>2.7152087836560601</v>
      </c>
      <c r="J43" s="12">
        <v>0.80012322446352602</v>
      </c>
      <c r="K43" s="12">
        <v>0.836648380876717</v>
      </c>
      <c r="L43" s="12">
        <v>1.01821720047006</v>
      </c>
      <c r="M43" s="12">
        <v>3.7314686987837802</v>
      </c>
      <c r="N43" s="12">
        <v>1.67770969556908</v>
      </c>
      <c r="O43" s="12">
        <v>7.0508903494216097</v>
      </c>
      <c r="P43" s="12">
        <v>4.05882750277447</v>
      </c>
      <c r="Q43" s="12">
        <v>6.5679596217208198</v>
      </c>
      <c r="R43" s="12">
        <v>0.88244564532084202</v>
      </c>
      <c r="S43" s="12">
        <v>2.6865525026055099</v>
      </c>
      <c r="T43" s="12">
        <v>1.1408282580264799</v>
      </c>
      <c r="U43" s="12">
        <v>4.1803219285499704</v>
      </c>
    </row>
    <row r="44" spans="1:21">
      <c r="A44" s="36">
        <v>37</v>
      </c>
      <c r="B44" s="12">
        <v>4.98691555501805</v>
      </c>
      <c r="C44" s="12">
        <v>1.7042904756431001</v>
      </c>
      <c r="D44" s="12">
        <v>0.34144746196502201</v>
      </c>
      <c r="E44" s="12">
        <v>2.3175152926458198</v>
      </c>
      <c r="F44" s="12">
        <v>3.5040159979452801</v>
      </c>
      <c r="G44" s="12">
        <v>1.6976743443728399</v>
      </c>
      <c r="H44" s="12">
        <v>3.3775356199325</v>
      </c>
      <c r="I44" s="12">
        <v>1.33493418489393</v>
      </c>
      <c r="J44" s="12">
        <v>0.36353089083939299</v>
      </c>
      <c r="K44" s="12">
        <v>0.19293977441156401</v>
      </c>
      <c r="L44" s="12">
        <v>0.46783971480006398</v>
      </c>
      <c r="M44" s="12">
        <v>1.43200121909164</v>
      </c>
      <c r="N44" s="12">
        <v>0.95038338039016601</v>
      </c>
      <c r="O44" s="12">
        <v>2.9539188511279701</v>
      </c>
      <c r="P44" s="12">
        <v>2.3998151791156399</v>
      </c>
      <c r="Q44" s="12">
        <v>4.2302159300236797</v>
      </c>
      <c r="R44" s="12">
        <v>0.35267842464088101</v>
      </c>
      <c r="S44" s="12">
        <v>1.55726187824921</v>
      </c>
      <c r="T44" s="12">
        <v>0.674246089793192</v>
      </c>
      <c r="U44" s="12">
        <v>4.6963439136871399</v>
      </c>
    </row>
    <row r="45" spans="1:21">
      <c r="A45" s="36">
        <v>38</v>
      </c>
      <c r="B45" s="12">
        <v>4.6724211278843697</v>
      </c>
      <c r="C45" s="12">
        <v>1.1177192686975299</v>
      </c>
      <c r="D45" s="12">
        <v>0.60202900700066997</v>
      </c>
      <c r="E45" s="12">
        <v>0.92627279044988597</v>
      </c>
      <c r="F45" s="12">
        <v>0.40151697945602299</v>
      </c>
      <c r="G45" s="12">
        <v>1.00433235004071</v>
      </c>
      <c r="H45" s="12">
        <v>1.45723715580739</v>
      </c>
      <c r="I45" s="12">
        <v>0.60287149568321197</v>
      </c>
      <c r="J45" s="12">
        <v>0.10699141024247</v>
      </c>
      <c r="K45" s="12">
        <v>8.3313917064053E-2</v>
      </c>
      <c r="L45" s="12">
        <v>0.27358357683992701</v>
      </c>
      <c r="M45" s="12">
        <v>0.54350656337068104</v>
      </c>
      <c r="N45" s="12">
        <v>0.45587616202627701</v>
      </c>
      <c r="O45" s="12">
        <v>1.1020289794351199</v>
      </c>
      <c r="P45" s="12">
        <v>0.76488418808968395</v>
      </c>
      <c r="Q45" s="12">
        <v>1.23547774541676</v>
      </c>
      <c r="R45" s="12">
        <v>0.137843326609873</v>
      </c>
      <c r="S45" s="12">
        <v>0.68238495728646897</v>
      </c>
      <c r="T45" s="12">
        <v>0.17489490845234401</v>
      </c>
      <c r="U45" s="12">
        <v>2.5765548021082401</v>
      </c>
    </row>
    <row r="46" spans="1:21">
      <c r="A46" s="36">
        <v>39</v>
      </c>
      <c r="B46" s="12">
        <v>9.0351847218074197E-2</v>
      </c>
      <c r="C46" s="12">
        <v>0.48830097610776302</v>
      </c>
      <c r="D46" s="12">
        <v>0.23376916385777999</v>
      </c>
      <c r="E46" s="12">
        <v>0.475350244345426</v>
      </c>
      <c r="F46" s="12">
        <v>0.34619002750785699</v>
      </c>
      <c r="G46" s="12">
        <v>0.480421251452335</v>
      </c>
      <c r="H46" s="12">
        <v>0.669539506768143</v>
      </c>
      <c r="I46" s="12">
        <v>0.14713144718924601</v>
      </c>
      <c r="J46" s="12">
        <v>7.4439387584978506E-2</v>
      </c>
      <c r="K46" s="12">
        <v>7.1245581606511704E-2</v>
      </c>
      <c r="L46" s="12">
        <v>4.2748952316580699E-2</v>
      </c>
      <c r="M46" s="12">
        <v>0.24113098260803001</v>
      </c>
      <c r="N46" s="12">
        <v>0.25983062134659701</v>
      </c>
      <c r="O46" s="12">
        <v>0.19060923641793501</v>
      </c>
      <c r="P46" s="12">
        <v>0.47318186715756999</v>
      </c>
      <c r="Q46" s="12">
        <v>0.54495800085867796</v>
      </c>
      <c r="R46" s="12">
        <v>1.9583553879252601E-2</v>
      </c>
      <c r="S46" s="12">
        <v>0.32238963697448902</v>
      </c>
      <c r="T46" s="12">
        <v>0.139362347057021</v>
      </c>
      <c r="U46" s="12">
        <v>0.61444538750349897</v>
      </c>
    </row>
    <row r="47" spans="1:21">
      <c r="A47" s="36">
        <v>40</v>
      </c>
      <c r="B47" s="12">
        <v>0.13552777082711101</v>
      </c>
      <c r="C47" s="12">
        <v>0.13816302365164099</v>
      </c>
      <c r="D47" s="12">
        <v>0.110794280743721</v>
      </c>
      <c r="E47" s="12">
        <v>0.19115834873690701</v>
      </c>
      <c r="F47" s="12">
        <v>0.42657418125768898</v>
      </c>
      <c r="G47" s="12">
        <v>9.8937689587843602E-2</v>
      </c>
      <c r="H47" s="12">
        <v>0.19888089379725099</v>
      </c>
      <c r="I47" s="12">
        <v>3.5725935475853898E-2</v>
      </c>
      <c r="J47" s="12">
        <v>0</v>
      </c>
      <c r="K47" s="12">
        <v>0</v>
      </c>
      <c r="L47" s="12">
        <v>2.1374476158290402E-2</v>
      </c>
      <c r="M47" s="12">
        <v>4.9404935629276503E-2</v>
      </c>
      <c r="N47" s="12">
        <v>0.101250636711837</v>
      </c>
      <c r="O47" s="12">
        <v>1.3230859032979899E-2</v>
      </c>
      <c r="P47" s="12">
        <v>0.10912308802958701</v>
      </c>
      <c r="Q47" s="12">
        <v>3.9167107758505203E-2</v>
      </c>
      <c r="R47" s="12">
        <v>3.9167107758505203E-2</v>
      </c>
      <c r="S47" s="12">
        <v>7.5362811508601801E-2</v>
      </c>
      <c r="T47" s="12">
        <v>0</v>
      </c>
      <c r="U47" s="12">
        <v>3.9419924243540301E-2</v>
      </c>
    </row>
    <row r="48" spans="1:21">
      <c r="A48" s="36">
        <v>41</v>
      </c>
      <c r="B48" s="12">
        <v>5.7421764644157297E-2</v>
      </c>
      <c r="C48" s="12">
        <v>0.11940635415167</v>
      </c>
      <c r="D48" s="12">
        <v>4.8983364140480601E-2</v>
      </c>
      <c r="E48" s="12">
        <v>3.1970972821250103E-2</v>
      </c>
      <c r="F48" s="12">
        <v>1.5630096770686101E-2</v>
      </c>
      <c r="G48" s="12">
        <v>6.7884591330451799E-2</v>
      </c>
      <c r="H48" s="12">
        <v>6.5063882650389496E-2</v>
      </c>
      <c r="I48" s="12">
        <v>0</v>
      </c>
      <c r="J48" s="12">
        <v>0</v>
      </c>
      <c r="K48" s="12">
        <v>0</v>
      </c>
      <c r="L48" s="12">
        <v>2.1374476158290402E-2</v>
      </c>
      <c r="M48" s="12">
        <v>0.11559191300846999</v>
      </c>
      <c r="N48" s="12">
        <v>0</v>
      </c>
      <c r="O48" s="12">
        <v>2.6461718065959702E-2</v>
      </c>
      <c r="P48" s="12">
        <v>3.9523948503421197E-2</v>
      </c>
      <c r="Q48" s="12">
        <v>1.9836370364287599E-2</v>
      </c>
      <c r="R48" s="12">
        <v>0</v>
      </c>
      <c r="S48" s="12">
        <v>1.7705257044921801E-2</v>
      </c>
      <c r="T48" s="12">
        <v>2.1246308453906099E-2</v>
      </c>
      <c r="U48" s="12">
        <v>1.9836370364287599E-2</v>
      </c>
    </row>
    <row r="49" spans="1:21">
      <c r="A49" s="36">
        <v>42</v>
      </c>
      <c r="B49" s="12">
        <v>9.0351847218074197E-2</v>
      </c>
      <c r="C49" s="12">
        <v>1.1890118901189E-2</v>
      </c>
      <c r="D49" s="12">
        <v>0</v>
      </c>
      <c r="E49" s="12">
        <v>0</v>
      </c>
      <c r="F49" s="12">
        <v>1.7494058621600202E-2</v>
      </c>
      <c r="G49" s="12">
        <v>0</v>
      </c>
      <c r="H49" s="12">
        <v>2.9027178749914399E-2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5.7147773268570901E-2</v>
      </c>
      <c r="O49" s="12">
        <v>0</v>
      </c>
      <c r="P49" s="12">
        <v>0</v>
      </c>
      <c r="Q49" s="12">
        <v>0</v>
      </c>
      <c r="R49" s="12">
        <v>0</v>
      </c>
      <c r="S49" s="12">
        <v>2.0938390940081399E-2</v>
      </c>
      <c r="T49" s="12">
        <v>0</v>
      </c>
      <c r="U49" s="12">
        <v>0</v>
      </c>
    </row>
    <row r="50" spans="1:21">
      <c r="A50" s="36">
        <v>43</v>
      </c>
      <c r="B50" s="12">
        <v>4.5175923609037098E-2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>
      <c r="A51" s="1">
        <v>44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1.7862967737927001E-2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1.3230859032979899E-2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</row>
    <row r="52" spans="1:21">
      <c r="A52" s="1">
        <v>45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</row>
    <row r="53" spans="1:21">
      <c r="A53" s="1">
        <v>46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.5" thickBot="1">
      <c r="A54" s="1">
        <v>47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1.6538573791224798E-2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>
      <c r="A55" s="61" t="s">
        <v>0</v>
      </c>
      <c r="B55" s="62">
        <f>SUM(B8:B54)</f>
        <v>289.8048294787157</v>
      </c>
      <c r="C55" s="62">
        <f t="shared" ref="C55:Q55" si="0">SUM(C8:C54)</f>
        <v>31.650409161205108</v>
      </c>
      <c r="D55" s="62">
        <f t="shared" si="0"/>
        <v>138.30036232233169</v>
      </c>
      <c r="E55" s="62">
        <f t="shared" si="0"/>
        <v>65.737399715983656</v>
      </c>
      <c r="F55" s="62">
        <f t="shared" si="0"/>
        <v>78.384749038374537</v>
      </c>
      <c r="G55" s="62">
        <f t="shared" si="0"/>
        <v>56.930443902312483</v>
      </c>
      <c r="H55" s="62">
        <f t="shared" si="0"/>
        <v>106.21302482371931</v>
      </c>
      <c r="I55" s="62">
        <f t="shared" si="0"/>
        <v>144.61729693212439</v>
      </c>
      <c r="J55" s="62">
        <f t="shared" si="0"/>
        <v>62.459666196212602</v>
      </c>
      <c r="K55" s="62">
        <f t="shared" si="0"/>
        <v>35.428639648950337</v>
      </c>
      <c r="L55" s="62">
        <f t="shared" si="0"/>
        <v>15.950327072029827</v>
      </c>
      <c r="M55" s="62">
        <f t="shared" si="0"/>
        <v>31.288020389283766</v>
      </c>
      <c r="N55" s="62">
        <f t="shared" si="0"/>
        <v>15.169345006139151</v>
      </c>
      <c r="O55" s="62">
        <f t="shared" si="0"/>
        <v>85.487085849577298</v>
      </c>
      <c r="P55" s="62">
        <f t="shared" si="0"/>
        <v>48.506357656557277</v>
      </c>
      <c r="Q55" s="62">
        <f t="shared" si="0"/>
        <v>39.501900511968316</v>
      </c>
      <c r="R55" s="62">
        <f>SUM(R8:R54)</f>
        <v>48.680431929702323</v>
      </c>
      <c r="S55" s="62">
        <f>SUM(S8:S54)</f>
        <v>14.551981408422575</v>
      </c>
      <c r="T55" s="62">
        <f>SUM(T8:T54)</f>
        <v>11.706118782748902</v>
      </c>
      <c r="U55" s="62">
        <f>SUM(U8:U54)</f>
        <v>19.407110958624916</v>
      </c>
    </row>
  </sheetData>
  <phoneticPr fontId="0" type="noConversion"/>
  <conditionalFormatting sqref="B8:P54">
    <cfRule type="cellIs" dxfId="11" priority="6" stopIfTrue="1" operator="greaterThan">
      <formula>PERCENTILE(B$8:B$50,$C$4)</formula>
    </cfRule>
  </conditionalFormatting>
  <conditionalFormatting sqref="Q8:R54">
    <cfRule type="cellIs" dxfId="10" priority="4" stopIfTrue="1" operator="greaterThan">
      <formula>PERCENTILE(Q$8:Q$50,$C$4)</formula>
    </cfRule>
  </conditionalFormatting>
  <conditionalFormatting sqref="B8:U54">
    <cfRule type="cellIs" dxfId="9" priority="3" stopIfTrue="1" operator="greaterThan">
      <formula>PERCENTILE(B$8:B$50,$C$4)</formula>
    </cfRule>
  </conditionalFormatting>
  <conditionalFormatting sqref="U8:U54">
    <cfRule type="cellIs" dxfId="6" priority="2" stopIfTrue="1" operator="equal">
      <formula>0</formula>
    </cfRule>
  </conditionalFormatting>
  <conditionalFormatting sqref="B8:T54">
    <cfRule type="cellIs" dxfId="1" priority="1" stopIfTrue="1" operator="equal">
      <formula>0</formula>
    </cfRule>
  </conditionalFormatting>
  <pageMargins left="0.75" right="0.75" top="1" bottom="1" header="0" footer="0"/>
  <pageSetup orientation="portrait" horizontalDpi="300" verticalDpi="3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8F59F3A9658449562227C15F4F161" ma:contentTypeVersion="0" ma:contentTypeDescription="Create a new document." ma:contentTypeScope="" ma:versionID="16b7363f4f7aa2cf7887ad25949f6b55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b91c66d6a628c7b1a21e6c64315cfea9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92799807-CA97-420C-8AD9-46A90CD64053}"/>
</file>

<file path=customXml/itemProps2.xml><?xml version="1.0" encoding="utf-8"?>
<ds:datastoreItem xmlns:ds="http://schemas.openxmlformats.org/officeDocument/2006/customXml" ds:itemID="{5DCA0EC8-088F-4F39-82EB-42E32BAFC8F1}"/>
</file>

<file path=customXml/itemProps3.xml><?xml version="1.0" encoding="utf-8"?>
<ds:datastoreItem xmlns:ds="http://schemas.openxmlformats.org/officeDocument/2006/customXml" ds:itemID="{7D9084A0-BBD5-48C0-90B7-0FFA8A7D5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Notes</vt:lpstr>
      <vt:lpstr>Sampling effort</vt:lpstr>
      <vt:lpstr>Ab.Index</vt:lpstr>
      <vt:lpstr>Lengths</vt:lpstr>
    </vt:vector>
  </TitlesOfParts>
  <Company>Inst. Esp. de Oceanografia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Blanco</dc:creator>
  <cp:lastModifiedBy>marian.blanco</cp:lastModifiedBy>
  <dcterms:created xsi:type="dcterms:W3CDTF">2000-06-19T09:42:10Z</dcterms:created>
  <dcterms:modified xsi:type="dcterms:W3CDTF">2021-07-30T11:17:43Z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0x0101001768F59F3A9658449562227C15F4F161</vt:lpwstr>
  </property>
</Properties>
</file>