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drawings/drawing33.xml" ContentType="application/vnd.openxmlformats-officedocument.drawing+xml"/>
  <Override PartName="/xl/drawings/drawing32.xml" ContentType="application/vnd.openxmlformats-officedocument.drawing+xml"/>
  <Override PartName="/xl/drawings/drawing31.xml" ContentType="application/vnd.openxmlformats-officedocument.drawing+xml"/>
  <Override PartName="/xl/drawings/drawing30.xml" ContentType="application/vnd.openxmlformats-officedocument.drawing+xml"/>
  <Override PartName="/xl/drawings/drawing29.xml" ContentType="application/vnd.openxmlformats-officedocument.drawing+xml"/>
  <Override PartName="/xl/drawings/drawing28.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27.xml" ContentType="application/vnd.openxmlformats-officedocument.drawing+xml"/>
  <Override PartName="/xl/drawings/drawing26.xml" ContentType="application/vnd.openxmlformats-officedocument.drawing+xml"/>
  <Override PartName="/xl/drawings/drawing25.xml" ContentType="application/vnd.openxmlformats-officedocument.drawing+xml"/>
  <Override PartName="/xl/drawings/drawing16.xml" ContentType="application/vnd.openxmlformats-officedocument.drawing+xml"/>
  <Override PartName="/xl/drawings/drawing15.xml" ContentType="application/vnd.openxmlformats-officedocument.drawing+xml"/>
  <Override PartName="/xl/drawings/drawing14.xml" ContentType="application/vnd.openxmlformats-officedocument.drawing+xml"/>
  <Override PartName="/xl/drawings/drawing13.xml" ContentType="application/vnd.openxmlformats-officedocument.drawing+xml"/>
  <Override PartName="/xl/drawings/drawing12.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4.xml" ContentType="application/vnd.openxmlformats-officedocument.drawing+xml"/>
  <Override PartName="/xl/drawings/drawing23.xml" ContentType="application/vnd.openxmlformats-officedocument.drawing+xml"/>
  <Override PartName="/xl/drawings/drawing22.xml" ContentType="application/vnd.openxmlformats-officedocument.drawing+xml"/>
  <Override PartName="/xl/drawings/drawing21.xml" ContentType="application/vnd.openxmlformats-officedocument.drawing+xml"/>
  <Override PartName="/xl/drawings/drawing20.xml" ContentType="application/vnd.openxmlformats-officedocument.drawing+xml"/>
  <Override PartName="/xl/drawings/drawing11.xml" ContentType="application/vnd.openxmlformats-officedocument.drawing+xml"/>
  <Override PartName="/xl/worksheets/sheet1.xml" ContentType="application/vnd.openxmlformats-officedocument.spreadsheetml.worksheet+xml"/>
  <Override PartName="/xl/styles.xml" ContentType="application/vnd.openxmlformats-officedocument.spreadsheetml.styles+xml"/>
  <Override PartName="/xl/worksheets/sheet28.xml" ContentType="application/vnd.openxmlformats-officedocument.spreadsheetml.worksheet+xml"/>
  <Override PartName="/xl/drawings/drawing2.xml" ContentType="application/vnd.openxmlformats-officedocument.drawing+xml"/>
  <Override PartName="/xl/worksheets/sheet29.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sharedStrings.xml" ContentType="application/vnd.openxmlformats-officedocument.spreadsheetml.sharedStrings+xml"/>
  <Override PartName="/xl/worksheets/sheet37.xml" ContentType="application/vnd.openxmlformats-officedocument.spreadsheetml.worksheet+xml"/>
  <Override PartName="/xl/drawings/drawing10.xml" ContentType="application/vnd.openxmlformats-officedocument.drawing+xml"/>
  <Override PartName="/xl/worksheets/sheet36.xml" ContentType="application/vnd.openxmlformats-officedocument.spreadsheetml.worksheet+xml"/>
  <Override PartName="/xl/drawings/drawing1.xml" ContentType="application/vnd.openxmlformats-officedocument.drawing+xml"/>
  <Override PartName="/xl/worksheets/sheet35.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worksheets/sheet22.xml" ContentType="application/vnd.openxmlformats-officedocument.spreadsheetml.worksheet+xml"/>
  <Override PartName="/xl/worksheets/sheet21.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7.xml" ContentType="application/vnd.openxmlformats-officedocument.drawing+xml"/>
  <Override PartName="/xl/drawings/drawing8.xml" ContentType="application/vnd.openxmlformats-officedocument.drawing+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drawings/drawing9.xml" ContentType="application/vnd.openxmlformats-officedocument.drawing+xml"/>
  <Override PartName="/xl/worksheets/sheet5.xml" ContentType="application/vnd.openxmlformats-officedocument.spreadsheetml.worksheet+xml"/>
  <Override PartName="/xl/drawings/drawing3.xml" ContentType="application/vnd.openxmlformats-officedocument.drawing+xml"/>
  <Override PartName="/xl/worksheets/sheet12.xml" ContentType="application/vnd.openxmlformats-officedocument.spreadsheetml.worksheet+xml"/>
  <Override PartName="/xl/worksheets/sheet14.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drawings/drawing4.xml" ContentType="application/vnd.openxmlformats-officedocument.drawing+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drawings/drawing6.xml" ContentType="application/vnd.openxmlformats-officedocument.drawing+xml"/>
  <Override PartName="/xl/worksheets/sheet15.xml" ContentType="application/vnd.openxmlformats-officedocument.spreadsheetml.worksheet+xml"/>
  <Override PartName="/xl/drawings/drawing5.xml" ContentType="application/vnd.openxmlformats-officedocument.drawing+xml"/>
  <Override PartName="/xl/worksheets/sheet13.xml" ContentType="application/vnd.openxmlformats-officedocument.spreadsheetml.worksheet+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xl/comments1.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codeName="ThisWorkbook" hidePivotFieldList="1"/>
  <mc:AlternateContent xmlns:mc="http://schemas.openxmlformats.org/markup-compatibility/2006">
    <mc:Choice Requires="x15">
      <x15ac:absPath xmlns:x15ac="http://schemas.microsoft.com/office/spreadsheetml/2010/11/ac" url="L:\Pelagics\Pelagic Data\Exchange formats\Scad\2020 wg\"/>
    </mc:Choice>
  </mc:AlternateContent>
  <bookViews>
    <workbookView xWindow="1665" yWindow="2235" windowWidth="10350" windowHeight="6735" tabRatio="930"/>
  </bookViews>
  <sheets>
    <sheet name="START HERE" sheetId="1" r:id="rId1"/>
    <sheet name="lengthVIa" sheetId="2" r:id="rId2"/>
    <sheet name="lengthVIIb" sheetId="47" r:id="rId3"/>
    <sheet name="FLEET" sheetId="41" r:id="rId4"/>
    <sheet name="catch data" sheetId="3" r:id="rId5"/>
    <sheet name="CANUM-VIa" sheetId="10" r:id="rId6"/>
    <sheet name="CANUM-VIIb" sheetId="11" r:id="rId7"/>
    <sheet name="CANUM VIIa" sheetId="4" r:id="rId8"/>
    <sheet name="CANUM-VIIc" sheetId="30" r:id="rId9"/>
    <sheet name="CANUM-VIIg" sheetId="14" r:id="rId10"/>
    <sheet name="CANUM-VIIh" sheetId="15" r:id="rId11"/>
    <sheet name="CANUM-VIIIa" sheetId="17" r:id="rId12"/>
    <sheet name="CANUM-VIIj" sheetId="16" r:id="rId13"/>
    <sheet name="CANUM-VIIk" sheetId="32" r:id="rId14"/>
    <sheet name="CANUM-VIIId" sheetId="33" r:id="rId15"/>
    <sheet name="CANUM-I" sheetId="37" r:id="rId16"/>
    <sheet name="CANUM-IIa" sheetId="5" r:id="rId17"/>
    <sheet name="CANUM-IIb" sheetId="39" r:id="rId18"/>
    <sheet name="CANUM-IIIa " sheetId="6" r:id="rId19"/>
    <sheet name="CANUM-IIIb" sheetId="34" r:id="rId20"/>
    <sheet name="CANUM-IIIc" sheetId="36" r:id="rId21"/>
    <sheet name="CANUM-IIId" sheetId="35" r:id="rId22"/>
    <sheet name="CANUM-IVa " sheetId="7" r:id="rId23"/>
    <sheet name="CANUM-IVb" sheetId="8" r:id="rId24"/>
    <sheet name="CANUM-IVc" sheetId="9" r:id="rId25"/>
    <sheet name="CANUM-VIb" sheetId="29" r:id="rId26"/>
    <sheet name="CANUM-VIId" sheetId="12" r:id="rId27"/>
    <sheet name="CANUM-VIIe" sheetId="13" r:id="rId28"/>
    <sheet name="CANUM-VIIf" sheetId="31" r:id="rId29"/>
    <sheet name="CANUM-VIIIb" sheetId="18" r:id="rId30"/>
    <sheet name="CANUM-VIIIc east" sheetId="19" r:id="rId31"/>
    <sheet name="CANUM-VIIIc west" sheetId="20" r:id="rId32"/>
    <sheet name="CANUM-IXa north" sheetId="21" r:id="rId33"/>
    <sheet name="CANUM-IXa central-north" sheetId="22" r:id="rId34"/>
    <sheet name="CANUM-IXa central-south" sheetId="23" r:id="rId35"/>
    <sheet name="CANUM-IXa south " sheetId="24" r:id="rId36"/>
    <sheet name="Area-Official" sheetId="46" r:id="rId37"/>
    <sheet name="Area-WG" sheetId="45" r:id="rId38"/>
    <sheet name="Module1" sheetId="27" state="veryHidden" r:id="rId39"/>
    <sheet name="Module2" sheetId="28" state="veryHidden" r:id="rId40"/>
  </sheets>
  <definedNames>
    <definedName name="_xlnm._FilterDatabase" localSheetId="36" hidden="1">'Area-Official'!$A$21:$AF$1618</definedName>
    <definedName name="_xlnm._FilterDatabase" localSheetId="37" hidden="1">'Area-WG'!$A$21:$S$1618</definedName>
    <definedName name="_xlnm.Print_Area" localSheetId="7">'CANUM VIIa'!$A$1:$Q$44</definedName>
    <definedName name="_xlnm.Print_Area" localSheetId="15">'CANUM-I'!$A$1:$Q$44</definedName>
    <definedName name="_xlnm.Print_Area" localSheetId="16">'CANUM-IIa'!$A$1:$Q$44</definedName>
    <definedName name="_xlnm.Print_Area" localSheetId="17">'CANUM-IIb'!$A$1:$Q$44</definedName>
    <definedName name="_xlnm.Print_Area" localSheetId="18">'CANUM-IIIa '!$A$1:$Q$44</definedName>
    <definedName name="_xlnm.Print_Area" localSheetId="19">'CANUM-IIIb'!$A$1:$Q$44</definedName>
    <definedName name="_xlnm.Print_Area" localSheetId="20">'CANUM-IIIc'!$A$1:$Q$44</definedName>
    <definedName name="_xlnm.Print_Area" localSheetId="21">'CANUM-IIId'!$A$1:$Q$44</definedName>
    <definedName name="_xlnm.Print_Area" localSheetId="22">'CANUM-IVa '!$A$1:$Q$44</definedName>
    <definedName name="_xlnm.Print_Area" localSheetId="23">'CANUM-IVb'!$A$1:$Q$44</definedName>
    <definedName name="_xlnm.Print_Area" localSheetId="24">'CANUM-IVc'!$A$1:$Q$44</definedName>
    <definedName name="_xlnm.Print_Area" localSheetId="33">'CANUM-IXa central-north'!$A$1:$Q$44</definedName>
    <definedName name="_xlnm.Print_Area" localSheetId="34">'CANUM-IXa central-south'!$A$1:$Q$44</definedName>
    <definedName name="_xlnm.Print_Area" localSheetId="32">'CANUM-IXa north'!$A$1:$Q$44</definedName>
    <definedName name="_xlnm.Print_Area" localSheetId="35">'CANUM-IXa south '!$A$1:$Q$44</definedName>
    <definedName name="_xlnm.Print_Area" localSheetId="5">'CANUM-VIa'!$A$1:$Q$44</definedName>
    <definedName name="_xlnm.Print_Area" localSheetId="25">'CANUM-VIb'!$A$1:$Q$44</definedName>
    <definedName name="_xlnm.Print_Area" localSheetId="6">'CANUM-VIIb'!$A$1:$Q$44</definedName>
    <definedName name="_xlnm.Print_Area" localSheetId="26">'CANUM-VIId'!$A$1:$Q$44</definedName>
    <definedName name="_xlnm.Print_Area" localSheetId="27">'CANUM-VIIe'!$A$1:$Q$44</definedName>
    <definedName name="_xlnm.Print_Area" localSheetId="9">'CANUM-VIIg'!$A$1:$Q$44</definedName>
    <definedName name="_xlnm.Print_Area" localSheetId="10">'CANUM-VIIh'!$A$1:$Q$44</definedName>
    <definedName name="_xlnm.Print_Area" localSheetId="11">'CANUM-VIIIa'!$A$1:$Q$44</definedName>
    <definedName name="_xlnm.Print_Area" localSheetId="29">'CANUM-VIIIb'!$A$1:$Q$44</definedName>
    <definedName name="_xlnm.Print_Area" localSheetId="30">'CANUM-VIIIc east'!$A$1:$Q$44</definedName>
    <definedName name="_xlnm.Print_Area" localSheetId="31">'CANUM-VIIIc west'!$A$1:$Q$44</definedName>
    <definedName name="_xlnm.Print_Area" localSheetId="12">'CANUM-VIIj'!$A$1:$Q$44</definedName>
    <definedName name="_xlnm.Print_Area" localSheetId="1">lengthVIa!$A$1:$G$71</definedName>
    <definedName name="_xlnm.Print_Area" localSheetId="2">lengthVIIb!$A$1:$G$71</definedName>
  </definedNames>
  <calcPr calcId="162913"/>
</workbook>
</file>

<file path=xl/calcChain.xml><?xml version="1.0" encoding="utf-8"?>
<calcChain xmlns="http://schemas.openxmlformats.org/spreadsheetml/2006/main">
  <c r="M34" i="11" l="1"/>
  <c r="D34" i="11" l="1"/>
  <c r="M34" i="10"/>
  <c r="L28" i="10"/>
  <c r="M28" i="10"/>
  <c r="N28" i="10"/>
  <c r="J34" i="10"/>
  <c r="G68" i="47"/>
  <c r="G65" i="47"/>
  <c r="G64" i="47"/>
  <c r="G63" i="47"/>
  <c r="G62" i="47"/>
  <c r="G61" i="47"/>
  <c r="G60" i="47"/>
  <c r="G59" i="47"/>
  <c r="G58" i="47"/>
  <c r="G57" i="47"/>
  <c r="G56" i="47"/>
  <c r="G55" i="47"/>
  <c r="G54" i="47"/>
  <c r="G53" i="47"/>
  <c r="G52" i="47"/>
  <c r="G51" i="47"/>
  <c r="G50" i="47"/>
  <c r="G49" i="47"/>
  <c r="G48" i="47"/>
  <c r="G47" i="47"/>
  <c r="G46" i="47"/>
  <c r="G45" i="47"/>
  <c r="G44" i="47"/>
  <c r="G43" i="47"/>
  <c r="G42" i="47"/>
  <c r="G41" i="47"/>
  <c r="G40" i="47"/>
  <c r="G39" i="47"/>
  <c r="G38" i="47"/>
  <c r="G37" i="47"/>
  <c r="G36" i="47"/>
  <c r="G35" i="47"/>
  <c r="G34" i="47"/>
  <c r="G33" i="47"/>
  <c r="G32" i="47"/>
  <c r="G31" i="47"/>
  <c r="G30" i="47"/>
  <c r="G29" i="47"/>
  <c r="G28" i="47"/>
  <c r="G27" i="47"/>
  <c r="G26" i="47"/>
  <c r="G25" i="47"/>
  <c r="G24" i="47"/>
  <c r="G23" i="47"/>
  <c r="G22" i="47"/>
  <c r="G21" i="47"/>
  <c r="G20" i="47"/>
  <c r="G19" i="47"/>
  <c r="G18" i="47"/>
  <c r="G17" i="47"/>
  <c r="G16" i="47"/>
  <c r="G15" i="47"/>
  <c r="G14" i="47"/>
  <c r="G13" i="47"/>
  <c r="G12" i="47"/>
  <c r="B12" i="47"/>
  <c r="B13" i="47" s="1"/>
  <c r="B14" i="47" s="1"/>
  <c r="B15" i="47" s="1"/>
  <c r="B16" i="47" s="1"/>
  <c r="B17" i="47" s="1"/>
  <c r="B18" i="47" s="1"/>
  <c r="B19" i="47" s="1"/>
  <c r="B20" i="47" s="1"/>
  <c r="B21" i="47" s="1"/>
  <c r="B22" i="47" s="1"/>
  <c r="B23" i="47" s="1"/>
  <c r="B24" i="47" s="1"/>
  <c r="B25" i="47" s="1"/>
  <c r="B26" i="47" s="1"/>
  <c r="B27" i="47" s="1"/>
  <c r="B28" i="47" s="1"/>
  <c r="B29" i="47" s="1"/>
  <c r="B30" i="47" s="1"/>
  <c r="B31" i="47" s="1"/>
  <c r="B32" i="47" s="1"/>
  <c r="B33" i="47" s="1"/>
  <c r="B34" i="47" s="1"/>
  <c r="B35" i="47" s="1"/>
  <c r="B36" i="47" s="1"/>
  <c r="B37" i="47" s="1"/>
  <c r="B38" i="47" s="1"/>
  <c r="B39" i="47" s="1"/>
  <c r="B40" i="47" s="1"/>
  <c r="B41" i="47" s="1"/>
  <c r="B42" i="47" s="1"/>
  <c r="B43" i="47" s="1"/>
  <c r="B44" i="47" s="1"/>
  <c r="B45" i="47" s="1"/>
  <c r="B46" i="47" s="1"/>
  <c r="B47" i="47" s="1"/>
  <c r="B48" i="47" s="1"/>
  <c r="B49" i="47" s="1"/>
  <c r="B50" i="47" s="1"/>
  <c r="B51" i="47" s="1"/>
  <c r="B52" i="47" s="1"/>
  <c r="B53" i="47" s="1"/>
  <c r="B54" i="47" s="1"/>
  <c r="B55" i="47" s="1"/>
  <c r="B56" i="47" s="1"/>
  <c r="B57" i="47" s="1"/>
  <c r="B58" i="47" s="1"/>
  <c r="B59" i="47" s="1"/>
  <c r="B60" i="47" s="1"/>
  <c r="B61" i="47" s="1"/>
  <c r="B62" i="47" s="1"/>
  <c r="B63" i="47" s="1"/>
  <c r="B64" i="47" s="1"/>
  <c r="B65" i="47" s="1"/>
  <c r="A12" i="47"/>
  <c r="A13" i="47" s="1"/>
  <c r="A14" i="47" s="1"/>
  <c r="A15" i="47" s="1"/>
  <c r="A16" i="47" s="1"/>
  <c r="A17" i="47" s="1"/>
  <c r="A18" i="47" s="1"/>
  <c r="A19" i="47" s="1"/>
  <c r="A20" i="47" s="1"/>
  <c r="A21" i="47" s="1"/>
  <c r="A22" i="47" s="1"/>
  <c r="A23" i="47" s="1"/>
  <c r="A24" i="47" s="1"/>
  <c r="A25" i="47" s="1"/>
  <c r="A26" i="47" s="1"/>
  <c r="A27" i="47" s="1"/>
  <c r="A28" i="47" s="1"/>
  <c r="A29" i="47" s="1"/>
  <c r="A30" i="47" s="1"/>
  <c r="A31" i="47" s="1"/>
  <c r="A32" i="47" s="1"/>
  <c r="A33" i="47" s="1"/>
  <c r="A34" i="47" s="1"/>
  <c r="A35" i="47" s="1"/>
  <c r="A36" i="47" s="1"/>
  <c r="A37" i="47" s="1"/>
  <c r="A38" i="47" s="1"/>
  <c r="A39" i="47" s="1"/>
  <c r="A40" i="47" s="1"/>
  <c r="A41" i="47" s="1"/>
  <c r="A42" i="47" s="1"/>
  <c r="A43" i="47" s="1"/>
  <c r="A44" i="47" s="1"/>
  <c r="A45" i="47" s="1"/>
  <c r="A46" i="47" s="1"/>
  <c r="A47" i="47" s="1"/>
  <c r="A48" i="47" s="1"/>
  <c r="A49" i="47" s="1"/>
  <c r="A50" i="47" s="1"/>
  <c r="A51" i="47" s="1"/>
  <c r="A52" i="47" s="1"/>
  <c r="A53" i="47" s="1"/>
  <c r="A54" i="47" s="1"/>
  <c r="A55" i="47" s="1"/>
  <c r="A56" i="47" s="1"/>
  <c r="A57" i="47" s="1"/>
  <c r="A58" i="47" s="1"/>
  <c r="A59" i="47" s="1"/>
  <c r="A60" i="47" s="1"/>
  <c r="A61" i="47" s="1"/>
  <c r="A62" i="47" s="1"/>
  <c r="A63" i="47" s="1"/>
  <c r="A64" i="47" s="1"/>
  <c r="A65" i="47" s="1"/>
  <c r="G11" i="47"/>
  <c r="B11" i="47"/>
  <c r="A11" i="47"/>
  <c r="G10" i="47"/>
  <c r="F6" i="47"/>
  <c r="B5" i="47"/>
  <c r="B4" i="47"/>
  <c r="B3" i="47"/>
  <c r="D34" i="10"/>
  <c r="G66" i="47" l="1"/>
  <c r="B41" i="3"/>
  <c r="B40" i="3"/>
  <c r="B39" i="3"/>
  <c r="B38" i="3"/>
  <c r="B36" i="3"/>
  <c r="B35" i="3"/>
  <c r="B34" i="3"/>
  <c r="B28" i="3"/>
  <c r="B27" i="3"/>
  <c r="B26" i="3"/>
  <c r="B21" i="3"/>
  <c r="B19" i="3"/>
  <c r="B18" i="3"/>
  <c r="M34" i="14" l="1"/>
  <c r="E10" i="46" l="1"/>
  <c r="D10" i="46"/>
  <c r="C10" i="46"/>
  <c r="B10" i="46"/>
  <c r="F6" i="46"/>
  <c r="B6" i="46"/>
  <c r="B5" i="46"/>
  <c r="B4" i="46"/>
  <c r="E10" i="45"/>
  <c r="D10" i="45"/>
  <c r="C10" i="45"/>
  <c r="B10" i="45"/>
  <c r="F6" i="45"/>
  <c r="B6" i="45"/>
  <c r="B5" i="45"/>
  <c r="B4" i="45"/>
  <c r="F10" i="45" l="1"/>
  <c r="F10" i="46"/>
  <c r="G65" i="2"/>
  <c r="G64" i="2"/>
  <c r="G63" i="2"/>
  <c r="G62" i="2"/>
  <c r="G61" i="2"/>
  <c r="G60" i="2"/>
  <c r="G59" i="2"/>
  <c r="G58" i="2"/>
  <c r="G57" i="2"/>
  <c r="G56" i="2"/>
  <c r="G55" i="2"/>
  <c r="G54" i="2"/>
  <c r="G53" i="2"/>
  <c r="G52" i="2"/>
  <c r="G51" i="2"/>
  <c r="G50" i="2"/>
  <c r="G49" i="2"/>
  <c r="G48" i="2"/>
  <c r="G47" i="2"/>
  <c r="G46" i="2"/>
  <c r="G29" i="2"/>
  <c r="G28" i="2"/>
  <c r="G27" i="2"/>
  <c r="G26" i="2"/>
  <c r="G25" i="2"/>
  <c r="G24" i="2"/>
  <c r="G23" i="2"/>
  <c r="G22" i="2"/>
  <c r="G21" i="2"/>
  <c r="G20" i="2"/>
  <c r="G19" i="2"/>
  <c r="G18" i="2"/>
  <c r="G17" i="2"/>
  <c r="G16" i="2"/>
  <c r="G15" i="2"/>
  <c r="G14" i="2"/>
  <c r="G13" i="2"/>
  <c r="G12" i="2"/>
  <c r="G11" i="2"/>
  <c r="G10" i="2"/>
  <c r="P30" i="15" l="1"/>
  <c r="B30" i="3" s="1"/>
  <c r="G68" i="2" l="1"/>
  <c r="G31" i="2" l="1"/>
  <c r="G32" i="2"/>
  <c r="G33" i="2"/>
  <c r="G34" i="2"/>
  <c r="G35" i="2"/>
  <c r="G36" i="2"/>
  <c r="G37" i="2"/>
  <c r="G38" i="2"/>
  <c r="G39" i="2"/>
  <c r="G40" i="2"/>
  <c r="G41" i="2"/>
  <c r="G42" i="2"/>
  <c r="G43" i="2"/>
  <c r="G44" i="2"/>
  <c r="G45" i="2"/>
  <c r="G30" i="2"/>
  <c r="G66" i="2" l="1"/>
  <c r="M35" i="11"/>
  <c r="J35" i="11"/>
  <c r="G35" i="11"/>
  <c r="D35" i="11"/>
  <c r="G35" i="4"/>
  <c r="M35" i="10"/>
  <c r="D35" i="10"/>
  <c r="G35" i="15"/>
  <c r="M35" i="14"/>
  <c r="J35" i="14"/>
  <c r="G35" i="14"/>
  <c r="D35" i="14"/>
  <c r="D35" i="31"/>
  <c r="D35" i="16"/>
  <c r="G35" i="16"/>
  <c r="J35" i="16"/>
  <c r="M35" i="16"/>
  <c r="J35" i="5"/>
  <c r="M35" i="5"/>
  <c r="F6" i="2" l="1"/>
  <c r="P30" i="37" l="1"/>
  <c r="P31" i="37"/>
  <c r="P32" i="37"/>
  <c r="D11" i="3" s="1"/>
  <c r="P33" i="37"/>
  <c r="P30" i="5"/>
  <c r="B12" i="3" s="1"/>
  <c r="P31" i="5"/>
  <c r="P32" i="5"/>
  <c r="D12" i="3" s="1"/>
  <c r="P33" i="5"/>
  <c r="P30" i="39"/>
  <c r="P31" i="39"/>
  <c r="P32" i="39"/>
  <c r="P33" i="39"/>
  <c r="P30" i="6"/>
  <c r="P31" i="6"/>
  <c r="P32" i="6"/>
  <c r="D14" i="3" s="1"/>
  <c r="P33" i="6"/>
  <c r="P30" i="34"/>
  <c r="P31" i="34"/>
  <c r="P32" i="34"/>
  <c r="D15" i="3" s="1"/>
  <c r="P33" i="34"/>
  <c r="P30" i="36"/>
  <c r="P31" i="36"/>
  <c r="P32" i="36"/>
  <c r="D16" i="3" s="1"/>
  <c r="P33" i="36"/>
  <c r="P30" i="35"/>
  <c r="P35" i="35" s="1"/>
  <c r="G17" i="3" s="1"/>
  <c r="P31" i="35"/>
  <c r="P32" i="35"/>
  <c r="P33" i="35"/>
  <c r="P30" i="7"/>
  <c r="P31" i="7"/>
  <c r="C18" i="3" s="1"/>
  <c r="P32" i="7"/>
  <c r="D18" i="3" s="1"/>
  <c r="P33" i="7"/>
  <c r="P30" i="8"/>
  <c r="P31" i="8"/>
  <c r="C19" i="3" s="1"/>
  <c r="P32" i="8"/>
  <c r="D19" i="3" s="1"/>
  <c r="P33" i="8"/>
  <c r="P30" i="9"/>
  <c r="P31" i="9"/>
  <c r="C20" i="3" s="1"/>
  <c r="P32" i="9"/>
  <c r="P33" i="9"/>
  <c r="P30" i="29"/>
  <c r="P31" i="29"/>
  <c r="P32" i="29"/>
  <c r="P33" i="29"/>
  <c r="P30" i="10"/>
  <c r="B22" i="3" s="1"/>
  <c r="P31" i="10"/>
  <c r="C22" i="3" s="1"/>
  <c r="P32" i="10"/>
  <c r="P33" i="10"/>
  <c r="P30" i="4"/>
  <c r="B23" i="3" s="1"/>
  <c r="P31" i="4"/>
  <c r="C23" i="3" s="1"/>
  <c r="P32" i="4"/>
  <c r="P33" i="4"/>
  <c r="P30" i="11"/>
  <c r="B24" i="3" s="1"/>
  <c r="P31" i="11"/>
  <c r="C24" i="3" s="1"/>
  <c r="P32" i="11"/>
  <c r="P33" i="11"/>
  <c r="P30" i="30"/>
  <c r="B25" i="3" s="1"/>
  <c r="P31" i="30"/>
  <c r="C25" i="3" s="1"/>
  <c r="P32" i="30"/>
  <c r="P33" i="30"/>
  <c r="P30" i="12"/>
  <c r="P31" i="12"/>
  <c r="C26" i="3" s="1"/>
  <c r="P32" i="12"/>
  <c r="P33" i="12"/>
  <c r="P30" i="13"/>
  <c r="P31" i="13"/>
  <c r="P32" i="13"/>
  <c r="P33" i="13"/>
  <c r="P30" i="31"/>
  <c r="P31" i="31"/>
  <c r="C28" i="3" s="1"/>
  <c r="P32" i="31"/>
  <c r="P33" i="31"/>
  <c r="P30" i="14"/>
  <c r="B29" i="3" s="1"/>
  <c r="P31" i="14"/>
  <c r="C29" i="3" s="1"/>
  <c r="P32" i="14"/>
  <c r="P33" i="14"/>
  <c r="P31" i="15"/>
  <c r="P32" i="15"/>
  <c r="D30" i="3" s="1"/>
  <c r="P33" i="15"/>
  <c r="E30" i="3" s="1"/>
  <c r="P30" i="16"/>
  <c r="B31" i="3" s="1"/>
  <c r="P31" i="16"/>
  <c r="P32" i="16"/>
  <c r="P33" i="16"/>
  <c r="P30" i="32"/>
  <c r="B32" i="3" s="1"/>
  <c r="P31" i="32"/>
  <c r="P32" i="32"/>
  <c r="D32" i="3" s="1"/>
  <c r="P33" i="32"/>
  <c r="P30" i="17"/>
  <c r="B33" i="3" s="1"/>
  <c r="P31" i="17"/>
  <c r="P32" i="17"/>
  <c r="D33" i="3" s="1"/>
  <c r="P33" i="17"/>
  <c r="P30" i="18"/>
  <c r="P31" i="18"/>
  <c r="P32" i="18"/>
  <c r="D34" i="3" s="1"/>
  <c r="P33" i="18"/>
  <c r="E34" i="3" s="1"/>
  <c r="P30" i="19"/>
  <c r="P31" i="19"/>
  <c r="P32" i="19"/>
  <c r="P33" i="19"/>
  <c r="P30" i="20"/>
  <c r="P31" i="20"/>
  <c r="P32" i="20"/>
  <c r="D36" i="3" s="1"/>
  <c r="P33" i="20"/>
  <c r="P31" i="33"/>
  <c r="P32" i="33"/>
  <c r="D37" i="3" s="1"/>
  <c r="P33" i="33"/>
  <c r="P30" i="21"/>
  <c r="P31" i="21"/>
  <c r="P32" i="21"/>
  <c r="D38" i="3" s="1"/>
  <c r="P33" i="21"/>
  <c r="P30" i="22"/>
  <c r="P31" i="22"/>
  <c r="P32" i="22"/>
  <c r="D39" i="3" s="1"/>
  <c r="P33" i="22"/>
  <c r="P30" i="23"/>
  <c r="P31" i="23"/>
  <c r="P32" i="23"/>
  <c r="P33" i="23"/>
  <c r="P30" i="24"/>
  <c r="P31" i="24"/>
  <c r="P32" i="24"/>
  <c r="D41" i="3" s="1"/>
  <c r="P33" i="24"/>
  <c r="G42" i="3"/>
  <c r="G43" i="3"/>
  <c r="Q12" i="4"/>
  <c r="Q13" i="4"/>
  <c r="Q14" i="4"/>
  <c r="Q15" i="4"/>
  <c r="Q16" i="4"/>
  <c r="Q17" i="4"/>
  <c r="Q18" i="4"/>
  <c r="Q19" i="4"/>
  <c r="Q20" i="4"/>
  <c r="Q21" i="4"/>
  <c r="Q22" i="4"/>
  <c r="Q23" i="4"/>
  <c r="Q24" i="4"/>
  <c r="Q25" i="4"/>
  <c r="Q26" i="4"/>
  <c r="Q27" i="4"/>
  <c r="M37" i="4"/>
  <c r="M87" i="4" s="1"/>
  <c r="J37" i="4"/>
  <c r="J87" i="4" s="1"/>
  <c r="G37" i="4"/>
  <c r="G87" i="4" s="1"/>
  <c r="D37" i="4"/>
  <c r="D87" i="4" s="1"/>
  <c r="M36" i="4"/>
  <c r="J36" i="4"/>
  <c r="G36" i="4"/>
  <c r="D36" i="4"/>
  <c r="C4" i="4"/>
  <c r="P34" i="4"/>
  <c r="D85" i="4"/>
  <c r="D86" i="4"/>
  <c r="G85" i="4"/>
  <c r="G86" i="4"/>
  <c r="J85" i="4"/>
  <c r="J86" i="4"/>
  <c r="L28" i="4"/>
  <c r="N28" i="4"/>
  <c r="M69" i="4" s="1"/>
  <c r="M85" i="4"/>
  <c r="M86" i="4"/>
  <c r="M35" i="4"/>
  <c r="J35" i="4"/>
  <c r="D35" i="4"/>
  <c r="C6" i="4"/>
  <c r="A12" i="4" s="1"/>
  <c r="A13" i="4" s="1"/>
  <c r="A14" i="4" s="1"/>
  <c r="A15" i="4" s="1"/>
  <c r="A16" i="4" s="1"/>
  <c r="A17" i="4" s="1"/>
  <c r="A18" i="4" s="1"/>
  <c r="A19" i="4" s="1"/>
  <c r="A20" i="4" s="1"/>
  <c r="A21" i="4" s="1"/>
  <c r="A22" i="4" s="1"/>
  <c r="A23" i="4" s="1"/>
  <c r="A24" i="4" s="1"/>
  <c r="A25" i="4" s="1"/>
  <c r="A26" i="4" s="1"/>
  <c r="C5" i="4"/>
  <c r="D70" i="4"/>
  <c r="D71" i="4"/>
  <c r="D72" i="4"/>
  <c r="D73" i="4"/>
  <c r="D67" i="4"/>
  <c r="D28" i="4"/>
  <c r="D68" i="4" s="1"/>
  <c r="E28" i="4"/>
  <c r="D69" i="4" s="1"/>
  <c r="M67" i="4"/>
  <c r="M74" i="4" s="1"/>
  <c r="M28" i="4"/>
  <c r="M68" i="4" s="1"/>
  <c r="M70" i="4"/>
  <c r="M71" i="4"/>
  <c r="M72" i="4"/>
  <c r="M73" i="4"/>
  <c r="G67" i="4"/>
  <c r="G28" i="4"/>
  <c r="G68" i="4" s="1"/>
  <c r="H28" i="4"/>
  <c r="G69" i="4" s="1"/>
  <c r="G74" i="4" s="1"/>
  <c r="G70" i="4"/>
  <c r="G71" i="4"/>
  <c r="G72" i="4"/>
  <c r="G73" i="4"/>
  <c r="J67" i="4"/>
  <c r="J28" i="4"/>
  <c r="J68" i="4" s="1"/>
  <c r="K28" i="4"/>
  <c r="J69" i="4" s="1"/>
  <c r="J70" i="4"/>
  <c r="J71" i="4"/>
  <c r="J72" i="4"/>
  <c r="J73" i="4"/>
  <c r="P41" i="4"/>
  <c r="P40" i="4"/>
  <c r="P39" i="4"/>
  <c r="O15" i="4"/>
  <c r="P15" i="4"/>
  <c r="O16" i="4"/>
  <c r="P16" i="4"/>
  <c r="O17" i="4"/>
  <c r="P17" i="4"/>
  <c r="O18" i="4"/>
  <c r="P18" i="4"/>
  <c r="O19" i="4"/>
  <c r="P19" i="4"/>
  <c r="O20" i="4"/>
  <c r="P20" i="4"/>
  <c r="O21" i="4"/>
  <c r="P21" i="4"/>
  <c r="O22" i="4"/>
  <c r="P22" i="4"/>
  <c r="O23" i="4"/>
  <c r="P23" i="4"/>
  <c r="O14" i="4"/>
  <c r="O24" i="4"/>
  <c r="O25" i="4"/>
  <c r="O26" i="4"/>
  <c r="O27" i="4"/>
  <c r="O12" i="4"/>
  <c r="O13" i="4"/>
  <c r="C28" i="4"/>
  <c r="F28" i="4"/>
  <c r="P27" i="4"/>
  <c r="P26" i="4"/>
  <c r="P25" i="4"/>
  <c r="P24" i="4"/>
  <c r="P14" i="4"/>
  <c r="P13" i="4"/>
  <c r="P12" i="4"/>
  <c r="I28" i="4"/>
  <c r="I6" i="4"/>
  <c r="C4" i="37"/>
  <c r="Q25" i="37"/>
  <c r="Q12" i="37"/>
  <c r="Q13" i="37"/>
  <c r="Q14" i="37"/>
  <c r="Q15" i="37"/>
  <c r="P36" i="37" s="1"/>
  <c r="Q16" i="37"/>
  <c r="Q17" i="37"/>
  <c r="Q18" i="37"/>
  <c r="Q19" i="37"/>
  <c r="Q20" i="37"/>
  <c r="Q21" i="37"/>
  <c r="Q22" i="37"/>
  <c r="Q23" i="37"/>
  <c r="Q24" i="37"/>
  <c r="Q26" i="37"/>
  <c r="Q27" i="37"/>
  <c r="J37" i="37"/>
  <c r="J36" i="37"/>
  <c r="G37" i="37"/>
  <c r="G87" i="37" s="1"/>
  <c r="G36" i="37"/>
  <c r="E28" i="37"/>
  <c r="D69" i="37" s="1"/>
  <c r="D36" i="37"/>
  <c r="D37" i="37"/>
  <c r="D87" i="37" s="1"/>
  <c r="P34" i="37"/>
  <c r="F11" i="3" s="1"/>
  <c r="D85" i="37"/>
  <c r="D86" i="37"/>
  <c r="G85" i="37"/>
  <c r="G86" i="37"/>
  <c r="J87" i="37"/>
  <c r="J85" i="37"/>
  <c r="J86" i="37"/>
  <c r="L28" i="37"/>
  <c r="N28" i="37"/>
  <c r="M69" i="37" s="1"/>
  <c r="M36" i="37"/>
  <c r="M37" i="37"/>
  <c r="M87" i="37" s="1"/>
  <c r="M85" i="37"/>
  <c r="M86" i="37"/>
  <c r="M35" i="37"/>
  <c r="J35" i="37"/>
  <c r="G35" i="37"/>
  <c r="D35" i="37"/>
  <c r="C6" i="37"/>
  <c r="A12" i="37" s="1"/>
  <c r="A13" i="37" s="1"/>
  <c r="A14" i="37" s="1"/>
  <c r="A15" i="37" s="1"/>
  <c r="A16" i="37" s="1"/>
  <c r="A17" i="37" s="1"/>
  <c r="A18" i="37" s="1"/>
  <c r="A19" i="37" s="1"/>
  <c r="A20" i="37" s="1"/>
  <c r="A21" i="37" s="1"/>
  <c r="A22" i="37" s="1"/>
  <c r="A23" i="37" s="1"/>
  <c r="A24" i="37" s="1"/>
  <c r="A25" i="37" s="1"/>
  <c r="A26" i="37" s="1"/>
  <c r="C5" i="37"/>
  <c r="D70" i="37"/>
  <c r="D71" i="37"/>
  <c r="D72" i="37"/>
  <c r="D73" i="37"/>
  <c r="D67" i="37"/>
  <c r="D28" i="37"/>
  <c r="D68" i="37" s="1"/>
  <c r="M67" i="37"/>
  <c r="M28" i="37"/>
  <c r="M68" i="37" s="1"/>
  <c r="M70" i="37"/>
  <c r="M71" i="37"/>
  <c r="M72" i="37"/>
  <c r="M73" i="37"/>
  <c r="G67" i="37"/>
  <c r="G28" i="37"/>
  <c r="G68" i="37" s="1"/>
  <c r="H28" i="37"/>
  <c r="G69" i="37" s="1"/>
  <c r="G70" i="37"/>
  <c r="G71" i="37"/>
  <c r="G72" i="37"/>
  <c r="G73" i="37"/>
  <c r="J67" i="37"/>
  <c r="J28" i="37"/>
  <c r="J68" i="37" s="1"/>
  <c r="K28" i="37"/>
  <c r="J69" i="37" s="1"/>
  <c r="J70" i="37"/>
  <c r="J71" i="37"/>
  <c r="J72" i="37"/>
  <c r="J73" i="37"/>
  <c r="P41" i="37"/>
  <c r="P40" i="37"/>
  <c r="P39" i="37"/>
  <c r="O15" i="37"/>
  <c r="P15" i="37"/>
  <c r="O16" i="37"/>
  <c r="P16" i="37"/>
  <c r="O17" i="37"/>
  <c r="P17" i="37"/>
  <c r="O18" i="37"/>
  <c r="P18" i="37"/>
  <c r="O19" i="37"/>
  <c r="P19" i="37"/>
  <c r="O20" i="37"/>
  <c r="P20" i="37"/>
  <c r="O21" i="37"/>
  <c r="P21" i="37"/>
  <c r="O22" i="37"/>
  <c r="P22" i="37"/>
  <c r="O23" i="37"/>
  <c r="P23" i="37"/>
  <c r="O14" i="37"/>
  <c r="O24" i="37"/>
  <c r="O25" i="37"/>
  <c r="O26" i="37"/>
  <c r="O27" i="37"/>
  <c r="O12" i="37"/>
  <c r="O13" i="37"/>
  <c r="C28" i="37"/>
  <c r="F28" i="37"/>
  <c r="P27" i="37"/>
  <c r="P26" i="37"/>
  <c r="P25" i="37"/>
  <c r="P24" i="37"/>
  <c r="P14" i="37"/>
  <c r="P13" i="37"/>
  <c r="P12" i="37"/>
  <c r="P28" i="37" s="1"/>
  <c r="I28" i="37"/>
  <c r="I6" i="37"/>
  <c r="Q25" i="5"/>
  <c r="Q12" i="5"/>
  <c r="P37" i="5" s="1"/>
  <c r="Q13" i="5"/>
  <c r="Q14" i="5"/>
  <c r="Q15" i="5"/>
  <c r="Q16" i="5"/>
  <c r="Q17" i="5"/>
  <c r="Q18" i="5"/>
  <c r="Q19" i="5"/>
  <c r="Q20" i="5"/>
  <c r="Q21" i="5"/>
  <c r="Q22" i="5"/>
  <c r="Q23" i="5"/>
  <c r="Q24" i="5"/>
  <c r="Q26" i="5"/>
  <c r="Q27" i="5"/>
  <c r="O12" i="5"/>
  <c r="O13" i="5"/>
  <c r="O14" i="5"/>
  <c r="O15" i="5"/>
  <c r="O16" i="5"/>
  <c r="O17" i="5"/>
  <c r="O18" i="5"/>
  <c r="O19" i="5"/>
  <c r="O20" i="5"/>
  <c r="O21" i="5"/>
  <c r="O22" i="5"/>
  <c r="O23" i="5"/>
  <c r="O24" i="5"/>
  <c r="O25" i="5"/>
  <c r="O26" i="5"/>
  <c r="O27" i="5"/>
  <c r="I28" i="5"/>
  <c r="K28" i="5"/>
  <c r="J69" i="5" s="1"/>
  <c r="J36" i="5"/>
  <c r="J37" i="5"/>
  <c r="J87" i="5" s="1"/>
  <c r="F28" i="5"/>
  <c r="H28" i="5"/>
  <c r="G69" i="5" s="1"/>
  <c r="G36" i="5"/>
  <c r="G37" i="5"/>
  <c r="G87" i="5" s="1"/>
  <c r="E28" i="5"/>
  <c r="D36" i="5"/>
  <c r="D37" i="5"/>
  <c r="D87" i="5" s="1"/>
  <c r="C4" i="5"/>
  <c r="P34" i="5"/>
  <c r="D85" i="5"/>
  <c r="D86" i="5"/>
  <c r="G85" i="5"/>
  <c r="G86" i="5"/>
  <c r="J85" i="5"/>
  <c r="J86" i="5"/>
  <c r="L28" i="5"/>
  <c r="N28" i="5"/>
  <c r="M69" i="5" s="1"/>
  <c r="M36" i="5"/>
  <c r="M37" i="5"/>
  <c r="M87" i="5"/>
  <c r="M85" i="5"/>
  <c r="M86" i="5"/>
  <c r="G35" i="5"/>
  <c r="D35" i="5"/>
  <c r="C6" i="5"/>
  <c r="A12" i="5" s="1"/>
  <c r="A13" i="5" s="1"/>
  <c r="A14" i="5" s="1"/>
  <c r="A15" i="5" s="1"/>
  <c r="A16" i="5" s="1"/>
  <c r="A17" i="5" s="1"/>
  <c r="A18" i="5" s="1"/>
  <c r="A19" i="5" s="1"/>
  <c r="A20" i="5" s="1"/>
  <c r="A21" i="5" s="1"/>
  <c r="A22" i="5" s="1"/>
  <c r="A23" i="5" s="1"/>
  <c r="A24" i="5" s="1"/>
  <c r="A25" i="5" s="1"/>
  <c r="A26" i="5" s="1"/>
  <c r="C5" i="5"/>
  <c r="D70" i="5"/>
  <c r="D71" i="5"/>
  <c r="D72" i="5"/>
  <c r="D73" i="5"/>
  <c r="D67" i="5"/>
  <c r="D28" i="5"/>
  <c r="D68" i="5" s="1"/>
  <c r="D69" i="5"/>
  <c r="M67" i="5"/>
  <c r="M28" i="5"/>
  <c r="M68" i="5" s="1"/>
  <c r="M70" i="5"/>
  <c r="M71" i="5"/>
  <c r="M72" i="5"/>
  <c r="M73" i="5"/>
  <c r="G67" i="5"/>
  <c r="G28" i="5"/>
  <c r="G68" i="5" s="1"/>
  <c r="G70" i="5"/>
  <c r="G71" i="5"/>
  <c r="G72" i="5"/>
  <c r="G73" i="5"/>
  <c r="J67" i="5"/>
  <c r="J28" i="5"/>
  <c r="J68" i="5" s="1"/>
  <c r="J70" i="5"/>
  <c r="J71" i="5"/>
  <c r="J72" i="5"/>
  <c r="J73" i="5"/>
  <c r="P41" i="5"/>
  <c r="P40" i="5"/>
  <c r="P39" i="5"/>
  <c r="P15" i="5"/>
  <c r="P16" i="5"/>
  <c r="P17" i="5"/>
  <c r="P18" i="5"/>
  <c r="P19" i="5"/>
  <c r="P20" i="5"/>
  <c r="P21" i="5"/>
  <c r="P22" i="5"/>
  <c r="P23" i="5"/>
  <c r="C28" i="5"/>
  <c r="P27" i="5"/>
  <c r="P26" i="5"/>
  <c r="P25" i="5"/>
  <c r="P24" i="5"/>
  <c r="P14" i="5"/>
  <c r="P13" i="5"/>
  <c r="P12" i="5"/>
  <c r="I6" i="5"/>
  <c r="Q25" i="39"/>
  <c r="Q12" i="39"/>
  <c r="Q13" i="39"/>
  <c r="Q14" i="39"/>
  <c r="Q15" i="39"/>
  <c r="Q16" i="39"/>
  <c r="Q17" i="39"/>
  <c r="Q18" i="39"/>
  <c r="Q19" i="39"/>
  <c r="Q20" i="39"/>
  <c r="Q21" i="39"/>
  <c r="Q22" i="39"/>
  <c r="Q23" i="39"/>
  <c r="Q24" i="39"/>
  <c r="Q26" i="39"/>
  <c r="Q27" i="39"/>
  <c r="J37" i="39"/>
  <c r="J87" i="39" s="1"/>
  <c r="J36" i="39"/>
  <c r="G37" i="39"/>
  <c r="G87" i="39" s="1"/>
  <c r="G36" i="39"/>
  <c r="E28" i="39"/>
  <c r="D69" i="39" s="1"/>
  <c r="D36" i="39"/>
  <c r="D37" i="39"/>
  <c r="D87" i="39" s="1"/>
  <c r="C4" i="39"/>
  <c r="P34" i="39"/>
  <c r="F13" i="3" s="1"/>
  <c r="D85" i="39"/>
  <c r="D86" i="39"/>
  <c r="G85" i="39"/>
  <c r="G86" i="39"/>
  <c r="J85" i="39"/>
  <c r="J86" i="39"/>
  <c r="L28" i="39"/>
  <c r="N28" i="39"/>
  <c r="M69" i="39" s="1"/>
  <c r="M36" i="39"/>
  <c r="M37" i="39"/>
  <c r="M87" i="39" s="1"/>
  <c r="M88" i="39" s="1"/>
  <c r="M85" i="39"/>
  <c r="M86" i="39"/>
  <c r="M35" i="39"/>
  <c r="J35" i="39"/>
  <c r="G35" i="39"/>
  <c r="D35" i="39"/>
  <c r="C6" i="39"/>
  <c r="A12" i="39" s="1"/>
  <c r="A13" i="39" s="1"/>
  <c r="A14" i="39" s="1"/>
  <c r="A15" i="39" s="1"/>
  <c r="A16" i="39" s="1"/>
  <c r="A17" i="39" s="1"/>
  <c r="A18" i="39" s="1"/>
  <c r="A19" i="39" s="1"/>
  <c r="A20" i="39" s="1"/>
  <c r="A21" i="39" s="1"/>
  <c r="A22" i="39" s="1"/>
  <c r="A23" i="39" s="1"/>
  <c r="A24" i="39" s="1"/>
  <c r="A25" i="39" s="1"/>
  <c r="A26" i="39" s="1"/>
  <c r="C5" i="39"/>
  <c r="D70" i="39"/>
  <c r="D71" i="39"/>
  <c r="D72" i="39"/>
  <c r="D73" i="39"/>
  <c r="D67" i="39"/>
  <c r="D28" i="39"/>
  <c r="D68" i="39"/>
  <c r="M67" i="39"/>
  <c r="M28" i="39"/>
  <c r="M68" i="39" s="1"/>
  <c r="M70" i="39"/>
  <c r="M71" i="39"/>
  <c r="M72" i="39"/>
  <c r="M73" i="39"/>
  <c r="G67" i="39"/>
  <c r="G28" i="39"/>
  <c r="G68" i="39" s="1"/>
  <c r="H28" i="39"/>
  <c r="G69" i="39" s="1"/>
  <c r="G70" i="39"/>
  <c r="G71" i="39"/>
  <c r="G72" i="39"/>
  <c r="G73" i="39"/>
  <c r="J67" i="39"/>
  <c r="J28" i="39"/>
  <c r="J68" i="39" s="1"/>
  <c r="K28" i="39"/>
  <c r="J69" i="39" s="1"/>
  <c r="J70" i="39"/>
  <c r="J71" i="39"/>
  <c r="J72" i="39"/>
  <c r="J73" i="39"/>
  <c r="P41" i="39"/>
  <c r="P40" i="39"/>
  <c r="P39" i="39"/>
  <c r="O15" i="39"/>
  <c r="P15" i="39"/>
  <c r="O16" i="39"/>
  <c r="P16" i="39"/>
  <c r="O17" i="39"/>
  <c r="P17" i="39"/>
  <c r="O18" i="39"/>
  <c r="P18" i="39"/>
  <c r="O19" i="39"/>
  <c r="P19" i="39"/>
  <c r="O20" i="39"/>
  <c r="P20" i="39"/>
  <c r="O21" i="39"/>
  <c r="P21" i="39"/>
  <c r="O22" i="39"/>
  <c r="P22" i="39"/>
  <c r="O23" i="39"/>
  <c r="P23" i="39"/>
  <c r="O14" i="39"/>
  <c r="O24" i="39"/>
  <c r="O25" i="39"/>
  <c r="O26" i="39"/>
  <c r="O27" i="39"/>
  <c r="O12" i="39"/>
  <c r="O13" i="39"/>
  <c r="C28" i="39"/>
  <c r="F28" i="39"/>
  <c r="P27" i="39"/>
  <c r="P26" i="39"/>
  <c r="P25" i="39"/>
  <c r="P24" i="39"/>
  <c r="P14" i="39"/>
  <c r="P13" i="39"/>
  <c r="P12" i="39"/>
  <c r="I28" i="39"/>
  <c r="I6" i="39"/>
  <c r="Q12" i="6"/>
  <c r="Q13" i="6"/>
  <c r="Q14" i="6"/>
  <c r="Q15" i="6"/>
  <c r="Q16" i="6"/>
  <c r="Q17" i="6"/>
  <c r="Q18" i="6"/>
  <c r="Q19" i="6"/>
  <c r="Q20" i="6"/>
  <c r="Q21" i="6"/>
  <c r="Q22" i="6"/>
  <c r="Q23" i="6"/>
  <c r="Q24" i="6"/>
  <c r="Q25" i="6"/>
  <c r="Q26" i="6"/>
  <c r="Q27" i="6"/>
  <c r="M37" i="6"/>
  <c r="M87" i="6" s="1"/>
  <c r="J37" i="6"/>
  <c r="J87" i="6" s="1"/>
  <c r="G37" i="6"/>
  <c r="G87" i="6" s="1"/>
  <c r="E28" i="6"/>
  <c r="D69" i="6" s="1"/>
  <c r="D36" i="6"/>
  <c r="D37" i="6"/>
  <c r="D87" i="6"/>
  <c r="D88" i="6" s="1"/>
  <c r="M36" i="6"/>
  <c r="J36" i="6"/>
  <c r="G36" i="6"/>
  <c r="C4" i="6"/>
  <c r="P34" i="6"/>
  <c r="D85" i="6"/>
  <c r="D86" i="6"/>
  <c r="G85" i="6"/>
  <c r="G86" i="6"/>
  <c r="K28" i="6"/>
  <c r="J69" i="6" s="1"/>
  <c r="J85" i="6"/>
  <c r="J86" i="6"/>
  <c r="L28" i="6"/>
  <c r="N28" i="6"/>
  <c r="M69" i="6" s="1"/>
  <c r="M85" i="6"/>
  <c r="M86" i="6"/>
  <c r="M35" i="6"/>
  <c r="J35" i="6"/>
  <c r="G35" i="6"/>
  <c r="D35" i="6"/>
  <c r="C6" i="6"/>
  <c r="A12" i="6" s="1"/>
  <c r="A13" i="6" s="1"/>
  <c r="A14" i="6" s="1"/>
  <c r="A15" i="6" s="1"/>
  <c r="A16" i="6" s="1"/>
  <c r="A17" i="6" s="1"/>
  <c r="A18" i="6" s="1"/>
  <c r="A19" i="6" s="1"/>
  <c r="A20" i="6" s="1"/>
  <c r="A21" i="6" s="1"/>
  <c r="A22" i="6" s="1"/>
  <c r="A23" i="6" s="1"/>
  <c r="A24" i="6" s="1"/>
  <c r="A25" i="6" s="1"/>
  <c r="A26" i="6" s="1"/>
  <c r="C5" i="6"/>
  <c r="D70" i="6"/>
  <c r="D71" i="6"/>
  <c r="D72" i="6"/>
  <c r="D73" i="6"/>
  <c r="D67" i="6"/>
  <c r="D28" i="6"/>
  <c r="D68" i="6" s="1"/>
  <c r="M67" i="6"/>
  <c r="M28" i="6"/>
  <c r="M68" i="6" s="1"/>
  <c r="M70" i="6"/>
  <c r="M71" i="6"/>
  <c r="M72" i="6"/>
  <c r="M73" i="6"/>
  <c r="G67" i="6"/>
  <c r="G28" i="6"/>
  <c r="G68" i="6" s="1"/>
  <c r="H28" i="6"/>
  <c r="G69" i="6" s="1"/>
  <c r="G70" i="6"/>
  <c r="G71" i="6"/>
  <c r="G72" i="6"/>
  <c r="G73" i="6"/>
  <c r="J67" i="6"/>
  <c r="J28" i="6"/>
  <c r="J68" i="6" s="1"/>
  <c r="J70" i="6"/>
  <c r="J71" i="6"/>
  <c r="J72" i="6"/>
  <c r="J73" i="6"/>
  <c r="P41" i="6"/>
  <c r="P40" i="6"/>
  <c r="P39" i="6"/>
  <c r="O15" i="6"/>
  <c r="P15" i="6"/>
  <c r="O16" i="6"/>
  <c r="P16" i="6"/>
  <c r="O17" i="6"/>
  <c r="P17" i="6"/>
  <c r="O18" i="6"/>
  <c r="P18" i="6"/>
  <c r="O19" i="6"/>
  <c r="P19" i="6"/>
  <c r="O20" i="6"/>
  <c r="P20" i="6"/>
  <c r="O21" i="6"/>
  <c r="P21" i="6"/>
  <c r="O22" i="6"/>
  <c r="P22" i="6"/>
  <c r="O23" i="6"/>
  <c r="P23" i="6"/>
  <c r="O14" i="6"/>
  <c r="O24" i="6"/>
  <c r="O25" i="6"/>
  <c r="O26" i="6"/>
  <c r="O27" i="6"/>
  <c r="O12" i="6"/>
  <c r="O13" i="6"/>
  <c r="C28" i="6"/>
  <c r="F28" i="6"/>
  <c r="P27" i="6"/>
  <c r="P26" i="6"/>
  <c r="P25" i="6"/>
  <c r="P24" i="6"/>
  <c r="P14" i="6"/>
  <c r="P13" i="6"/>
  <c r="P12" i="6"/>
  <c r="I28" i="6"/>
  <c r="I6" i="6"/>
  <c r="Q25" i="34"/>
  <c r="Q12" i="34"/>
  <c r="Q13" i="34"/>
  <c r="Q14" i="34"/>
  <c r="Q28" i="34" s="1"/>
  <c r="Q15" i="34"/>
  <c r="Q16" i="34"/>
  <c r="Q17" i="34"/>
  <c r="Q18" i="34"/>
  <c r="Q19" i="34"/>
  <c r="Q20" i="34"/>
  <c r="Q21" i="34"/>
  <c r="Q22" i="34"/>
  <c r="Q23" i="34"/>
  <c r="Q24" i="34"/>
  <c r="Q26" i="34"/>
  <c r="Q27" i="34"/>
  <c r="J37" i="34"/>
  <c r="J87" i="34" s="1"/>
  <c r="J36" i="34"/>
  <c r="G37" i="34"/>
  <c r="G87" i="34" s="1"/>
  <c r="G36" i="34"/>
  <c r="E28" i="34"/>
  <c r="D69" i="34" s="1"/>
  <c r="D36" i="34"/>
  <c r="D37" i="34"/>
  <c r="D87" i="34" s="1"/>
  <c r="C4" i="34"/>
  <c r="P34" i="34"/>
  <c r="D85" i="34"/>
  <c r="D86" i="34"/>
  <c r="G85" i="34"/>
  <c r="G86" i="34"/>
  <c r="J85" i="34"/>
  <c r="J86" i="34"/>
  <c r="L28" i="34"/>
  <c r="N28" i="34"/>
  <c r="M69" i="34" s="1"/>
  <c r="M36" i="34"/>
  <c r="M37" i="34"/>
  <c r="M87" i="34" s="1"/>
  <c r="M85" i="34"/>
  <c r="M86" i="34"/>
  <c r="M35" i="34"/>
  <c r="J35" i="34"/>
  <c r="G35" i="34"/>
  <c r="D35" i="34"/>
  <c r="C6" i="34"/>
  <c r="A12" i="34" s="1"/>
  <c r="A13" i="34" s="1"/>
  <c r="A14" i="34" s="1"/>
  <c r="A15" i="34" s="1"/>
  <c r="A16" i="34" s="1"/>
  <c r="A17" i="34" s="1"/>
  <c r="A18" i="34" s="1"/>
  <c r="A19" i="34" s="1"/>
  <c r="A20" i="34" s="1"/>
  <c r="A21" i="34" s="1"/>
  <c r="A22" i="34" s="1"/>
  <c r="A23" i="34" s="1"/>
  <c r="A24" i="34" s="1"/>
  <c r="A25" i="34" s="1"/>
  <c r="A26" i="34" s="1"/>
  <c r="C5" i="34"/>
  <c r="D70" i="34"/>
  <c r="D71" i="34"/>
  <c r="D72" i="34"/>
  <c r="D73" i="34"/>
  <c r="D67" i="34"/>
  <c r="D28" i="34"/>
  <c r="D68" i="34" s="1"/>
  <c r="M67" i="34"/>
  <c r="M28" i="34"/>
  <c r="M68" i="34" s="1"/>
  <c r="M70" i="34"/>
  <c r="M71" i="34"/>
  <c r="M72" i="34"/>
  <c r="M73" i="34"/>
  <c r="G67" i="34"/>
  <c r="G28" i="34"/>
  <c r="G68" i="34" s="1"/>
  <c r="H28" i="34"/>
  <c r="G69" i="34" s="1"/>
  <c r="G70" i="34"/>
  <c r="G71" i="34"/>
  <c r="G72" i="34"/>
  <c r="G73" i="34"/>
  <c r="J67" i="34"/>
  <c r="J28" i="34"/>
  <c r="J68" i="34" s="1"/>
  <c r="J74" i="34" s="1"/>
  <c r="K28" i="34"/>
  <c r="J69" i="34" s="1"/>
  <c r="J70" i="34"/>
  <c r="J71" i="34"/>
  <c r="J72" i="34"/>
  <c r="J73" i="34"/>
  <c r="P41" i="34"/>
  <c r="P40" i="34"/>
  <c r="P39" i="34"/>
  <c r="O15" i="34"/>
  <c r="P15" i="34"/>
  <c r="O16" i="34"/>
  <c r="P16" i="34"/>
  <c r="O17" i="34"/>
  <c r="P17" i="34"/>
  <c r="O18" i="34"/>
  <c r="P18" i="34"/>
  <c r="O19" i="34"/>
  <c r="P19" i="34"/>
  <c r="O20" i="34"/>
  <c r="P20" i="34"/>
  <c r="O21" i="34"/>
  <c r="P21" i="34"/>
  <c r="O22" i="34"/>
  <c r="P22" i="34"/>
  <c r="O23" i="34"/>
  <c r="P23" i="34"/>
  <c r="O14" i="34"/>
  <c r="O24" i="34"/>
  <c r="O25" i="34"/>
  <c r="O26" i="34"/>
  <c r="O27" i="34"/>
  <c r="O12" i="34"/>
  <c r="O28" i="34" s="1"/>
  <c r="O13" i="34"/>
  <c r="C28" i="34"/>
  <c r="F28" i="34"/>
  <c r="P27" i="34"/>
  <c r="P26" i="34"/>
  <c r="P25" i="34"/>
  <c r="P24" i="34"/>
  <c r="P14" i="34"/>
  <c r="P13" i="34"/>
  <c r="P12" i="34"/>
  <c r="I28" i="34"/>
  <c r="I6" i="34"/>
  <c r="Q25" i="36"/>
  <c r="Q12" i="36"/>
  <c r="Q13" i="36"/>
  <c r="Q14" i="36"/>
  <c r="Q28" i="36" s="1"/>
  <c r="Q15" i="36"/>
  <c r="Q16" i="36"/>
  <c r="Q17" i="36"/>
  <c r="Q18" i="36"/>
  <c r="Q19" i="36"/>
  <c r="Q20" i="36"/>
  <c r="Q21" i="36"/>
  <c r="Q22" i="36"/>
  <c r="Q23" i="36"/>
  <c r="Q24" i="36"/>
  <c r="Q26" i="36"/>
  <c r="Q27" i="36"/>
  <c r="J37" i="36"/>
  <c r="J87" i="36" s="1"/>
  <c r="J36" i="36"/>
  <c r="G37" i="36"/>
  <c r="G87" i="36"/>
  <c r="G36" i="36"/>
  <c r="E28" i="36"/>
  <c r="D69" i="36" s="1"/>
  <c r="D36" i="36"/>
  <c r="D37" i="36"/>
  <c r="D87" i="36" s="1"/>
  <c r="C4" i="36"/>
  <c r="P34" i="36"/>
  <c r="D85" i="36"/>
  <c r="D86" i="36"/>
  <c r="G85" i="36"/>
  <c r="G86" i="36"/>
  <c r="J85" i="36"/>
  <c r="J86" i="36"/>
  <c r="L28" i="36"/>
  <c r="N28" i="36"/>
  <c r="M69" i="36" s="1"/>
  <c r="M36" i="36"/>
  <c r="M37" i="36"/>
  <c r="M87" i="36" s="1"/>
  <c r="M85" i="36"/>
  <c r="M86" i="36"/>
  <c r="M35" i="36"/>
  <c r="J35" i="36"/>
  <c r="G35" i="36"/>
  <c r="D35" i="36"/>
  <c r="C6" i="36"/>
  <c r="A12" i="36" s="1"/>
  <c r="A13" i="36" s="1"/>
  <c r="A14" i="36" s="1"/>
  <c r="A15" i="36" s="1"/>
  <c r="A16" i="36" s="1"/>
  <c r="A17" i="36" s="1"/>
  <c r="A18" i="36" s="1"/>
  <c r="A19" i="36" s="1"/>
  <c r="A20" i="36" s="1"/>
  <c r="A21" i="36" s="1"/>
  <c r="A22" i="36" s="1"/>
  <c r="A23" i="36" s="1"/>
  <c r="A24" i="36" s="1"/>
  <c r="A25" i="36" s="1"/>
  <c r="A26" i="36" s="1"/>
  <c r="C5" i="36"/>
  <c r="D70" i="36"/>
  <c r="D71" i="36"/>
  <c r="D72" i="36"/>
  <c r="D73" i="36"/>
  <c r="D67" i="36"/>
  <c r="D28" i="36"/>
  <c r="D68" i="36" s="1"/>
  <c r="M67" i="36"/>
  <c r="M28" i="36"/>
  <c r="M68" i="36" s="1"/>
  <c r="M70" i="36"/>
  <c r="M71" i="36"/>
  <c r="M72" i="36"/>
  <c r="M73" i="36"/>
  <c r="G67" i="36"/>
  <c r="G28" i="36"/>
  <c r="G68" i="36" s="1"/>
  <c r="H28" i="36"/>
  <c r="G69" i="36" s="1"/>
  <c r="G70" i="36"/>
  <c r="G71" i="36"/>
  <c r="G72" i="36"/>
  <c r="G73" i="36"/>
  <c r="J67" i="36"/>
  <c r="J28" i="36"/>
  <c r="J68" i="36" s="1"/>
  <c r="K28" i="36"/>
  <c r="J69" i="36" s="1"/>
  <c r="J70" i="36"/>
  <c r="J71" i="36"/>
  <c r="J72" i="36"/>
  <c r="J73" i="36"/>
  <c r="P41" i="36"/>
  <c r="P40" i="36"/>
  <c r="P39" i="36"/>
  <c r="O15" i="36"/>
  <c r="P15" i="36"/>
  <c r="O16" i="36"/>
  <c r="P16" i="36"/>
  <c r="O17" i="36"/>
  <c r="P17" i="36"/>
  <c r="O18" i="36"/>
  <c r="P18" i="36"/>
  <c r="O19" i="36"/>
  <c r="P19" i="36"/>
  <c r="O20" i="36"/>
  <c r="P20" i="36"/>
  <c r="O21" i="36"/>
  <c r="P21" i="36"/>
  <c r="O22" i="36"/>
  <c r="P22" i="36"/>
  <c r="O23" i="36"/>
  <c r="P23" i="36"/>
  <c r="O14" i="36"/>
  <c r="O24" i="36"/>
  <c r="O25" i="36"/>
  <c r="O26" i="36"/>
  <c r="O27" i="36"/>
  <c r="O12" i="36"/>
  <c r="O13" i="36"/>
  <c r="C28" i="36"/>
  <c r="F28" i="36"/>
  <c r="P27" i="36"/>
  <c r="P26" i="36"/>
  <c r="P25" i="36"/>
  <c r="P24" i="36"/>
  <c r="P14" i="36"/>
  <c r="P13" i="36"/>
  <c r="P12" i="36"/>
  <c r="I28" i="36"/>
  <c r="I6" i="36"/>
  <c r="Q25" i="35"/>
  <c r="Q12" i="35"/>
  <c r="Q13" i="35"/>
  <c r="Q28" i="35" s="1"/>
  <c r="Q14" i="35"/>
  <c r="Q15" i="35"/>
  <c r="Q16" i="35"/>
  <c r="Q17" i="35"/>
  <c r="Q18" i="35"/>
  <c r="Q19" i="35"/>
  <c r="Q20" i="35"/>
  <c r="Q21" i="35"/>
  <c r="Q22" i="35"/>
  <c r="Q23" i="35"/>
  <c r="Q24" i="35"/>
  <c r="Q26" i="35"/>
  <c r="Q27" i="35"/>
  <c r="J37" i="35"/>
  <c r="J87" i="35" s="1"/>
  <c r="J36" i="35"/>
  <c r="G37" i="35"/>
  <c r="G87" i="35" s="1"/>
  <c r="G88" i="35" s="1"/>
  <c r="G36" i="35"/>
  <c r="E28" i="35"/>
  <c r="D69" i="35" s="1"/>
  <c r="D36" i="35"/>
  <c r="D37" i="35"/>
  <c r="D87" i="35" s="1"/>
  <c r="C4" i="35"/>
  <c r="P34" i="35"/>
  <c r="D85" i="35"/>
  <c r="D86" i="35"/>
  <c r="G85" i="35"/>
  <c r="G86" i="35"/>
  <c r="J85" i="35"/>
  <c r="J86" i="35"/>
  <c r="L28" i="35"/>
  <c r="N28" i="35"/>
  <c r="M69" i="35" s="1"/>
  <c r="M36" i="35"/>
  <c r="M37" i="35"/>
  <c r="M87" i="35" s="1"/>
  <c r="M85" i="35"/>
  <c r="M86" i="35"/>
  <c r="M35" i="35"/>
  <c r="J35" i="35"/>
  <c r="G35" i="35"/>
  <c r="D35" i="35"/>
  <c r="C6" i="35"/>
  <c r="A12" i="35" s="1"/>
  <c r="A13" i="35" s="1"/>
  <c r="A14" i="35" s="1"/>
  <c r="A15" i="35" s="1"/>
  <c r="A16" i="35" s="1"/>
  <c r="A17" i="35" s="1"/>
  <c r="A18" i="35" s="1"/>
  <c r="A19" i="35" s="1"/>
  <c r="A20" i="35" s="1"/>
  <c r="A21" i="35" s="1"/>
  <c r="A22" i="35" s="1"/>
  <c r="A23" i="35" s="1"/>
  <c r="A24" i="35" s="1"/>
  <c r="A25" i="35" s="1"/>
  <c r="A26" i="35" s="1"/>
  <c r="C5" i="35"/>
  <c r="D70" i="35"/>
  <c r="D71" i="35"/>
  <c r="D72" i="35"/>
  <c r="D73" i="35"/>
  <c r="D67" i="35"/>
  <c r="D28" i="35"/>
  <c r="D68" i="35" s="1"/>
  <c r="M67" i="35"/>
  <c r="M28" i="35"/>
  <c r="M68" i="35" s="1"/>
  <c r="M70" i="35"/>
  <c r="M71" i="35"/>
  <c r="M72" i="35"/>
  <c r="M73" i="35"/>
  <c r="G67" i="35"/>
  <c r="G28" i="35"/>
  <c r="G68" i="35" s="1"/>
  <c r="H28" i="35"/>
  <c r="G69" i="35" s="1"/>
  <c r="G70" i="35"/>
  <c r="G71" i="35"/>
  <c r="G72" i="35"/>
  <c r="G73" i="35"/>
  <c r="J67" i="35"/>
  <c r="J28" i="35"/>
  <c r="J68" i="35" s="1"/>
  <c r="K28" i="35"/>
  <c r="J69" i="35" s="1"/>
  <c r="J70" i="35"/>
  <c r="J71" i="35"/>
  <c r="J72" i="35"/>
  <c r="J73" i="35"/>
  <c r="P41" i="35"/>
  <c r="P40" i="35"/>
  <c r="P39" i="35"/>
  <c r="O15" i="35"/>
  <c r="P15" i="35"/>
  <c r="O16" i="35"/>
  <c r="P16" i="35"/>
  <c r="O17" i="35"/>
  <c r="P17" i="35"/>
  <c r="O18" i="35"/>
  <c r="P18" i="35"/>
  <c r="O19" i="35"/>
  <c r="P19" i="35"/>
  <c r="O20" i="35"/>
  <c r="P20" i="35"/>
  <c r="O21" i="35"/>
  <c r="P21" i="35"/>
  <c r="O22" i="35"/>
  <c r="P22" i="35"/>
  <c r="O23" i="35"/>
  <c r="P23" i="35"/>
  <c r="O14" i="35"/>
  <c r="O24" i="35"/>
  <c r="O25" i="35"/>
  <c r="O26" i="35"/>
  <c r="O27" i="35"/>
  <c r="O12" i="35"/>
  <c r="O13" i="35"/>
  <c r="C28" i="35"/>
  <c r="F28" i="35"/>
  <c r="P27" i="35"/>
  <c r="P26" i="35"/>
  <c r="P25" i="35"/>
  <c r="P24" i="35"/>
  <c r="P14" i="35"/>
  <c r="P13" i="35"/>
  <c r="P12" i="35"/>
  <c r="I28" i="35"/>
  <c r="I6" i="35"/>
  <c r="Q12" i="7"/>
  <c r="Q13" i="7"/>
  <c r="Q14" i="7"/>
  <c r="Q15" i="7"/>
  <c r="Q17" i="7"/>
  <c r="Q18" i="7"/>
  <c r="Q19" i="7"/>
  <c r="Q20" i="7"/>
  <c r="Q21" i="7"/>
  <c r="Q22" i="7"/>
  <c r="Q23" i="7"/>
  <c r="Q24" i="7"/>
  <c r="Q25" i="7"/>
  <c r="Q26" i="7"/>
  <c r="Q27" i="7"/>
  <c r="O12" i="7"/>
  <c r="O13" i="7"/>
  <c r="O14" i="7"/>
  <c r="O15" i="7"/>
  <c r="O17" i="7"/>
  <c r="O18" i="7"/>
  <c r="O19" i="7"/>
  <c r="O20" i="7"/>
  <c r="O21" i="7"/>
  <c r="O22" i="7"/>
  <c r="O23" i="7"/>
  <c r="O24" i="7"/>
  <c r="O25" i="7"/>
  <c r="O26" i="7"/>
  <c r="O27" i="7"/>
  <c r="P34" i="7"/>
  <c r="F18" i="3" s="1"/>
  <c r="I28" i="7"/>
  <c r="K28" i="7"/>
  <c r="J69" i="7" s="1"/>
  <c r="J36" i="7"/>
  <c r="J37" i="7"/>
  <c r="J87" i="7" s="1"/>
  <c r="F28" i="7"/>
  <c r="H28" i="7"/>
  <c r="G69" i="7" s="1"/>
  <c r="G36" i="7"/>
  <c r="G37" i="7"/>
  <c r="G87" i="7" s="1"/>
  <c r="P16" i="7"/>
  <c r="C4" i="7"/>
  <c r="D85" i="7"/>
  <c r="D86" i="7"/>
  <c r="G85" i="7"/>
  <c r="G86" i="7"/>
  <c r="J85" i="7"/>
  <c r="J86" i="7"/>
  <c r="M85" i="7"/>
  <c r="M35" i="7"/>
  <c r="J35" i="7"/>
  <c r="G35" i="7"/>
  <c r="D35" i="7"/>
  <c r="C6" i="7"/>
  <c r="A12" i="7" s="1"/>
  <c r="A13" i="7" s="1"/>
  <c r="A14" i="7" s="1"/>
  <c r="A15" i="7" s="1"/>
  <c r="A16" i="7" s="1"/>
  <c r="A17" i="7" s="1"/>
  <c r="A18" i="7" s="1"/>
  <c r="A19" i="7" s="1"/>
  <c r="A20" i="7" s="1"/>
  <c r="A21" i="7" s="1"/>
  <c r="A22" i="7" s="1"/>
  <c r="A23" i="7" s="1"/>
  <c r="A24" i="7" s="1"/>
  <c r="A25" i="7" s="1"/>
  <c r="A26" i="7" s="1"/>
  <c r="C5" i="7"/>
  <c r="D70" i="7"/>
  <c r="D71" i="7"/>
  <c r="D72" i="7"/>
  <c r="D73" i="7"/>
  <c r="D67" i="7"/>
  <c r="M70" i="7"/>
  <c r="M71" i="7"/>
  <c r="M72" i="7"/>
  <c r="M73" i="7"/>
  <c r="G67" i="7"/>
  <c r="G28" i="7"/>
  <c r="G68" i="7" s="1"/>
  <c r="G70" i="7"/>
  <c r="G71" i="7"/>
  <c r="G72" i="7"/>
  <c r="G73" i="7"/>
  <c r="J67" i="7"/>
  <c r="J28" i="7"/>
  <c r="J68" i="7" s="1"/>
  <c r="J70" i="7"/>
  <c r="J71" i="7"/>
  <c r="J72" i="7"/>
  <c r="J73" i="7"/>
  <c r="P41" i="7"/>
  <c r="P40" i="7"/>
  <c r="P39" i="7"/>
  <c r="P15" i="7"/>
  <c r="P17" i="7"/>
  <c r="P18" i="7"/>
  <c r="P19" i="7"/>
  <c r="P20" i="7"/>
  <c r="P21" i="7"/>
  <c r="P22" i="7"/>
  <c r="P23" i="7"/>
  <c r="C28" i="7"/>
  <c r="E28" i="7" s="1"/>
  <c r="D69" i="7" s="1"/>
  <c r="P27" i="7"/>
  <c r="P26" i="7"/>
  <c r="P25" i="7"/>
  <c r="P24" i="7"/>
  <c r="P14" i="7"/>
  <c r="P13" i="7"/>
  <c r="P12" i="7"/>
  <c r="I6" i="7"/>
  <c r="Q12" i="8"/>
  <c r="Q13" i="8"/>
  <c r="Q14" i="8"/>
  <c r="Q15" i="8"/>
  <c r="Q16" i="8"/>
  <c r="Q17" i="8"/>
  <c r="Q18" i="8"/>
  <c r="Q19" i="8"/>
  <c r="Q20" i="8"/>
  <c r="Q21" i="8"/>
  <c r="Q22" i="8"/>
  <c r="Q23" i="8"/>
  <c r="Q24" i="8"/>
  <c r="Q25" i="8"/>
  <c r="Q26" i="8"/>
  <c r="Q27" i="8"/>
  <c r="M37" i="8"/>
  <c r="M87" i="8" s="1"/>
  <c r="J37" i="8"/>
  <c r="J87" i="8" s="1"/>
  <c r="G37" i="8"/>
  <c r="G87" i="8" s="1"/>
  <c r="D37" i="8"/>
  <c r="M36" i="8"/>
  <c r="J36" i="8"/>
  <c r="G36" i="8"/>
  <c r="D36" i="8"/>
  <c r="C4" i="8"/>
  <c r="P34" i="8"/>
  <c r="F19" i="3" s="1"/>
  <c r="D87" i="8"/>
  <c r="D88" i="8" s="1"/>
  <c r="D85" i="8"/>
  <c r="D86" i="8"/>
  <c r="G85" i="8"/>
  <c r="G86" i="8"/>
  <c r="J85" i="8"/>
  <c r="J86" i="8"/>
  <c r="L28" i="8"/>
  <c r="N28" i="8"/>
  <c r="M69" i="8" s="1"/>
  <c r="M85" i="8"/>
  <c r="M86" i="8"/>
  <c r="M35" i="8"/>
  <c r="J35" i="8"/>
  <c r="G35" i="8"/>
  <c r="D35" i="8"/>
  <c r="C6" i="8"/>
  <c r="A12" i="8" s="1"/>
  <c r="A13" i="8" s="1"/>
  <c r="A14" i="8" s="1"/>
  <c r="A15" i="8" s="1"/>
  <c r="A16" i="8" s="1"/>
  <c r="A17" i="8" s="1"/>
  <c r="A18" i="8" s="1"/>
  <c r="A19" i="8" s="1"/>
  <c r="A20" i="8" s="1"/>
  <c r="A21" i="8" s="1"/>
  <c r="A22" i="8" s="1"/>
  <c r="A23" i="8" s="1"/>
  <c r="A24" i="8" s="1"/>
  <c r="A25" i="8" s="1"/>
  <c r="A26" i="8" s="1"/>
  <c r="C5" i="8"/>
  <c r="D70" i="8"/>
  <c r="D71" i="8"/>
  <c r="D72" i="8"/>
  <c r="D73" i="8"/>
  <c r="D67" i="8"/>
  <c r="D28" i="8"/>
  <c r="D68" i="8" s="1"/>
  <c r="E28" i="8"/>
  <c r="D69" i="8" s="1"/>
  <c r="M67" i="8"/>
  <c r="M74" i="8" s="1"/>
  <c r="M28" i="8"/>
  <c r="M68" i="8" s="1"/>
  <c r="M70" i="8"/>
  <c r="M71" i="8"/>
  <c r="M72" i="8"/>
  <c r="M73" i="8"/>
  <c r="G67" i="8"/>
  <c r="G28" i="8"/>
  <c r="G68" i="8" s="1"/>
  <c r="H28" i="8"/>
  <c r="G69" i="8" s="1"/>
  <c r="G74" i="8" s="1"/>
  <c r="G70" i="8"/>
  <c r="G71" i="8"/>
  <c r="G72" i="8"/>
  <c r="G73" i="8"/>
  <c r="J67" i="8"/>
  <c r="J28" i="8"/>
  <c r="J68" i="8" s="1"/>
  <c r="K28" i="8"/>
  <c r="J69" i="8" s="1"/>
  <c r="J74" i="8" s="1"/>
  <c r="J70" i="8"/>
  <c r="J71" i="8"/>
  <c r="J72" i="8"/>
  <c r="J73" i="8"/>
  <c r="P41" i="8"/>
  <c r="P40" i="8"/>
  <c r="P39" i="8"/>
  <c r="O15" i="8"/>
  <c r="P15" i="8"/>
  <c r="O16" i="8"/>
  <c r="P16" i="8"/>
  <c r="O17" i="8"/>
  <c r="P17" i="8"/>
  <c r="O18" i="8"/>
  <c r="P18" i="8"/>
  <c r="O19" i="8"/>
  <c r="P19" i="8"/>
  <c r="O20" i="8"/>
  <c r="P20" i="8"/>
  <c r="O21" i="8"/>
  <c r="P21" i="8"/>
  <c r="O22" i="8"/>
  <c r="P22" i="8"/>
  <c r="O23" i="8"/>
  <c r="P23" i="8"/>
  <c r="O14" i="8"/>
  <c r="O24" i="8"/>
  <c r="O25" i="8"/>
  <c r="O26" i="8"/>
  <c r="O27" i="8"/>
  <c r="O12" i="8"/>
  <c r="O13" i="8"/>
  <c r="C28" i="8"/>
  <c r="F28" i="8"/>
  <c r="P27" i="8"/>
  <c r="P26" i="8"/>
  <c r="P25" i="8"/>
  <c r="P24" i="8"/>
  <c r="P14" i="8"/>
  <c r="P13" i="8"/>
  <c r="P12" i="8"/>
  <c r="I28" i="8"/>
  <c r="I6" i="8"/>
  <c r="Q12" i="9"/>
  <c r="Q13" i="9"/>
  <c r="Q14" i="9"/>
  <c r="Q15" i="9"/>
  <c r="Q16" i="9"/>
  <c r="Q17" i="9"/>
  <c r="Q18" i="9"/>
  <c r="Q19" i="9"/>
  <c r="Q20" i="9"/>
  <c r="Q21" i="9"/>
  <c r="Q22" i="9"/>
  <c r="Q23" i="9"/>
  <c r="Q24" i="9"/>
  <c r="Q25" i="9"/>
  <c r="Q26" i="9"/>
  <c r="Q27" i="9"/>
  <c r="O14" i="9"/>
  <c r="O15" i="9"/>
  <c r="O16" i="9"/>
  <c r="O17" i="9"/>
  <c r="O18" i="9"/>
  <c r="O19" i="9"/>
  <c r="O20" i="9"/>
  <c r="O21" i="9"/>
  <c r="O22" i="9"/>
  <c r="O23" i="9"/>
  <c r="O24" i="9"/>
  <c r="O25" i="9"/>
  <c r="O26" i="9"/>
  <c r="O27" i="9"/>
  <c r="O12" i="9"/>
  <c r="O13" i="9"/>
  <c r="M37" i="9"/>
  <c r="M87" i="9" s="1"/>
  <c r="J37" i="9"/>
  <c r="J87" i="9" s="1"/>
  <c r="G37" i="9"/>
  <c r="G87" i="9" s="1"/>
  <c r="C28" i="9"/>
  <c r="E28" i="9"/>
  <c r="D36" i="9"/>
  <c r="D37" i="9"/>
  <c r="D87" i="9" s="1"/>
  <c r="M36" i="9"/>
  <c r="J36" i="9"/>
  <c r="G36" i="9"/>
  <c r="C4" i="9"/>
  <c r="P34" i="9"/>
  <c r="D85" i="9"/>
  <c r="D88" i="9" s="1"/>
  <c r="D86" i="9"/>
  <c r="G85" i="9"/>
  <c r="G86" i="9"/>
  <c r="J85" i="9"/>
  <c r="J86" i="9"/>
  <c r="L28" i="9"/>
  <c r="N28" i="9"/>
  <c r="M69" i="9" s="1"/>
  <c r="M85" i="9"/>
  <c r="M86" i="9"/>
  <c r="M35" i="9"/>
  <c r="J35" i="9"/>
  <c r="G35" i="9"/>
  <c r="D35" i="9"/>
  <c r="C6" i="9"/>
  <c r="A12" i="9" s="1"/>
  <c r="A13" i="9" s="1"/>
  <c r="A14" i="9" s="1"/>
  <c r="A15" i="9" s="1"/>
  <c r="A16" i="9" s="1"/>
  <c r="A17" i="9" s="1"/>
  <c r="A18" i="9" s="1"/>
  <c r="A19" i="9" s="1"/>
  <c r="A20" i="9" s="1"/>
  <c r="A21" i="9" s="1"/>
  <c r="A22" i="9" s="1"/>
  <c r="A23" i="9" s="1"/>
  <c r="A24" i="9" s="1"/>
  <c r="A25" i="9" s="1"/>
  <c r="A26" i="9" s="1"/>
  <c r="C5" i="9"/>
  <c r="D70" i="9"/>
  <c r="D71" i="9"/>
  <c r="D72" i="9"/>
  <c r="D73" i="9"/>
  <c r="D67" i="9"/>
  <c r="D28" i="9"/>
  <c r="D68" i="9" s="1"/>
  <c r="D69" i="9"/>
  <c r="M67" i="9"/>
  <c r="M28" i="9"/>
  <c r="M68" i="9" s="1"/>
  <c r="M70" i="9"/>
  <c r="M71" i="9"/>
  <c r="M72" i="9"/>
  <c r="M73" i="9"/>
  <c r="G67" i="9"/>
  <c r="G28" i="9"/>
  <c r="G68" i="9" s="1"/>
  <c r="H28" i="9"/>
  <c r="G69" i="9" s="1"/>
  <c r="G70" i="9"/>
  <c r="G71" i="9"/>
  <c r="G72" i="9"/>
  <c r="G73" i="9"/>
  <c r="J67" i="9"/>
  <c r="J28" i="9"/>
  <c r="J68" i="9" s="1"/>
  <c r="K28" i="9"/>
  <c r="J69" i="9" s="1"/>
  <c r="J70" i="9"/>
  <c r="J71" i="9"/>
  <c r="J72" i="9"/>
  <c r="J73" i="9"/>
  <c r="P41" i="9"/>
  <c r="P40" i="9"/>
  <c r="P39" i="9"/>
  <c r="P15" i="9"/>
  <c r="P16" i="9"/>
  <c r="P17" i="9"/>
  <c r="P18" i="9"/>
  <c r="P19" i="9"/>
  <c r="P20" i="9"/>
  <c r="P21" i="9"/>
  <c r="P22" i="9"/>
  <c r="P23" i="9"/>
  <c r="F28" i="9"/>
  <c r="P27" i="9"/>
  <c r="P26" i="9"/>
  <c r="P25" i="9"/>
  <c r="P24" i="9"/>
  <c r="P14" i="9"/>
  <c r="P13" i="9"/>
  <c r="P12" i="9"/>
  <c r="I28" i="9"/>
  <c r="I6" i="9"/>
  <c r="J37" i="22"/>
  <c r="J87" i="22" s="1"/>
  <c r="G37" i="22"/>
  <c r="G87" i="22" s="1"/>
  <c r="D37" i="22"/>
  <c r="D87" i="22" s="1"/>
  <c r="Q12" i="22"/>
  <c r="Q13" i="22"/>
  <c r="Q14" i="22"/>
  <c r="Q15" i="22"/>
  <c r="Q16" i="22"/>
  <c r="Q17" i="22"/>
  <c r="Q18" i="22"/>
  <c r="Q19" i="22"/>
  <c r="Q20" i="22"/>
  <c r="Q21" i="22"/>
  <c r="Q22" i="22"/>
  <c r="Q23" i="22"/>
  <c r="Q24" i="22"/>
  <c r="Q25" i="22"/>
  <c r="Q26" i="22"/>
  <c r="Q27" i="22"/>
  <c r="J36" i="22"/>
  <c r="G36" i="22"/>
  <c r="D36" i="22"/>
  <c r="C4" i="22"/>
  <c r="P34" i="22"/>
  <c r="C28" i="22"/>
  <c r="E28" i="22"/>
  <c r="D69" i="22" s="1"/>
  <c r="D85" i="22"/>
  <c r="D86" i="22"/>
  <c r="F28" i="22"/>
  <c r="H28" i="22"/>
  <c r="G69" i="22" s="1"/>
  <c r="G85" i="22"/>
  <c r="G86" i="22"/>
  <c r="I28" i="22"/>
  <c r="K28" i="22"/>
  <c r="J69" i="22" s="1"/>
  <c r="J85" i="22"/>
  <c r="J86" i="22"/>
  <c r="L28" i="22"/>
  <c r="N28" i="22"/>
  <c r="M69" i="22" s="1"/>
  <c r="M36" i="22"/>
  <c r="M37" i="22"/>
  <c r="M87" i="22" s="1"/>
  <c r="M85" i="22"/>
  <c r="M86" i="22"/>
  <c r="M35" i="22"/>
  <c r="J35" i="22"/>
  <c r="G35" i="22"/>
  <c r="D35" i="22"/>
  <c r="C6" i="22"/>
  <c r="A12" i="22" s="1"/>
  <c r="A13" i="22" s="1"/>
  <c r="A14" i="22" s="1"/>
  <c r="A15" i="22" s="1"/>
  <c r="A16" i="22" s="1"/>
  <c r="A17" i="22" s="1"/>
  <c r="A18" i="22" s="1"/>
  <c r="A19" i="22" s="1"/>
  <c r="A20" i="22" s="1"/>
  <c r="A21" i="22" s="1"/>
  <c r="A22" i="22" s="1"/>
  <c r="A23" i="22" s="1"/>
  <c r="A24" i="22" s="1"/>
  <c r="A25" i="22" s="1"/>
  <c r="A26" i="22" s="1"/>
  <c r="C5" i="22"/>
  <c r="D70" i="22"/>
  <c r="D71" i="22"/>
  <c r="D72" i="22"/>
  <c r="D73" i="22"/>
  <c r="D67" i="22"/>
  <c r="D28" i="22"/>
  <c r="D68" i="22" s="1"/>
  <c r="M67" i="22"/>
  <c r="M28" i="22"/>
  <c r="M68" i="22" s="1"/>
  <c r="M70" i="22"/>
  <c r="M71" i="22"/>
  <c r="M72" i="22"/>
  <c r="M73" i="22"/>
  <c r="G67" i="22"/>
  <c r="G28" i="22"/>
  <c r="G68" i="22" s="1"/>
  <c r="G70" i="22"/>
  <c r="G71" i="22"/>
  <c r="G72" i="22"/>
  <c r="G73" i="22"/>
  <c r="J67" i="22"/>
  <c r="J28" i="22"/>
  <c r="J68" i="22" s="1"/>
  <c r="J70" i="22"/>
  <c r="J71" i="22"/>
  <c r="J72" i="22"/>
  <c r="J73" i="22"/>
  <c r="P41" i="22"/>
  <c r="P40" i="22"/>
  <c r="P39" i="22"/>
  <c r="O15" i="22"/>
  <c r="P15" i="22"/>
  <c r="O16" i="22"/>
  <c r="P16" i="22"/>
  <c r="O17" i="22"/>
  <c r="P17" i="22"/>
  <c r="O18" i="22"/>
  <c r="P18" i="22"/>
  <c r="O19" i="22"/>
  <c r="P19" i="22"/>
  <c r="O20" i="22"/>
  <c r="P20" i="22"/>
  <c r="O21" i="22"/>
  <c r="P21" i="22"/>
  <c r="O22" i="22"/>
  <c r="P22" i="22"/>
  <c r="O23" i="22"/>
  <c r="P23" i="22"/>
  <c r="O14" i="22"/>
  <c r="O24" i="22"/>
  <c r="O25" i="22"/>
  <c r="O26" i="22"/>
  <c r="O27" i="22"/>
  <c r="O12" i="22"/>
  <c r="O13" i="22"/>
  <c r="P27" i="22"/>
  <c r="P26" i="22"/>
  <c r="P25" i="22"/>
  <c r="P24" i="22"/>
  <c r="P14" i="22"/>
  <c r="P13" i="22"/>
  <c r="P12" i="22"/>
  <c r="I6" i="22"/>
  <c r="C4" i="23"/>
  <c r="P34" i="23"/>
  <c r="D37" i="23"/>
  <c r="D87" i="23" s="1"/>
  <c r="D85" i="23"/>
  <c r="D86" i="23"/>
  <c r="G37" i="23"/>
  <c r="G87" i="23" s="1"/>
  <c r="G85" i="23"/>
  <c r="G86" i="23"/>
  <c r="J37" i="23"/>
  <c r="J87" i="23" s="1"/>
  <c r="J88" i="23" s="1"/>
  <c r="J85" i="23"/>
  <c r="J86" i="23"/>
  <c r="L28" i="23"/>
  <c r="N28" i="23"/>
  <c r="M69" i="23" s="1"/>
  <c r="M36" i="23"/>
  <c r="M37" i="23"/>
  <c r="M87" i="23" s="1"/>
  <c r="M85" i="23"/>
  <c r="M86" i="23"/>
  <c r="M35" i="23"/>
  <c r="J35" i="23"/>
  <c r="J36" i="23"/>
  <c r="G35" i="23"/>
  <c r="G36" i="23"/>
  <c r="D35" i="23"/>
  <c r="D36" i="23"/>
  <c r="C6" i="23"/>
  <c r="A12" i="23" s="1"/>
  <c r="A13" i="23" s="1"/>
  <c r="A14" i="23" s="1"/>
  <c r="A15" i="23" s="1"/>
  <c r="A16" i="23" s="1"/>
  <c r="A17" i="23" s="1"/>
  <c r="A18" i="23" s="1"/>
  <c r="A19" i="23" s="1"/>
  <c r="A20" i="23" s="1"/>
  <c r="A21" i="23" s="1"/>
  <c r="A22" i="23" s="1"/>
  <c r="A23" i="23" s="1"/>
  <c r="A24" i="23" s="1"/>
  <c r="A25" i="23" s="1"/>
  <c r="A26" i="23" s="1"/>
  <c r="C5" i="23"/>
  <c r="D70" i="23"/>
  <c r="D71" i="23"/>
  <c r="D72" i="23"/>
  <c r="D73" i="23"/>
  <c r="D67" i="23"/>
  <c r="D28" i="23"/>
  <c r="D68" i="23" s="1"/>
  <c r="E28" i="23"/>
  <c r="D69" i="23" s="1"/>
  <c r="D74" i="23" s="1"/>
  <c r="M67" i="23"/>
  <c r="M28" i="23"/>
  <c r="M68" i="23" s="1"/>
  <c r="M70" i="23"/>
  <c r="M71" i="23"/>
  <c r="M72" i="23"/>
  <c r="M73" i="23"/>
  <c r="G67" i="23"/>
  <c r="G28" i="23"/>
  <c r="G68" i="23" s="1"/>
  <c r="H28" i="23"/>
  <c r="G69" i="23" s="1"/>
  <c r="G70" i="23"/>
  <c r="G71" i="23"/>
  <c r="G72" i="23"/>
  <c r="G73" i="23"/>
  <c r="J67" i="23"/>
  <c r="J28" i="23"/>
  <c r="J68" i="23" s="1"/>
  <c r="K28" i="23"/>
  <c r="J69" i="23" s="1"/>
  <c r="J74" i="23" s="1"/>
  <c r="J70" i="23"/>
  <c r="J71" i="23"/>
  <c r="J72" i="23"/>
  <c r="J73" i="23"/>
  <c r="P41" i="23"/>
  <c r="P40" i="23"/>
  <c r="P39" i="23"/>
  <c r="O15" i="23"/>
  <c r="P15" i="23"/>
  <c r="Q15" i="23"/>
  <c r="O16" i="23"/>
  <c r="P16" i="23"/>
  <c r="Q16" i="23"/>
  <c r="O17" i="23"/>
  <c r="P17" i="23"/>
  <c r="Q17" i="23"/>
  <c r="O18" i="23"/>
  <c r="P18" i="23"/>
  <c r="Q18" i="23"/>
  <c r="O19" i="23"/>
  <c r="P19" i="23"/>
  <c r="Q19" i="23"/>
  <c r="O20" i="23"/>
  <c r="P20" i="23"/>
  <c r="Q20" i="23"/>
  <c r="O21" i="23"/>
  <c r="P21" i="23"/>
  <c r="Q21" i="23"/>
  <c r="O22" i="23"/>
  <c r="P22" i="23"/>
  <c r="Q22" i="23"/>
  <c r="O23" i="23"/>
  <c r="P23" i="23"/>
  <c r="Q23" i="23"/>
  <c r="Q14" i="23"/>
  <c r="Q24" i="23"/>
  <c r="Q25" i="23"/>
  <c r="Q26" i="23"/>
  <c r="O14" i="23"/>
  <c r="O24" i="23"/>
  <c r="O25" i="23"/>
  <c r="O26" i="23"/>
  <c r="O27" i="23"/>
  <c r="O12" i="23"/>
  <c r="O13" i="23"/>
  <c r="Q27" i="23"/>
  <c r="Q12" i="23"/>
  <c r="Q13" i="23"/>
  <c r="C28" i="23"/>
  <c r="F28" i="23"/>
  <c r="P27" i="23"/>
  <c r="P26" i="23"/>
  <c r="P25" i="23"/>
  <c r="P24" i="23"/>
  <c r="P14" i="23"/>
  <c r="P13" i="23"/>
  <c r="P12" i="23"/>
  <c r="I28" i="23"/>
  <c r="I6" i="23"/>
  <c r="C4" i="21"/>
  <c r="P34" i="21"/>
  <c r="F38" i="3" s="1"/>
  <c r="D37" i="21"/>
  <c r="D87" i="21" s="1"/>
  <c r="D85" i="21"/>
  <c r="D86" i="21"/>
  <c r="G37" i="21"/>
  <c r="G87" i="21" s="1"/>
  <c r="G85" i="21"/>
  <c r="G86" i="21"/>
  <c r="J37" i="21"/>
  <c r="J87" i="21" s="1"/>
  <c r="J85" i="21"/>
  <c r="J86" i="21"/>
  <c r="L28" i="21"/>
  <c r="N28" i="21"/>
  <c r="M69" i="21" s="1"/>
  <c r="M36" i="21"/>
  <c r="M37" i="21"/>
  <c r="M87" i="21" s="1"/>
  <c r="M85" i="21"/>
  <c r="M86" i="21"/>
  <c r="M35" i="21"/>
  <c r="J35" i="21"/>
  <c r="J36" i="21"/>
  <c r="G35" i="21"/>
  <c r="G36" i="21"/>
  <c r="D35" i="21"/>
  <c r="D36" i="21"/>
  <c r="C6" i="21"/>
  <c r="A12" i="21" s="1"/>
  <c r="A13" i="21" s="1"/>
  <c r="A14" i="21" s="1"/>
  <c r="A15" i="21" s="1"/>
  <c r="A16" i="21" s="1"/>
  <c r="A17" i="21" s="1"/>
  <c r="A18" i="21" s="1"/>
  <c r="A19" i="21" s="1"/>
  <c r="A20" i="21" s="1"/>
  <c r="A21" i="21" s="1"/>
  <c r="A22" i="21" s="1"/>
  <c r="A23" i="21" s="1"/>
  <c r="A24" i="21" s="1"/>
  <c r="A25" i="21" s="1"/>
  <c r="A26" i="21" s="1"/>
  <c r="C5" i="21"/>
  <c r="D70" i="21"/>
  <c r="D71" i="21"/>
  <c r="D72" i="21"/>
  <c r="D73" i="21"/>
  <c r="D67" i="21"/>
  <c r="D28" i="21"/>
  <c r="D68" i="21" s="1"/>
  <c r="E28" i="21"/>
  <c r="D69" i="21" s="1"/>
  <c r="D74" i="21" s="1"/>
  <c r="M67" i="21"/>
  <c r="M28" i="21"/>
  <c r="M68" i="21" s="1"/>
  <c r="M70" i="21"/>
  <c r="M71" i="21"/>
  <c r="M72" i="21"/>
  <c r="M73" i="21"/>
  <c r="G67" i="21"/>
  <c r="G28" i="21"/>
  <c r="G68" i="21" s="1"/>
  <c r="H28" i="21"/>
  <c r="G69" i="21" s="1"/>
  <c r="G70" i="21"/>
  <c r="G71" i="21"/>
  <c r="G72" i="21"/>
  <c r="G73" i="21"/>
  <c r="J67" i="21"/>
  <c r="J28" i="21"/>
  <c r="J68" i="21" s="1"/>
  <c r="K28" i="21"/>
  <c r="J69" i="21" s="1"/>
  <c r="J70" i="21"/>
  <c r="J71" i="21"/>
  <c r="J72" i="21"/>
  <c r="J73" i="21"/>
  <c r="P41" i="21"/>
  <c r="P40" i="21"/>
  <c r="P39" i="21"/>
  <c r="O15" i="21"/>
  <c r="P15" i="21"/>
  <c r="Q15" i="21"/>
  <c r="O16" i="21"/>
  <c r="P16" i="21"/>
  <c r="Q16" i="21"/>
  <c r="O17" i="21"/>
  <c r="P17" i="21"/>
  <c r="Q17" i="21"/>
  <c r="O18" i="21"/>
  <c r="P18" i="21"/>
  <c r="Q18" i="21"/>
  <c r="O19" i="21"/>
  <c r="P19" i="21"/>
  <c r="Q19" i="21"/>
  <c r="O20" i="21"/>
  <c r="P20" i="21"/>
  <c r="Q20" i="21"/>
  <c r="O21" i="21"/>
  <c r="P21" i="21"/>
  <c r="Q21" i="21"/>
  <c r="O22" i="21"/>
  <c r="P22" i="21"/>
  <c r="Q22" i="21"/>
  <c r="O23" i="21"/>
  <c r="P23" i="21"/>
  <c r="Q23" i="21"/>
  <c r="Q14" i="21"/>
  <c r="Q24" i="21"/>
  <c r="Q25" i="21"/>
  <c r="Q26" i="21"/>
  <c r="O14" i="21"/>
  <c r="O24" i="21"/>
  <c r="O25" i="21"/>
  <c r="O26" i="21"/>
  <c r="O27" i="21"/>
  <c r="O12" i="21"/>
  <c r="O13" i="21"/>
  <c r="Q27" i="21"/>
  <c r="Q12" i="21"/>
  <c r="Q13" i="21"/>
  <c r="P37" i="21" s="1"/>
  <c r="C28" i="21"/>
  <c r="F28" i="21"/>
  <c r="P27" i="21"/>
  <c r="P26" i="21"/>
  <c r="P25" i="21"/>
  <c r="P24" i="21"/>
  <c r="P14" i="21"/>
  <c r="P13" i="21"/>
  <c r="P12" i="21"/>
  <c r="I28" i="21"/>
  <c r="I6" i="21"/>
  <c r="C4" i="24"/>
  <c r="P34" i="24"/>
  <c r="D37" i="24"/>
  <c r="D87" i="24" s="1"/>
  <c r="D85" i="24"/>
  <c r="D86" i="24"/>
  <c r="G37" i="24"/>
  <c r="G87" i="24" s="1"/>
  <c r="G85" i="24"/>
  <c r="G86" i="24"/>
  <c r="J37" i="24"/>
  <c r="J87" i="24" s="1"/>
  <c r="J88" i="24" s="1"/>
  <c r="J85" i="24"/>
  <c r="J86" i="24"/>
  <c r="L28" i="24"/>
  <c r="N28" i="24"/>
  <c r="M69" i="24" s="1"/>
  <c r="M36" i="24"/>
  <c r="M37" i="24"/>
  <c r="M87" i="24" s="1"/>
  <c r="M85" i="24"/>
  <c r="M86" i="24"/>
  <c r="M35" i="24"/>
  <c r="J35" i="24"/>
  <c r="J36" i="24"/>
  <c r="G35" i="24"/>
  <c r="G36" i="24"/>
  <c r="D35" i="24"/>
  <c r="D36" i="24"/>
  <c r="C6" i="24"/>
  <c r="A12" i="24" s="1"/>
  <c r="A13" i="24" s="1"/>
  <c r="A14" i="24" s="1"/>
  <c r="A15" i="24" s="1"/>
  <c r="A16" i="24" s="1"/>
  <c r="A17" i="24" s="1"/>
  <c r="A18" i="24" s="1"/>
  <c r="A19" i="24" s="1"/>
  <c r="A20" i="24" s="1"/>
  <c r="A21" i="24" s="1"/>
  <c r="A22" i="24" s="1"/>
  <c r="A23" i="24" s="1"/>
  <c r="A24" i="24" s="1"/>
  <c r="A25" i="24" s="1"/>
  <c r="A26" i="24" s="1"/>
  <c r="C5" i="24"/>
  <c r="D70" i="24"/>
  <c r="D71" i="24"/>
  <c r="D72" i="24"/>
  <c r="D73" i="24"/>
  <c r="D67" i="24"/>
  <c r="D28" i="24"/>
  <c r="D68" i="24" s="1"/>
  <c r="E28" i="24"/>
  <c r="D69" i="24" s="1"/>
  <c r="M67" i="24"/>
  <c r="M28" i="24"/>
  <c r="M68" i="24" s="1"/>
  <c r="M70" i="24"/>
  <c r="M71" i="24"/>
  <c r="M72" i="24"/>
  <c r="M73" i="24"/>
  <c r="G67" i="24"/>
  <c r="G28" i="24"/>
  <c r="G68" i="24" s="1"/>
  <c r="H28" i="24"/>
  <c r="G69" i="24" s="1"/>
  <c r="G70" i="24"/>
  <c r="G71" i="24"/>
  <c r="G72" i="24"/>
  <c r="G73" i="24"/>
  <c r="J67" i="24"/>
  <c r="J74" i="24" s="1"/>
  <c r="J28" i="24"/>
  <c r="J68" i="24" s="1"/>
  <c r="K28" i="24"/>
  <c r="J69" i="24" s="1"/>
  <c r="J70" i="24"/>
  <c r="J71" i="24"/>
  <c r="J72" i="24"/>
  <c r="J73" i="24"/>
  <c r="P41" i="24"/>
  <c r="P40" i="24"/>
  <c r="P39" i="24"/>
  <c r="O15" i="24"/>
  <c r="P15" i="24"/>
  <c r="Q15" i="24"/>
  <c r="P37" i="24" s="1"/>
  <c r="O16" i="24"/>
  <c r="P16" i="24"/>
  <c r="Q16" i="24"/>
  <c r="O17" i="24"/>
  <c r="P17" i="24"/>
  <c r="Q17" i="24"/>
  <c r="O18" i="24"/>
  <c r="P18" i="24"/>
  <c r="Q18" i="24"/>
  <c r="O19" i="24"/>
  <c r="P19" i="24"/>
  <c r="Q19" i="24"/>
  <c r="O20" i="24"/>
  <c r="P20" i="24"/>
  <c r="Q20" i="24"/>
  <c r="O21" i="24"/>
  <c r="P21" i="24"/>
  <c r="Q21" i="24"/>
  <c r="O22" i="24"/>
  <c r="P22" i="24"/>
  <c r="Q22" i="24"/>
  <c r="O23" i="24"/>
  <c r="P23" i="24"/>
  <c r="Q23" i="24"/>
  <c r="Q14" i="24"/>
  <c r="Q24" i="24"/>
  <c r="Q25" i="24"/>
  <c r="Q26" i="24"/>
  <c r="O14" i="24"/>
  <c r="O24" i="24"/>
  <c r="O25" i="24"/>
  <c r="O26" i="24"/>
  <c r="O27" i="24"/>
  <c r="O12" i="24"/>
  <c r="O13" i="24"/>
  <c r="Q27" i="24"/>
  <c r="Q12" i="24"/>
  <c r="Q13" i="24"/>
  <c r="C28" i="24"/>
  <c r="F28" i="24"/>
  <c r="P27" i="24"/>
  <c r="P26" i="24"/>
  <c r="P25" i="24"/>
  <c r="P24" i="24"/>
  <c r="P14" i="24"/>
  <c r="P13" i="24"/>
  <c r="P12" i="24"/>
  <c r="I28" i="24"/>
  <c r="I6" i="24"/>
  <c r="Q12" i="29"/>
  <c r="Q13" i="29"/>
  <c r="Q14" i="29"/>
  <c r="Q28" i="29" s="1"/>
  <c r="Q15" i="29"/>
  <c r="Q16" i="29"/>
  <c r="Q17" i="29"/>
  <c r="Q18" i="29"/>
  <c r="Q19" i="29"/>
  <c r="Q20" i="29"/>
  <c r="Q21" i="29"/>
  <c r="Q22" i="29"/>
  <c r="Q23" i="29"/>
  <c r="Q24" i="29"/>
  <c r="Q25" i="29"/>
  <c r="Q26" i="29"/>
  <c r="Q27" i="29"/>
  <c r="O12" i="29"/>
  <c r="O13" i="29"/>
  <c r="O14" i="29"/>
  <c r="O15" i="29"/>
  <c r="O16" i="29"/>
  <c r="O17" i="29"/>
  <c r="O18" i="29"/>
  <c r="O19" i="29"/>
  <c r="O20" i="29"/>
  <c r="O21" i="29"/>
  <c r="O22" i="29"/>
  <c r="O23" i="29"/>
  <c r="O24" i="29"/>
  <c r="O25" i="29"/>
  <c r="O26" i="29"/>
  <c r="O27" i="29"/>
  <c r="P34" i="29"/>
  <c r="F21" i="3" s="1"/>
  <c r="M37" i="29"/>
  <c r="I28" i="29"/>
  <c r="K28" i="29"/>
  <c r="J69" i="29" s="1"/>
  <c r="J36" i="29"/>
  <c r="J37" i="29"/>
  <c r="F28" i="29"/>
  <c r="H28" i="29"/>
  <c r="G69" i="29" s="1"/>
  <c r="G36" i="29"/>
  <c r="G37" i="29"/>
  <c r="E28" i="29"/>
  <c r="D69" i="29" s="1"/>
  <c r="D36" i="29"/>
  <c r="D37" i="29"/>
  <c r="D87" i="29" s="1"/>
  <c r="M36" i="29"/>
  <c r="C4" i="29"/>
  <c r="D85" i="29"/>
  <c r="D86" i="29"/>
  <c r="G87" i="29"/>
  <c r="G85" i="29"/>
  <c r="G86" i="29"/>
  <c r="J87" i="29"/>
  <c r="J85" i="29"/>
  <c r="J86" i="29"/>
  <c r="L28" i="29"/>
  <c r="N28" i="29"/>
  <c r="M69" i="29" s="1"/>
  <c r="M87" i="29"/>
  <c r="M85" i="29"/>
  <c r="M86" i="29"/>
  <c r="M35" i="29"/>
  <c r="J35" i="29"/>
  <c r="G35" i="29"/>
  <c r="D35" i="29"/>
  <c r="C6" i="29"/>
  <c r="A12" i="29" s="1"/>
  <c r="A13" i="29" s="1"/>
  <c r="A14" i="29" s="1"/>
  <c r="A15" i="29" s="1"/>
  <c r="A16" i="29" s="1"/>
  <c r="A17" i="29" s="1"/>
  <c r="A18" i="29" s="1"/>
  <c r="A19" i="29" s="1"/>
  <c r="A20" i="29" s="1"/>
  <c r="A21" i="29" s="1"/>
  <c r="A22" i="29" s="1"/>
  <c r="A23" i="29" s="1"/>
  <c r="A24" i="29" s="1"/>
  <c r="A25" i="29" s="1"/>
  <c r="A26" i="29" s="1"/>
  <c r="C5" i="29"/>
  <c r="D70" i="29"/>
  <c r="D71" i="29"/>
  <c r="D72" i="29"/>
  <c r="D73" i="29"/>
  <c r="D67" i="29"/>
  <c r="D28" i="29"/>
  <c r="D68" i="29"/>
  <c r="M67" i="29"/>
  <c r="M28" i="29"/>
  <c r="M68" i="29" s="1"/>
  <c r="M70" i="29"/>
  <c r="M71" i="29"/>
  <c r="M72" i="29"/>
  <c r="M73" i="29"/>
  <c r="G67" i="29"/>
  <c r="G28" i="29"/>
  <c r="G68" i="29" s="1"/>
  <c r="G70" i="29"/>
  <c r="G71" i="29"/>
  <c r="G72" i="29"/>
  <c r="G73" i="29"/>
  <c r="J67" i="29"/>
  <c r="J28" i="29"/>
  <c r="J68" i="29" s="1"/>
  <c r="J70" i="29"/>
  <c r="J71" i="29"/>
  <c r="J72" i="29"/>
  <c r="J73" i="29"/>
  <c r="P41" i="29"/>
  <c r="P40" i="29"/>
  <c r="P39" i="29"/>
  <c r="P15" i="29"/>
  <c r="P16" i="29"/>
  <c r="P17" i="29"/>
  <c r="P18" i="29"/>
  <c r="P19" i="29"/>
  <c r="P20" i="29"/>
  <c r="P21" i="29"/>
  <c r="P22" i="29"/>
  <c r="P23" i="29"/>
  <c r="C28" i="29"/>
  <c r="P27" i="29"/>
  <c r="P26" i="29"/>
  <c r="P25" i="29"/>
  <c r="P24" i="29"/>
  <c r="P14" i="29"/>
  <c r="P13" i="29"/>
  <c r="P12" i="29"/>
  <c r="I6" i="29"/>
  <c r="Q12" i="10"/>
  <c r="Q13" i="10"/>
  <c r="Q14" i="10"/>
  <c r="Q15" i="10"/>
  <c r="Q16" i="10"/>
  <c r="Q17" i="10"/>
  <c r="Q18" i="10"/>
  <c r="Q19" i="10"/>
  <c r="Q20" i="10"/>
  <c r="Q21" i="10"/>
  <c r="Q22" i="10"/>
  <c r="Q23" i="10"/>
  <c r="Q24" i="10"/>
  <c r="Q26" i="10"/>
  <c r="Q27" i="10"/>
  <c r="O14" i="10"/>
  <c r="O15" i="10"/>
  <c r="O16" i="10"/>
  <c r="O17" i="10"/>
  <c r="O18" i="10"/>
  <c r="O19" i="10"/>
  <c r="O20" i="10"/>
  <c r="O21" i="10"/>
  <c r="O22" i="10"/>
  <c r="O23" i="10"/>
  <c r="O24" i="10"/>
  <c r="O26" i="10"/>
  <c r="O27" i="10"/>
  <c r="O12" i="10"/>
  <c r="O13" i="10"/>
  <c r="P34" i="10"/>
  <c r="F22" i="3" s="1"/>
  <c r="G37" i="10"/>
  <c r="G87" i="10" s="1"/>
  <c r="G36" i="10"/>
  <c r="I28" i="10"/>
  <c r="K28" i="10" s="1"/>
  <c r="J69" i="10" s="1"/>
  <c r="F28" i="10"/>
  <c r="H28" i="10"/>
  <c r="G69" i="10" s="1"/>
  <c r="C4" i="10"/>
  <c r="D85" i="10"/>
  <c r="G85" i="10"/>
  <c r="G86" i="10"/>
  <c r="J85" i="10"/>
  <c r="J86" i="10"/>
  <c r="M85" i="10"/>
  <c r="M86" i="10"/>
  <c r="J35" i="10"/>
  <c r="G35" i="10"/>
  <c r="C6" i="10"/>
  <c r="A12" i="10" s="1"/>
  <c r="A13" i="10" s="1"/>
  <c r="A14" i="10" s="1"/>
  <c r="A15" i="10" s="1"/>
  <c r="A16" i="10" s="1"/>
  <c r="A17" i="10" s="1"/>
  <c r="A18" i="10" s="1"/>
  <c r="A19" i="10" s="1"/>
  <c r="A20" i="10" s="1"/>
  <c r="A21" i="10" s="1"/>
  <c r="A22" i="10" s="1"/>
  <c r="A23" i="10" s="1"/>
  <c r="A24" i="10" s="1"/>
  <c r="A25" i="10" s="1"/>
  <c r="A26" i="10" s="1"/>
  <c r="C5" i="10"/>
  <c r="D70" i="10"/>
  <c r="D71" i="10"/>
  <c r="D72" i="10"/>
  <c r="D73" i="10"/>
  <c r="M67" i="10"/>
  <c r="M70" i="10"/>
  <c r="M71" i="10"/>
  <c r="M72" i="10"/>
  <c r="M73" i="10"/>
  <c r="G67" i="10"/>
  <c r="G28" i="10"/>
  <c r="G68" i="10" s="1"/>
  <c r="G70" i="10"/>
  <c r="G71" i="10"/>
  <c r="G72" i="10"/>
  <c r="G73" i="10"/>
  <c r="J67" i="10"/>
  <c r="J70" i="10"/>
  <c r="J71" i="10"/>
  <c r="J72" i="10"/>
  <c r="J73" i="10"/>
  <c r="P41" i="10"/>
  <c r="P40" i="10"/>
  <c r="P39" i="10"/>
  <c r="P15" i="10"/>
  <c r="P16" i="10"/>
  <c r="P17" i="10"/>
  <c r="P18" i="10"/>
  <c r="P19" i="10"/>
  <c r="P20" i="10"/>
  <c r="P21" i="10"/>
  <c r="P22" i="10"/>
  <c r="P23" i="10"/>
  <c r="P27" i="10"/>
  <c r="P26" i="10"/>
  <c r="P25" i="10"/>
  <c r="P24" i="10"/>
  <c r="P14" i="10"/>
  <c r="P13" i="10"/>
  <c r="P12" i="10"/>
  <c r="I6" i="10"/>
  <c r="Q12" i="11"/>
  <c r="Q13" i="11"/>
  <c r="Q14" i="11"/>
  <c r="Q15" i="11"/>
  <c r="Q16" i="11"/>
  <c r="Q17" i="11"/>
  <c r="Q18" i="11"/>
  <c r="Q19" i="11"/>
  <c r="Q20" i="11"/>
  <c r="Q21" i="11"/>
  <c r="Q22" i="11"/>
  <c r="Q23" i="11"/>
  <c r="Q24" i="11"/>
  <c r="Q26" i="11"/>
  <c r="Q27" i="11"/>
  <c r="O12" i="11"/>
  <c r="O13" i="11"/>
  <c r="O14" i="11"/>
  <c r="O15" i="11"/>
  <c r="O16" i="11"/>
  <c r="O17" i="11"/>
  <c r="O18" i="11"/>
  <c r="O19" i="11"/>
  <c r="O20" i="11"/>
  <c r="O21" i="11"/>
  <c r="O22" i="11"/>
  <c r="O23" i="11"/>
  <c r="O24" i="11"/>
  <c r="O26" i="11"/>
  <c r="O27" i="11"/>
  <c r="P34" i="11"/>
  <c r="F24" i="3" s="1"/>
  <c r="L28" i="11"/>
  <c r="N28" i="11" s="1"/>
  <c r="M69" i="11" s="1"/>
  <c r="J37" i="11"/>
  <c r="J87" i="11" s="1"/>
  <c r="J36" i="11"/>
  <c r="C4" i="11"/>
  <c r="D85" i="11"/>
  <c r="G85" i="11"/>
  <c r="G86" i="11"/>
  <c r="J85" i="11"/>
  <c r="J86" i="11"/>
  <c r="M85" i="11"/>
  <c r="M86" i="11"/>
  <c r="C6" i="11"/>
  <c r="A12" i="11" s="1"/>
  <c r="A13" i="11" s="1"/>
  <c r="A14" i="11" s="1"/>
  <c r="A15" i="11" s="1"/>
  <c r="A16" i="11" s="1"/>
  <c r="A17" i="11" s="1"/>
  <c r="A18" i="11" s="1"/>
  <c r="A19" i="11" s="1"/>
  <c r="A20" i="11" s="1"/>
  <c r="A21" i="11" s="1"/>
  <c r="A22" i="11" s="1"/>
  <c r="A23" i="11" s="1"/>
  <c r="A24" i="11" s="1"/>
  <c r="A25" i="11" s="1"/>
  <c r="A26" i="11" s="1"/>
  <c r="C5" i="11"/>
  <c r="D70" i="11"/>
  <c r="D71" i="11"/>
  <c r="D72" i="11"/>
  <c r="D73" i="11"/>
  <c r="M67" i="11"/>
  <c r="M70" i="11"/>
  <c r="M71" i="11"/>
  <c r="M72" i="11"/>
  <c r="M73" i="11"/>
  <c r="G67" i="11"/>
  <c r="G70" i="11"/>
  <c r="G71" i="11"/>
  <c r="G72" i="11"/>
  <c r="G73" i="11"/>
  <c r="J67" i="11"/>
  <c r="J28" i="11"/>
  <c r="J68" i="11" s="1"/>
  <c r="K28" i="11"/>
  <c r="J69" i="11" s="1"/>
  <c r="J74" i="11" s="1"/>
  <c r="J70" i="11"/>
  <c r="J71" i="11"/>
  <c r="J72" i="11"/>
  <c r="J73" i="11"/>
  <c r="P41" i="11"/>
  <c r="P40" i="11"/>
  <c r="P39" i="11"/>
  <c r="P15" i="11"/>
  <c r="P16" i="11"/>
  <c r="P17" i="11"/>
  <c r="P18" i="11"/>
  <c r="P19" i="11"/>
  <c r="P20" i="11"/>
  <c r="P21" i="11"/>
  <c r="P22" i="11"/>
  <c r="P23" i="11"/>
  <c r="F28" i="11"/>
  <c r="G28" i="11" s="1"/>
  <c r="G68" i="11" s="1"/>
  <c r="P27" i="11"/>
  <c r="P26" i="11"/>
  <c r="P25" i="11"/>
  <c r="P24" i="11"/>
  <c r="P14" i="11"/>
  <c r="P13" i="11"/>
  <c r="P12" i="11"/>
  <c r="I28" i="11"/>
  <c r="I6" i="11"/>
  <c r="Q12" i="30"/>
  <c r="Q13" i="30"/>
  <c r="Q14" i="30"/>
  <c r="Q15" i="30"/>
  <c r="Q16" i="30"/>
  <c r="Q17" i="30"/>
  <c r="Q18" i="30"/>
  <c r="Q19" i="30"/>
  <c r="Q20" i="30"/>
  <c r="Q21" i="30"/>
  <c r="Q22" i="30"/>
  <c r="Q23" i="30"/>
  <c r="Q24" i="30"/>
  <c r="Q25" i="30"/>
  <c r="Q26" i="30"/>
  <c r="Q27" i="30"/>
  <c r="M37" i="30"/>
  <c r="M87" i="30" s="1"/>
  <c r="J37" i="30"/>
  <c r="J87" i="30" s="1"/>
  <c r="G37" i="30"/>
  <c r="G87" i="30" s="1"/>
  <c r="D37" i="30"/>
  <c r="D87" i="30" s="1"/>
  <c r="M36" i="30"/>
  <c r="J36" i="30"/>
  <c r="G36" i="30"/>
  <c r="D36" i="30"/>
  <c r="L28" i="30"/>
  <c r="N28" i="30"/>
  <c r="M69" i="30" s="1"/>
  <c r="M85" i="30"/>
  <c r="M86" i="30"/>
  <c r="J85" i="30"/>
  <c r="J86" i="30"/>
  <c r="G85" i="30"/>
  <c r="G88" i="30" s="1"/>
  <c r="G86" i="30"/>
  <c r="C28" i="30"/>
  <c r="E28" i="30"/>
  <c r="D69" i="30" s="1"/>
  <c r="D85" i="30"/>
  <c r="D86" i="30"/>
  <c r="M67" i="30"/>
  <c r="M28" i="30"/>
  <c r="M68" i="30" s="1"/>
  <c r="M70" i="30"/>
  <c r="M71" i="30"/>
  <c r="M72" i="30"/>
  <c r="M73" i="30"/>
  <c r="J67" i="30"/>
  <c r="J28" i="30"/>
  <c r="J68" i="30"/>
  <c r="K28" i="30"/>
  <c r="J69" i="30" s="1"/>
  <c r="J70" i="30"/>
  <c r="J71" i="30"/>
  <c r="J72" i="30"/>
  <c r="J73" i="30"/>
  <c r="G67" i="30"/>
  <c r="G28" i="30"/>
  <c r="G68" i="30"/>
  <c r="H28" i="30"/>
  <c r="G69" i="30" s="1"/>
  <c r="G70" i="30"/>
  <c r="G71" i="30"/>
  <c r="G72" i="30"/>
  <c r="G73" i="30"/>
  <c r="D67" i="30"/>
  <c r="D28" i="30"/>
  <c r="D68" i="30"/>
  <c r="D70" i="30"/>
  <c r="D71" i="30"/>
  <c r="D72" i="30"/>
  <c r="D73" i="30"/>
  <c r="P41" i="30"/>
  <c r="P40" i="30"/>
  <c r="P39" i="30"/>
  <c r="P34" i="30"/>
  <c r="F25" i="3" s="1"/>
  <c r="O12" i="30"/>
  <c r="O13" i="30"/>
  <c r="O14" i="30"/>
  <c r="O15" i="30"/>
  <c r="O16" i="30"/>
  <c r="O17" i="30"/>
  <c r="O18" i="30"/>
  <c r="O19" i="30"/>
  <c r="O20" i="30"/>
  <c r="O21" i="30"/>
  <c r="O22" i="30"/>
  <c r="O23" i="30"/>
  <c r="O24" i="30"/>
  <c r="O25" i="30"/>
  <c r="O26" i="30"/>
  <c r="O27" i="30"/>
  <c r="M35" i="30"/>
  <c r="J35" i="30"/>
  <c r="G35" i="30"/>
  <c r="D35" i="30"/>
  <c r="P12" i="30"/>
  <c r="P13" i="30"/>
  <c r="P14" i="30"/>
  <c r="P15" i="30"/>
  <c r="P16" i="30"/>
  <c r="P17" i="30"/>
  <c r="P18" i="30"/>
  <c r="P19" i="30"/>
  <c r="P20" i="30"/>
  <c r="P21" i="30"/>
  <c r="P22" i="30"/>
  <c r="P23" i="30"/>
  <c r="P24" i="30"/>
  <c r="P25" i="30"/>
  <c r="P26" i="30"/>
  <c r="P27" i="30"/>
  <c r="I28" i="30"/>
  <c r="F28" i="30"/>
  <c r="C6" i="30"/>
  <c r="A12" i="30" s="1"/>
  <c r="A13" i="30" s="1"/>
  <c r="A14" i="30" s="1"/>
  <c r="A15" i="30" s="1"/>
  <c r="A16" i="30" s="1"/>
  <c r="A17" i="30" s="1"/>
  <c r="A18" i="30" s="1"/>
  <c r="A19" i="30" s="1"/>
  <c r="A20" i="30" s="1"/>
  <c r="A21" i="30" s="1"/>
  <c r="A22" i="30" s="1"/>
  <c r="A23" i="30" s="1"/>
  <c r="A24" i="30" s="1"/>
  <c r="A25" i="30" s="1"/>
  <c r="A26" i="30" s="1"/>
  <c r="C5" i="30"/>
  <c r="C4" i="30"/>
  <c r="I6" i="30"/>
  <c r="Q12" i="12"/>
  <c r="Q13" i="12"/>
  <c r="P36" i="12" s="1"/>
  <c r="Q14" i="12"/>
  <c r="Q15" i="12"/>
  <c r="Q16" i="12"/>
  <c r="Q17" i="12"/>
  <c r="Q18" i="12"/>
  <c r="Q19" i="12"/>
  <c r="Q20" i="12"/>
  <c r="Q21" i="12"/>
  <c r="Q22" i="12"/>
  <c r="Q23" i="12"/>
  <c r="Q24" i="12"/>
  <c r="Q25" i="12"/>
  <c r="Q26" i="12"/>
  <c r="Q27" i="12"/>
  <c r="M37" i="12"/>
  <c r="M87" i="12" s="1"/>
  <c r="J37" i="12"/>
  <c r="J87" i="12" s="1"/>
  <c r="G37" i="12"/>
  <c r="D37" i="12"/>
  <c r="D87" i="12" s="1"/>
  <c r="M36" i="12"/>
  <c r="J36" i="12"/>
  <c r="G36" i="12"/>
  <c r="D36" i="12"/>
  <c r="C4" i="12"/>
  <c r="P34" i="12"/>
  <c r="D85" i="12"/>
  <c r="D86" i="12"/>
  <c r="G87" i="12"/>
  <c r="G85" i="12"/>
  <c r="G86" i="12"/>
  <c r="J85" i="12"/>
  <c r="J86" i="12"/>
  <c r="L28" i="12"/>
  <c r="N28" i="12"/>
  <c r="M69" i="12" s="1"/>
  <c r="M85" i="12"/>
  <c r="M88" i="12" s="1"/>
  <c r="M86" i="12"/>
  <c r="M35" i="12"/>
  <c r="J35" i="12"/>
  <c r="G35" i="12"/>
  <c r="D35" i="12"/>
  <c r="C6" i="12"/>
  <c r="A12" i="12" s="1"/>
  <c r="A13" i="12" s="1"/>
  <c r="A14" i="12" s="1"/>
  <c r="A15" i="12" s="1"/>
  <c r="A16" i="12" s="1"/>
  <c r="A17" i="12" s="1"/>
  <c r="A18" i="12" s="1"/>
  <c r="A19" i="12" s="1"/>
  <c r="A20" i="12" s="1"/>
  <c r="A21" i="12" s="1"/>
  <c r="A22" i="12" s="1"/>
  <c r="A23" i="12" s="1"/>
  <c r="A24" i="12" s="1"/>
  <c r="A25" i="12" s="1"/>
  <c r="A26" i="12" s="1"/>
  <c r="C5" i="12"/>
  <c r="D70" i="12"/>
  <c r="D71" i="12"/>
  <c r="D72" i="12"/>
  <c r="D73" i="12"/>
  <c r="D67" i="12"/>
  <c r="D28" i="12"/>
  <c r="D68" i="12" s="1"/>
  <c r="E28" i="12"/>
  <c r="D69" i="12" s="1"/>
  <c r="M67" i="12"/>
  <c r="M28" i="12"/>
  <c r="M68" i="12" s="1"/>
  <c r="M70" i="12"/>
  <c r="M71" i="12"/>
  <c r="M72" i="12"/>
  <c r="M73" i="12"/>
  <c r="G67" i="12"/>
  <c r="G28" i="12"/>
  <c r="G68" i="12" s="1"/>
  <c r="H28" i="12"/>
  <c r="G69" i="12" s="1"/>
  <c r="G70" i="12"/>
  <c r="G74" i="12" s="1"/>
  <c r="G71" i="12"/>
  <c r="G72" i="12"/>
  <c r="G73" i="12"/>
  <c r="J67" i="12"/>
  <c r="J28" i="12"/>
  <c r="J68" i="12" s="1"/>
  <c r="K28" i="12"/>
  <c r="J69" i="12" s="1"/>
  <c r="J70" i="12"/>
  <c r="J71" i="12"/>
  <c r="J72" i="12"/>
  <c r="J73" i="12"/>
  <c r="P41" i="12"/>
  <c r="P40" i="12"/>
  <c r="P39" i="12"/>
  <c r="O15" i="12"/>
  <c r="P15" i="12"/>
  <c r="O16" i="12"/>
  <c r="P16" i="12"/>
  <c r="O17" i="12"/>
  <c r="P17" i="12"/>
  <c r="O18" i="12"/>
  <c r="P18" i="12"/>
  <c r="O19" i="12"/>
  <c r="P19" i="12"/>
  <c r="O20" i="12"/>
  <c r="P20" i="12"/>
  <c r="O21" i="12"/>
  <c r="P21" i="12"/>
  <c r="O22" i="12"/>
  <c r="P22" i="12"/>
  <c r="O23" i="12"/>
  <c r="P23" i="12"/>
  <c r="O14" i="12"/>
  <c r="O24" i="12"/>
  <c r="O25" i="12"/>
  <c r="O26" i="12"/>
  <c r="O27" i="12"/>
  <c r="O12" i="12"/>
  <c r="O13" i="12"/>
  <c r="C28" i="12"/>
  <c r="F28" i="12"/>
  <c r="P27" i="12"/>
  <c r="P26" i="12"/>
  <c r="P25" i="12"/>
  <c r="P24" i="12"/>
  <c r="P14" i="12"/>
  <c r="P13" i="12"/>
  <c r="P12" i="12"/>
  <c r="I28" i="12"/>
  <c r="I6" i="12"/>
  <c r="Q12" i="13"/>
  <c r="Q13" i="13"/>
  <c r="Q14" i="13"/>
  <c r="Q15" i="13"/>
  <c r="Q16" i="13"/>
  <c r="Q17" i="13"/>
  <c r="Q18" i="13"/>
  <c r="Q19" i="13"/>
  <c r="Q20" i="13"/>
  <c r="Q21" i="13"/>
  <c r="Q22" i="13"/>
  <c r="Q23" i="13"/>
  <c r="Q24" i="13"/>
  <c r="Q25" i="13"/>
  <c r="Q26" i="13"/>
  <c r="Q27" i="13"/>
  <c r="O14" i="13"/>
  <c r="O15" i="13"/>
  <c r="O16" i="13"/>
  <c r="O17" i="13"/>
  <c r="O18" i="13"/>
  <c r="O19" i="13"/>
  <c r="O13" i="13"/>
  <c r="O20" i="13"/>
  <c r="O21" i="13"/>
  <c r="O22" i="13"/>
  <c r="O12" i="13"/>
  <c r="O23" i="13"/>
  <c r="O24" i="13"/>
  <c r="O25" i="13"/>
  <c r="O26" i="13"/>
  <c r="O27" i="13"/>
  <c r="P34" i="13"/>
  <c r="L28" i="13"/>
  <c r="N28" i="13"/>
  <c r="M69" i="13" s="1"/>
  <c r="M36" i="13"/>
  <c r="M37" i="13"/>
  <c r="M87" i="13" s="1"/>
  <c r="I28" i="13"/>
  <c r="K28" i="13"/>
  <c r="J69" i="13" s="1"/>
  <c r="J36" i="13"/>
  <c r="J37" i="13"/>
  <c r="G37" i="13"/>
  <c r="G87" i="13" s="1"/>
  <c r="C28" i="13"/>
  <c r="E28" i="13"/>
  <c r="D69" i="13" s="1"/>
  <c r="D36" i="13"/>
  <c r="D37" i="13"/>
  <c r="D87" i="13" s="1"/>
  <c r="G36" i="13"/>
  <c r="C4" i="13"/>
  <c r="D85" i="13"/>
  <c r="D86" i="13"/>
  <c r="G85" i="13"/>
  <c r="G86" i="13"/>
  <c r="J87" i="13"/>
  <c r="J85" i="13"/>
  <c r="J86" i="13"/>
  <c r="M85" i="13"/>
  <c r="M86" i="13"/>
  <c r="M35" i="13"/>
  <c r="J35" i="13"/>
  <c r="G35" i="13"/>
  <c r="D35" i="13"/>
  <c r="C6" i="13"/>
  <c r="A12" i="13" s="1"/>
  <c r="A13" i="13" s="1"/>
  <c r="A14" i="13" s="1"/>
  <c r="A15" i="13" s="1"/>
  <c r="A16" i="13" s="1"/>
  <c r="A17" i="13" s="1"/>
  <c r="A18" i="13" s="1"/>
  <c r="A19" i="13" s="1"/>
  <c r="A20" i="13" s="1"/>
  <c r="A21" i="13" s="1"/>
  <c r="A22" i="13" s="1"/>
  <c r="A23" i="13" s="1"/>
  <c r="A24" i="13" s="1"/>
  <c r="A25" i="13" s="1"/>
  <c r="A26" i="13" s="1"/>
  <c r="C5" i="13"/>
  <c r="D70" i="13"/>
  <c r="D71" i="13"/>
  <c r="D72" i="13"/>
  <c r="D73" i="13"/>
  <c r="D67" i="13"/>
  <c r="D28" i="13"/>
  <c r="D68" i="13" s="1"/>
  <c r="M67" i="13"/>
  <c r="M28" i="13"/>
  <c r="M68" i="13" s="1"/>
  <c r="M70" i="13"/>
  <c r="M71" i="13"/>
  <c r="M72" i="13"/>
  <c r="M73" i="13"/>
  <c r="G67" i="13"/>
  <c r="G28" i="13"/>
  <c r="G68" i="13" s="1"/>
  <c r="H28" i="13"/>
  <c r="G69" i="13" s="1"/>
  <c r="G70" i="13"/>
  <c r="G71" i="13"/>
  <c r="G72" i="13"/>
  <c r="G73" i="13"/>
  <c r="J67" i="13"/>
  <c r="J28" i="13"/>
  <c r="J68" i="13" s="1"/>
  <c r="J70" i="13"/>
  <c r="J71" i="13"/>
  <c r="J72" i="13"/>
  <c r="J73" i="13"/>
  <c r="P41" i="13"/>
  <c r="P40" i="13"/>
  <c r="P39" i="13"/>
  <c r="P15" i="13"/>
  <c r="P16" i="13"/>
  <c r="P17" i="13"/>
  <c r="P18" i="13"/>
  <c r="P19" i="13"/>
  <c r="P20" i="13"/>
  <c r="P21" i="13"/>
  <c r="P22" i="13"/>
  <c r="P23" i="13"/>
  <c r="F28" i="13"/>
  <c r="P27" i="13"/>
  <c r="P26" i="13"/>
  <c r="P25" i="13"/>
  <c r="P24" i="13"/>
  <c r="P14" i="13"/>
  <c r="P13" i="13"/>
  <c r="P12" i="13"/>
  <c r="I6" i="13"/>
  <c r="Q12" i="31"/>
  <c r="Q13" i="31"/>
  <c r="Q14" i="31"/>
  <c r="Q15" i="31"/>
  <c r="Q16" i="31"/>
  <c r="Q17" i="31"/>
  <c r="Q18" i="31"/>
  <c r="Q19" i="31"/>
  <c r="Q20" i="31"/>
  <c r="Q21" i="31"/>
  <c r="Q22" i="31"/>
  <c r="Q23" i="31"/>
  <c r="Q24" i="31"/>
  <c r="Q25" i="31"/>
  <c r="Q26" i="31"/>
  <c r="Q27" i="31"/>
  <c r="M37" i="31"/>
  <c r="M87" i="31" s="1"/>
  <c r="J37" i="31"/>
  <c r="J87" i="31" s="1"/>
  <c r="G37" i="31"/>
  <c r="G87" i="31" s="1"/>
  <c r="D37" i="31"/>
  <c r="M36" i="31"/>
  <c r="J36" i="31"/>
  <c r="G36" i="31"/>
  <c r="D36" i="31"/>
  <c r="M85" i="31"/>
  <c r="M86" i="31"/>
  <c r="J85" i="31"/>
  <c r="J86" i="31"/>
  <c r="G85" i="31"/>
  <c r="G86" i="31"/>
  <c r="D87" i="31"/>
  <c r="D85" i="31"/>
  <c r="D86" i="31"/>
  <c r="M67" i="31"/>
  <c r="M28" i="31"/>
  <c r="M68" i="31" s="1"/>
  <c r="N28" i="31"/>
  <c r="M69" i="31" s="1"/>
  <c r="M70" i="31"/>
  <c r="M71" i="31"/>
  <c r="M72" i="31"/>
  <c r="M73" i="31"/>
  <c r="J67" i="31"/>
  <c r="J28" i="31"/>
  <c r="J68" i="31" s="1"/>
  <c r="K28" i="31"/>
  <c r="J69" i="31" s="1"/>
  <c r="J70" i="31"/>
  <c r="J71" i="31"/>
  <c r="J72" i="31"/>
  <c r="J73" i="31"/>
  <c r="G67" i="31"/>
  <c r="G28" i="31"/>
  <c r="G68" i="31" s="1"/>
  <c r="H28" i="31"/>
  <c r="G69" i="31" s="1"/>
  <c r="G70" i="31"/>
  <c r="G71" i="31"/>
  <c r="G72" i="31"/>
  <c r="G73" i="31"/>
  <c r="D67" i="31"/>
  <c r="D28" i="31"/>
  <c r="D68" i="31" s="1"/>
  <c r="E28" i="31"/>
  <c r="D69" i="31" s="1"/>
  <c r="D70" i="31"/>
  <c r="D71" i="31"/>
  <c r="D72" i="31"/>
  <c r="D73" i="31"/>
  <c r="P41" i="31"/>
  <c r="P40" i="31"/>
  <c r="P39" i="31"/>
  <c r="M35" i="31"/>
  <c r="J35" i="31"/>
  <c r="G35" i="31"/>
  <c r="P34" i="31"/>
  <c r="P12" i="31"/>
  <c r="P13" i="31"/>
  <c r="P14" i="31"/>
  <c r="P15" i="31"/>
  <c r="P16" i="31"/>
  <c r="P17" i="31"/>
  <c r="P18" i="31"/>
  <c r="P19" i="31"/>
  <c r="P20" i="31"/>
  <c r="P21" i="31"/>
  <c r="P22" i="31"/>
  <c r="P23" i="31"/>
  <c r="P24" i="31"/>
  <c r="P25" i="31"/>
  <c r="P26" i="31"/>
  <c r="P27" i="31"/>
  <c r="O12" i="31"/>
  <c r="O13" i="31"/>
  <c r="O14" i="31"/>
  <c r="O15" i="31"/>
  <c r="O16" i="31"/>
  <c r="O17" i="31"/>
  <c r="O18" i="31"/>
  <c r="O19" i="31"/>
  <c r="O20" i="31"/>
  <c r="O21" i="31"/>
  <c r="O22" i="31"/>
  <c r="O23" i="31"/>
  <c r="O24" i="31"/>
  <c r="O25" i="31"/>
  <c r="O26" i="31"/>
  <c r="O27" i="31"/>
  <c r="L28" i="31"/>
  <c r="I28" i="31"/>
  <c r="F28" i="31"/>
  <c r="C28" i="31"/>
  <c r="C6" i="31"/>
  <c r="A12" i="31" s="1"/>
  <c r="A13" i="31" s="1"/>
  <c r="A14" i="31" s="1"/>
  <c r="A15" i="31" s="1"/>
  <c r="A16" i="31" s="1"/>
  <c r="A17" i="31" s="1"/>
  <c r="A18" i="31" s="1"/>
  <c r="A19" i="31" s="1"/>
  <c r="A20" i="31" s="1"/>
  <c r="A21" i="31" s="1"/>
  <c r="A22" i="31" s="1"/>
  <c r="A23" i="31" s="1"/>
  <c r="A24" i="31" s="1"/>
  <c r="A25" i="31" s="1"/>
  <c r="A26" i="31" s="1"/>
  <c r="C5" i="31"/>
  <c r="C4" i="31"/>
  <c r="I6" i="31"/>
  <c r="Q12" i="14"/>
  <c r="Q13" i="14"/>
  <c r="Q14" i="14"/>
  <c r="Q15" i="14"/>
  <c r="Q16" i="14"/>
  <c r="Q17" i="14"/>
  <c r="Q18" i="14"/>
  <c r="Q19" i="14"/>
  <c r="Q20" i="14"/>
  <c r="Q21" i="14"/>
  <c r="Q22" i="14"/>
  <c r="Q23" i="14"/>
  <c r="Q24" i="14"/>
  <c r="Q25" i="14"/>
  <c r="Q26" i="14"/>
  <c r="Q27" i="14"/>
  <c r="O12" i="14"/>
  <c r="O13" i="14"/>
  <c r="O14" i="14"/>
  <c r="O15" i="14"/>
  <c r="O16" i="14"/>
  <c r="O17" i="14"/>
  <c r="O18" i="14"/>
  <c r="O19" i="14"/>
  <c r="O20" i="14"/>
  <c r="O21" i="14"/>
  <c r="O22" i="14"/>
  <c r="O23" i="14"/>
  <c r="O24" i="14"/>
  <c r="O25" i="14"/>
  <c r="O26" i="14"/>
  <c r="O27" i="14"/>
  <c r="P34" i="14"/>
  <c r="F29" i="3" s="1"/>
  <c r="L28" i="14"/>
  <c r="N28" i="14"/>
  <c r="M69" i="14" s="1"/>
  <c r="J37" i="14"/>
  <c r="J87" i="14" s="1"/>
  <c r="G37" i="14"/>
  <c r="G87" i="14" s="1"/>
  <c r="D37" i="14"/>
  <c r="D87" i="14" s="1"/>
  <c r="J36" i="14"/>
  <c r="G36" i="14"/>
  <c r="D36" i="14"/>
  <c r="C4" i="14"/>
  <c r="D85" i="14"/>
  <c r="D86" i="14"/>
  <c r="G85" i="14"/>
  <c r="G86" i="14"/>
  <c r="J85" i="14"/>
  <c r="J88" i="14" s="1"/>
  <c r="J86" i="14"/>
  <c r="M85" i="14"/>
  <c r="M86" i="14"/>
  <c r="C6" i="14"/>
  <c r="A12" i="14" s="1"/>
  <c r="A13" i="14" s="1"/>
  <c r="A14" i="14" s="1"/>
  <c r="A15" i="14" s="1"/>
  <c r="A16" i="14" s="1"/>
  <c r="A17" i="14" s="1"/>
  <c r="A18" i="14" s="1"/>
  <c r="A19" i="14" s="1"/>
  <c r="A20" i="14" s="1"/>
  <c r="A21" i="14" s="1"/>
  <c r="A22" i="14" s="1"/>
  <c r="A23" i="14" s="1"/>
  <c r="A24" i="14" s="1"/>
  <c r="A25" i="14" s="1"/>
  <c r="A26" i="14" s="1"/>
  <c r="C5" i="14"/>
  <c r="D70" i="14"/>
  <c r="D71" i="14"/>
  <c r="D72" i="14"/>
  <c r="D73" i="14"/>
  <c r="D67" i="14"/>
  <c r="D28" i="14"/>
  <c r="D68" i="14"/>
  <c r="E28" i="14"/>
  <c r="D69" i="14" s="1"/>
  <c r="M67" i="14"/>
  <c r="M28" i="14"/>
  <c r="M68" i="14" s="1"/>
  <c r="M70" i="14"/>
  <c r="M71" i="14"/>
  <c r="M72" i="14"/>
  <c r="M73" i="14"/>
  <c r="G67" i="14"/>
  <c r="G28" i="14"/>
  <c r="G68" i="14" s="1"/>
  <c r="H28" i="14"/>
  <c r="G69" i="14" s="1"/>
  <c r="G70" i="14"/>
  <c r="G71" i="14"/>
  <c r="G72" i="14"/>
  <c r="G73" i="14"/>
  <c r="J67" i="14"/>
  <c r="J28" i="14"/>
  <c r="J68" i="14" s="1"/>
  <c r="K28" i="14"/>
  <c r="J69" i="14" s="1"/>
  <c r="J70" i="14"/>
  <c r="J71" i="14"/>
  <c r="J72" i="14"/>
  <c r="J73" i="14"/>
  <c r="P41" i="14"/>
  <c r="P40" i="14"/>
  <c r="P39" i="14"/>
  <c r="P15" i="14"/>
  <c r="P16" i="14"/>
  <c r="P17" i="14"/>
  <c r="P18" i="14"/>
  <c r="P19" i="14"/>
  <c r="P20" i="14"/>
  <c r="P21" i="14"/>
  <c r="P22" i="14"/>
  <c r="P23" i="14"/>
  <c r="C28" i="14"/>
  <c r="F28" i="14"/>
  <c r="P27" i="14"/>
  <c r="P26" i="14"/>
  <c r="P25" i="14"/>
  <c r="P24" i="14"/>
  <c r="P14" i="14"/>
  <c r="P13" i="14"/>
  <c r="P12" i="14"/>
  <c r="I28" i="14"/>
  <c r="I6" i="14"/>
  <c r="Q12" i="15"/>
  <c r="Q13" i="15"/>
  <c r="Q14" i="15"/>
  <c r="Q15" i="15"/>
  <c r="Q16" i="15"/>
  <c r="Q17" i="15"/>
  <c r="Q18" i="15"/>
  <c r="Q19" i="15"/>
  <c r="Q20" i="15"/>
  <c r="Q21" i="15"/>
  <c r="Q22" i="15"/>
  <c r="Q23" i="15"/>
  <c r="Q24" i="15"/>
  <c r="Q25" i="15"/>
  <c r="Q26" i="15"/>
  <c r="Q27" i="15"/>
  <c r="M37" i="15"/>
  <c r="J37" i="15"/>
  <c r="J87" i="15" s="1"/>
  <c r="G37" i="15"/>
  <c r="G87" i="15" s="1"/>
  <c r="D37" i="15"/>
  <c r="D87" i="15" s="1"/>
  <c r="M36" i="15"/>
  <c r="J36" i="15"/>
  <c r="G36" i="15"/>
  <c r="D36" i="15"/>
  <c r="C4" i="15"/>
  <c r="P34" i="15"/>
  <c r="F30" i="3" s="1"/>
  <c r="D85" i="15"/>
  <c r="D86" i="15"/>
  <c r="G85" i="15"/>
  <c r="G86" i="15"/>
  <c r="J85" i="15"/>
  <c r="J86" i="15"/>
  <c r="L28" i="15"/>
  <c r="N28" i="15"/>
  <c r="M69" i="15" s="1"/>
  <c r="M87" i="15"/>
  <c r="M85" i="15"/>
  <c r="M86" i="15"/>
  <c r="M35" i="15"/>
  <c r="J35" i="15"/>
  <c r="D35" i="15"/>
  <c r="C6" i="15"/>
  <c r="A12" i="15" s="1"/>
  <c r="A13" i="15" s="1"/>
  <c r="A14" i="15" s="1"/>
  <c r="A15" i="15" s="1"/>
  <c r="A16" i="15" s="1"/>
  <c r="A17" i="15" s="1"/>
  <c r="A18" i="15" s="1"/>
  <c r="A19" i="15" s="1"/>
  <c r="A20" i="15" s="1"/>
  <c r="A21" i="15" s="1"/>
  <c r="A22" i="15" s="1"/>
  <c r="A23" i="15" s="1"/>
  <c r="A24" i="15" s="1"/>
  <c r="A25" i="15" s="1"/>
  <c r="A26" i="15" s="1"/>
  <c r="C5" i="15"/>
  <c r="D70" i="15"/>
  <c r="D71" i="15"/>
  <c r="D72" i="15"/>
  <c r="D73" i="15"/>
  <c r="D67" i="15"/>
  <c r="D28" i="15"/>
  <c r="D68" i="15" s="1"/>
  <c r="E28" i="15"/>
  <c r="D69" i="15"/>
  <c r="M67" i="15"/>
  <c r="M28" i="15"/>
  <c r="M68" i="15" s="1"/>
  <c r="M70" i="15"/>
  <c r="M71" i="15"/>
  <c r="M72" i="15"/>
  <c r="M73" i="15"/>
  <c r="G67" i="15"/>
  <c r="G28" i="15"/>
  <c r="G68" i="15" s="1"/>
  <c r="H28" i="15"/>
  <c r="G69" i="15" s="1"/>
  <c r="G70" i="15"/>
  <c r="G71" i="15"/>
  <c r="G72" i="15"/>
  <c r="G73" i="15"/>
  <c r="J67" i="15"/>
  <c r="J28" i="15"/>
  <c r="J68" i="15" s="1"/>
  <c r="K28" i="15"/>
  <c r="J69" i="15" s="1"/>
  <c r="J70" i="15"/>
  <c r="J71" i="15"/>
  <c r="J72" i="15"/>
  <c r="J73" i="15"/>
  <c r="P41" i="15"/>
  <c r="P40" i="15"/>
  <c r="P39" i="15"/>
  <c r="O15" i="15"/>
  <c r="P15" i="15"/>
  <c r="O16" i="15"/>
  <c r="P16" i="15"/>
  <c r="O17" i="15"/>
  <c r="P17" i="15"/>
  <c r="O18" i="15"/>
  <c r="P18" i="15"/>
  <c r="O19" i="15"/>
  <c r="P19" i="15"/>
  <c r="O20" i="15"/>
  <c r="P20" i="15"/>
  <c r="O21" i="15"/>
  <c r="P21" i="15"/>
  <c r="O22" i="15"/>
  <c r="P22" i="15"/>
  <c r="O23" i="15"/>
  <c r="P23" i="15"/>
  <c r="O14" i="15"/>
  <c r="O24" i="15"/>
  <c r="O25" i="15"/>
  <c r="O26" i="15"/>
  <c r="O27" i="15"/>
  <c r="O12" i="15"/>
  <c r="O13" i="15"/>
  <c r="C28" i="15"/>
  <c r="F28" i="15"/>
  <c r="P27" i="15"/>
  <c r="P26" i="15"/>
  <c r="P25" i="15"/>
  <c r="P24" i="15"/>
  <c r="P14" i="15"/>
  <c r="P13" i="15"/>
  <c r="P12" i="15"/>
  <c r="I28" i="15"/>
  <c r="I6" i="15"/>
  <c r="Q12" i="17"/>
  <c r="Q13" i="17"/>
  <c r="Q14" i="17"/>
  <c r="Q15" i="17"/>
  <c r="Q16" i="17"/>
  <c r="Q17" i="17"/>
  <c r="Q18" i="17"/>
  <c r="Q19" i="17"/>
  <c r="Q20" i="17"/>
  <c r="Q21" i="17"/>
  <c r="Q22" i="17"/>
  <c r="Q23" i="17"/>
  <c r="Q24" i="17"/>
  <c r="Q25" i="17"/>
  <c r="Q26" i="17"/>
  <c r="Q27" i="17"/>
  <c r="M37" i="17"/>
  <c r="M87" i="17" s="1"/>
  <c r="J37" i="17"/>
  <c r="J87" i="17" s="1"/>
  <c r="G37" i="17"/>
  <c r="D37" i="17"/>
  <c r="D87" i="17" s="1"/>
  <c r="M36" i="17"/>
  <c r="J36" i="17"/>
  <c r="G36" i="17"/>
  <c r="D36" i="17"/>
  <c r="C4" i="17"/>
  <c r="P34" i="17"/>
  <c r="F33" i="3" s="1"/>
  <c r="D85" i="17"/>
  <c r="D86" i="17"/>
  <c r="G87" i="17"/>
  <c r="G85" i="17"/>
  <c r="G86" i="17"/>
  <c r="J85" i="17"/>
  <c r="J86" i="17"/>
  <c r="L28" i="17"/>
  <c r="N28" i="17"/>
  <c r="M69" i="17" s="1"/>
  <c r="M85" i="17"/>
  <c r="M86" i="17"/>
  <c r="M35" i="17"/>
  <c r="J35" i="17"/>
  <c r="G35" i="17"/>
  <c r="D35" i="17"/>
  <c r="C6" i="17"/>
  <c r="A12" i="17" s="1"/>
  <c r="A13" i="17" s="1"/>
  <c r="A14" i="17" s="1"/>
  <c r="A15" i="17" s="1"/>
  <c r="A16" i="17" s="1"/>
  <c r="A17" i="17" s="1"/>
  <c r="A18" i="17" s="1"/>
  <c r="A19" i="17" s="1"/>
  <c r="A20" i="17" s="1"/>
  <c r="A21" i="17" s="1"/>
  <c r="A22" i="17" s="1"/>
  <c r="A23" i="17" s="1"/>
  <c r="A24" i="17" s="1"/>
  <c r="A25" i="17" s="1"/>
  <c r="A26" i="17" s="1"/>
  <c r="C5" i="17"/>
  <c r="D70" i="17"/>
  <c r="D71" i="17"/>
  <c r="D72" i="17"/>
  <c r="D73" i="17"/>
  <c r="D67" i="17"/>
  <c r="D28" i="17"/>
  <c r="D68" i="17" s="1"/>
  <c r="E28" i="17"/>
  <c r="D69" i="17" s="1"/>
  <c r="M67" i="17"/>
  <c r="M28" i="17"/>
  <c r="M68" i="17" s="1"/>
  <c r="M70" i="17"/>
  <c r="M71" i="17"/>
  <c r="M72" i="17"/>
  <c r="M73" i="17"/>
  <c r="G67" i="17"/>
  <c r="G28" i="17"/>
  <c r="G68" i="17" s="1"/>
  <c r="H28" i="17"/>
  <c r="G69" i="17" s="1"/>
  <c r="G70" i="17"/>
  <c r="G74" i="17" s="1"/>
  <c r="G71" i="17"/>
  <c r="G72" i="17"/>
  <c r="G73" i="17"/>
  <c r="J67" i="17"/>
  <c r="J28" i="17"/>
  <c r="J68" i="17" s="1"/>
  <c r="K28" i="17"/>
  <c r="J69" i="17" s="1"/>
  <c r="J70" i="17"/>
  <c r="J71" i="17"/>
  <c r="J72" i="17"/>
  <c r="J73" i="17"/>
  <c r="P41" i="17"/>
  <c r="P40" i="17"/>
  <c r="P39" i="17"/>
  <c r="O15" i="17"/>
  <c r="P15" i="17"/>
  <c r="O16" i="17"/>
  <c r="P16" i="17"/>
  <c r="O17" i="17"/>
  <c r="P17" i="17"/>
  <c r="O18" i="17"/>
  <c r="P18" i="17"/>
  <c r="O19" i="17"/>
  <c r="P19" i="17"/>
  <c r="O20" i="17"/>
  <c r="P20" i="17"/>
  <c r="O21" i="17"/>
  <c r="P21" i="17"/>
  <c r="O22" i="17"/>
  <c r="P22" i="17"/>
  <c r="O23" i="17"/>
  <c r="P23" i="17"/>
  <c r="O14" i="17"/>
  <c r="O24" i="17"/>
  <c r="O25" i="17"/>
  <c r="O26" i="17"/>
  <c r="O27" i="17"/>
  <c r="O12" i="17"/>
  <c r="O13" i="17"/>
  <c r="C28" i="17"/>
  <c r="F28" i="17"/>
  <c r="P27" i="17"/>
  <c r="P26" i="17"/>
  <c r="P25" i="17"/>
  <c r="P24" i="17"/>
  <c r="P14" i="17"/>
  <c r="P13" i="17"/>
  <c r="P12" i="17"/>
  <c r="I28" i="17"/>
  <c r="I6" i="17"/>
  <c r="Q12" i="18"/>
  <c r="Q13" i="18"/>
  <c r="Q14" i="18"/>
  <c r="Q15" i="18"/>
  <c r="Q16" i="18"/>
  <c r="Q17" i="18"/>
  <c r="Q18" i="18"/>
  <c r="Q19" i="18"/>
  <c r="Q20" i="18"/>
  <c r="Q21" i="18"/>
  <c r="Q22" i="18"/>
  <c r="Q23" i="18"/>
  <c r="Q24" i="18"/>
  <c r="Q25" i="18"/>
  <c r="Q26" i="18"/>
  <c r="Q27" i="18"/>
  <c r="M37" i="18"/>
  <c r="M87" i="18" s="1"/>
  <c r="J37" i="18"/>
  <c r="J87" i="18" s="1"/>
  <c r="G37" i="18"/>
  <c r="G87" i="18" s="1"/>
  <c r="D37" i="18"/>
  <c r="D87" i="18" s="1"/>
  <c r="M36" i="18"/>
  <c r="J36" i="18"/>
  <c r="G36" i="18"/>
  <c r="D36" i="18"/>
  <c r="C4" i="18"/>
  <c r="P34" i="18"/>
  <c r="F34" i="3" s="1"/>
  <c r="D85" i="18"/>
  <c r="D86" i="18"/>
  <c r="G85" i="18"/>
  <c r="G86" i="18"/>
  <c r="J85" i="18"/>
  <c r="J86" i="18"/>
  <c r="L28" i="18"/>
  <c r="N28" i="18"/>
  <c r="M69" i="18" s="1"/>
  <c r="M85" i="18"/>
  <c r="M86" i="18"/>
  <c r="M35" i="18"/>
  <c r="J35" i="18"/>
  <c r="G35" i="18"/>
  <c r="D35" i="18"/>
  <c r="C6" i="18"/>
  <c r="A12" i="18" s="1"/>
  <c r="A13" i="18" s="1"/>
  <c r="A14" i="18" s="1"/>
  <c r="A15" i="18" s="1"/>
  <c r="A16" i="18" s="1"/>
  <c r="A17" i="18" s="1"/>
  <c r="A18" i="18" s="1"/>
  <c r="A19" i="18" s="1"/>
  <c r="A20" i="18" s="1"/>
  <c r="A21" i="18" s="1"/>
  <c r="A22" i="18" s="1"/>
  <c r="A23" i="18" s="1"/>
  <c r="A24" i="18" s="1"/>
  <c r="A25" i="18" s="1"/>
  <c r="A26" i="18" s="1"/>
  <c r="C5" i="18"/>
  <c r="D70" i="18"/>
  <c r="D71" i="18"/>
  <c r="D72" i="18"/>
  <c r="D73" i="18"/>
  <c r="D67" i="18"/>
  <c r="D28" i="18"/>
  <c r="D68" i="18" s="1"/>
  <c r="E28" i="18"/>
  <c r="D69" i="18" s="1"/>
  <c r="M67" i="18"/>
  <c r="M28" i="18"/>
  <c r="M68" i="18" s="1"/>
  <c r="M74" i="18" s="1"/>
  <c r="M70" i="18"/>
  <c r="M71" i="18"/>
  <c r="M72" i="18"/>
  <c r="M73" i="18"/>
  <c r="G67" i="18"/>
  <c r="G28" i="18"/>
  <c r="G68" i="18" s="1"/>
  <c r="H28" i="18"/>
  <c r="G69" i="18" s="1"/>
  <c r="G70" i="18"/>
  <c r="G74" i="18" s="1"/>
  <c r="G71" i="18"/>
  <c r="G72" i="18"/>
  <c r="G73" i="18"/>
  <c r="J67" i="18"/>
  <c r="J28" i="18"/>
  <c r="J68" i="18" s="1"/>
  <c r="K28" i="18"/>
  <c r="J69" i="18" s="1"/>
  <c r="J74" i="18" s="1"/>
  <c r="J70" i="18"/>
  <c r="J71" i="18"/>
  <c r="J72" i="18"/>
  <c r="J73" i="18"/>
  <c r="P41" i="18"/>
  <c r="P40" i="18"/>
  <c r="P39" i="18"/>
  <c r="O15" i="18"/>
  <c r="P15" i="18"/>
  <c r="O16" i="18"/>
  <c r="P16" i="18"/>
  <c r="O17" i="18"/>
  <c r="P17" i="18"/>
  <c r="O18" i="18"/>
  <c r="P18" i="18"/>
  <c r="O19" i="18"/>
  <c r="P19" i="18"/>
  <c r="O20" i="18"/>
  <c r="P20" i="18"/>
  <c r="O21" i="18"/>
  <c r="P21" i="18"/>
  <c r="O22" i="18"/>
  <c r="P22" i="18"/>
  <c r="O23" i="18"/>
  <c r="P23" i="18"/>
  <c r="O14" i="18"/>
  <c r="O24" i="18"/>
  <c r="O25" i="18"/>
  <c r="O26" i="18"/>
  <c r="O27" i="18"/>
  <c r="O12" i="18"/>
  <c r="O13" i="18"/>
  <c r="C28" i="18"/>
  <c r="F28" i="18"/>
  <c r="P27" i="18"/>
  <c r="P26" i="18"/>
  <c r="P25" i="18"/>
  <c r="P24" i="18"/>
  <c r="P14" i="18"/>
  <c r="P13" i="18"/>
  <c r="P12" i="18"/>
  <c r="I28" i="18"/>
  <c r="I6" i="18"/>
  <c r="C4" i="19"/>
  <c r="P34" i="19"/>
  <c r="D37" i="19"/>
  <c r="D87" i="19" s="1"/>
  <c r="D85" i="19"/>
  <c r="D86" i="19"/>
  <c r="G37" i="19"/>
  <c r="G87" i="19" s="1"/>
  <c r="G85" i="19"/>
  <c r="G86" i="19"/>
  <c r="J37" i="19"/>
  <c r="J87" i="19" s="1"/>
  <c r="J85" i="19"/>
  <c r="J86" i="19"/>
  <c r="L28" i="19"/>
  <c r="N28" i="19"/>
  <c r="M69" i="19" s="1"/>
  <c r="M36" i="19"/>
  <c r="M37" i="19"/>
  <c r="M87" i="19" s="1"/>
  <c r="M85" i="19"/>
  <c r="M86" i="19"/>
  <c r="M35" i="19"/>
  <c r="J35" i="19"/>
  <c r="J36" i="19"/>
  <c r="G35" i="19"/>
  <c r="G36" i="19"/>
  <c r="D35" i="19"/>
  <c r="D36" i="19"/>
  <c r="C6" i="19"/>
  <c r="A12" i="19" s="1"/>
  <c r="A13" i="19" s="1"/>
  <c r="A14" i="19" s="1"/>
  <c r="A15" i="19" s="1"/>
  <c r="A16" i="19" s="1"/>
  <c r="A17" i="19" s="1"/>
  <c r="A18" i="19" s="1"/>
  <c r="A19" i="19" s="1"/>
  <c r="A20" i="19" s="1"/>
  <c r="A21" i="19" s="1"/>
  <c r="A22" i="19" s="1"/>
  <c r="A23" i="19" s="1"/>
  <c r="A24" i="19" s="1"/>
  <c r="A25" i="19" s="1"/>
  <c r="A26" i="19" s="1"/>
  <c r="C5" i="19"/>
  <c r="D70" i="19"/>
  <c r="D71" i="19"/>
  <c r="D72" i="19"/>
  <c r="D73" i="19"/>
  <c r="D67" i="19"/>
  <c r="D28" i="19"/>
  <c r="D68" i="19" s="1"/>
  <c r="E28" i="19"/>
  <c r="D69" i="19" s="1"/>
  <c r="M67" i="19"/>
  <c r="M28" i="19"/>
  <c r="M68" i="19" s="1"/>
  <c r="M70" i="19"/>
  <c r="M71" i="19"/>
  <c r="M72" i="19"/>
  <c r="M73" i="19"/>
  <c r="G67" i="19"/>
  <c r="G28" i="19"/>
  <c r="G68" i="19" s="1"/>
  <c r="H28" i="19"/>
  <c r="G69" i="19" s="1"/>
  <c r="G70" i="19"/>
  <c r="G71" i="19"/>
  <c r="G72" i="19"/>
  <c r="G73" i="19"/>
  <c r="J67" i="19"/>
  <c r="J28" i="19"/>
  <c r="J68" i="19" s="1"/>
  <c r="K28" i="19"/>
  <c r="J69" i="19" s="1"/>
  <c r="J70" i="19"/>
  <c r="J71" i="19"/>
  <c r="J72" i="19"/>
  <c r="J73" i="19"/>
  <c r="P41" i="19"/>
  <c r="P40" i="19"/>
  <c r="P39" i="19"/>
  <c r="O15" i="19"/>
  <c r="P15" i="19"/>
  <c r="Q15" i="19"/>
  <c r="O16" i="19"/>
  <c r="P16" i="19"/>
  <c r="Q16" i="19"/>
  <c r="O17" i="19"/>
  <c r="P17" i="19"/>
  <c r="Q17" i="19"/>
  <c r="O18" i="19"/>
  <c r="P18" i="19"/>
  <c r="Q18" i="19"/>
  <c r="O19" i="19"/>
  <c r="P19" i="19"/>
  <c r="Q19" i="19"/>
  <c r="O20" i="19"/>
  <c r="P20" i="19"/>
  <c r="Q20" i="19"/>
  <c r="O21" i="19"/>
  <c r="P21" i="19"/>
  <c r="Q21" i="19"/>
  <c r="O22" i="19"/>
  <c r="P22" i="19"/>
  <c r="Q22" i="19"/>
  <c r="O23" i="19"/>
  <c r="P23" i="19"/>
  <c r="Q23" i="19"/>
  <c r="Q14" i="19"/>
  <c r="Q24" i="19"/>
  <c r="Q25" i="19"/>
  <c r="Q26" i="19"/>
  <c r="O14" i="19"/>
  <c r="O24" i="19"/>
  <c r="O25" i="19"/>
  <c r="O26" i="19"/>
  <c r="O27" i="19"/>
  <c r="O12" i="19"/>
  <c r="O13" i="19"/>
  <c r="Q27" i="19"/>
  <c r="Q12" i="19"/>
  <c r="Q13" i="19"/>
  <c r="C28" i="19"/>
  <c r="F28" i="19"/>
  <c r="P27" i="19"/>
  <c r="P26" i="19"/>
  <c r="P25" i="19"/>
  <c r="P24" i="19"/>
  <c r="P14" i="19"/>
  <c r="P13" i="19"/>
  <c r="P12" i="19"/>
  <c r="I28" i="19"/>
  <c r="I6" i="19"/>
  <c r="C4" i="20"/>
  <c r="P34" i="20"/>
  <c r="F36" i="3" s="1"/>
  <c r="D37" i="20"/>
  <c r="D87" i="20" s="1"/>
  <c r="D85" i="20"/>
  <c r="D86" i="20"/>
  <c r="G37" i="20"/>
  <c r="G87" i="20" s="1"/>
  <c r="G88" i="20" s="1"/>
  <c r="G85" i="20"/>
  <c r="G86" i="20"/>
  <c r="J37" i="20"/>
  <c r="J87" i="20" s="1"/>
  <c r="J85" i="20"/>
  <c r="J86" i="20"/>
  <c r="L28" i="20"/>
  <c r="N28" i="20"/>
  <c r="M36" i="20"/>
  <c r="M37" i="20"/>
  <c r="M87" i="20" s="1"/>
  <c r="M85" i="20"/>
  <c r="M86" i="20"/>
  <c r="M35" i="20"/>
  <c r="J35" i="20"/>
  <c r="J36" i="20"/>
  <c r="G35" i="20"/>
  <c r="G36" i="20"/>
  <c r="D35" i="20"/>
  <c r="D36" i="20"/>
  <c r="C6" i="20"/>
  <c r="A12" i="20" s="1"/>
  <c r="A13" i="20" s="1"/>
  <c r="A14" i="20" s="1"/>
  <c r="A15" i="20" s="1"/>
  <c r="A16" i="20" s="1"/>
  <c r="A17" i="20" s="1"/>
  <c r="A18" i="20" s="1"/>
  <c r="A19" i="20" s="1"/>
  <c r="A20" i="20" s="1"/>
  <c r="A21" i="20" s="1"/>
  <c r="A22" i="20" s="1"/>
  <c r="A23" i="20" s="1"/>
  <c r="A24" i="20" s="1"/>
  <c r="A25" i="20" s="1"/>
  <c r="A26" i="20" s="1"/>
  <c r="C5" i="20"/>
  <c r="D70" i="20"/>
  <c r="D71" i="20"/>
  <c r="D72" i="20"/>
  <c r="D73" i="20"/>
  <c r="D67" i="20"/>
  <c r="D28" i="20"/>
  <c r="D68" i="20" s="1"/>
  <c r="E28" i="20"/>
  <c r="D69" i="20" s="1"/>
  <c r="M69" i="20"/>
  <c r="M67" i="20"/>
  <c r="M28" i="20"/>
  <c r="M68" i="20" s="1"/>
  <c r="M70" i="20"/>
  <c r="M71" i="20"/>
  <c r="M72" i="20"/>
  <c r="M73" i="20"/>
  <c r="G67" i="20"/>
  <c r="G28" i="20"/>
  <c r="G68" i="20" s="1"/>
  <c r="G74" i="20" s="1"/>
  <c r="H28" i="20"/>
  <c r="G69" i="20" s="1"/>
  <c r="G70" i="20"/>
  <c r="G71" i="20"/>
  <c r="G72" i="20"/>
  <c r="G73" i="20"/>
  <c r="J67" i="20"/>
  <c r="J28" i="20"/>
  <c r="J68" i="20" s="1"/>
  <c r="K28" i="20"/>
  <c r="J69" i="20" s="1"/>
  <c r="J74" i="20" s="1"/>
  <c r="J70" i="20"/>
  <c r="J71" i="20"/>
  <c r="J72" i="20"/>
  <c r="J73" i="20"/>
  <c r="P41" i="20"/>
  <c r="P40" i="20"/>
  <c r="P39" i="20"/>
  <c r="O15" i="20"/>
  <c r="P15" i="20"/>
  <c r="Q15" i="20"/>
  <c r="O16" i="20"/>
  <c r="P16" i="20"/>
  <c r="Q16" i="20"/>
  <c r="O17" i="20"/>
  <c r="P17" i="20"/>
  <c r="Q17" i="20"/>
  <c r="O18" i="20"/>
  <c r="P18" i="20"/>
  <c r="Q18" i="20"/>
  <c r="O19" i="20"/>
  <c r="P19" i="20"/>
  <c r="Q19" i="20"/>
  <c r="O20" i="20"/>
  <c r="P20" i="20"/>
  <c r="Q20" i="20"/>
  <c r="O21" i="20"/>
  <c r="P21" i="20"/>
  <c r="Q21" i="20"/>
  <c r="O22" i="20"/>
  <c r="P22" i="20"/>
  <c r="Q22" i="20"/>
  <c r="O23" i="20"/>
  <c r="P23" i="20"/>
  <c r="Q23" i="20"/>
  <c r="Q14" i="20"/>
  <c r="Q24" i="20"/>
  <c r="Q25" i="20"/>
  <c r="Q26" i="20"/>
  <c r="O14" i="20"/>
  <c r="O24" i="20"/>
  <c r="O25" i="20"/>
  <c r="O26" i="20"/>
  <c r="O27" i="20"/>
  <c r="O12" i="20"/>
  <c r="O13" i="20"/>
  <c r="Q27" i="20"/>
  <c r="Q12" i="20"/>
  <c r="Q13" i="20"/>
  <c r="C28" i="20"/>
  <c r="F28" i="20"/>
  <c r="P27" i="20"/>
  <c r="P26" i="20"/>
  <c r="P25" i="20"/>
  <c r="P24" i="20"/>
  <c r="P14" i="20"/>
  <c r="P13" i="20"/>
  <c r="P12" i="20"/>
  <c r="I28" i="20"/>
  <c r="I6" i="20"/>
  <c r="M37" i="33"/>
  <c r="M87" i="33" s="1"/>
  <c r="M85" i="33"/>
  <c r="M86" i="33"/>
  <c r="J37" i="33"/>
  <c r="J87" i="33" s="1"/>
  <c r="J85" i="33"/>
  <c r="J86" i="33"/>
  <c r="G37" i="33"/>
  <c r="G87" i="33" s="1"/>
  <c r="G85" i="33"/>
  <c r="G86" i="33"/>
  <c r="D37" i="33"/>
  <c r="D87" i="33" s="1"/>
  <c r="D85" i="33"/>
  <c r="D86" i="33"/>
  <c r="M67" i="33"/>
  <c r="M28" i="33"/>
  <c r="M68" i="33" s="1"/>
  <c r="N28" i="33"/>
  <c r="M69" i="33" s="1"/>
  <c r="M70" i="33"/>
  <c r="M71" i="33"/>
  <c r="M72" i="33"/>
  <c r="M73" i="33"/>
  <c r="J67" i="33"/>
  <c r="J28" i="33"/>
  <c r="J68" i="33" s="1"/>
  <c r="K28" i="33"/>
  <c r="J69" i="33" s="1"/>
  <c r="J70" i="33"/>
  <c r="J71" i="33"/>
  <c r="J72" i="33"/>
  <c r="J73" i="33"/>
  <c r="G67" i="33"/>
  <c r="G28" i="33"/>
  <c r="G68" i="33" s="1"/>
  <c r="H28" i="33"/>
  <c r="G69" i="33" s="1"/>
  <c r="G70" i="33"/>
  <c r="G71" i="33"/>
  <c r="G72" i="33"/>
  <c r="G73" i="33"/>
  <c r="D67" i="33"/>
  <c r="D28" i="33"/>
  <c r="D68" i="33" s="1"/>
  <c r="D74" i="33" s="1"/>
  <c r="E28" i="33"/>
  <c r="D69" i="33" s="1"/>
  <c r="D70" i="33"/>
  <c r="D71" i="33"/>
  <c r="D72" i="33"/>
  <c r="D73" i="33"/>
  <c r="P41" i="33"/>
  <c r="P40" i="33"/>
  <c r="P39" i="33"/>
  <c r="Q12" i="33"/>
  <c r="Q13" i="33"/>
  <c r="Q14" i="33"/>
  <c r="Q15" i="33"/>
  <c r="Q16" i="33"/>
  <c r="Q17" i="33"/>
  <c r="Q18" i="33"/>
  <c r="Q19" i="33"/>
  <c r="Q20" i="33"/>
  <c r="Q21" i="33"/>
  <c r="Q22" i="33"/>
  <c r="Q23" i="33"/>
  <c r="Q24" i="33"/>
  <c r="Q25" i="33"/>
  <c r="Q26" i="33"/>
  <c r="Q27" i="33"/>
  <c r="M36" i="33"/>
  <c r="J36" i="33"/>
  <c r="G36" i="33"/>
  <c r="D36" i="33"/>
  <c r="M35" i="33"/>
  <c r="J35" i="33"/>
  <c r="G35" i="33"/>
  <c r="D35" i="33"/>
  <c r="P34" i="33"/>
  <c r="P12" i="33"/>
  <c r="P13" i="33"/>
  <c r="P14" i="33"/>
  <c r="P15" i="33"/>
  <c r="P16" i="33"/>
  <c r="P17" i="33"/>
  <c r="P18" i="33"/>
  <c r="P19" i="33"/>
  <c r="P20" i="33"/>
  <c r="P21" i="33"/>
  <c r="P22" i="33"/>
  <c r="P23" i="33"/>
  <c r="P24" i="33"/>
  <c r="P25" i="33"/>
  <c r="P26" i="33"/>
  <c r="P27" i="33"/>
  <c r="O12" i="33"/>
  <c r="O13" i="33"/>
  <c r="O14" i="33"/>
  <c r="O15" i="33"/>
  <c r="O16" i="33"/>
  <c r="O17" i="33"/>
  <c r="O18" i="33"/>
  <c r="O19" i="33"/>
  <c r="O20" i="33"/>
  <c r="O21" i="33"/>
  <c r="O22" i="33"/>
  <c r="O23" i="33"/>
  <c r="O24" i="33"/>
  <c r="O25" i="33"/>
  <c r="O26" i="33"/>
  <c r="O27" i="33"/>
  <c r="L28" i="33"/>
  <c r="I28" i="33"/>
  <c r="F28" i="33"/>
  <c r="C28" i="33"/>
  <c r="C6" i="33"/>
  <c r="A12" i="33" s="1"/>
  <c r="A13" i="33" s="1"/>
  <c r="A14" i="33" s="1"/>
  <c r="A15" i="33" s="1"/>
  <c r="A16" i="33" s="1"/>
  <c r="A17" i="33" s="1"/>
  <c r="A18" i="33" s="1"/>
  <c r="A19" i="33" s="1"/>
  <c r="A20" i="33" s="1"/>
  <c r="A21" i="33" s="1"/>
  <c r="A22" i="33" s="1"/>
  <c r="A23" i="33" s="1"/>
  <c r="A24" i="33" s="1"/>
  <c r="A25" i="33" s="1"/>
  <c r="A26" i="33" s="1"/>
  <c r="C5" i="33"/>
  <c r="C4" i="33"/>
  <c r="I6" i="33"/>
  <c r="Q12" i="16"/>
  <c r="Q13" i="16"/>
  <c r="Q14" i="16"/>
  <c r="Q15" i="16"/>
  <c r="Q16" i="16"/>
  <c r="Q17" i="16"/>
  <c r="Q18" i="16"/>
  <c r="Q19" i="16"/>
  <c r="Q20" i="16"/>
  <c r="Q21" i="16"/>
  <c r="Q22" i="16"/>
  <c r="Q23" i="16"/>
  <c r="Q24" i="16"/>
  <c r="Q26" i="16"/>
  <c r="Q27" i="16"/>
  <c r="O12" i="16"/>
  <c r="O13" i="16"/>
  <c r="O14" i="16"/>
  <c r="O15" i="16"/>
  <c r="O16" i="16"/>
  <c r="O17" i="16"/>
  <c r="O18" i="16"/>
  <c r="O19" i="16"/>
  <c r="O20" i="16"/>
  <c r="O21" i="16"/>
  <c r="O22" i="16"/>
  <c r="O23" i="16"/>
  <c r="O24" i="16"/>
  <c r="O26" i="16"/>
  <c r="O27" i="16"/>
  <c r="P34" i="16"/>
  <c r="F31" i="3" s="1"/>
  <c r="L28" i="16"/>
  <c r="N28" i="16"/>
  <c r="M69" i="16" s="1"/>
  <c r="M36" i="16"/>
  <c r="M37" i="16"/>
  <c r="M87" i="16" s="1"/>
  <c r="J37" i="16"/>
  <c r="F28" i="16"/>
  <c r="H28" i="16"/>
  <c r="G69" i="16" s="1"/>
  <c r="J36" i="16"/>
  <c r="C4" i="16"/>
  <c r="D85" i="16"/>
  <c r="G85" i="16"/>
  <c r="G86" i="16"/>
  <c r="J87" i="16"/>
  <c r="J85" i="16"/>
  <c r="J86" i="16"/>
  <c r="M85" i="16"/>
  <c r="M86" i="16"/>
  <c r="C6" i="16"/>
  <c r="A12" i="16" s="1"/>
  <c r="A13" i="16" s="1"/>
  <c r="A14" i="16" s="1"/>
  <c r="A15" i="16" s="1"/>
  <c r="A16" i="16" s="1"/>
  <c r="A17" i="16" s="1"/>
  <c r="A18" i="16" s="1"/>
  <c r="A19" i="16" s="1"/>
  <c r="A20" i="16" s="1"/>
  <c r="A21" i="16" s="1"/>
  <c r="A22" i="16" s="1"/>
  <c r="A23" i="16" s="1"/>
  <c r="A24" i="16" s="1"/>
  <c r="A25" i="16" s="1"/>
  <c r="A26" i="16" s="1"/>
  <c r="C5" i="16"/>
  <c r="D70" i="16"/>
  <c r="D71" i="16"/>
  <c r="D72" i="16"/>
  <c r="D73" i="16"/>
  <c r="M67" i="16"/>
  <c r="M28" i="16"/>
  <c r="M68" i="16" s="1"/>
  <c r="M70" i="16"/>
  <c r="M71" i="16"/>
  <c r="M72" i="16"/>
  <c r="M73" i="16"/>
  <c r="G67" i="16"/>
  <c r="G28" i="16"/>
  <c r="G68" i="16" s="1"/>
  <c r="G70" i="16"/>
  <c r="G71" i="16"/>
  <c r="G72" i="16"/>
  <c r="G73" i="16"/>
  <c r="J67" i="16"/>
  <c r="J28" i="16"/>
  <c r="J68" i="16" s="1"/>
  <c r="K28" i="16"/>
  <c r="J69" i="16" s="1"/>
  <c r="J70" i="16"/>
  <c r="J71" i="16"/>
  <c r="J72" i="16"/>
  <c r="J73" i="16"/>
  <c r="P41" i="16"/>
  <c r="P40" i="16"/>
  <c r="P39" i="16"/>
  <c r="P15" i="16"/>
  <c r="P16" i="16"/>
  <c r="P17" i="16"/>
  <c r="P18" i="16"/>
  <c r="P19" i="16"/>
  <c r="P20" i="16"/>
  <c r="P21" i="16"/>
  <c r="P22" i="16"/>
  <c r="P23" i="16"/>
  <c r="P27" i="16"/>
  <c r="P26" i="16"/>
  <c r="P25" i="16"/>
  <c r="P24" i="16"/>
  <c r="P14" i="16"/>
  <c r="P13" i="16"/>
  <c r="P12" i="16"/>
  <c r="I28" i="16"/>
  <c r="I6" i="16"/>
  <c r="Q12" i="32"/>
  <c r="Q13" i="32"/>
  <c r="Q14" i="32"/>
  <c r="Q15" i="32"/>
  <c r="Q16" i="32"/>
  <c r="Q17" i="32"/>
  <c r="Q18" i="32"/>
  <c r="Q19" i="32"/>
  <c r="Q20" i="32"/>
  <c r="Q21" i="32"/>
  <c r="Q22" i="32"/>
  <c r="Q23" i="32"/>
  <c r="Q24" i="32"/>
  <c r="Q25" i="32"/>
  <c r="Q26" i="32"/>
  <c r="Q27" i="32"/>
  <c r="M37" i="32"/>
  <c r="M87" i="32" s="1"/>
  <c r="J37" i="32"/>
  <c r="J87" i="32" s="1"/>
  <c r="G37" i="32"/>
  <c r="G87" i="32" s="1"/>
  <c r="D37" i="32"/>
  <c r="D87" i="32" s="1"/>
  <c r="M36" i="32"/>
  <c r="J36" i="32"/>
  <c r="G36" i="32"/>
  <c r="D36" i="32"/>
  <c r="L28" i="32"/>
  <c r="N28" i="32"/>
  <c r="M69" i="32" s="1"/>
  <c r="M85" i="32"/>
  <c r="M86" i="32"/>
  <c r="J85" i="32"/>
  <c r="J86" i="32"/>
  <c r="F28" i="32"/>
  <c r="H28" i="32"/>
  <c r="G69" i="32" s="1"/>
  <c r="G85" i="32"/>
  <c r="G86" i="32"/>
  <c r="C28" i="32"/>
  <c r="E28" i="32"/>
  <c r="D69" i="32" s="1"/>
  <c r="D85" i="32"/>
  <c r="D86" i="32"/>
  <c r="M67" i="32"/>
  <c r="M28" i="32"/>
  <c r="M68" i="32" s="1"/>
  <c r="M70" i="32"/>
  <c r="M71" i="32"/>
  <c r="M72" i="32"/>
  <c r="M73" i="32"/>
  <c r="J67" i="32"/>
  <c r="J28" i="32"/>
  <c r="J68" i="32" s="1"/>
  <c r="K28" i="32"/>
  <c r="J69" i="32" s="1"/>
  <c r="J70" i="32"/>
  <c r="J71" i="32"/>
  <c r="J72" i="32"/>
  <c r="J73" i="32"/>
  <c r="G67" i="32"/>
  <c r="G28" i="32"/>
  <c r="G68" i="32" s="1"/>
  <c r="G70" i="32"/>
  <c r="G71" i="32"/>
  <c r="G72" i="32"/>
  <c r="G73" i="32"/>
  <c r="D67" i="32"/>
  <c r="D28" i="32"/>
  <c r="D68" i="32" s="1"/>
  <c r="D70" i="32"/>
  <c r="D71" i="32"/>
  <c r="D72" i="32"/>
  <c r="D73" i="32"/>
  <c r="P41" i="32"/>
  <c r="P40" i="32"/>
  <c r="P39" i="32"/>
  <c r="P34" i="32"/>
  <c r="F32" i="3" s="1"/>
  <c r="O12" i="32"/>
  <c r="O13" i="32"/>
  <c r="O14" i="32"/>
  <c r="O15" i="32"/>
  <c r="O16" i="32"/>
  <c r="O17" i="32"/>
  <c r="O18" i="32"/>
  <c r="O19" i="32"/>
  <c r="O20" i="32"/>
  <c r="O21" i="32"/>
  <c r="O22" i="32"/>
  <c r="O23" i="32"/>
  <c r="O24" i="32"/>
  <c r="O25" i="32"/>
  <c r="O26" i="32"/>
  <c r="O27" i="32"/>
  <c r="M35" i="32"/>
  <c r="J35" i="32"/>
  <c r="G35" i="32"/>
  <c r="D35" i="32"/>
  <c r="P12" i="32"/>
  <c r="P13" i="32"/>
  <c r="P14" i="32"/>
  <c r="P15" i="32"/>
  <c r="P16" i="32"/>
  <c r="P17" i="32"/>
  <c r="P18" i="32"/>
  <c r="P19" i="32"/>
  <c r="P20" i="32"/>
  <c r="P21" i="32"/>
  <c r="P22" i="32"/>
  <c r="P23" i="32"/>
  <c r="P24" i="32"/>
  <c r="P25" i="32"/>
  <c r="P26" i="32"/>
  <c r="P27" i="32"/>
  <c r="I28" i="32"/>
  <c r="C6" i="32"/>
  <c r="A12" i="32" s="1"/>
  <c r="A13" i="32" s="1"/>
  <c r="A14" i="32" s="1"/>
  <c r="A15" i="32" s="1"/>
  <c r="A16" i="32" s="1"/>
  <c r="A17" i="32" s="1"/>
  <c r="A18" i="32" s="1"/>
  <c r="A19" i="32" s="1"/>
  <c r="A20" i="32" s="1"/>
  <c r="A21" i="32" s="1"/>
  <c r="A22" i="32" s="1"/>
  <c r="A23" i="32" s="1"/>
  <c r="A24" i="32" s="1"/>
  <c r="A25" i="32" s="1"/>
  <c r="A26" i="32" s="1"/>
  <c r="C5" i="32"/>
  <c r="C4" i="32"/>
  <c r="I6" i="32"/>
  <c r="F12" i="3"/>
  <c r="F14" i="3"/>
  <c r="F15" i="3"/>
  <c r="F16" i="3"/>
  <c r="F17" i="3"/>
  <c r="F20" i="3"/>
  <c r="F23" i="3"/>
  <c r="F26" i="3"/>
  <c r="F27" i="3"/>
  <c r="F28" i="3"/>
  <c r="F35" i="3"/>
  <c r="F37" i="3"/>
  <c r="F39" i="3"/>
  <c r="F40" i="3"/>
  <c r="F41" i="3"/>
  <c r="E11" i="3"/>
  <c r="E12" i="3"/>
  <c r="E13" i="3"/>
  <c r="E14" i="3"/>
  <c r="E15" i="3"/>
  <c r="E16" i="3"/>
  <c r="E17" i="3"/>
  <c r="E18" i="3"/>
  <c r="E19" i="3"/>
  <c r="E20" i="3"/>
  <c r="E21" i="3"/>
  <c r="E22" i="3"/>
  <c r="E23" i="3"/>
  <c r="E24" i="3"/>
  <c r="E25" i="3"/>
  <c r="E26" i="3"/>
  <c r="E27" i="3"/>
  <c r="E28" i="3"/>
  <c r="E29" i="3"/>
  <c r="E31" i="3"/>
  <c r="E32" i="3"/>
  <c r="E33" i="3"/>
  <c r="E35" i="3"/>
  <c r="E36" i="3"/>
  <c r="E37" i="3"/>
  <c r="E38" i="3"/>
  <c r="E39" i="3"/>
  <c r="E40" i="3"/>
  <c r="E41" i="3"/>
  <c r="D13" i="3"/>
  <c r="D17" i="3"/>
  <c r="D20" i="3"/>
  <c r="D21" i="3"/>
  <c r="D22" i="3"/>
  <c r="D23" i="3"/>
  <c r="D24" i="3"/>
  <c r="D25" i="3"/>
  <c r="D26" i="3"/>
  <c r="D27" i="3"/>
  <c r="D28" i="3"/>
  <c r="D29" i="3"/>
  <c r="D31" i="3"/>
  <c r="D35" i="3"/>
  <c r="D40" i="3"/>
  <c r="C11" i="3"/>
  <c r="C12" i="3"/>
  <c r="C13" i="3"/>
  <c r="C14" i="3"/>
  <c r="C15" i="3"/>
  <c r="C16" i="3"/>
  <c r="C17" i="3"/>
  <c r="C21" i="3"/>
  <c r="C27" i="3"/>
  <c r="C30" i="3"/>
  <c r="C31" i="3"/>
  <c r="C32" i="3"/>
  <c r="C33" i="3"/>
  <c r="C34" i="3"/>
  <c r="C35" i="3"/>
  <c r="C36" i="3"/>
  <c r="C37" i="3"/>
  <c r="C38" i="3"/>
  <c r="C39" i="3"/>
  <c r="C40" i="3"/>
  <c r="C41" i="3"/>
  <c r="B11" i="3"/>
  <c r="B13" i="3"/>
  <c r="B14" i="3"/>
  <c r="B15" i="3"/>
  <c r="B16" i="3"/>
  <c r="B5" i="3"/>
  <c r="B4" i="3"/>
  <c r="B3" i="3"/>
  <c r="B6" i="3"/>
  <c r="A11" i="2"/>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B11" i="2"/>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5" i="2"/>
  <c r="B4" i="2"/>
  <c r="B3" i="2"/>
  <c r="P36" i="9"/>
  <c r="Q28" i="39"/>
  <c r="D74" i="4"/>
  <c r="P37" i="30"/>
  <c r="M28" i="11" l="1"/>
  <c r="M68" i="11" s="1"/>
  <c r="M74" i="11" s="1"/>
  <c r="J36" i="10"/>
  <c r="J37" i="10" s="1"/>
  <c r="J87" i="10" s="1"/>
  <c r="J28" i="10"/>
  <c r="J68" i="10" s="1"/>
  <c r="J74" i="10" s="1"/>
  <c r="M36" i="14"/>
  <c r="M37" i="14" s="1"/>
  <c r="M87" i="14" s="1"/>
  <c r="M88" i="14" s="1"/>
  <c r="M36" i="11"/>
  <c r="M37" i="11" s="1"/>
  <c r="M87" i="11" s="1"/>
  <c r="M88" i="11" s="1"/>
  <c r="P37" i="29"/>
  <c r="P35" i="8"/>
  <c r="G19" i="3" s="1"/>
  <c r="P37" i="20"/>
  <c r="O28" i="20"/>
  <c r="M88" i="20"/>
  <c r="O28" i="17"/>
  <c r="G74" i="15"/>
  <c r="P37" i="15"/>
  <c r="G88" i="23"/>
  <c r="G74" i="34"/>
  <c r="J74" i="39"/>
  <c r="G88" i="32"/>
  <c r="J88" i="19"/>
  <c r="J88" i="30"/>
  <c r="M88" i="30"/>
  <c r="M88" i="22"/>
  <c r="D74" i="9"/>
  <c r="P28" i="36"/>
  <c r="M88" i="5"/>
  <c r="G74" i="37"/>
  <c r="D88" i="4"/>
  <c r="J88" i="13"/>
  <c r="O28" i="12"/>
  <c r="G88" i="9"/>
  <c r="J74" i="35"/>
  <c r="D88" i="37"/>
  <c r="G74" i="14"/>
  <c r="M88" i="13"/>
  <c r="J88" i="12"/>
  <c r="J74" i="36"/>
  <c r="G88" i="6"/>
  <c r="D74" i="37"/>
  <c r="D88" i="20"/>
  <c r="D74" i="19"/>
  <c r="G88" i="19"/>
  <c r="O28" i="31"/>
  <c r="J74" i="31"/>
  <c r="M88" i="31"/>
  <c r="J88" i="31"/>
  <c r="G88" i="24"/>
  <c r="G88" i="21"/>
  <c r="P28" i="23"/>
  <c r="P37" i="23"/>
  <c r="J74" i="22"/>
  <c r="P28" i="35"/>
  <c r="P28" i="6"/>
  <c r="D74" i="39"/>
  <c r="M88" i="32"/>
  <c r="J88" i="16"/>
  <c r="J74" i="19"/>
  <c r="G88" i="17"/>
  <c r="J88" i="17"/>
  <c r="D88" i="15"/>
  <c r="Q28" i="15"/>
  <c r="G74" i="29"/>
  <c r="G88" i="29"/>
  <c r="G74" i="24"/>
  <c r="D74" i="24"/>
  <c r="M74" i="23"/>
  <c r="P28" i="22"/>
  <c r="J88" i="22"/>
  <c r="J74" i="9"/>
  <c r="D74" i="8"/>
  <c r="M88" i="36"/>
  <c r="G88" i="34"/>
  <c r="J74" i="5"/>
  <c r="D74" i="5"/>
  <c r="D88" i="5"/>
  <c r="P35" i="13"/>
  <c r="G27" i="3" s="1"/>
  <c r="P35" i="10"/>
  <c r="G22" i="3" s="1"/>
  <c r="G74" i="33"/>
  <c r="D74" i="20"/>
  <c r="P28" i="29"/>
  <c r="J88" i="29"/>
  <c r="O28" i="24"/>
  <c r="G88" i="8"/>
  <c r="J88" i="39"/>
  <c r="P28" i="4"/>
  <c r="J74" i="4"/>
  <c r="F64" i="4" s="1"/>
  <c r="P4" i="4" s="1"/>
  <c r="I23" i="3" s="1"/>
  <c r="P35" i="16"/>
  <c r="G31" i="3" s="1"/>
  <c r="P35" i="34"/>
  <c r="G15" i="3" s="1"/>
  <c r="G36" i="16"/>
  <c r="G37" i="16" s="1"/>
  <c r="G87" i="16" s="1"/>
  <c r="G88" i="16" s="1"/>
  <c r="H28" i="11"/>
  <c r="G69" i="11" s="1"/>
  <c r="G74" i="11" s="1"/>
  <c r="D44" i="3"/>
  <c r="E44" i="3"/>
  <c r="D36" i="7"/>
  <c r="D37" i="7" s="1"/>
  <c r="D87" i="7" s="1"/>
  <c r="D88" i="7" s="1"/>
  <c r="D28" i="7"/>
  <c r="D68" i="7" s="1"/>
  <c r="D74" i="7" s="1"/>
  <c r="P35" i="14"/>
  <c r="G29" i="3" s="1"/>
  <c r="P35" i="11"/>
  <c r="G24" i="3" s="1"/>
  <c r="G74" i="16"/>
  <c r="F64" i="8"/>
  <c r="P4" i="8" s="1"/>
  <c r="I19" i="3" s="1"/>
  <c r="J74" i="16"/>
  <c r="P28" i="20"/>
  <c r="J74" i="17"/>
  <c r="O28" i="14"/>
  <c r="M88" i="8"/>
  <c r="J74" i="6"/>
  <c r="G74" i="39"/>
  <c r="G74" i="7"/>
  <c r="G88" i="4"/>
  <c r="M74" i="33"/>
  <c r="G88" i="33"/>
  <c r="J88" i="20"/>
  <c r="M88" i="19"/>
  <c r="M69" i="10"/>
  <c r="M68" i="10"/>
  <c r="D74" i="34"/>
  <c r="P37" i="39"/>
  <c r="M74" i="5"/>
  <c r="P35" i="15"/>
  <c r="G30" i="3" s="1"/>
  <c r="P35" i="30"/>
  <c r="G25" i="3" s="1"/>
  <c r="P35" i="29"/>
  <c r="G21" i="3" s="1"/>
  <c r="P35" i="37"/>
  <c r="G11" i="3" s="1"/>
  <c r="D88" i="32"/>
  <c r="O28" i="15"/>
  <c r="P36" i="31"/>
  <c r="C44" i="3"/>
  <c r="P28" i="32"/>
  <c r="M74" i="32"/>
  <c r="J74" i="33"/>
  <c r="D88" i="33"/>
  <c r="P37" i="31"/>
  <c r="D74" i="32"/>
  <c r="J74" i="32"/>
  <c r="M88" i="16"/>
  <c r="O28" i="33"/>
  <c r="P37" i="19"/>
  <c r="O28" i="19"/>
  <c r="M74" i="14"/>
  <c r="G74" i="31"/>
  <c r="M74" i="13"/>
  <c r="M74" i="12"/>
  <c r="Q28" i="24"/>
  <c r="M74" i="21"/>
  <c r="D88" i="21"/>
  <c r="P37" i="22"/>
  <c r="J88" i="8"/>
  <c r="O28" i="6"/>
  <c r="G88" i="39"/>
  <c r="P35" i="39"/>
  <c r="G13" i="3" s="1"/>
  <c r="P28" i="18"/>
  <c r="D88" i="18"/>
  <c r="M88" i="17"/>
  <c r="D88" i="17"/>
  <c r="D88" i="13"/>
  <c r="F77" i="13" s="1"/>
  <c r="P5" i="13" s="1"/>
  <c r="J27" i="3" s="1"/>
  <c r="G88" i="13"/>
  <c r="P28" i="12"/>
  <c r="D88" i="29"/>
  <c r="P36" i="29"/>
  <c r="M74" i="24"/>
  <c r="F64" i="24" s="1"/>
  <c r="P4" i="24" s="1"/>
  <c r="I41" i="3" s="1"/>
  <c r="D88" i="23"/>
  <c r="G74" i="22"/>
  <c r="D88" i="22"/>
  <c r="O28" i="8"/>
  <c r="D88" i="35"/>
  <c r="J88" i="35"/>
  <c r="D88" i="36"/>
  <c r="D88" i="34"/>
  <c r="D74" i="6"/>
  <c r="P28" i="39"/>
  <c r="M74" i="39"/>
  <c r="P35" i="20"/>
  <c r="G36" i="3" s="1"/>
  <c r="P35" i="18"/>
  <c r="G34" i="3" s="1"/>
  <c r="P35" i="17"/>
  <c r="G33" i="3" s="1"/>
  <c r="P35" i="32"/>
  <c r="G32" i="3" s="1"/>
  <c r="P35" i="31"/>
  <c r="G28" i="3" s="1"/>
  <c r="O28" i="18"/>
  <c r="G88" i="18"/>
  <c r="J88" i="18"/>
  <c r="D74" i="17"/>
  <c r="M88" i="15"/>
  <c r="G88" i="15"/>
  <c r="P28" i="31"/>
  <c r="D88" i="31"/>
  <c r="P28" i="13"/>
  <c r="D74" i="13"/>
  <c r="D74" i="12"/>
  <c r="D74" i="29"/>
  <c r="M88" i="24"/>
  <c r="G74" i="21"/>
  <c r="M88" i="21"/>
  <c r="O28" i="23"/>
  <c r="M88" i="23"/>
  <c r="O28" i="22"/>
  <c r="G88" i="22"/>
  <c r="P28" i="9"/>
  <c r="G74" i="9"/>
  <c r="J88" i="9"/>
  <c r="P28" i="8"/>
  <c r="J88" i="7"/>
  <c r="O28" i="35"/>
  <c r="O28" i="36"/>
  <c r="D74" i="36"/>
  <c r="P28" i="34"/>
  <c r="J88" i="6"/>
  <c r="Q28" i="6"/>
  <c r="D88" i="39"/>
  <c r="F77" i="39" s="1"/>
  <c r="P5" i="39" s="1"/>
  <c r="J13" i="3" s="1"/>
  <c r="O28" i="5"/>
  <c r="M88" i="37"/>
  <c r="P35" i="7"/>
  <c r="G18" i="3" s="1"/>
  <c r="O28" i="32"/>
  <c r="J88" i="32"/>
  <c r="G74" i="19"/>
  <c r="D88" i="19"/>
  <c r="F77" i="19" s="1"/>
  <c r="P5" i="19" s="1"/>
  <c r="J35" i="3" s="1"/>
  <c r="D74" i="18"/>
  <c r="F64" i="18" s="1"/>
  <c r="P4" i="18" s="1"/>
  <c r="I34" i="3" s="1"/>
  <c r="M74" i="17"/>
  <c r="J74" i="14"/>
  <c r="D74" i="14"/>
  <c r="G88" i="14"/>
  <c r="M74" i="31"/>
  <c r="P36" i="30"/>
  <c r="M88" i="29"/>
  <c r="P37" i="8"/>
  <c r="D74" i="35"/>
  <c r="P28" i="5"/>
  <c r="J88" i="4"/>
  <c r="P35" i="24"/>
  <c r="G41" i="3" s="1"/>
  <c r="P35" i="23"/>
  <c r="G40" i="3" s="1"/>
  <c r="P35" i="22"/>
  <c r="G39" i="3" s="1"/>
  <c r="P35" i="21"/>
  <c r="G38" i="3" s="1"/>
  <c r="P35" i="36"/>
  <c r="G16" i="3" s="1"/>
  <c r="P35" i="4"/>
  <c r="G23" i="3" s="1"/>
  <c r="G74" i="10"/>
  <c r="P37" i="32"/>
  <c r="Q28" i="32"/>
  <c r="P36" i="32"/>
  <c r="M74" i="16"/>
  <c r="P36" i="33"/>
  <c r="P37" i="33"/>
  <c r="Q28" i="33"/>
  <c r="F77" i="20"/>
  <c r="P5" i="20" s="1"/>
  <c r="J36" i="3" s="1"/>
  <c r="P28" i="17"/>
  <c r="P36" i="15"/>
  <c r="P37" i="12"/>
  <c r="Q28" i="12"/>
  <c r="P28" i="21"/>
  <c r="F77" i="8"/>
  <c r="P5" i="8" s="1"/>
  <c r="J19" i="3" s="1"/>
  <c r="J88" i="33"/>
  <c r="M88" i="33"/>
  <c r="M74" i="20"/>
  <c r="F64" i="20" s="1"/>
  <c r="P4" i="20" s="1"/>
  <c r="I36" i="3" s="1"/>
  <c r="P28" i="19"/>
  <c r="M74" i="19"/>
  <c r="F64" i="19" s="1"/>
  <c r="P4" i="19" s="1"/>
  <c r="I35" i="3" s="1"/>
  <c r="Q28" i="18"/>
  <c r="P37" i="18"/>
  <c r="J88" i="15"/>
  <c r="F77" i="15" s="1"/>
  <c r="P5" i="15" s="1"/>
  <c r="J30" i="3" s="1"/>
  <c r="D88" i="14"/>
  <c r="P36" i="17"/>
  <c r="Q28" i="17"/>
  <c r="P37" i="17"/>
  <c r="G74" i="32"/>
  <c r="F64" i="32" s="1"/>
  <c r="P4" i="32" s="1"/>
  <c r="I32" i="3" s="1"/>
  <c r="P28" i="33"/>
  <c r="Q28" i="20"/>
  <c r="P36" i="20"/>
  <c r="J74" i="15"/>
  <c r="D74" i="31"/>
  <c r="F64" i="31" s="1"/>
  <c r="P4" i="31" s="1"/>
  <c r="I28" i="3" s="1"/>
  <c r="G88" i="31"/>
  <c r="F77" i="31" s="1"/>
  <c r="P5" i="31" s="1"/>
  <c r="J28" i="3" s="1"/>
  <c r="Q28" i="31"/>
  <c r="P36" i="13"/>
  <c r="F77" i="23"/>
  <c r="P5" i="23" s="1"/>
  <c r="J40" i="3" s="1"/>
  <c r="P36" i="19"/>
  <c r="M88" i="18"/>
  <c r="F77" i="18" s="1"/>
  <c r="P5" i="18" s="1"/>
  <c r="J34" i="3" s="1"/>
  <c r="M74" i="15"/>
  <c r="P28" i="14"/>
  <c r="J74" i="13"/>
  <c r="G74" i="13"/>
  <c r="Q28" i="13"/>
  <c r="J74" i="12"/>
  <c r="P28" i="30"/>
  <c r="G88" i="10"/>
  <c r="J74" i="29"/>
  <c r="M74" i="29"/>
  <c r="D88" i="24"/>
  <c r="F77" i="24" s="1"/>
  <c r="P5" i="24" s="1"/>
  <c r="J41" i="3" s="1"/>
  <c r="P36" i="21"/>
  <c r="O28" i="21"/>
  <c r="G74" i="23"/>
  <c r="F64" i="23" s="1"/>
  <c r="P4" i="23" s="1"/>
  <c r="I40" i="3" s="1"/>
  <c r="D74" i="22"/>
  <c r="P37" i="9"/>
  <c r="Q28" i="9"/>
  <c r="P36" i="8"/>
  <c r="J74" i="7"/>
  <c r="G74" i="35"/>
  <c r="G74" i="36"/>
  <c r="D74" i="15"/>
  <c r="Q28" i="14"/>
  <c r="P36" i="14" s="1"/>
  <c r="P37" i="14" s="1"/>
  <c r="G88" i="12"/>
  <c r="D74" i="30"/>
  <c r="G74" i="30"/>
  <c r="J74" i="30"/>
  <c r="J88" i="11"/>
  <c r="P36" i="24"/>
  <c r="Q28" i="21"/>
  <c r="Q28" i="23"/>
  <c r="P36" i="23"/>
  <c r="M74" i="22"/>
  <c r="M74" i="9"/>
  <c r="F64" i="9" s="1"/>
  <c r="P4" i="9" s="1"/>
  <c r="I20" i="3" s="1"/>
  <c r="P37" i="35"/>
  <c r="P36" i="35"/>
  <c r="P36" i="5"/>
  <c r="Q28" i="5"/>
  <c r="M74" i="37"/>
  <c r="P37" i="37"/>
  <c r="Q28" i="19"/>
  <c r="P36" i="18"/>
  <c r="P28" i="15"/>
  <c r="P37" i="13"/>
  <c r="O28" i="13"/>
  <c r="D88" i="12"/>
  <c r="Q28" i="30"/>
  <c r="O28" i="30"/>
  <c r="M74" i="30"/>
  <c r="D88" i="30"/>
  <c r="F77" i="30" s="1"/>
  <c r="P5" i="30" s="1"/>
  <c r="J25" i="3" s="1"/>
  <c r="J88" i="10"/>
  <c r="O28" i="29"/>
  <c r="P28" i="24"/>
  <c r="J74" i="21"/>
  <c r="F64" i="21" s="1"/>
  <c r="P4" i="21" s="1"/>
  <c r="I38" i="3" s="1"/>
  <c r="J88" i="21"/>
  <c r="P36" i="22"/>
  <c r="M88" i="9"/>
  <c r="F77" i="9" s="1"/>
  <c r="P5" i="9" s="1"/>
  <c r="J20" i="3" s="1"/>
  <c r="O28" i="9"/>
  <c r="M88" i="35"/>
  <c r="Q28" i="22"/>
  <c r="Q28" i="8"/>
  <c r="P37" i="34"/>
  <c r="P36" i="34"/>
  <c r="M74" i="6"/>
  <c r="G74" i="5"/>
  <c r="F64" i="5" s="1"/>
  <c r="P4" i="5" s="1"/>
  <c r="I12" i="3" s="1"/>
  <c r="G88" i="37"/>
  <c r="Q28" i="37"/>
  <c r="M88" i="4"/>
  <c r="F77" i="4" s="1"/>
  <c r="P5" i="4" s="1"/>
  <c r="J23" i="3" s="1"/>
  <c r="J88" i="36"/>
  <c r="P37" i="36"/>
  <c r="M74" i="34"/>
  <c r="F64" i="34" s="1"/>
  <c r="P4" i="34" s="1"/>
  <c r="I15" i="3" s="1"/>
  <c r="M88" i="34"/>
  <c r="J88" i="34"/>
  <c r="G74" i="6"/>
  <c r="P36" i="39"/>
  <c r="G88" i="5"/>
  <c r="J88" i="5"/>
  <c r="J88" i="37"/>
  <c r="O28" i="4"/>
  <c r="P36" i="4"/>
  <c r="P37" i="4"/>
  <c r="Q28" i="4"/>
  <c r="P35" i="33"/>
  <c r="P35" i="6"/>
  <c r="G14" i="3" s="1"/>
  <c r="G88" i="7"/>
  <c r="M74" i="35"/>
  <c r="M74" i="36"/>
  <c r="G88" i="36"/>
  <c r="M88" i="6"/>
  <c r="F77" i="6" s="1"/>
  <c r="P5" i="6" s="1"/>
  <c r="J14" i="3" s="1"/>
  <c r="P36" i="6"/>
  <c r="O28" i="39"/>
  <c r="O28" i="37"/>
  <c r="J74" i="37"/>
  <c r="F64" i="37" s="1"/>
  <c r="P4" i="37" s="1"/>
  <c r="I11" i="3" s="1"/>
  <c r="P35" i="19"/>
  <c r="G35" i="3" s="1"/>
  <c r="P35" i="5"/>
  <c r="G12" i="3" s="1"/>
  <c r="P35" i="12"/>
  <c r="G26" i="3" s="1"/>
  <c r="P36" i="36"/>
  <c r="P37" i="6"/>
  <c r="F44" i="3"/>
  <c r="P35" i="9"/>
  <c r="G20" i="3" s="1"/>
  <c r="F77" i="14" l="1"/>
  <c r="P5" i="14" s="1"/>
  <c r="J29" i="3" s="1"/>
  <c r="F77" i="12"/>
  <c r="P5" i="12" s="1"/>
  <c r="J26" i="3" s="1"/>
  <c r="F64" i="33"/>
  <c r="P4" i="33" s="1"/>
  <c r="I37" i="3" s="1"/>
  <c r="M74" i="10"/>
  <c r="F77" i="29"/>
  <c r="P5" i="29" s="1"/>
  <c r="J21" i="3" s="1"/>
  <c r="F77" i="17"/>
  <c r="P5" i="17" s="1"/>
  <c r="J33" i="3" s="1"/>
  <c r="F64" i="17"/>
  <c r="P4" i="17" s="1"/>
  <c r="I33" i="3" s="1"/>
  <c r="F64" i="14"/>
  <c r="P4" i="14" s="1"/>
  <c r="I29" i="3" s="1"/>
  <c r="F64" i="39"/>
  <c r="P4" i="39" s="1"/>
  <c r="I13" i="3" s="1"/>
  <c r="G36" i="11"/>
  <c r="G37" i="11" s="1"/>
  <c r="G87" i="11" s="1"/>
  <c r="G88" i="11" s="1"/>
  <c r="B44" i="3"/>
  <c r="F77" i="5"/>
  <c r="P5" i="5" s="1"/>
  <c r="J12" i="3" s="1"/>
  <c r="F77" i="35"/>
  <c r="P5" i="35" s="1"/>
  <c r="J17" i="3" s="1"/>
  <c r="F64" i="35"/>
  <c r="P4" i="35" s="1"/>
  <c r="I17" i="3" s="1"/>
  <c r="F64" i="12"/>
  <c r="P4" i="12" s="1"/>
  <c r="I26" i="3" s="1"/>
  <c r="F77" i="22"/>
  <c r="P5" i="22" s="1"/>
  <c r="J39" i="3" s="1"/>
  <c r="F77" i="36"/>
  <c r="P5" i="36" s="1"/>
  <c r="J16" i="3" s="1"/>
  <c r="F77" i="21"/>
  <c r="P5" i="21" s="1"/>
  <c r="J38" i="3" s="1"/>
  <c r="F64" i="15"/>
  <c r="P4" i="15" s="1"/>
  <c r="I30" i="3" s="1"/>
  <c r="F77" i="33"/>
  <c r="P5" i="33" s="1"/>
  <c r="J37" i="3" s="1"/>
  <c r="F64" i="30"/>
  <c r="P4" i="30" s="1"/>
  <c r="I25" i="3" s="1"/>
  <c r="F64" i="36"/>
  <c r="P4" i="36" s="1"/>
  <c r="I16" i="3" s="1"/>
  <c r="F64" i="29"/>
  <c r="P4" i="29" s="1"/>
  <c r="I21" i="3" s="1"/>
  <c r="M36" i="10"/>
  <c r="F77" i="32"/>
  <c r="P5" i="32" s="1"/>
  <c r="J32" i="3" s="1"/>
  <c r="G44" i="3"/>
  <c r="F64" i="22"/>
  <c r="P4" i="22" s="1"/>
  <c r="I39" i="3" s="1"/>
  <c r="F64" i="6"/>
  <c r="P4" i="6" s="1"/>
  <c r="I14" i="3" s="1"/>
  <c r="F77" i="37"/>
  <c r="P5" i="37" s="1"/>
  <c r="J11" i="3" s="1"/>
  <c r="F64" i="13"/>
  <c r="P4" i="13" s="1"/>
  <c r="I27" i="3" s="1"/>
  <c r="F77" i="34"/>
  <c r="P5" i="34" s="1"/>
  <c r="J15" i="3" s="1"/>
  <c r="M37" i="10" l="1"/>
  <c r="M87" i="10" s="1"/>
  <c r="M88" i="10" s="1"/>
  <c r="G8" i="45"/>
  <c r="G8" i="46"/>
  <c r="M86" i="7"/>
  <c r="L28" i="7"/>
  <c r="M28" i="7" s="1"/>
  <c r="M68" i="7" s="1"/>
  <c r="O16" i="7"/>
  <c r="O28" i="7" s="1"/>
  <c r="P28" i="7" s="1"/>
  <c r="Q16" i="7"/>
  <c r="Q28" i="7" s="1"/>
  <c r="M67" i="7"/>
  <c r="N28" i="7" l="1"/>
  <c r="M69" i="7" s="1"/>
  <c r="M74" i="7" s="1"/>
  <c r="F64" i="7" s="1"/>
  <c r="P4" i="7" s="1"/>
  <c r="I18" i="3" s="1"/>
  <c r="P36" i="7"/>
  <c r="P37" i="7" s="1"/>
  <c r="C28" i="10"/>
  <c r="D28" i="10" s="1"/>
  <c r="D68" i="10" s="1"/>
  <c r="O25" i="10"/>
  <c r="D86" i="10"/>
  <c r="Q25" i="10"/>
  <c r="E28" i="10"/>
  <c r="D36" i="10" s="1"/>
  <c r="D37" i="10" s="1"/>
  <c r="D87" i="10" s="1"/>
  <c r="D67" i="10"/>
  <c r="D88" i="10" l="1"/>
  <c r="F77" i="10" s="1"/>
  <c r="P5" i="10" s="1"/>
  <c r="J22" i="3" s="1"/>
  <c r="M36" i="7"/>
  <c r="M37" i="7" s="1"/>
  <c r="M87" i="7" s="1"/>
  <c r="M88" i="7" s="1"/>
  <c r="F77" i="7" s="1"/>
  <c r="P5" i="7" s="1"/>
  <c r="J18" i="3" s="1"/>
  <c r="D69" i="10"/>
  <c r="D74" i="10" s="1"/>
  <c r="F64" i="10" s="1"/>
  <c r="P4" i="10" s="1"/>
  <c r="I22" i="3" s="1"/>
  <c r="O28" i="10"/>
  <c r="Q28" i="10" s="1"/>
  <c r="P28" i="10" l="1"/>
  <c r="P36" i="10"/>
  <c r="P37" i="10" s="1"/>
  <c r="D86" i="11"/>
  <c r="Q25" i="11"/>
  <c r="C28" i="11"/>
  <c r="D28" i="11" s="1"/>
  <c r="D68" i="11" s="1"/>
  <c r="O25" i="11"/>
  <c r="O28" i="11" s="1"/>
  <c r="P28" i="11" s="1"/>
  <c r="D67" i="11"/>
  <c r="E28" i="11" l="1"/>
  <c r="D69" i="11" s="1"/>
  <c r="D74" i="11" s="1"/>
  <c r="F64" i="11" s="1"/>
  <c r="P4" i="11" s="1"/>
  <c r="I24" i="3" s="1"/>
  <c r="Q28" i="11"/>
  <c r="P36" i="11" s="1"/>
  <c r="P37" i="11" s="1"/>
  <c r="D86" i="16"/>
  <c r="Q25" i="16"/>
  <c r="O25" i="16"/>
  <c r="C28" i="16"/>
  <c r="D28" i="16" s="1"/>
  <c r="D68" i="16" s="1"/>
  <c r="D67" i="16"/>
  <c r="D36" i="11" l="1"/>
  <c r="D37" i="11" s="1"/>
  <c r="D87" i="11" s="1"/>
  <c r="D88" i="11" s="1"/>
  <c r="F77" i="11" s="1"/>
  <c r="P5" i="11" s="1"/>
  <c r="J24" i="3" s="1"/>
  <c r="E28" i="16"/>
  <c r="D69" i="16" s="1"/>
  <c r="D74" i="16" s="1"/>
  <c r="F64" i="16" s="1"/>
  <c r="P4" i="16" s="1"/>
  <c r="I31" i="3" s="1"/>
  <c r="O28" i="16"/>
  <c r="P28" i="16" s="1"/>
  <c r="D36" i="16" l="1"/>
  <c r="D37" i="16" s="1"/>
  <c r="D87" i="16" s="1"/>
  <c r="D88" i="16" s="1"/>
  <c r="F77" i="16" s="1"/>
  <c r="P5" i="16" s="1"/>
  <c r="J31" i="3" s="1"/>
  <c r="Q28" i="16"/>
  <c r="P36" i="16" s="1"/>
  <c r="P37" i="16" s="1"/>
</calcChain>
</file>

<file path=xl/comments1.xml><?xml version="1.0" encoding="utf-8"?>
<comments xmlns="http://schemas.openxmlformats.org/spreadsheetml/2006/main">
  <authors>
    <author>Ciaran kelly</author>
  </authors>
  <commentList>
    <comment ref="C1" authorId="0" shapeId="0">
      <text>
        <r>
          <rPr>
            <b/>
            <sz val="8"/>
            <color indexed="81"/>
            <rFont val="Tahoma"/>
            <family val="2"/>
          </rPr>
          <t>Ciaran kelly:</t>
        </r>
        <r>
          <rPr>
            <sz val="8"/>
            <color indexed="81"/>
            <rFont val="Tahoma"/>
            <family val="2"/>
          </rPr>
          <t xml:space="preserve">
Purse Seine
Single Midwater Trawl
Pair Midwater Trawl
Bottom Trawl single rig
Bottom Trawl multi rig
Hand line
Other (explain)</t>
        </r>
      </text>
    </comment>
    <comment ref="D1" authorId="0" shapeId="0">
      <text>
        <r>
          <rPr>
            <b/>
            <sz val="8"/>
            <color indexed="81"/>
            <rFont val="Tahoma"/>
            <family val="2"/>
          </rPr>
          <t>Ciaran kelly:</t>
        </r>
        <r>
          <rPr>
            <sz val="8"/>
            <color indexed="81"/>
            <rFont val="Tahoma"/>
            <family val="2"/>
          </rPr>
          <t xml:space="preserve">
YES/NO if discard estimates are available from this group</t>
        </r>
      </text>
    </comment>
  </commentList>
</comments>
</file>

<file path=xl/sharedStrings.xml><?xml version="1.0" encoding="utf-8"?>
<sst xmlns="http://schemas.openxmlformats.org/spreadsheetml/2006/main" count="11884" uniqueCount="1781">
  <si>
    <t>Mackerel, Horse Mackerel, Sardine and Anchovy Working Group</t>
  </si>
  <si>
    <t>SPECIES:</t>
  </si>
  <si>
    <t>COUNTRY:</t>
  </si>
  <si>
    <t>YEAR:</t>
  </si>
  <si>
    <t>PERSON RESPONSIBLE FOR DATA:</t>
  </si>
  <si>
    <t>DATE SUBMITTED:</t>
  </si>
  <si>
    <t>EMAIL:</t>
  </si>
  <si>
    <t>TEL and FAX</t>
  </si>
  <si>
    <t>ADDRESS:</t>
  </si>
  <si>
    <t>If this workbook is an alteration to a previous submission, enter the date of the previous submission</t>
  </si>
  <si>
    <t>These data can be used as presented and there are no known problematic issues which require discussion and</t>
  </si>
  <si>
    <t>agreement within the Working Group membership (Answer YES or NO ) --&gt;</t>
  </si>
  <si>
    <t>If NO, please describe the problem in a covering letter to the data coordinator and copy to the chairman</t>
  </si>
  <si>
    <t>LENGTH DISTRIBUTIONS BY FLEET AND BY QUARTER</t>
  </si>
  <si>
    <t xml:space="preserve">Country : </t>
  </si>
  <si>
    <t xml:space="preserve">Species : </t>
  </si>
  <si>
    <t xml:space="preserve">Fleet : </t>
  </si>
  <si>
    <t xml:space="preserve">Year : </t>
  </si>
  <si>
    <t xml:space="preserve">Unit : </t>
  </si>
  <si>
    <t xml:space="preserve">Prepared (date) : </t>
  </si>
  <si>
    <t>Length *</t>
  </si>
  <si>
    <t>Length</t>
  </si>
  <si>
    <t>Quarter</t>
  </si>
  <si>
    <t>All year</t>
  </si>
  <si>
    <t>(half cm)</t>
  </si>
  <si>
    <t>(cm)</t>
  </si>
  <si>
    <t>1</t>
  </si>
  <si>
    <t>2</t>
  </si>
  <si>
    <t>3</t>
  </si>
  <si>
    <t>4</t>
  </si>
  <si>
    <t>TOTAL numbers</t>
  </si>
  <si>
    <t>Official Catch (t)</t>
  </si>
  <si>
    <t>* Length distributions by half cm only for anchovy !</t>
  </si>
  <si>
    <t xml:space="preserve">CATCH DATA- ANNUAL SUMMARIES </t>
  </si>
  <si>
    <t>Mackerel, Horse Mackerel, Sardine and Anchovy WG</t>
  </si>
  <si>
    <t xml:space="preserve">Do not type catches on this sheet - use the CANUM sheets instead. </t>
  </si>
  <si>
    <t>Prepared (date)</t>
  </si>
  <si>
    <t xml:space="preserve">OFFICIAL </t>
  </si>
  <si>
    <t>Area</t>
  </si>
  <si>
    <t>TOTAL CATCH</t>
  </si>
  <si>
    <t>LANDINGS</t>
  </si>
  <si>
    <t>Unallocated</t>
  </si>
  <si>
    <t>Misreported</t>
  </si>
  <si>
    <t>Discards</t>
  </si>
  <si>
    <t xml:space="preserve">Sampled Catch </t>
  </si>
  <si>
    <t>WG estimate</t>
  </si>
  <si>
    <t>VALIDATION</t>
  </si>
  <si>
    <t>DIVISION(S)</t>
  </si>
  <si>
    <t>(tonnes)</t>
  </si>
  <si>
    <t>Completion</t>
  </si>
  <si>
    <t>Range</t>
  </si>
  <si>
    <t>IIa</t>
  </si>
  <si>
    <t>IIIa</t>
  </si>
  <si>
    <t>IVa</t>
  </si>
  <si>
    <t>IVb</t>
  </si>
  <si>
    <t>IVc</t>
  </si>
  <si>
    <t>VIa</t>
  </si>
  <si>
    <t>VIId</t>
  </si>
  <si>
    <t>VIIg</t>
  </si>
  <si>
    <t>VIIh</t>
  </si>
  <si>
    <t>VIIIa</t>
  </si>
  <si>
    <t>VIIIb</t>
  </si>
  <si>
    <t>VIIIc east</t>
  </si>
  <si>
    <t>VIIIc west</t>
  </si>
  <si>
    <t>IXa north</t>
  </si>
  <si>
    <t>IXa central-north</t>
  </si>
  <si>
    <t>IXa central-south</t>
  </si>
  <si>
    <t>IXa south</t>
  </si>
  <si>
    <t>TOTAL</t>
  </si>
  <si>
    <t>CATCH IN WEIGHT AND NUMBER, LENGTH AND WEIGHT AT AGE</t>
  </si>
  <si>
    <r>
      <t>TONNES SHOULD ALWAYS BE FILLED IN</t>
    </r>
    <r>
      <rPr>
        <u/>
        <sz val="12"/>
        <color indexed="10"/>
        <rFont val="Geneva"/>
      </rPr>
      <t xml:space="preserve"> (</t>
    </r>
    <r>
      <rPr>
        <sz val="12"/>
        <color indexed="10"/>
        <rFont val="Geneva"/>
      </rPr>
      <t>even if no numbers at age data are available !)</t>
    </r>
  </si>
  <si>
    <t>Country:</t>
  </si>
  <si>
    <t>Area :</t>
  </si>
  <si>
    <t xml:space="preserve">Completion check: </t>
  </si>
  <si>
    <t>Species:</t>
  </si>
  <si>
    <t>Range check:</t>
  </si>
  <si>
    <t>Year:</t>
  </si>
  <si>
    <t>Quarter 1</t>
  </si>
  <si>
    <t>Quarter 2</t>
  </si>
  <si>
    <t>Quarter 3</t>
  </si>
  <si>
    <t>Quarter 4</t>
  </si>
  <si>
    <t xml:space="preserve">Numbers </t>
  </si>
  <si>
    <t>Mean</t>
  </si>
  <si>
    <t>year</t>
  </si>
  <si>
    <t xml:space="preserve">at age </t>
  </si>
  <si>
    <t>Weight</t>
  </si>
  <si>
    <t>class</t>
  </si>
  <si>
    <t>age</t>
  </si>
  <si>
    <t>(‘000)</t>
  </si>
  <si>
    <t>(Kg)</t>
  </si>
  <si>
    <t>0</t>
  </si>
  <si>
    <t>5</t>
  </si>
  <si>
    <t>6</t>
  </si>
  <si>
    <t>7</t>
  </si>
  <si>
    <t>8</t>
  </si>
  <si>
    <t>9</t>
  </si>
  <si>
    <t>10</t>
  </si>
  <si>
    <t>11</t>
  </si>
  <si>
    <t>12</t>
  </si>
  <si>
    <t>13</t>
  </si>
  <si>
    <t>14</t>
  </si>
  <si>
    <t>+group--&gt;</t>
  </si>
  <si>
    <t>15</t>
  </si>
  <si>
    <t>Total/Mean --&gt;</t>
  </si>
  <si>
    <t xml:space="preserve"> (t)</t>
  </si>
  <si>
    <t>Unallocated (t)</t>
  </si>
  <si>
    <t>Area-Misreported (t)</t>
  </si>
  <si>
    <t>Discards (t)</t>
  </si>
  <si>
    <t>Sampled Catch t)</t>
  </si>
  <si>
    <t>WG Catch (t)</t>
  </si>
  <si>
    <t xml:space="preserve">SoP </t>
  </si>
  <si>
    <t xml:space="preserve"> (%)</t>
  </si>
  <si>
    <t xml:space="preserve">No. Samples </t>
  </si>
  <si>
    <t xml:space="preserve"> (n)</t>
  </si>
  <si>
    <t>No. Measured</t>
  </si>
  <si>
    <t>No. Aged</t>
  </si>
  <si>
    <t>Data Completeness Checking:</t>
  </si>
  <si>
    <t>[ 0 = No, 1 =Yes ]</t>
  </si>
  <si>
    <t>Age readings exist ?</t>
  </si>
  <si>
    <t>Length readings exist ?</t>
  </si>
  <si>
    <t>Weights-at age exist ?</t>
  </si>
  <si>
    <t>Sampled catch nonzero ?</t>
  </si>
  <si>
    <t>No samples nonzero ?</t>
  </si>
  <si>
    <t>No measured nonzero ?</t>
  </si>
  <si>
    <t>No aged nonzero ?</t>
  </si>
  <si>
    <t>Completeness check :</t>
  </si>
  <si>
    <t>Range Checking :</t>
  </si>
  <si>
    <t>Min</t>
  </si>
  <si>
    <t>Max</t>
  </si>
  <si>
    <t>Allowed Range for max. length (cm)</t>
  </si>
  <si>
    <t>Allowed Range for max. weight (Kg)</t>
  </si>
  <si>
    <t>Allowed Range for SOP (%)</t>
  </si>
  <si>
    <t>Length Range Check</t>
  </si>
  <si>
    <t>Weight Range Check</t>
  </si>
  <si>
    <t>SOP Check</t>
  </si>
  <si>
    <t>Range Check</t>
  </si>
  <si>
    <t>CATCH BY RECTANGLE : Official Statistics</t>
  </si>
  <si>
    <t>tonnes</t>
  </si>
  <si>
    <t>Year</t>
  </si>
  <si>
    <t>Enter Data in Columns Below</t>
  </si>
  <si>
    <t>RECT</t>
  </si>
  <si>
    <t>Latitude</t>
  </si>
  <si>
    <t>Longitude</t>
  </si>
  <si>
    <t>ICES Div</t>
  </si>
  <si>
    <t>01D2</t>
  </si>
  <si>
    <t>9B</t>
  </si>
  <si>
    <t>01D3</t>
  </si>
  <si>
    <t>01D4</t>
  </si>
  <si>
    <t>01D5</t>
  </si>
  <si>
    <t>01D6</t>
  </si>
  <si>
    <t>01D7</t>
  </si>
  <si>
    <t>01D8</t>
  </si>
  <si>
    <t>01D9</t>
  </si>
  <si>
    <t>9A</t>
  </si>
  <si>
    <t>01E0</t>
  </si>
  <si>
    <t>01E1</t>
  </si>
  <si>
    <t>01E2</t>
  </si>
  <si>
    <t>01E3</t>
  </si>
  <si>
    <t>02D2</t>
  </si>
  <si>
    <t>02D3</t>
  </si>
  <si>
    <t>02D4</t>
  </si>
  <si>
    <t>02D5</t>
  </si>
  <si>
    <t>02D6</t>
  </si>
  <si>
    <t>02D7</t>
  </si>
  <si>
    <t>02D8</t>
  </si>
  <si>
    <t>02D9</t>
  </si>
  <si>
    <t>02E0</t>
  </si>
  <si>
    <t>02E1</t>
  </si>
  <si>
    <t>02E2</t>
  </si>
  <si>
    <t>02E3</t>
  </si>
  <si>
    <t>03D2</t>
  </si>
  <si>
    <t>03D3</t>
  </si>
  <si>
    <t>03D4</t>
  </si>
  <si>
    <t>03D5</t>
  </si>
  <si>
    <t>03D6</t>
  </si>
  <si>
    <t>03D7</t>
  </si>
  <si>
    <t>03D8</t>
  </si>
  <si>
    <t>03D9</t>
  </si>
  <si>
    <t>03E0</t>
  </si>
  <si>
    <t>03E1</t>
  </si>
  <si>
    <t>03E2</t>
  </si>
  <si>
    <t>03E3</t>
  </si>
  <si>
    <t>04D2</t>
  </si>
  <si>
    <t>04D3</t>
  </si>
  <si>
    <t>04D4</t>
  </si>
  <si>
    <t>04D5</t>
  </si>
  <si>
    <t>04D6</t>
  </si>
  <si>
    <t>04D7</t>
  </si>
  <si>
    <t>04D8</t>
  </si>
  <si>
    <t>04D9</t>
  </si>
  <si>
    <t>04E0</t>
  </si>
  <si>
    <t>04E1</t>
  </si>
  <si>
    <t>04E2</t>
  </si>
  <si>
    <t>04E3</t>
  </si>
  <si>
    <t>05D2</t>
  </si>
  <si>
    <t>05D3</t>
  </si>
  <si>
    <t>05D4</t>
  </si>
  <si>
    <t>05D5</t>
  </si>
  <si>
    <t>05D6</t>
  </si>
  <si>
    <t>05D7</t>
  </si>
  <si>
    <t>05D8</t>
  </si>
  <si>
    <t>05D9</t>
  </si>
  <si>
    <t>05E0</t>
  </si>
  <si>
    <t>05E1</t>
  </si>
  <si>
    <t>05E2</t>
  </si>
  <si>
    <t>05E3</t>
  </si>
  <si>
    <t>06D2</t>
  </si>
  <si>
    <t>06D3</t>
  </si>
  <si>
    <t>06D4</t>
  </si>
  <si>
    <t>06D5</t>
  </si>
  <si>
    <t>06D6</t>
  </si>
  <si>
    <t>06D7</t>
  </si>
  <si>
    <t>06D8</t>
  </si>
  <si>
    <t>06D9</t>
  </si>
  <si>
    <t>06E0</t>
  </si>
  <si>
    <t>06E1</t>
  </si>
  <si>
    <t>06E2</t>
  </si>
  <si>
    <t>06E3</t>
  </si>
  <si>
    <t>07D2</t>
  </si>
  <si>
    <t>07D3</t>
  </si>
  <si>
    <t>07D4</t>
  </si>
  <si>
    <t>07D5</t>
  </si>
  <si>
    <t>07D6</t>
  </si>
  <si>
    <t>07D7</t>
  </si>
  <si>
    <t>07D8</t>
  </si>
  <si>
    <t>07D9</t>
  </si>
  <si>
    <t>07E0</t>
  </si>
  <si>
    <t>07E1</t>
  </si>
  <si>
    <t>07E2</t>
  </si>
  <si>
    <t>07E3</t>
  </si>
  <si>
    <t>08D2</t>
  </si>
  <si>
    <t>08D3</t>
  </si>
  <si>
    <t>08D4</t>
  </si>
  <si>
    <t>08D5</t>
  </si>
  <si>
    <t>08D6</t>
  </si>
  <si>
    <t>08D7</t>
  </si>
  <si>
    <t>08D8</t>
  </si>
  <si>
    <t>08D9</t>
  </si>
  <si>
    <t>08E0</t>
  </si>
  <si>
    <t>08E1</t>
  </si>
  <si>
    <t>08E2</t>
  </si>
  <si>
    <t>08E3</t>
  </si>
  <si>
    <t>09D2</t>
  </si>
  <si>
    <t>09D3</t>
  </si>
  <si>
    <t>09D4</t>
  </si>
  <si>
    <t>09D5</t>
  </si>
  <si>
    <t>09D6</t>
  </si>
  <si>
    <t>09D7</t>
  </si>
  <si>
    <t>09D8</t>
  </si>
  <si>
    <t>09D9</t>
  </si>
  <si>
    <t>09E0</t>
  </si>
  <si>
    <t>09E1</t>
  </si>
  <si>
    <t>09E2</t>
  </si>
  <si>
    <t>09E3</t>
  </si>
  <si>
    <t>10D2</t>
  </si>
  <si>
    <t>10D3</t>
  </si>
  <si>
    <t>10D4</t>
  </si>
  <si>
    <t>10D5</t>
  </si>
  <si>
    <t>10D6</t>
  </si>
  <si>
    <t>10D7</t>
  </si>
  <si>
    <t>10D8</t>
  </si>
  <si>
    <t>10D9</t>
  </si>
  <si>
    <t>10E0</t>
  </si>
  <si>
    <t>10E1</t>
  </si>
  <si>
    <t>10E2</t>
  </si>
  <si>
    <t>10E3</t>
  </si>
  <si>
    <t>11D2</t>
  </si>
  <si>
    <t>11D3</t>
  </si>
  <si>
    <t>11D4</t>
  </si>
  <si>
    <t>11D5</t>
  </si>
  <si>
    <t>11D6</t>
  </si>
  <si>
    <t>11D7</t>
  </si>
  <si>
    <t>11D8</t>
  </si>
  <si>
    <t>11D9</t>
  </si>
  <si>
    <t>11E0</t>
  </si>
  <si>
    <t>11E1</t>
  </si>
  <si>
    <t>11E2</t>
  </si>
  <si>
    <t>11E3</t>
  </si>
  <si>
    <t>12D2</t>
  </si>
  <si>
    <t>12D3</t>
  </si>
  <si>
    <t>12D4</t>
  </si>
  <si>
    <t>12D5</t>
  </si>
  <si>
    <t>12D6</t>
  </si>
  <si>
    <t>12D7</t>
  </si>
  <si>
    <t>12D8</t>
  </si>
  <si>
    <t>12D9</t>
  </si>
  <si>
    <t>12E0</t>
  </si>
  <si>
    <t>12E1</t>
  </si>
  <si>
    <t>12E2</t>
  </si>
  <si>
    <t>12E3</t>
  </si>
  <si>
    <t>13D2</t>
  </si>
  <si>
    <t>13D3</t>
  </si>
  <si>
    <t>13D4</t>
  </si>
  <si>
    <t>13D5</t>
  </si>
  <si>
    <t>13D6</t>
  </si>
  <si>
    <t>13D7</t>
  </si>
  <si>
    <t>13D8</t>
  </si>
  <si>
    <t>13D9</t>
  </si>
  <si>
    <t>13E0</t>
  </si>
  <si>
    <t>13E1</t>
  </si>
  <si>
    <t>13E2</t>
  </si>
  <si>
    <t>13E3</t>
  </si>
  <si>
    <t>14D2</t>
  </si>
  <si>
    <t>14D3</t>
  </si>
  <si>
    <t>14D4</t>
  </si>
  <si>
    <t>14D5</t>
  </si>
  <si>
    <t>14D6</t>
  </si>
  <si>
    <t>14D7</t>
  </si>
  <si>
    <t>14D8</t>
  </si>
  <si>
    <t>14D9</t>
  </si>
  <si>
    <t>14E0</t>
  </si>
  <si>
    <t>14E1</t>
  </si>
  <si>
    <t>14E2</t>
  </si>
  <si>
    <t>14E3</t>
  </si>
  <si>
    <t>15D2</t>
  </si>
  <si>
    <t>8D</t>
  </si>
  <si>
    <t>15D3</t>
  </si>
  <si>
    <t>15D4</t>
  </si>
  <si>
    <t>15D5</t>
  </si>
  <si>
    <t>15D6</t>
  </si>
  <si>
    <t>15D7</t>
  </si>
  <si>
    <t>15D8</t>
  </si>
  <si>
    <t>15D9</t>
  </si>
  <si>
    <t>8C</t>
  </si>
  <si>
    <t>15E0</t>
  </si>
  <si>
    <t>15E1</t>
  </si>
  <si>
    <t>15E2</t>
  </si>
  <si>
    <t>15E3</t>
  </si>
  <si>
    <t>15E4</t>
  </si>
  <si>
    <t>15E5</t>
  </si>
  <si>
    <t>15E6</t>
  </si>
  <si>
    <t>15E7</t>
  </si>
  <si>
    <t>15E8</t>
  </si>
  <si>
    <t>8B</t>
  </si>
  <si>
    <t>16D2</t>
  </si>
  <si>
    <t>16D3</t>
  </si>
  <si>
    <t>16D4</t>
  </si>
  <si>
    <t>16D5</t>
  </si>
  <si>
    <t>16D6</t>
  </si>
  <si>
    <t>16D7</t>
  </si>
  <si>
    <t>16D8</t>
  </si>
  <si>
    <t>16D9</t>
  </si>
  <si>
    <t>16E0</t>
  </si>
  <si>
    <t>16E1</t>
  </si>
  <si>
    <t>16E2</t>
  </si>
  <si>
    <t>16E3</t>
  </si>
  <si>
    <t>16E4</t>
  </si>
  <si>
    <t>16E5</t>
  </si>
  <si>
    <t>16E6</t>
  </si>
  <si>
    <t>16E7</t>
  </si>
  <si>
    <t>16E8</t>
  </si>
  <si>
    <t>16E9</t>
  </si>
  <si>
    <t>16F0</t>
  </si>
  <si>
    <t>16F1</t>
  </si>
  <si>
    <t>17D2</t>
  </si>
  <si>
    <t>17D3</t>
  </si>
  <si>
    <t>17D4</t>
  </si>
  <si>
    <t>17D5</t>
  </si>
  <si>
    <t>17D6</t>
  </si>
  <si>
    <t>17D7</t>
  </si>
  <si>
    <t>17D8</t>
  </si>
  <si>
    <t>17D9</t>
  </si>
  <si>
    <t>17E0</t>
  </si>
  <si>
    <t>17E1</t>
  </si>
  <si>
    <t>17E2</t>
  </si>
  <si>
    <t>17E3</t>
  </si>
  <si>
    <t>17E4</t>
  </si>
  <si>
    <t>17E5</t>
  </si>
  <si>
    <t>17E6</t>
  </si>
  <si>
    <t>17E7</t>
  </si>
  <si>
    <t>17E8</t>
  </si>
  <si>
    <t>17E9</t>
  </si>
  <si>
    <t>17F0</t>
  </si>
  <si>
    <t>17F1</t>
  </si>
  <si>
    <t>18D2</t>
  </si>
  <si>
    <t>18D3</t>
  </si>
  <si>
    <t>18D4</t>
  </si>
  <si>
    <t>18D5</t>
  </si>
  <si>
    <t>18D6</t>
  </si>
  <si>
    <t>18D7</t>
  </si>
  <si>
    <t>18D8</t>
  </si>
  <si>
    <t>18D9</t>
  </si>
  <si>
    <t>18E0</t>
  </si>
  <si>
    <t>18E1</t>
  </si>
  <si>
    <t>18E2</t>
  </si>
  <si>
    <t>18E3</t>
  </si>
  <si>
    <t>18E4</t>
  </si>
  <si>
    <t>18E5</t>
  </si>
  <si>
    <t>18E6</t>
  </si>
  <si>
    <t>18E7</t>
  </si>
  <si>
    <t>18E8</t>
  </si>
  <si>
    <t>18E9</t>
  </si>
  <si>
    <t>18F0</t>
  </si>
  <si>
    <t>18F1</t>
  </si>
  <si>
    <t>19D2</t>
  </si>
  <si>
    <t>19D3</t>
  </si>
  <si>
    <t>19D4</t>
  </si>
  <si>
    <t>19D5</t>
  </si>
  <si>
    <t>19D6</t>
  </si>
  <si>
    <t>19D7</t>
  </si>
  <si>
    <t>19D8</t>
  </si>
  <si>
    <t>19D9</t>
  </si>
  <si>
    <t>19E0</t>
  </si>
  <si>
    <t>19E1</t>
  </si>
  <si>
    <t>19E2</t>
  </si>
  <si>
    <t>19E3</t>
  </si>
  <si>
    <t>19E4</t>
  </si>
  <si>
    <t>19E5</t>
  </si>
  <si>
    <t>19E6</t>
  </si>
  <si>
    <t>19E7</t>
  </si>
  <si>
    <t>19E8</t>
  </si>
  <si>
    <t>19E9</t>
  </si>
  <si>
    <t>19F0</t>
  </si>
  <si>
    <t>19F1</t>
  </si>
  <si>
    <t>20D2</t>
  </si>
  <si>
    <t>20D3</t>
  </si>
  <si>
    <t>20D4</t>
  </si>
  <si>
    <t>20D5</t>
  </si>
  <si>
    <t>20D6</t>
  </si>
  <si>
    <t>20D7</t>
  </si>
  <si>
    <t>20D8</t>
  </si>
  <si>
    <t>20D9</t>
  </si>
  <si>
    <t>20E0</t>
  </si>
  <si>
    <t>20E1</t>
  </si>
  <si>
    <t>20E2</t>
  </si>
  <si>
    <t>20E3</t>
  </si>
  <si>
    <t>20E4</t>
  </si>
  <si>
    <t>20E5</t>
  </si>
  <si>
    <t>20E6</t>
  </si>
  <si>
    <t>20E7</t>
  </si>
  <si>
    <t>20E8</t>
  </si>
  <si>
    <t>20E9</t>
  </si>
  <si>
    <t>20F0</t>
  </si>
  <si>
    <t>20F1</t>
  </si>
  <si>
    <t>21D2</t>
  </si>
  <si>
    <t>21D3</t>
  </si>
  <si>
    <t>21D4</t>
  </si>
  <si>
    <t>21D5</t>
  </si>
  <si>
    <t>21D6</t>
  </si>
  <si>
    <t>21D7</t>
  </si>
  <si>
    <t>21D8</t>
  </si>
  <si>
    <t>21D9</t>
  </si>
  <si>
    <t>21E0</t>
  </si>
  <si>
    <t>21E1</t>
  </si>
  <si>
    <t>21E2</t>
  </si>
  <si>
    <t>21E3</t>
  </si>
  <si>
    <t>21E4</t>
  </si>
  <si>
    <t>21E5</t>
  </si>
  <si>
    <t>8A</t>
  </si>
  <si>
    <t>21E6</t>
  </si>
  <si>
    <t>21E7</t>
  </si>
  <si>
    <t>21E8</t>
  </si>
  <si>
    <t>21E9</t>
  </si>
  <si>
    <t>21F0</t>
  </si>
  <si>
    <t>21F1</t>
  </si>
  <si>
    <t>22D2</t>
  </si>
  <si>
    <t>22D3</t>
  </si>
  <si>
    <t>22D4</t>
  </si>
  <si>
    <t>22D5</t>
  </si>
  <si>
    <t>22D6</t>
  </si>
  <si>
    <t>22D7</t>
  </si>
  <si>
    <t>22D8</t>
  </si>
  <si>
    <t>22D9</t>
  </si>
  <si>
    <t>22E0</t>
  </si>
  <si>
    <t>22E1</t>
  </si>
  <si>
    <t>22E2</t>
  </si>
  <si>
    <t>22E3</t>
  </si>
  <si>
    <t>22E4</t>
  </si>
  <si>
    <t>22E5</t>
  </si>
  <si>
    <t>22E6</t>
  </si>
  <si>
    <t>22E7</t>
  </si>
  <si>
    <t>22E8</t>
  </si>
  <si>
    <t>22E9</t>
  </si>
  <si>
    <t>22F0</t>
  </si>
  <si>
    <t>22F1</t>
  </si>
  <si>
    <t>23D2</t>
  </si>
  <si>
    <t>23D3</t>
  </si>
  <si>
    <t>23D4</t>
  </si>
  <si>
    <t>23D5</t>
  </si>
  <si>
    <t>23D6</t>
  </si>
  <si>
    <t>23D7</t>
  </si>
  <si>
    <t>23D8</t>
  </si>
  <si>
    <t>23D9</t>
  </si>
  <si>
    <t>23E0</t>
  </si>
  <si>
    <t>23E1</t>
  </si>
  <si>
    <t>23E2</t>
  </si>
  <si>
    <t>23E3</t>
  </si>
  <si>
    <t>23E4</t>
  </si>
  <si>
    <t>23E5</t>
  </si>
  <si>
    <t>23E6</t>
  </si>
  <si>
    <t>23E7</t>
  </si>
  <si>
    <t>23E8</t>
  </si>
  <si>
    <t>23E9</t>
  </si>
  <si>
    <t>23F0</t>
  </si>
  <si>
    <t>23F1</t>
  </si>
  <si>
    <t>24D2</t>
  </si>
  <si>
    <t>24D3</t>
  </si>
  <si>
    <t>24D4</t>
  </si>
  <si>
    <t>24D5</t>
  </si>
  <si>
    <t>24D6</t>
  </si>
  <si>
    <t>24D7</t>
  </si>
  <si>
    <t>24D8</t>
  </si>
  <si>
    <t>24D9</t>
  </si>
  <si>
    <t>24E0</t>
  </si>
  <si>
    <t>24E1</t>
  </si>
  <si>
    <t>24E2</t>
  </si>
  <si>
    <t>24E3</t>
  </si>
  <si>
    <t>24E4</t>
  </si>
  <si>
    <t>24E5</t>
  </si>
  <si>
    <t>24E6</t>
  </si>
  <si>
    <t>24E7</t>
  </si>
  <si>
    <t>24E8</t>
  </si>
  <si>
    <t>24E9</t>
  </si>
  <si>
    <t>24F0</t>
  </si>
  <si>
    <t>25D2</t>
  </si>
  <si>
    <t>7K</t>
  </si>
  <si>
    <t>25D3</t>
  </si>
  <si>
    <t>25D4</t>
  </si>
  <si>
    <t>25D5</t>
  </si>
  <si>
    <t>25D6</t>
  </si>
  <si>
    <t>25D7</t>
  </si>
  <si>
    <t>25D8</t>
  </si>
  <si>
    <t>7J</t>
  </si>
  <si>
    <t>25D9</t>
  </si>
  <si>
    <t>25E0</t>
  </si>
  <si>
    <t>25E1</t>
  </si>
  <si>
    <t>7H</t>
  </si>
  <si>
    <t>25E2</t>
  </si>
  <si>
    <t>25E3</t>
  </si>
  <si>
    <t>25E4</t>
  </si>
  <si>
    <t>25E5</t>
  </si>
  <si>
    <t>7E</t>
  </si>
  <si>
    <t>25E6</t>
  </si>
  <si>
    <t>25E7</t>
  </si>
  <si>
    <t>25E8</t>
  </si>
  <si>
    <t>25E9</t>
  </si>
  <si>
    <t>7D</t>
  </si>
  <si>
    <t>25F0</t>
  </si>
  <si>
    <t>25F1</t>
  </si>
  <si>
    <t>26D2</t>
  </si>
  <si>
    <t>26D3</t>
  </si>
  <si>
    <t>26D4</t>
  </si>
  <si>
    <t>26D5</t>
  </si>
  <si>
    <t>26D6</t>
  </si>
  <si>
    <t>26D7</t>
  </si>
  <si>
    <t>26D8</t>
  </si>
  <si>
    <t>26D9</t>
  </si>
  <si>
    <t>26E0</t>
  </si>
  <si>
    <t>26E1</t>
  </si>
  <si>
    <t>26E2</t>
  </si>
  <si>
    <t>26E3</t>
  </si>
  <si>
    <t>26E4</t>
  </si>
  <si>
    <t>26E5</t>
  </si>
  <si>
    <t>26E6</t>
  </si>
  <si>
    <t>26E7</t>
  </si>
  <si>
    <t>26E8</t>
  </si>
  <si>
    <t>26E9</t>
  </si>
  <si>
    <t>26F0</t>
  </si>
  <si>
    <t>27D2</t>
  </si>
  <si>
    <t>27D3</t>
  </si>
  <si>
    <t>27D4</t>
  </si>
  <si>
    <t>27D5</t>
  </si>
  <si>
    <t>27D6</t>
  </si>
  <si>
    <t>27D7</t>
  </si>
  <si>
    <t>27D8</t>
  </si>
  <si>
    <t>27D9</t>
  </si>
  <si>
    <t>27E0</t>
  </si>
  <si>
    <t>27E1</t>
  </si>
  <si>
    <t>27E2</t>
  </si>
  <si>
    <t>27E3</t>
  </si>
  <si>
    <t>27E4</t>
  </si>
  <si>
    <t>27E5</t>
  </si>
  <si>
    <t>27E6</t>
  </si>
  <si>
    <t>27E7</t>
  </si>
  <si>
    <t>27E8</t>
  </si>
  <si>
    <t>27E9</t>
  </si>
  <si>
    <t>27F0</t>
  </si>
  <si>
    <t>28D2</t>
  </si>
  <si>
    <t>28D3</t>
  </si>
  <si>
    <t>28D4</t>
  </si>
  <si>
    <t>28D5</t>
  </si>
  <si>
    <t>28D6</t>
  </si>
  <si>
    <t>28D7</t>
  </si>
  <si>
    <t>28D8</t>
  </si>
  <si>
    <t>28D9</t>
  </si>
  <si>
    <t>28E0</t>
  </si>
  <si>
    <t>28E1</t>
  </si>
  <si>
    <t>28E2</t>
  </si>
  <si>
    <t>28E3</t>
  </si>
  <si>
    <t>28E4</t>
  </si>
  <si>
    <t>28E5</t>
  </si>
  <si>
    <t>28E6</t>
  </si>
  <si>
    <t>28E7</t>
  </si>
  <si>
    <t>28E8</t>
  </si>
  <si>
    <t>28E9</t>
  </si>
  <si>
    <t>28F0</t>
  </si>
  <si>
    <t>28F1</t>
  </si>
  <si>
    <t>28F2</t>
  </si>
  <si>
    <t>29D2</t>
  </si>
  <si>
    <t>29D3</t>
  </si>
  <si>
    <t>29D4</t>
  </si>
  <si>
    <t>29D5</t>
  </si>
  <si>
    <t>29D6</t>
  </si>
  <si>
    <t>29D7</t>
  </si>
  <si>
    <t>29D8</t>
  </si>
  <si>
    <t>29D9</t>
  </si>
  <si>
    <t>29E0</t>
  </si>
  <si>
    <t>29E1</t>
  </si>
  <si>
    <t>7G</t>
  </si>
  <si>
    <t>29E2</t>
  </si>
  <si>
    <t>29E3</t>
  </si>
  <si>
    <t>7F</t>
  </si>
  <si>
    <t>29E4</t>
  </si>
  <si>
    <t>29E5</t>
  </si>
  <si>
    <t>29E6</t>
  </si>
  <si>
    <t>29E7</t>
  </si>
  <si>
    <t>29E8</t>
  </si>
  <si>
    <t>29E9</t>
  </si>
  <si>
    <t>29F0</t>
  </si>
  <si>
    <t>29F1</t>
  </si>
  <si>
    <t>29F2</t>
  </si>
  <si>
    <t>30D2</t>
  </si>
  <si>
    <t>30D3</t>
  </si>
  <si>
    <t>30D4</t>
  </si>
  <si>
    <t>30D5</t>
  </si>
  <si>
    <t>30D6</t>
  </si>
  <si>
    <t>30D7</t>
  </si>
  <si>
    <t>30D8</t>
  </si>
  <si>
    <t>30D9</t>
  </si>
  <si>
    <t>30E0</t>
  </si>
  <si>
    <t>30E1</t>
  </si>
  <si>
    <t>30E2</t>
  </si>
  <si>
    <t>30E3</t>
  </si>
  <si>
    <t>30E4</t>
  </si>
  <si>
    <t>30E5</t>
  </si>
  <si>
    <t>30E6</t>
  </si>
  <si>
    <t>30E7</t>
  </si>
  <si>
    <t>30E8</t>
  </si>
  <si>
    <t>30E9</t>
  </si>
  <si>
    <t>30F0</t>
  </si>
  <si>
    <t>30F1</t>
  </si>
  <si>
    <t>30F2</t>
  </si>
  <si>
    <t>31D2</t>
  </si>
  <si>
    <t>31D3</t>
  </si>
  <si>
    <t>31D4</t>
  </si>
  <si>
    <t>31D5</t>
  </si>
  <si>
    <t>31D6</t>
  </si>
  <si>
    <t>31D7</t>
  </si>
  <si>
    <t>31D8</t>
  </si>
  <si>
    <t>31D9</t>
  </si>
  <si>
    <t>31E0</t>
  </si>
  <si>
    <t>31E1</t>
  </si>
  <si>
    <t>31E2</t>
  </si>
  <si>
    <t>31E3</t>
  </si>
  <si>
    <t>31E4</t>
  </si>
  <si>
    <t>31E5</t>
  </si>
  <si>
    <t>31E6</t>
  </si>
  <si>
    <t>31E7</t>
  </si>
  <si>
    <t>31E8</t>
  </si>
  <si>
    <t>4C</t>
  </si>
  <si>
    <t>31E9</t>
  </si>
  <si>
    <t>31F0</t>
  </si>
  <si>
    <t>31F1</t>
  </si>
  <si>
    <t>31F2</t>
  </si>
  <si>
    <t>31F3</t>
  </si>
  <si>
    <t>31F4</t>
  </si>
  <si>
    <t>32D2</t>
  </si>
  <si>
    <t>32D3</t>
  </si>
  <si>
    <t>32D4</t>
  </si>
  <si>
    <t>32D5</t>
  </si>
  <si>
    <t>32D6</t>
  </si>
  <si>
    <t>32D7</t>
  </si>
  <si>
    <t>32D8</t>
  </si>
  <si>
    <t>32D9</t>
  </si>
  <si>
    <t>32E0</t>
  </si>
  <si>
    <t>32E1</t>
  </si>
  <si>
    <t>32E2</t>
  </si>
  <si>
    <t>32E3</t>
  </si>
  <si>
    <t>32E4</t>
  </si>
  <si>
    <t>32E5</t>
  </si>
  <si>
    <t>32E6</t>
  </si>
  <si>
    <t>32E7</t>
  </si>
  <si>
    <t>32E8</t>
  </si>
  <si>
    <t>32E9</t>
  </si>
  <si>
    <t>32F0</t>
  </si>
  <si>
    <t>32F1</t>
  </si>
  <si>
    <t>32F2</t>
  </si>
  <si>
    <t>32F3</t>
  </si>
  <si>
    <t>32F4</t>
  </si>
  <si>
    <t>32F5</t>
  </si>
  <si>
    <t>33D2</t>
  </si>
  <si>
    <t>33D3</t>
  </si>
  <si>
    <t>33D4</t>
  </si>
  <si>
    <t>33D5</t>
  </si>
  <si>
    <t>33D6</t>
  </si>
  <si>
    <t>33D7</t>
  </si>
  <si>
    <t>33D8</t>
  </si>
  <si>
    <t>33D9</t>
  </si>
  <si>
    <t>33E0</t>
  </si>
  <si>
    <t>33E1</t>
  </si>
  <si>
    <t>7A</t>
  </si>
  <si>
    <t>33E2</t>
  </si>
  <si>
    <t>33E3</t>
  </si>
  <si>
    <t>33E4</t>
  </si>
  <si>
    <t>33E5</t>
  </si>
  <si>
    <t>33E6</t>
  </si>
  <si>
    <t>33E7</t>
  </si>
  <si>
    <t>33E8</t>
  </si>
  <si>
    <t>33E9</t>
  </si>
  <si>
    <t>33F0</t>
  </si>
  <si>
    <t>33F1</t>
  </si>
  <si>
    <t>33F2</t>
  </si>
  <si>
    <t>33F3</t>
  </si>
  <si>
    <t>33F4</t>
  </si>
  <si>
    <t>33F5</t>
  </si>
  <si>
    <t>33F6</t>
  </si>
  <si>
    <t>34D2</t>
  </si>
  <si>
    <t>7C</t>
  </si>
  <si>
    <t>34D3</t>
  </si>
  <si>
    <t>34D4</t>
  </si>
  <si>
    <t>34D5</t>
  </si>
  <si>
    <t>34D6</t>
  </si>
  <si>
    <t>34D7</t>
  </si>
  <si>
    <t>34D8</t>
  </si>
  <si>
    <t>7B</t>
  </si>
  <si>
    <t>34D9</t>
  </si>
  <si>
    <t>34E0</t>
  </si>
  <si>
    <t>34E1</t>
  </si>
  <si>
    <t>34E2</t>
  </si>
  <si>
    <t>34E3</t>
  </si>
  <si>
    <t>34E4</t>
  </si>
  <si>
    <t>34E5</t>
  </si>
  <si>
    <t>34E6</t>
  </si>
  <si>
    <t>34E7</t>
  </si>
  <si>
    <t>34E8</t>
  </si>
  <si>
    <t>34E9</t>
  </si>
  <si>
    <t>34F0</t>
  </si>
  <si>
    <t>34F1</t>
  </si>
  <si>
    <t>34F2</t>
  </si>
  <si>
    <t>34F3</t>
  </si>
  <si>
    <t>34F4</t>
  </si>
  <si>
    <t>34F5</t>
  </si>
  <si>
    <t>34F6</t>
  </si>
  <si>
    <t>34F7</t>
  </si>
  <si>
    <t>34F8</t>
  </si>
  <si>
    <t>34F9</t>
  </si>
  <si>
    <t>35D2</t>
  </si>
  <si>
    <t>35D3</t>
  </si>
  <si>
    <t>35D4</t>
  </si>
  <si>
    <t>35D5</t>
  </si>
  <si>
    <t>35D6</t>
  </si>
  <si>
    <t>35D7</t>
  </si>
  <si>
    <t>35D8</t>
  </si>
  <si>
    <t>35D9</t>
  </si>
  <si>
    <t>35E0</t>
  </si>
  <si>
    <t>35E1</t>
  </si>
  <si>
    <t>35E2</t>
  </si>
  <si>
    <t>35E3</t>
  </si>
  <si>
    <t>35E4</t>
  </si>
  <si>
    <t>35E5</t>
  </si>
  <si>
    <t>35E6</t>
  </si>
  <si>
    <t>35E7</t>
  </si>
  <si>
    <t>35E8</t>
  </si>
  <si>
    <t>4B</t>
  </si>
  <si>
    <t>35E9</t>
  </si>
  <si>
    <t>35F0</t>
  </si>
  <si>
    <t>35F1</t>
  </si>
  <si>
    <t>35F2</t>
  </si>
  <si>
    <t>35F3</t>
  </si>
  <si>
    <t>35F4</t>
  </si>
  <si>
    <t>35F5</t>
  </si>
  <si>
    <t>35F6</t>
  </si>
  <si>
    <t>35F7</t>
  </si>
  <si>
    <t>35F8</t>
  </si>
  <si>
    <t>35F9</t>
  </si>
  <si>
    <t>36D2</t>
  </si>
  <si>
    <t>36D3</t>
  </si>
  <si>
    <t>36D4</t>
  </si>
  <si>
    <t>36D5</t>
  </si>
  <si>
    <t>36D6</t>
  </si>
  <si>
    <t>36D7</t>
  </si>
  <si>
    <t>36D8</t>
  </si>
  <si>
    <t>36D9</t>
  </si>
  <si>
    <t>36E0</t>
  </si>
  <si>
    <t>36E1</t>
  </si>
  <si>
    <t>36E2</t>
  </si>
  <si>
    <t>36E3</t>
  </si>
  <si>
    <t>36E4</t>
  </si>
  <si>
    <t>36E5</t>
  </si>
  <si>
    <t>36E6</t>
  </si>
  <si>
    <t>36E7</t>
  </si>
  <si>
    <t>36E8</t>
  </si>
  <si>
    <t>36E9</t>
  </si>
  <si>
    <t>36F0</t>
  </si>
  <si>
    <t>36F1</t>
  </si>
  <si>
    <t>36F2</t>
  </si>
  <si>
    <t>36F3</t>
  </si>
  <si>
    <t>36F4</t>
  </si>
  <si>
    <t>36F5</t>
  </si>
  <si>
    <t>36F6</t>
  </si>
  <si>
    <t>36F7</t>
  </si>
  <si>
    <t>36F8</t>
  </si>
  <si>
    <t>36F9</t>
  </si>
  <si>
    <t>36G0</t>
  </si>
  <si>
    <t>3C</t>
  </si>
  <si>
    <t>36G1</t>
  </si>
  <si>
    <t>36G2</t>
  </si>
  <si>
    <t>3D</t>
  </si>
  <si>
    <t>36G3</t>
  </si>
  <si>
    <t>36G4</t>
  </si>
  <si>
    <t>37D2</t>
  </si>
  <si>
    <t>37D3</t>
  </si>
  <si>
    <t>37D4</t>
  </si>
  <si>
    <t>37D5</t>
  </si>
  <si>
    <t>37D6</t>
  </si>
  <si>
    <t>37D7</t>
  </si>
  <si>
    <t>37D8</t>
  </si>
  <si>
    <t>37D9</t>
  </si>
  <si>
    <t>37E0</t>
  </si>
  <si>
    <t>37E1</t>
  </si>
  <si>
    <t>37E2</t>
  </si>
  <si>
    <t>37E3</t>
  </si>
  <si>
    <t>37E4</t>
  </si>
  <si>
    <t>37E5</t>
  </si>
  <si>
    <t>37E6</t>
  </si>
  <si>
    <t>37E7</t>
  </si>
  <si>
    <t>37E8</t>
  </si>
  <si>
    <t>37E9</t>
  </si>
  <si>
    <t>37F0</t>
  </si>
  <si>
    <t>37F1</t>
  </si>
  <si>
    <t>37F2</t>
  </si>
  <si>
    <t>37F3</t>
  </si>
  <si>
    <t>37F4</t>
  </si>
  <si>
    <t>37F5</t>
  </si>
  <si>
    <t>37F6</t>
  </si>
  <si>
    <t>37F7</t>
  </si>
  <si>
    <t>37F8</t>
  </si>
  <si>
    <t>37F9</t>
  </si>
  <si>
    <t>37G0</t>
  </si>
  <si>
    <t>37G1</t>
  </si>
  <si>
    <t>37G2</t>
  </si>
  <si>
    <t>37G3</t>
  </si>
  <si>
    <t>37G4</t>
  </si>
  <si>
    <t>38D2</t>
  </si>
  <si>
    <t>6B</t>
  </si>
  <si>
    <t>38D3</t>
  </si>
  <si>
    <t>38D4</t>
  </si>
  <si>
    <t>38D5</t>
  </si>
  <si>
    <t>38D6</t>
  </si>
  <si>
    <t>38D7</t>
  </si>
  <si>
    <t>38D8</t>
  </si>
  <si>
    <t>38D9</t>
  </si>
  <si>
    <t>38E0</t>
  </si>
  <si>
    <t>38E1</t>
  </si>
  <si>
    <t>38E2</t>
  </si>
  <si>
    <t>38E3</t>
  </si>
  <si>
    <t>38E4</t>
  </si>
  <si>
    <t>38E5</t>
  </si>
  <si>
    <t>38E6</t>
  </si>
  <si>
    <t>38E7</t>
  </si>
  <si>
    <t>38E8</t>
  </si>
  <si>
    <t>38E9</t>
  </si>
  <si>
    <t>38F0</t>
  </si>
  <si>
    <t>38F1</t>
  </si>
  <si>
    <t>38F2</t>
  </si>
  <si>
    <t>38F3</t>
  </si>
  <si>
    <t>38F4</t>
  </si>
  <si>
    <t>38F5</t>
  </si>
  <si>
    <t>38F6</t>
  </si>
  <si>
    <t>38F7</t>
  </si>
  <si>
    <t>38F8</t>
  </si>
  <si>
    <t>38F9</t>
  </si>
  <si>
    <t>38G0</t>
  </si>
  <si>
    <t>38G1</t>
  </si>
  <si>
    <t>38G2</t>
  </si>
  <si>
    <t>38G3</t>
  </si>
  <si>
    <t>38G4</t>
  </si>
  <si>
    <t>39D2</t>
  </si>
  <si>
    <t>39D3</t>
  </si>
  <si>
    <t>39D4</t>
  </si>
  <si>
    <t>39D5</t>
  </si>
  <si>
    <t>39D6</t>
  </si>
  <si>
    <t>39D7</t>
  </si>
  <si>
    <t>39D8</t>
  </si>
  <si>
    <t>39D9</t>
  </si>
  <si>
    <t>39E0</t>
  </si>
  <si>
    <t>39E1</t>
  </si>
  <si>
    <t>39E2</t>
  </si>
  <si>
    <t>39E3</t>
  </si>
  <si>
    <t>39E4</t>
  </si>
  <si>
    <t>39E5</t>
  </si>
  <si>
    <t>39E6</t>
  </si>
  <si>
    <t>39E7</t>
  </si>
  <si>
    <t>39E8</t>
  </si>
  <si>
    <t>39E9</t>
  </si>
  <si>
    <t>39F0</t>
  </si>
  <si>
    <t>39F1</t>
  </si>
  <si>
    <t>39F2</t>
  </si>
  <si>
    <t>39F3</t>
  </si>
  <si>
    <t>39F4</t>
  </si>
  <si>
    <t>39F5</t>
  </si>
  <si>
    <t>39F6</t>
  </si>
  <si>
    <t>39F7</t>
  </si>
  <si>
    <t>39F8</t>
  </si>
  <si>
    <t>39F9</t>
  </si>
  <si>
    <t>39G0</t>
  </si>
  <si>
    <t>39G1</t>
  </si>
  <si>
    <t>39G2</t>
  </si>
  <si>
    <t>39G3</t>
  </si>
  <si>
    <t>39G4</t>
  </si>
  <si>
    <t>40D2</t>
  </si>
  <si>
    <t>40D3</t>
  </si>
  <si>
    <t>40D4</t>
  </si>
  <si>
    <t>40D5</t>
  </si>
  <si>
    <t>40D6</t>
  </si>
  <si>
    <t>40D7</t>
  </si>
  <si>
    <t>40D8</t>
  </si>
  <si>
    <t>40D9</t>
  </si>
  <si>
    <t>40E0</t>
  </si>
  <si>
    <t>40E1</t>
  </si>
  <si>
    <t>40E2</t>
  </si>
  <si>
    <t>40E3</t>
  </si>
  <si>
    <t>40E4</t>
  </si>
  <si>
    <t>40E5</t>
  </si>
  <si>
    <t>40E6</t>
  </si>
  <si>
    <t>40E7</t>
  </si>
  <si>
    <t>40E8</t>
  </si>
  <si>
    <t>40E9</t>
  </si>
  <si>
    <t>40F0</t>
  </si>
  <si>
    <t>40F1</t>
  </si>
  <si>
    <t>40F2</t>
  </si>
  <si>
    <t>40F3</t>
  </si>
  <si>
    <t>40F4</t>
  </si>
  <si>
    <t>40F5</t>
  </si>
  <si>
    <t>40F6</t>
  </si>
  <si>
    <t>40F7</t>
  </si>
  <si>
    <t>40F8</t>
  </si>
  <si>
    <t>40F9</t>
  </si>
  <si>
    <t>40G0</t>
  </si>
  <si>
    <t>40G1</t>
  </si>
  <si>
    <t>40G2</t>
  </si>
  <si>
    <t>3B</t>
  </si>
  <si>
    <t>40G4</t>
  </si>
  <si>
    <t>41D2</t>
  </si>
  <si>
    <t>41D3</t>
  </si>
  <si>
    <t>41D4</t>
  </si>
  <si>
    <t>41D5</t>
  </si>
  <si>
    <t>41D6</t>
  </si>
  <si>
    <t>41D7</t>
  </si>
  <si>
    <t>41D8</t>
  </si>
  <si>
    <t>41D9</t>
  </si>
  <si>
    <t>41E0</t>
  </si>
  <si>
    <t>41E1</t>
  </si>
  <si>
    <t>41E2</t>
  </si>
  <si>
    <t>41E3</t>
  </si>
  <si>
    <t>41E4</t>
  </si>
  <si>
    <t>41E5</t>
  </si>
  <si>
    <t>41E6</t>
  </si>
  <si>
    <t>41E7</t>
  </si>
  <si>
    <t>41E8</t>
  </si>
  <si>
    <t>41E9</t>
  </si>
  <si>
    <t>41F0</t>
  </si>
  <si>
    <t>41F1</t>
  </si>
  <si>
    <t>41F2</t>
  </si>
  <si>
    <t>41F3</t>
  </si>
  <si>
    <t>41F4</t>
  </si>
  <si>
    <t>41F5</t>
  </si>
  <si>
    <t>41F6</t>
  </si>
  <si>
    <t>41F7</t>
  </si>
  <si>
    <t>41F8</t>
  </si>
  <si>
    <t>41G0</t>
  </si>
  <si>
    <t>3A</t>
  </si>
  <si>
    <t>41G1</t>
  </si>
  <si>
    <t>41G2</t>
  </si>
  <si>
    <t>41G4</t>
  </si>
  <si>
    <t>42D2</t>
  </si>
  <si>
    <t>42D3</t>
  </si>
  <si>
    <t>42D4</t>
  </si>
  <si>
    <t>42D5</t>
  </si>
  <si>
    <t>42D6</t>
  </si>
  <si>
    <t>42D7</t>
  </si>
  <si>
    <t>42D8</t>
  </si>
  <si>
    <t>42D9</t>
  </si>
  <si>
    <t>42E0</t>
  </si>
  <si>
    <t>42E1</t>
  </si>
  <si>
    <t>42E2</t>
  </si>
  <si>
    <t>42E3</t>
  </si>
  <si>
    <t>42E4</t>
  </si>
  <si>
    <t>42E5</t>
  </si>
  <si>
    <t>42E6</t>
  </si>
  <si>
    <t>42E7</t>
  </si>
  <si>
    <t>42E8</t>
  </si>
  <si>
    <t>42E9</t>
  </si>
  <si>
    <t>42F0</t>
  </si>
  <si>
    <t>42F1</t>
  </si>
  <si>
    <t>42F2</t>
  </si>
  <si>
    <t>42F3</t>
  </si>
  <si>
    <t>42F4</t>
  </si>
  <si>
    <t>42F5</t>
  </si>
  <si>
    <t>42F6</t>
  </si>
  <si>
    <t>42F7</t>
  </si>
  <si>
    <t>42F8</t>
  </si>
  <si>
    <t>42G0</t>
  </si>
  <si>
    <t>42G1</t>
  </si>
  <si>
    <t>42G2</t>
  </si>
  <si>
    <t>43D2</t>
  </si>
  <si>
    <t>43D3</t>
  </si>
  <si>
    <t>43D4</t>
  </si>
  <si>
    <t>43D5</t>
  </si>
  <si>
    <t>43D6</t>
  </si>
  <si>
    <t>43D7</t>
  </si>
  <si>
    <t>43D8</t>
  </si>
  <si>
    <t>43D9</t>
  </si>
  <si>
    <t>43E0</t>
  </si>
  <si>
    <t>43E1</t>
  </si>
  <si>
    <t>43E2</t>
  </si>
  <si>
    <t>43E3</t>
  </si>
  <si>
    <t>43E4</t>
  </si>
  <si>
    <t>43E5</t>
  </si>
  <si>
    <t>43E6</t>
  </si>
  <si>
    <t>43E7</t>
  </si>
  <si>
    <t>43E8</t>
  </si>
  <si>
    <t>43E9</t>
  </si>
  <si>
    <t>43F0</t>
  </si>
  <si>
    <t>43F1</t>
  </si>
  <si>
    <t>43F2</t>
  </si>
  <si>
    <t>43F3</t>
  </si>
  <si>
    <t>43F4</t>
  </si>
  <si>
    <t>43F5</t>
  </si>
  <si>
    <t>43F6</t>
  </si>
  <si>
    <t>43F7</t>
  </si>
  <si>
    <t>43F8</t>
  </si>
  <si>
    <t>43F9</t>
  </si>
  <si>
    <t>43G0</t>
  </si>
  <si>
    <t>43G1</t>
  </si>
  <si>
    <t>43G2</t>
  </si>
  <si>
    <t>44D2</t>
  </si>
  <si>
    <t>44D3</t>
  </si>
  <si>
    <t>44D4</t>
  </si>
  <si>
    <t>44D5</t>
  </si>
  <si>
    <t>44D6</t>
  </si>
  <si>
    <t>44D7</t>
  </si>
  <si>
    <t>44D8</t>
  </si>
  <si>
    <t>44D9</t>
  </si>
  <si>
    <t>44E0</t>
  </si>
  <si>
    <t>44E1</t>
  </si>
  <si>
    <t>44E2</t>
  </si>
  <si>
    <t>44E3</t>
  </si>
  <si>
    <t>44E4</t>
  </si>
  <si>
    <t>44E5</t>
  </si>
  <si>
    <t>44E6</t>
  </si>
  <si>
    <t>4A</t>
  </si>
  <si>
    <t>44E7</t>
  </si>
  <si>
    <t>44E8</t>
  </si>
  <si>
    <t>44E9</t>
  </si>
  <si>
    <t>44F0</t>
  </si>
  <si>
    <t>44F1</t>
  </si>
  <si>
    <t>44F2</t>
  </si>
  <si>
    <t>44F3</t>
  </si>
  <si>
    <t>44F4</t>
  </si>
  <si>
    <t>44F5</t>
  </si>
  <si>
    <t>44F6</t>
  </si>
  <si>
    <t>44F7</t>
  </si>
  <si>
    <t>44F8</t>
  </si>
  <si>
    <t>44F9</t>
  </si>
  <si>
    <t>44G0</t>
  </si>
  <si>
    <t>44G1</t>
  </si>
  <si>
    <t>44G2</t>
  </si>
  <si>
    <t>45D2</t>
  </si>
  <si>
    <t>45D3</t>
  </si>
  <si>
    <t>45D4</t>
  </si>
  <si>
    <t>45D5</t>
  </si>
  <si>
    <t>45D6</t>
  </si>
  <si>
    <t>45D7</t>
  </si>
  <si>
    <t>45D8</t>
  </si>
  <si>
    <t>45D9</t>
  </si>
  <si>
    <t>45E0</t>
  </si>
  <si>
    <t>45E1</t>
  </si>
  <si>
    <t>45E2</t>
  </si>
  <si>
    <t>45E3</t>
  </si>
  <si>
    <t>45E4</t>
  </si>
  <si>
    <t>45E5</t>
  </si>
  <si>
    <t>45E6</t>
  </si>
  <si>
    <t>45E7</t>
  </si>
  <si>
    <t>45E8</t>
  </si>
  <si>
    <t>45E9</t>
  </si>
  <si>
    <t>45F0</t>
  </si>
  <si>
    <t>45F1</t>
  </si>
  <si>
    <t>45F2</t>
  </si>
  <si>
    <t>45F3</t>
  </si>
  <si>
    <t>45F4</t>
  </si>
  <si>
    <t>45F5</t>
  </si>
  <si>
    <t>45F6</t>
  </si>
  <si>
    <t>45F7</t>
  </si>
  <si>
    <t>45F8</t>
  </si>
  <si>
    <t>45F9</t>
  </si>
  <si>
    <t>45G0</t>
  </si>
  <si>
    <t>45G1</t>
  </si>
  <si>
    <t>45G2</t>
  </si>
  <si>
    <t>46D2</t>
  </si>
  <si>
    <t>46D3</t>
  </si>
  <si>
    <t>46D4</t>
  </si>
  <si>
    <t>46D5</t>
  </si>
  <si>
    <t>46D6</t>
  </si>
  <si>
    <t>46D7</t>
  </si>
  <si>
    <t>46D8</t>
  </si>
  <si>
    <t>46D9</t>
  </si>
  <si>
    <t>46E0</t>
  </si>
  <si>
    <t>46E1</t>
  </si>
  <si>
    <t>46E2</t>
  </si>
  <si>
    <t>46E3</t>
  </si>
  <si>
    <t>46E4</t>
  </si>
  <si>
    <t>46E5</t>
  </si>
  <si>
    <t>46E6</t>
  </si>
  <si>
    <t>46E7</t>
  </si>
  <si>
    <t>46E8</t>
  </si>
  <si>
    <t>46E9</t>
  </si>
  <si>
    <t>46F0</t>
  </si>
  <si>
    <t>46F1</t>
  </si>
  <si>
    <t>46F2</t>
  </si>
  <si>
    <t>46F3</t>
  </si>
  <si>
    <t>46F4</t>
  </si>
  <si>
    <t>46F5</t>
  </si>
  <si>
    <t>46F6</t>
  </si>
  <si>
    <t>46F7</t>
  </si>
  <si>
    <t>46F8</t>
  </si>
  <si>
    <t>46F9</t>
  </si>
  <si>
    <t>46G0</t>
  </si>
  <si>
    <t>46G1</t>
  </si>
  <si>
    <t>46G2</t>
  </si>
  <si>
    <t>47D2</t>
  </si>
  <si>
    <t>47D3</t>
  </si>
  <si>
    <t>47D4</t>
  </si>
  <si>
    <t>47D5</t>
  </si>
  <si>
    <t>47D6</t>
  </si>
  <si>
    <t>47D7</t>
  </si>
  <si>
    <t>47D8</t>
  </si>
  <si>
    <t>47D9</t>
  </si>
  <si>
    <t>47E0</t>
  </si>
  <si>
    <t>47E1</t>
  </si>
  <si>
    <t>47E2</t>
  </si>
  <si>
    <t>47E3</t>
  </si>
  <si>
    <t>47E4</t>
  </si>
  <si>
    <t>47E5</t>
  </si>
  <si>
    <t>47E6</t>
  </si>
  <si>
    <t>47E7</t>
  </si>
  <si>
    <t>47E8</t>
  </si>
  <si>
    <t>47E9</t>
  </si>
  <si>
    <t>47F0</t>
  </si>
  <si>
    <t>47F1</t>
  </si>
  <si>
    <t>47F2</t>
  </si>
  <si>
    <t>47F3</t>
  </si>
  <si>
    <t>47F4</t>
  </si>
  <si>
    <t>47F5</t>
  </si>
  <si>
    <t>47F6</t>
  </si>
  <si>
    <t>47F7</t>
  </si>
  <si>
    <t>47F8</t>
  </si>
  <si>
    <t>47F9</t>
  </si>
  <si>
    <t>47G0</t>
  </si>
  <si>
    <t>47G1</t>
  </si>
  <si>
    <t>48D2</t>
  </si>
  <si>
    <t>48D3</t>
  </si>
  <si>
    <t>48D4</t>
  </si>
  <si>
    <t>48D5</t>
  </si>
  <si>
    <t>48D6</t>
  </si>
  <si>
    <t>48D7</t>
  </si>
  <si>
    <t>48D8</t>
  </si>
  <si>
    <t>48D9</t>
  </si>
  <si>
    <t>48E0</t>
  </si>
  <si>
    <t>48E1</t>
  </si>
  <si>
    <t>48E2</t>
  </si>
  <si>
    <t>48E3</t>
  </si>
  <si>
    <t>48E4</t>
  </si>
  <si>
    <t>48E5</t>
  </si>
  <si>
    <t>48E6</t>
  </si>
  <si>
    <t>48E7</t>
  </si>
  <si>
    <t>48E8</t>
  </si>
  <si>
    <t>48E9</t>
  </si>
  <si>
    <t>48F0</t>
  </si>
  <si>
    <t>48F1</t>
  </si>
  <si>
    <t>48F2</t>
  </si>
  <si>
    <t>48F3</t>
  </si>
  <si>
    <t>48F4</t>
  </si>
  <si>
    <t>48F5</t>
  </si>
  <si>
    <t>48F6</t>
  </si>
  <si>
    <t>48F7</t>
  </si>
  <si>
    <t>48F8</t>
  </si>
  <si>
    <t>48F9</t>
  </si>
  <si>
    <t>48G0</t>
  </si>
  <si>
    <t>48G1</t>
  </si>
  <si>
    <t>49D2</t>
  </si>
  <si>
    <t>5A</t>
  </si>
  <si>
    <t>49D3</t>
  </si>
  <si>
    <t>49D4</t>
  </si>
  <si>
    <t>49D5</t>
  </si>
  <si>
    <t>5B</t>
  </si>
  <si>
    <t>49D6</t>
  </si>
  <si>
    <t>49D7</t>
  </si>
  <si>
    <t>49D8</t>
  </si>
  <si>
    <t>49D9</t>
  </si>
  <si>
    <t>49E0</t>
  </si>
  <si>
    <t>49E1</t>
  </si>
  <si>
    <t>49E2</t>
  </si>
  <si>
    <t>49E3</t>
  </si>
  <si>
    <t>49E4</t>
  </si>
  <si>
    <t>49E5</t>
  </si>
  <si>
    <t>6A</t>
  </si>
  <si>
    <t>49E6</t>
  </si>
  <si>
    <t>49E7</t>
  </si>
  <si>
    <t>49E8</t>
  </si>
  <si>
    <t>49E9</t>
  </si>
  <si>
    <t>49F0</t>
  </si>
  <si>
    <t>49F1</t>
  </si>
  <si>
    <t>49F2</t>
  </si>
  <si>
    <t>49F3</t>
  </si>
  <si>
    <t>49F4</t>
  </si>
  <si>
    <t>49F5</t>
  </si>
  <si>
    <t>49F6</t>
  </si>
  <si>
    <t>49F7</t>
  </si>
  <si>
    <t>49F8</t>
  </si>
  <si>
    <t>50D2</t>
  </si>
  <si>
    <t>50D3</t>
  </si>
  <si>
    <t>50D4</t>
  </si>
  <si>
    <t>50D5</t>
  </si>
  <si>
    <t>50D6</t>
  </si>
  <si>
    <t>50D7</t>
  </si>
  <si>
    <t>50D8</t>
  </si>
  <si>
    <t>50D9</t>
  </si>
  <si>
    <t>50E0</t>
  </si>
  <si>
    <t>50E1</t>
  </si>
  <si>
    <t>50E2</t>
  </si>
  <si>
    <t>50E3</t>
  </si>
  <si>
    <t>50E4</t>
  </si>
  <si>
    <t>50E5</t>
  </si>
  <si>
    <t>50E6</t>
  </si>
  <si>
    <t>50E7</t>
  </si>
  <si>
    <t>50E8</t>
  </si>
  <si>
    <t>50E9</t>
  </si>
  <si>
    <t>50F0</t>
  </si>
  <si>
    <t>50F1</t>
  </si>
  <si>
    <t>50F2</t>
  </si>
  <si>
    <t>50F3</t>
  </si>
  <si>
    <t>50F4</t>
  </si>
  <si>
    <t>50F5</t>
  </si>
  <si>
    <t>50F6</t>
  </si>
  <si>
    <t>50F7</t>
  </si>
  <si>
    <t>50F8</t>
  </si>
  <si>
    <t>50F9</t>
  </si>
  <si>
    <t>51D2</t>
  </si>
  <si>
    <t>51D3</t>
  </si>
  <si>
    <t>51D4</t>
  </si>
  <si>
    <t>51D5</t>
  </si>
  <si>
    <t>51D6</t>
  </si>
  <si>
    <t>51D7</t>
  </si>
  <si>
    <t>51D8</t>
  </si>
  <si>
    <t>51D9</t>
  </si>
  <si>
    <t>51E0</t>
  </si>
  <si>
    <t>51E1</t>
  </si>
  <si>
    <t>51E2</t>
  </si>
  <si>
    <t>51E3</t>
  </si>
  <si>
    <t>51E4</t>
  </si>
  <si>
    <t>51E5</t>
  </si>
  <si>
    <t>51E6</t>
  </si>
  <si>
    <t>51E7</t>
  </si>
  <si>
    <t>51E8</t>
  </si>
  <si>
    <t>51E9</t>
  </si>
  <si>
    <t>51F0</t>
  </si>
  <si>
    <t>51F1</t>
  </si>
  <si>
    <t>51F2</t>
  </si>
  <si>
    <t>51F3</t>
  </si>
  <si>
    <t>51F4</t>
  </si>
  <si>
    <t>51F5</t>
  </si>
  <si>
    <t>51F6</t>
  </si>
  <si>
    <t>51F7</t>
  </si>
  <si>
    <t>51F8</t>
  </si>
  <si>
    <t>51F9</t>
  </si>
  <si>
    <t>52D2</t>
  </si>
  <si>
    <t>52D3</t>
  </si>
  <si>
    <t>52D4</t>
  </si>
  <si>
    <t>52D5</t>
  </si>
  <si>
    <t>52D6</t>
  </si>
  <si>
    <t>52D7</t>
  </si>
  <si>
    <t>52D8</t>
  </si>
  <si>
    <t>52D9</t>
  </si>
  <si>
    <t>52E0</t>
  </si>
  <si>
    <t>52E1</t>
  </si>
  <si>
    <t>52E2</t>
  </si>
  <si>
    <t>52E3</t>
  </si>
  <si>
    <t>52E4</t>
  </si>
  <si>
    <t>52E5</t>
  </si>
  <si>
    <t>52E6</t>
  </si>
  <si>
    <t>52E7</t>
  </si>
  <si>
    <t>52E8</t>
  </si>
  <si>
    <t>52E9</t>
  </si>
  <si>
    <t>52F0</t>
  </si>
  <si>
    <t>52F1</t>
  </si>
  <si>
    <t>52F2</t>
  </si>
  <si>
    <t>52F3</t>
  </si>
  <si>
    <t>52F4</t>
  </si>
  <si>
    <t>52F5</t>
  </si>
  <si>
    <t>52F6</t>
  </si>
  <si>
    <t>52F7</t>
  </si>
  <si>
    <t>52F8</t>
  </si>
  <si>
    <t>52F9</t>
  </si>
  <si>
    <t>53D2</t>
  </si>
  <si>
    <t>53D3</t>
  </si>
  <si>
    <t>53D4</t>
  </si>
  <si>
    <t>53D5</t>
  </si>
  <si>
    <t>53D6</t>
  </si>
  <si>
    <t>53D7</t>
  </si>
  <si>
    <t>53D8</t>
  </si>
  <si>
    <t>53D9</t>
  </si>
  <si>
    <t>53E0</t>
  </si>
  <si>
    <t>53E1</t>
  </si>
  <si>
    <t>53E2</t>
  </si>
  <si>
    <t>53E3</t>
  </si>
  <si>
    <t>53E4</t>
  </si>
  <si>
    <t>53E5</t>
  </si>
  <si>
    <t>53E6</t>
  </si>
  <si>
    <t>2A</t>
  </si>
  <si>
    <t>53E7</t>
  </si>
  <si>
    <t>53E8</t>
  </si>
  <si>
    <t>53E9</t>
  </si>
  <si>
    <t>53F0</t>
  </si>
  <si>
    <t>53F1</t>
  </si>
  <si>
    <t>53F2</t>
  </si>
  <si>
    <t>53F3</t>
  </si>
  <si>
    <t>53F4</t>
  </si>
  <si>
    <t>53F5</t>
  </si>
  <si>
    <t>53F6</t>
  </si>
  <si>
    <t>53F7</t>
  </si>
  <si>
    <t>53F8</t>
  </si>
  <si>
    <t>53F9</t>
  </si>
  <si>
    <t>54D2</t>
  </si>
  <si>
    <t>54D3</t>
  </si>
  <si>
    <t>54D4</t>
  </si>
  <si>
    <t>54D5</t>
  </si>
  <si>
    <t>54D6</t>
  </si>
  <si>
    <t>54D7</t>
  </si>
  <si>
    <t>54D8</t>
  </si>
  <si>
    <t>54D9</t>
  </si>
  <si>
    <t>54E0</t>
  </si>
  <si>
    <t>54E1</t>
  </si>
  <si>
    <t>54E2</t>
  </si>
  <si>
    <t>54E3</t>
  </si>
  <si>
    <t>54E4</t>
  </si>
  <si>
    <t>54E5</t>
  </si>
  <si>
    <t>54E6</t>
  </si>
  <si>
    <t>54E7</t>
  </si>
  <si>
    <t>54E8</t>
  </si>
  <si>
    <t>54E9</t>
  </si>
  <si>
    <t>54F0</t>
  </si>
  <si>
    <t>54F1</t>
  </si>
  <si>
    <t>54F2</t>
  </si>
  <si>
    <t>54F3</t>
  </si>
  <si>
    <t>54F4</t>
  </si>
  <si>
    <t>54F5</t>
  </si>
  <si>
    <t>54F6</t>
  </si>
  <si>
    <t>54F7</t>
  </si>
  <si>
    <t>54F8</t>
  </si>
  <si>
    <t>54F9</t>
  </si>
  <si>
    <t>55D2</t>
  </si>
  <si>
    <t>55D3</t>
  </si>
  <si>
    <t>55D4</t>
  </si>
  <si>
    <t>55D5</t>
  </si>
  <si>
    <t>55D6</t>
  </si>
  <si>
    <t>55D7</t>
  </si>
  <si>
    <t>55D8</t>
  </si>
  <si>
    <t>55D9</t>
  </si>
  <si>
    <t>55E0</t>
  </si>
  <si>
    <t>55E1</t>
  </si>
  <si>
    <t>55E2</t>
  </si>
  <si>
    <t>55E3</t>
  </si>
  <si>
    <t>55E4</t>
  </si>
  <si>
    <t>55E5</t>
  </si>
  <si>
    <t>55E6</t>
  </si>
  <si>
    <t>55E7</t>
  </si>
  <si>
    <t>55E8</t>
  </si>
  <si>
    <t>55E9</t>
  </si>
  <si>
    <t>55F0</t>
  </si>
  <si>
    <t>55F1</t>
  </si>
  <si>
    <t>55F2</t>
  </si>
  <si>
    <t>55F3</t>
  </si>
  <si>
    <t>55F4</t>
  </si>
  <si>
    <t>55F5</t>
  </si>
  <si>
    <t>55F6</t>
  </si>
  <si>
    <t>55F7</t>
  </si>
  <si>
    <t>55F8</t>
  </si>
  <si>
    <t>55F9</t>
  </si>
  <si>
    <t>55G0</t>
  </si>
  <si>
    <t>55G1</t>
  </si>
  <si>
    <t>55G2</t>
  </si>
  <si>
    <t>56D2</t>
  </si>
  <si>
    <t>56D3</t>
  </si>
  <si>
    <t>56D4</t>
  </si>
  <si>
    <t>56D5</t>
  </si>
  <si>
    <t>56D6</t>
  </si>
  <si>
    <t>56D7</t>
  </si>
  <si>
    <t>56D8</t>
  </si>
  <si>
    <t>56D9</t>
  </si>
  <si>
    <t>56E0</t>
  </si>
  <si>
    <t>56E1</t>
  </si>
  <si>
    <t>56E2</t>
  </si>
  <si>
    <t>56E3</t>
  </si>
  <si>
    <t>56E4</t>
  </si>
  <si>
    <t>56E5</t>
  </si>
  <si>
    <t>56E6</t>
  </si>
  <si>
    <t>56E7</t>
  </si>
  <si>
    <t>56E8</t>
  </si>
  <si>
    <t>56E9</t>
  </si>
  <si>
    <t>56F0</t>
  </si>
  <si>
    <t>56F1</t>
  </si>
  <si>
    <t>56F2</t>
  </si>
  <si>
    <t>56F3</t>
  </si>
  <si>
    <t>56F4</t>
  </si>
  <si>
    <t>56F5</t>
  </si>
  <si>
    <t>56F6</t>
  </si>
  <si>
    <t>56F7</t>
  </si>
  <si>
    <t>56F8</t>
  </si>
  <si>
    <t>56F9</t>
  </si>
  <si>
    <t>56G0</t>
  </si>
  <si>
    <t>56G1</t>
  </si>
  <si>
    <t>56G2</t>
  </si>
  <si>
    <t>57D2</t>
  </si>
  <si>
    <t>57D3</t>
  </si>
  <si>
    <t>57D4</t>
  </si>
  <si>
    <t>57D5</t>
  </si>
  <si>
    <t>57D6</t>
  </si>
  <si>
    <t>57D7</t>
  </si>
  <si>
    <t>57D8</t>
  </si>
  <si>
    <t>57D9</t>
  </si>
  <si>
    <t>57E0</t>
  </si>
  <si>
    <t>57E1</t>
  </si>
  <si>
    <t>57E2</t>
  </si>
  <si>
    <t>57E3</t>
  </si>
  <si>
    <t>57E4</t>
  </si>
  <si>
    <t>57E5</t>
  </si>
  <si>
    <t>57E6</t>
  </si>
  <si>
    <t>57E7</t>
  </si>
  <si>
    <t>57E8</t>
  </si>
  <si>
    <t>57E9</t>
  </si>
  <si>
    <t>57F0</t>
  </si>
  <si>
    <t>57F1</t>
  </si>
  <si>
    <t>57F2</t>
  </si>
  <si>
    <t>57F3</t>
  </si>
  <si>
    <t>57F4</t>
  </si>
  <si>
    <t>57F5</t>
  </si>
  <si>
    <t>57F6</t>
  </si>
  <si>
    <t>57F7</t>
  </si>
  <si>
    <t>57F8</t>
  </si>
  <si>
    <t>57F9</t>
  </si>
  <si>
    <t>57G0</t>
  </si>
  <si>
    <t>57G1</t>
  </si>
  <si>
    <t>57G2</t>
  </si>
  <si>
    <t>58D2</t>
  </si>
  <si>
    <t>58D3</t>
  </si>
  <si>
    <t>58D4</t>
  </si>
  <si>
    <t>58D5</t>
  </si>
  <si>
    <t>58D6</t>
  </si>
  <si>
    <t>58D7</t>
  </si>
  <si>
    <t>58D8</t>
  </si>
  <si>
    <t>58D9</t>
  </si>
  <si>
    <t>58E0</t>
  </si>
  <si>
    <t>58E1</t>
  </si>
  <si>
    <t>58E2</t>
  </si>
  <si>
    <t>58E3</t>
  </si>
  <si>
    <t>58E4</t>
  </si>
  <si>
    <t>58E5</t>
  </si>
  <si>
    <t>58E6</t>
  </si>
  <si>
    <t>58E7</t>
  </si>
  <si>
    <t>58E8</t>
  </si>
  <si>
    <t>58E9</t>
  </si>
  <si>
    <t>58F0</t>
  </si>
  <si>
    <t>58F1</t>
  </si>
  <si>
    <t>58F2</t>
  </si>
  <si>
    <t>58F3</t>
  </si>
  <si>
    <t>58F4</t>
  </si>
  <si>
    <t>58F5</t>
  </si>
  <si>
    <t>58F6</t>
  </si>
  <si>
    <t>58F7</t>
  </si>
  <si>
    <t>58F8</t>
  </si>
  <si>
    <t>58F9</t>
  </si>
  <si>
    <t>58G0</t>
  </si>
  <si>
    <t>58G1</t>
  </si>
  <si>
    <t>58G2</t>
  </si>
  <si>
    <t>58G3</t>
  </si>
  <si>
    <t>59D2</t>
  </si>
  <si>
    <t>59D3</t>
  </si>
  <si>
    <t>59D4</t>
  </si>
  <si>
    <t>59D5</t>
  </si>
  <si>
    <t>59D6</t>
  </si>
  <si>
    <t>59D7</t>
  </si>
  <si>
    <t>59D8</t>
  </si>
  <si>
    <t>59D9</t>
  </si>
  <si>
    <t>59E0</t>
  </si>
  <si>
    <t>59E1</t>
  </si>
  <si>
    <t>59E2</t>
  </si>
  <si>
    <t>59E3</t>
  </si>
  <si>
    <t>59E4</t>
  </si>
  <si>
    <t>59E5</t>
  </si>
  <si>
    <t>59E6</t>
  </si>
  <si>
    <t>59E7</t>
  </si>
  <si>
    <t>59E8</t>
  </si>
  <si>
    <t>59E9</t>
  </si>
  <si>
    <t>59F0</t>
  </si>
  <si>
    <t>59F1</t>
  </si>
  <si>
    <t>59F2</t>
  </si>
  <si>
    <t>59F3</t>
  </si>
  <si>
    <t>59F4</t>
  </si>
  <si>
    <t>59F5</t>
  </si>
  <si>
    <t>59F6</t>
  </si>
  <si>
    <t>59F7</t>
  </si>
  <si>
    <t>59F8</t>
  </si>
  <si>
    <t>59F9</t>
  </si>
  <si>
    <t>59G0</t>
  </si>
  <si>
    <t>59G1</t>
  </si>
  <si>
    <t>59G2</t>
  </si>
  <si>
    <t>59G3</t>
  </si>
  <si>
    <t>60D2</t>
  </si>
  <si>
    <t>60D3</t>
  </si>
  <si>
    <t>60D4</t>
  </si>
  <si>
    <t>60D5</t>
  </si>
  <si>
    <t>60D6</t>
  </si>
  <si>
    <t>60D7</t>
  </si>
  <si>
    <t>60D8</t>
  </si>
  <si>
    <t>60D9</t>
  </si>
  <si>
    <t>60E0</t>
  </si>
  <si>
    <t>60E1</t>
  </si>
  <si>
    <t>60E2</t>
  </si>
  <si>
    <t>60E3</t>
  </si>
  <si>
    <t>60E4</t>
  </si>
  <si>
    <t>60E5</t>
  </si>
  <si>
    <t>60E6</t>
  </si>
  <si>
    <t>60E7</t>
  </si>
  <si>
    <t>60E8</t>
  </si>
  <si>
    <t>60E9</t>
  </si>
  <si>
    <t>60F0</t>
  </si>
  <si>
    <t>60F1</t>
  </si>
  <si>
    <t>60F2</t>
  </si>
  <si>
    <t>60F3</t>
  </si>
  <si>
    <t>60F4</t>
  </si>
  <si>
    <t>60F5</t>
  </si>
  <si>
    <t>60F6</t>
  </si>
  <si>
    <t>60F7</t>
  </si>
  <si>
    <t>60F8</t>
  </si>
  <si>
    <t>60F9</t>
  </si>
  <si>
    <t>60G0</t>
  </si>
  <si>
    <t>60G1</t>
  </si>
  <si>
    <t>60G2</t>
  </si>
  <si>
    <t>60G3</t>
  </si>
  <si>
    <t>61D2</t>
  </si>
  <si>
    <t>61D3</t>
  </si>
  <si>
    <t>61D4</t>
  </si>
  <si>
    <t>61D5</t>
  </si>
  <si>
    <t>61D6</t>
  </si>
  <si>
    <t>61D7</t>
  </si>
  <si>
    <t>61D8</t>
  </si>
  <si>
    <t>61D9</t>
  </si>
  <si>
    <t>61E0</t>
  </si>
  <si>
    <t>61E1</t>
  </si>
  <si>
    <t>61E2</t>
  </si>
  <si>
    <t>61E3</t>
  </si>
  <si>
    <t>61E4</t>
  </si>
  <si>
    <t>61E5</t>
  </si>
  <si>
    <t>61E6</t>
  </si>
  <si>
    <t>61E7</t>
  </si>
  <si>
    <t>61E8</t>
  </si>
  <si>
    <t>61E9</t>
  </si>
  <si>
    <t>61F0</t>
  </si>
  <si>
    <t>61F1</t>
  </si>
  <si>
    <t>61F2</t>
  </si>
  <si>
    <t>61F3</t>
  </si>
  <si>
    <t>61F4</t>
  </si>
  <si>
    <t>61F5</t>
  </si>
  <si>
    <t>61F6</t>
  </si>
  <si>
    <t>61F7</t>
  </si>
  <si>
    <t>61F8</t>
  </si>
  <si>
    <t>61F9</t>
  </si>
  <si>
    <t>61G0</t>
  </si>
  <si>
    <t>61G1</t>
  </si>
  <si>
    <t>61G2</t>
  </si>
  <si>
    <t>61G3</t>
  </si>
  <si>
    <t>61G4</t>
  </si>
  <si>
    <t>62D2</t>
  </si>
  <si>
    <t>62D3</t>
  </si>
  <si>
    <t>62D4</t>
  </si>
  <si>
    <t>62D5</t>
  </si>
  <si>
    <t>62D6</t>
  </si>
  <si>
    <t>62D7</t>
  </si>
  <si>
    <t>62D8</t>
  </si>
  <si>
    <t>62D9</t>
  </si>
  <si>
    <t>62E0</t>
  </si>
  <si>
    <t>62E1</t>
  </si>
  <si>
    <t>62E2</t>
  </si>
  <si>
    <t>62E3</t>
  </si>
  <si>
    <t>62E4</t>
  </si>
  <si>
    <t>62E5</t>
  </si>
  <si>
    <t>62E6</t>
  </si>
  <si>
    <t>62E7</t>
  </si>
  <si>
    <t>62E8</t>
  </si>
  <si>
    <t>62E9</t>
  </si>
  <si>
    <t>62F0</t>
  </si>
  <si>
    <t>62F1</t>
  </si>
  <si>
    <t>62F2</t>
  </si>
  <si>
    <t>62F3</t>
  </si>
  <si>
    <t>62F4</t>
  </si>
  <si>
    <t>62F5</t>
  </si>
  <si>
    <t>62F6</t>
  </si>
  <si>
    <t>62F7</t>
  </si>
  <si>
    <t>62F8</t>
  </si>
  <si>
    <t>62F9</t>
  </si>
  <si>
    <t>62G0</t>
  </si>
  <si>
    <t>62G1</t>
  </si>
  <si>
    <t>62G2</t>
  </si>
  <si>
    <t>62G3</t>
  </si>
  <si>
    <t>62G4</t>
  </si>
  <si>
    <t>63D2</t>
  </si>
  <si>
    <t>63D3</t>
  </si>
  <si>
    <t>63D4</t>
  </si>
  <si>
    <t>63D5</t>
  </si>
  <si>
    <t>63D6</t>
  </si>
  <si>
    <t>63D7</t>
  </si>
  <si>
    <t>63D8</t>
  </si>
  <si>
    <t>63D9</t>
  </si>
  <si>
    <t>63E0</t>
  </si>
  <si>
    <t>63E1</t>
  </si>
  <si>
    <t>63E2</t>
  </si>
  <si>
    <t>63E3</t>
  </si>
  <si>
    <t>63E4</t>
  </si>
  <si>
    <t>63E5</t>
  </si>
  <si>
    <t>63E6</t>
  </si>
  <si>
    <t>63E7</t>
  </si>
  <si>
    <t>63E8</t>
  </si>
  <si>
    <t>63E9</t>
  </si>
  <si>
    <t>63F0</t>
  </si>
  <si>
    <t>63F1</t>
  </si>
  <si>
    <t>63F2</t>
  </si>
  <si>
    <t>63F3</t>
  </si>
  <si>
    <t>63F4</t>
  </si>
  <si>
    <t>63F5</t>
  </si>
  <si>
    <t>63F6</t>
  </si>
  <si>
    <t>63F7</t>
  </si>
  <si>
    <t>63F8</t>
  </si>
  <si>
    <t>63F9</t>
  </si>
  <si>
    <t>63G0</t>
  </si>
  <si>
    <t>63G1</t>
  </si>
  <si>
    <t>63G2</t>
  </si>
  <si>
    <t>63G3</t>
  </si>
  <si>
    <t>63G4</t>
  </si>
  <si>
    <t>64D2</t>
  </si>
  <si>
    <t>64D3</t>
  </si>
  <si>
    <t>64D4</t>
  </si>
  <si>
    <t>64D5</t>
  </si>
  <si>
    <t>64D6</t>
  </si>
  <si>
    <t>64D7</t>
  </si>
  <si>
    <t>64D8</t>
  </si>
  <si>
    <t>64D9</t>
  </si>
  <si>
    <t>64E0</t>
  </si>
  <si>
    <t>64E1</t>
  </si>
  <si>
    <t>64E2</t>
  </si>
  <si>
    <t>64E3</t>
  </si>
  <si>
    <t>64E4</t>
  </si>
  <si>
    <t>64E5</t>
  </si>
  <si>
    <t>64E6</t>
  </si>
  <si>
    <t>64E7</t>
  </si>
  <si>
    <t>64E8</t>
  </si>
  <si>
    <t>64E9</t>
  </si>
  <si>
    <t>64F0</t>
  </si>
  <si>
    <t>64F1</t>
  </si>
  <si>
    <t>64F2</t>
  </si>
  <si>
    <t>64F3</t>
  </si>
  <si>
    <t>64F4</t>
  </si>
  <si>
    <t>64F5</t>
  </si>
  <si>
    <t>64F6</t>
  </si>
  <si>
    <t>64F7</t>
  </si>
  <si>
    <t>64F8</t>
  </si>
  <si>
    <t>64F9</t>
  </si>
  <si>
    <t>64G0</t>
  </si>
  <si>
    <t>64G1</t>
  </si>
  <si>
    <t>64G2</t>
  </si>
  <si>
    <t>64G3</t>
  </si>
  <si>
    <t>64G4</t>
  </si>
  <si>
    <t>65D2</t>
  </si>
  <si>
    <t>65D3</t>
  </si>
  <si>
    <t>65D4</t>
  </si>
  <si>
    <t>65D5</t>
  </si>
  <si>
    <t>65D6</t>
  </si>
  <si>
    <t>65D7</t>
  </si>
  <si>
    <t>65D8</t>
  </si>
  <si>
    <t>65D9</t>
  </si>
  <si>
    <t>65E0</t>
  </si>
  <si>
    <t>65E1</t>
  </si>
  <si>
    <t>65E2</t>
  </si>
  <si>
    <t>65E3</t>
  </si>
  <si>
    <t>65E4</t>
  </si>
  <si>
    <t>65E5</t>
  </si>
  <si>
    <t>65E6</t>
  </si>
  <si>
    <t>65E7</t>
  </si>
  <si>
    <t>65E8</t>
  </si>
  <si>
    <t>65E9</t>
  </si>
  <si>
    <t>65F0</t>
  </si>
  <si>
    <t>65F1</t>
  </si>
  <si>
    <t>65F2</t>
  </si>
  <si>
    <t>65F3</t>
  </si>
  <si>
    <t>65F4</t>
  </si>
  <si>
    <t>65F5</t>
  </si>
  <si>
    <t>65F6</t>
  </si>
  <si>
    <t>65F7</t>
  </si>
  <si>
    <t>65F8</t>
  </si>
  <si>
    <t>65F9</t>
  </si>
  <si>
    <t>65G0</t>
  </si>
  <si>
    <t>65G1</t>
  </si>
  <si>
    <t>65G2</t>
  </si>
  <si>
    <t>65G3</t>
  </si>
  <si>
    <t>65G4</t>
  </si>
  <si>
    <t>65G5</t>
  </si>
  <si>
    <t>VIIa</t>
  </si>
  <si>
    <t>66E8</t>
  </si>
  <si>
    <t>66F0</t>
  </si>
  <si>
    <t>66F1</t>
  </si>
  <si>
    <t>66F2</t>
  </si>
  <si>
    <t>66F3</t>
  </si>
  <si>
    <t>70F6</t>
  </si>
  <si>
    <t>74F3</t>
  </si>
  <si>
    <t>74F7</t>
  </si>
  <si>
    <t>75F6</t>
  </si>
  <si>
    <t>VIIb</t>
  </si>
  <si>
    <t>VIIf</t>
  </si>
  <si>
    <t>VIIe</t>
  </si>
  <si>
    <t>VIIk</t>
  </si>
  <si>
    <t>If you have a catch from the same area but a different fleet</t>
  </si>
  <si>
    <t>Then you should submit another workbook with the extra fleet data</t>
  </si>
  <si>
    <t>IIIb</t>
  </si>
  <si>
    <t>IIIc</t>
  </si>
  <si>
    <t>IIId</t>
  </si>
  <si>
    <t>I</t>
  </si>
  <si>
    <t>67F3</t>
  </si>
  <si>
    <t>69F5</t>
  </si>
  <si>
    <t>70I4</t>
  </si>
  <si>
    <t>73F9</t>
  </si>
  <si>
    <t>74F8</t>
  </si>
  <si>
    <t>76F5</t>
  </si>
  <si>
    <t>2B</t>
  </si>
  <si>
    <t>IIb</t>
  </si>
  <si>
    <t>Data Submission Work Book Ver. 2.1 04/09/01</t>
  </si>
  <si>
    <t>InfoFleet comments</t>
  </si>
  <si>
    <t>InfoStockCoordinator comments</t>
  </si>
  <si>
    <t>InfoGeneral comments</t>
  </si>
  <si>
    <t>Ireland</t>
  </si>
  <si>
    <t>YES</t>
  </si>
  <si>
    <t xml:space="preserve">Marine Institute, Rinville,Oranmore, Co Galway, Ireland         </t>
  </si>
  <si>
    <t>Length Category m</t>
  </si>
  <si>
    <t>Engine power category kw</t>
  </si>
  <si>
    <t>Gear</t>
  </si>
  <si>
    <t>Discard estimates</t>
  </si>
  <si>
    <t>Number of vessels</t>
  </si>
  <si>
    <t>000s</t>
  </si>
  <si>
    <t>VIb</t>
  </si>
  <si>
    <t>HM-All</t>
  </si>
  <si>
    <t>Horse Mackerel</t>
  </si>
  <si>
    <t>Q1</t>
  </si>
  <si>
    <t>Q2</t>
  </si>
  <si>
    <t>Q3</t>
  </si>
  <si>
    <t>Q4</t>
  </si>
  <si>
    <t>Afra Egan</t>
  </si>
  <si>
    <t>afra.egan@mrine.ie</t>
  </si>
  <si>
    <t>00353 91 387299</t>
  </si>
  <si>
    <t>VIIc2</t>
  </si>
  <si>
    <t>VIIj2</t>
  </si>
  <si>
    <t>VIIId2</t>
  </si>
  <si>
    <t>1007-3460</t>
  </si>
  <si>
    <t>No</t>
  </si>
  <si>
    <t>21m-65m</t>
  </si>
  <si>
    <t>50m-71m</t>
  </si>
  <si>
    <t xml:space="preserve">No </t>
  </si>
  <si>
    <t>MWT</t>
  </si>
  <si>
    <t>PMWT</t>
  </si>
  <si>
    <t>375-2720</t>
  </si>
  <si>
    <t>VIIk2</t>
  </si>
  <si>
    <t>VIIj</t>
  </si>
  <si>
    <t>VIIc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</si>
</sst>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0.0"/>
    <numFmt numFmtId="165" formatCode="###\ ###"/>
    <numFmt numFmtId="166" formatCode="###\ ###\ ###"/>
    <numFmt numFmtId="167" formatCode="d\-mmm\-yyyy"/>
    <numFmt numFmtId="168" formatCode="d\-mmm\-\'yy"/>
    <numFmt numFmtId="169" formatCode="0.000"/>
    <numFmt numFmtId="170" formatCode="###.0\ ###"/>
    <numFmt numFmtId="171" formatCode="###.0\ ###\ ###"/>
  </numFmts>
  <fonts count="31">
    <font>
      <sz val="10"/>
      <name val="Geneva"/>
    </font>
    <font>
      <b/>
      <sz val="10"/>
      <name val="Geneva"/>
    </font>
    <font>
      <sz val="10"/>
      <name val="Geneva"/>
    </font>
    <font>
      <b/>
      <sz val="12"/>
      <name val="Geneva"/>
    </font>
    <font>
      <b/>
      <sz val="11"/>
      <name val="Geneva"/>
    </font>
    <font>
      <b/>
      <sz val="10"/>
      <color indexed="8"/>
      <name val="Geneva"/>
    </font>
    <font>
      <sz val="10"/>
      <name val="Geneva"/>
    </font>
    <font>
      <sz val="10"/>
      <color indexed="18"/>
      <name val="Geneva"/>
    </font>
    <font>
      <b/>
      <sz val="10"/>
      <color indexed="18"/>
      <name val="Geneva"/>
    </font>
    <font>
      <sz val="10"/>
      <color indexed="12"/>
      <name val="Geneva"/>
    </font>
    <font>
      <b/>
      <sz val="14"/>
      <name val="Geneva"/>
    </font>
    <font>
      <sz val="10"/>
      <color indexed="8"/>
      <name val="Geneva"/>
    </font>
    <font>
      <b/>
      <sz val="12"/>
      <color indexed="18"/>
      <name val="Geneva"/>
    </font>
    <font>
      <sz val="12"/>
      <name val="Geneva"/>
    </font>
    <font>
      <u/>
      <sz val="10"/>
      <color indexed="10"/>
      <name val="Geneva"/>
    </font>
    <font>
      <sz val="10"/>
      <color indexed="10"/>
      <name val="Geneva"/>
    </font>
    <font>
      <b/>
      <sz val="10"/>
      <color indexed="10"/>
      <name val="Geneva"/>
    </font>
    <font>
      <sz val="12"/>
      <color indexed="10"/>
      <name val="Geneva"/>
    </font>
    <font>
      <b/>
      <u/>
      <sz val="12"/>
      <color indexed="10"/>
      <name val="Geneva"/>
    </font>
    <font>
      <u/>
      <sz val="12"/>
      <color indexed="10"/>
      <name val="Geneva"/>
    </font>
    <font>
      <b/>
      <sz val="14"/>
      <color indexed="18"/>
      <name val="Geneva"/>
    </font>
    <font>
      <sz val="14"/>
      <name val="Geneva"/>
    </font>
    <font>
      <sz val="16"/>
      <name val="Arial"/>
      <family val="2"/>
    </font>
    <font>
      <sz val="16"/>
      <name val="Geneva"/>
    </font>
    <font>
      <b/>
      <sz val="14"/>
      <color indexed="10"/>
      <name val="Geneva"/>
    </font>
    <font>
      <sz val="12"/>
      <color indexed="18"/>
      <name val="Geneva"/>
    </font>
    <font>
      <sz val="10"/>
      <color indexed="8"/>
      <name val="MS Sans Serif"/>
      <family val="2"/>
    </font>
    <font>
      <u/>
      <sz val="10"/>
      <color indexed="12"/>
      <name val="Geneva"/>
    </font>
    <font>
      <b/>
      <sz val="8"/>
      <color indexed="81"/>
      <name val="Tahoma"/>
      <family val="2"/>
    </font>
    <font>
      <sz val="8"/>
      <color indexed="81"/>
      <name val="Tahoma"/>
      <family val="2"/>
    </font>
    <font>
      <sz val="10"/>
      <color indexed="8"/>
      <name val="Arial"/>
      <family val="2"/>
    </font>
  </fonts>
  <fills count="7">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rgb="FFFFFF99"/>
        <bgColor indexed="64"/>
      </patternFill>
    </fill>
  </fills>
  <borders count="92">
    <border>
      <left/>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hair">
        <color indexed="64"/>
      </bottom>
      <diagonal/>
    </border>
    <border>
      <left style="dotted">
        <color indexed="64"/>
      </left>
      <right style="dotted">
        <color indexed="64"/>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bottom style="hair">
        <color indexed="64"/>
      </bottom>
      <diagonal/>
    </border>
    <border>
      <left style="dotted">
        <color indexed="64"/>
      </left>
      <right style="dotted">
        <color indexed="64"/>
      </right>
      <top/>
      <bottom style="hair">
        <color indexed="64"/>
      </bottom>
      <diagonal/>
    </border>
    <border>
      <left/>
      <right style="medium">
        <color indexed="64"/>
      </right>
      <top/>
      <bottom style="hair">
        <color indexed="64"/>
      </bottom>
      <diagonal/>
    </border>
    <border>
      <left style="medium">
        <color indexed="64"/>
      </left>
      <right/>
      <top/>
      <bottom style="medium">
        <color indexed="64"/>
      </bottom>
      <diagonal/>
    </border>
    <border>
      <left style="dotted">
        <color indexed="64"/>
      </left>
      <right style="dotted">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
      <left style="dotted">
        <color indexed="64"/>
      </left>
      <right style="dotted">
        <color indexed="64"/>
      </right>
      <top/>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dotted">
        <color indexed="64"/>
      </left>
      <right style="dotted">
        <color indexed="64"/>
      </right>
      <top style="medium">
        <color indexed="64"/>
      </top>
      <bottom/>
      <diagonal/>
    </border>
    <border>
      <left style="dotted">
        <color indexed="64"/>
      </left>
      <right style="dotted">
        <color indexed="64"/>
      </right>
      <top style="thin">
        <color indexed="64"/>
      </top>
      <bottom/>
      <diagonal/>
    </border>
    <border>
      <left style="medium">
        <color indexed="64"/>
      </left>
      <right style="dotted">
        <color indexed="64"/>
      </right>
      <top/>
      <bottom style="hair">
        <color indexed="64"/>
      </bottom>
      <diagonal/>
    </border>
    <border>
      <left style="medium">
        <color indexed="64"/>
      </left>
      <right style="dotted">
        <color indexed="64"/>
      </right>
      <top/>
      <bottom style="medium">
        <color indexed="64"/>
      </bottom>
      <diagonal/>
    </border>
    <border>
      <left style="dotted">
        <color indexed="64"/>
      </left>
      <right style="dotted">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style="dotted">
        <color indexed="64"/>
      </bottom>
      <diagonal/>
    </border>
    <border>
      <left/>
      <right style="dotted">
        <color indexed="64"/>
      </right>
      <top/>
      <bottom style="dotted">
        <color indexed="64"/>
      </bottom>
      <diagonal/>
    </border>
    <border>
      <left/>
      <right/>
      <top/>
      <bottom style="dotted">
        <color indexed="64"/>
      </bottom>
      <diagonal/>
    </border>
    <border>
      <left style="dotted">
        <color indexed="64"/>
      </left>
      <right/>
      <top/>
      <bottom style="dotted">
        <color indexed="64"/>
      </bottom>
      <diagonal/>
    </border>
    <border>
      <left style="dotted">
        <color indexed="64"/>
      </left>
      <right style="medium">
        <color indexed="64"/>
      </right>
      <top/>
      <bottom style="dotted">
        <color indexed="64"/>
      </bottom>
      <diagonal/>
    </border>
    <border>
      <left style="dashed">
        <color indexed="64"/>
      </left>
      <right style="medium">
        <color indexed="64"/>
      </right>
      <top style="medium">
        <color indexed="64"/>
      </top>
      <bottom/>
      <diagonal/>
    </border>
    <border>
      <left style="medium">
        <color indexed="64"/>
      </left>
      <right style="medium">
        <color indexed="64"/>
      </right>
      <top style="dashed">
        <color indexed="64"/>
      </top>
      <bottom style="dashed">
        <color indexed="64"/>
      </bottom>
      <diagonal/>
    </border>
    <border>
      <left style="dashed">
        <color indexed="64"/>
      </left>
      <right style="medium">
        <color indexed="64"/>
      </right>
      <top/>
      <bottom/>
      <diagonal/>
    </border>
    <border>
      <left/>
      <right style="dotted">
        <color indexed="64"/>
      </right>
      <top style="dotted">
        <color indexed="64"/>
      </top>
      <bottom style="dotted">
        <color indexed="64"/>
      </bottom>
      <diagonal/>
    </border>
    <border>
      <left/>
      <right/>
      <top style="dotted">
        <color indexed="64"/>
      </top>
      <bottom style="dotted">
        <color indexed="64"/>
      </bottom>
      <diagonal/>
    </border>
    <border>
      <left style="dotted">
        <color indexed="64"/>
      </left>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diagonal/>
    </border>
    <border>
      <left/>
      <right style="dotted">
        <color indexed="64"/>
      </right>
      <top style="dotted">
        <color indexed="64"/>
      </top>
      <bottom/>
      <diagonal/>
    </border>
    <border>
      <left/>
      <right/>
      <top style="dotted">
        <color indexed="64"/>
      </top>
      <bottom/>
      <diagonal/>
    </border>
    <border>
      <left style="dotted">
        <color indexed="64"/>
      </left>
      <right/>
      <top style="dotted">
        <color indexed="64"/>
      </top>
      <bottom/>
      <diagonal/>
    </border>
    <border>
      <left style="dotted">
        <color indexed="64"/>
      </left>
      <right style="medium">
        <color indexed="64"/>
      </right>
      <top style="dotted">
        <color indexed="64"/>
      </top>
      <bottom style="medium">
        <color indexed="64"/>
      </bottom>
      <diagonal/>
    </border>
    <border>
      <left style="medium">
        <color indexed="64"/>
      </left>
      <right style="medium">
        <color indexed="64"/>
      </right>
      <top style="dashed">
        <color indexed="64"/>
      </top>
      <bottom style="medium">
        <color indexed="64"/>
      </bottom>
      <diagonal/>
    </border>
    <border>
      <left style="dashed">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dotted">
        <color indexed="64"/>
      </top>
      <bottom style="dashed">
        <color indexed="64"/>
      </bottom>
      <diagonal/>
    </border>
    <border>
      <left style="medium">
        <color indexed="64"/>
      </left>
      <right style="medium">
        <color indexed="64"/>
      </right>
      <top/>
      <bottom style="dashed">
        <color indexed="64"/>
      </bottom>
      <diagonal/>
    </border>
  </borders>
  <cellStyleXfs count="5">
    <xf numFmtId="0" fontId="0" fillId="0" borderId="0"/>
    <xf numFmtId="0" fontId="26" fillId="0" borderId="0"/>
    <xf numFmtId="0" fontId="27" fillId="0" borderId="0" applyNumberFormat="0" applyFill="0" applyBorder="0" applyAlignment="0" applyProtection="0">
      <alignment vertical="top"/>
      <protection locked="0"/>
    </xf>
    <xf numFmtId="9" fontId="2" fillId="0" borderId="0" applyFont="0" applyFill="0" applyBorder="0" applyAlignment="0" applyProtection="0"/>
    <xf numFmtId="0" fontId="30" fillId="0" borderId="0"/>
  </cellStyleXfs>
  <cellXfs count="349">
    <xf numFmtId="0" fontId="0" fillId="0" borderId="0" xfId="0"/>
    <xf numFmtId="0" fontId="0" fillId="0" borderId="0" xfId="0" applyAlignment="1">
      <alignment horizontal="center"/>
    </xf>
    <xf numFmtId="0" fontId="1" fillId="0" borderId="0" xfId="0" applyFont="1" applyAlignment="1">
      <alignment horizontal="center"/>
    </xf>
    <xf numFmtId="0" fontId="0" fillId="0" borderId="0" xfId="0" applyAlignment="1">
      <alignment vertical="center"/>
    </xf>
    <xf numFmtId="0" fontId="13" fillId="0" borderId="0" xfId="0" applyFont="1" applyAlignment="1">
      <alignment vertical="center"/>
    </xf>
    <xf numFmtId="0" fontId="0" fillId="0" borderId="0" xfId="0" applyAlignment="1"/>
    <xf numFmtId="0" fontId="22" fillId="0" borderId="0" xfId="0" applyFont="1"/>
    <xf numFmtId="0" fontId="23" fillId="0" borderId="0" xfId="0" applyFont="1"/>
    <xf numFmtId="0" fontId="1" fillId="0" borderId="2" xfId="0" applyFont="1" applyBorder="1"/>
    <xf numFmtId="0" fontId="1" fillId="0" borderId="3" xfId="0" applyFont="1" applyBorder="1"/>
    <xf numFmtId="0" fontId="1" fillId="0" borderId="4" xfId="0" applyFont="1" applyBorder="1"/>
    <xf numFmtId="0" fontId="1" fillId="0" borderId="0" xfId="0" applyFont="1" applyBorder="1"/>
    <xf numFmtId="0" fontId="1" fillId="0" borderId="5" xfId="0" applyFont="1" applyBorder="1"/>
    <xf numFmtId="0" fontId="1" fillId="0" borderId="6" xfId="0" applyFont="1" applyBorder="1"/>
    <xf numFmtId="0" fontId="0" fillId="0" borderId="0" xfId="0" applyProtection="1">
      <protection locked="0"/>
    </xf>
    <xf numFmtId="0" fontId="1" fillId="0" borderId="0" xfId="0" applyFont="1"/>
    <xf numFmtId="0" fontId="0" fillId="0" borderId="7" xfId="0" applyBorder="1"/>
    <xf numFmtId="0" fontId="0" fillId="0" borderId="8" xfId="0" applyBorder="1"/>
    <xf numFmtId="0" fontId="0" fillId="2" borderId="9" xfId="0" applyFill="1" applyBorder="1" applyProtection="1">
      <protection locked="0"/>
    </xf>
    <xf numFmtId="0" fontId="0" fillId="2" borderId="9" xfId="0" applyFill="1" applyBorder="1"/>
    <xf numFmtId="0" fontId="0" fillId="3" borderId="0" xfId="0" applyFill="1" applyBorder="1" applyProtection="1"/>
    <xf numFmtId="0" fontId="0" fillId="0" borderId="0" xfId="0" applyProtection="1"/>
    <xf numFmtId="0" fontId="1" fillId="3" borderId="0" xfId="0" applyFont="1" applyFill="1" applyAlignment="1" applyProtection="1">
      <alignment vertical="center"/>
    </xf>
    <xf numFmtId="0" fontId="0" fillId="3" borderId="0" xfId="0" applyFill="1" applyAlignment="1" applyProtection="1">
      <alignment horizontal="right" vertical="center"/>
    </xf>
    <xf numFmtId="0" fontId="3" fillId="3" borderId="7" xfId="0" applyFont="1" applyFill="1" applyBorder="1" applyAlignment="1" applyProtection="1">
      <alignment vertical="center"/>
    </xf>
    <xf numFmtId="0" fontId="13" fillId="3" borderId="10" xfId="0" applyFont="1" applyFill="1" applyBorder="1" applyAlignment="1" applyProtection="1">
      <alignment vertical="center"/>
    </xf>
    <xf numFmtId="0" fontId="0" fillId="3" borderId="0" xfId="0" applyFill="1" applyAlignment="1" applyProtection="1">
      <alignment vertical="center"/>
    </xf>
    <xf numFmtId="0" fontId="2" fillId="3" borderId="0" xfId="0" applyFont="1" applyFill="1" applyBorder="1" applyAlignment="1" applyProtection="1">
      <alignment horizontal="right" vertical="center"/>
    </xf>
    <xf numFmtId="0" fontId="0" fillId="3" borderId="0" xfId="0" applyFill="1" applyBorder="1" applyAlignment="1" applyProtection="1">
      <alignment horizontal="right" vertical="center"/>
    </xf>
    <xf numFmtId="0" fontId="21" fillId="3" borderId="10" xfId="0" applyFont="1" applyFill="1" applyBorder="1" applyAlignment="1" applyProtection="1">
      <alignment vertical="center"/>
    </xf>
    <xf numFmtId="0" fontId="3" fillId="3" borderId="0" xfId="0" applyFont="1" applyFill="1" applyBorder="1" applyAlignment="1" applyProtection="1">
      <alignment horizontal="left" vertical="center"/>
    </xf>
    <xf numFmtId="0" fontId="13" fillId="3" borderId="0" xfId="0" applyFont="1" applyFill="1" applyBorder="1" applyAlignment="1" applyProtection="1">
      <alignment vertical="center"/>
    </xf>
    <xf numFmtId="0" fontId="0" fillId="3" borderId="2" xfId="0" applyFill="1" applyBorder="1" applyAlignment="1" applyProtection="1">
      <alignment horizontal="right" vertical="center"/>
    </xf>
    <xf numFmtId="0" fontId="3" fillId="3" borderId="3" xfId="0" applyFont="1" applyFill="1" applyBorder="1" applyAlignment="1" applyProtection="1">
      <alignment horizontal="left" vertical="center"/>
    </xf>
    <xf numFmtId="0" fontId="13" fillId="3" borderId="3" xfId="0" applyFont="1" applyFill="1" applyBorder="1" applyAlignment="1" applyProtection="1">
      <alignment vertical="center"/>
    </xf>
    <xf numFmtId="0" fontId="0" fillId="3" borderId="3" xfId="0" applyFill="1" applyBorder="1" applyAlignment="1" applyProtection="1">
      <alignment vertical="center"/>
    </xf>
    <xf numFmtId="0" fontId="0" fillId="3" borderId="11" xfId="0" applyFill="1" applyBorder="1" applyProtection="1"/>
    <xf numFmtId="0" fontId="0" fillId="3" borderId="4" xfId="0" applyFill="1" applyBorder="1" applyAlignment="1" applyProtection="1">
      <alignment horizontal="right" vertical="center"/>
    </xf>
    <xf numFmtId="0" fontId="3" fillId="3" borderId="0" xfId="0" applyFont="1" applyFill="1" applyBorder="1" applyAlignment="1" applyProtection="1">
      <alignment horizontal="center" vertical="center"/>
    </xf>
    <xf numFmtId="0" fontId="0" fillId="3" borderId="0" xfId="0" applyFill="1" applyBorder="1" applyAlignment="1" applyProtection="1">
      <alignment vertical="center"/>
    </xf>
    <xf numFmtId="0" fontId="0" fillId="3" borderId="12" xfId="0" applyFill="1" applyBorder="1" applyProtection="1"/>
    <xf numFmtId="0" fontId="0" fillId="3" borderId="5" xfId="0" applyFill="1" applyBorder="1" applyAlignment="1" applyProtection="1">
      <alignment horizontal="right" vertical="center"/>
    </xf>
    <xf numFmtId="0" fontId="3" fillId="3" borderId="6" xfId="0" applyFont="1" applyFill="1" applyBorder="1" applyAlignment="1" applyProtection="1">
      <alignment horizontal="left" vertical="center"/>
    </xf>
    <xf numFmtId="0" fontId="13" fillId="3" borderId="6" xfId="0" applyFont="1" applyFill="1" applyBorder="1" applyAlignment="1" applyProtection="1">
      <alignment vertical="center"/>
    </xf>
    <xf numFmtId="0" fontId="0" fillId="3" borderId="6" xfId="0" applyFill="1" applyBorder="1" applyAlignment="1" applyProtection="1">
      <alignment vertical="center"/>
    </xf>
    <xf numFmtId="0" fontId="0" fillId="3" borderId="13" xfId="0" applyFill="1" applyBorder="1" applyProtection="1"/>
    <xf numFmtId="0" fontId="6" fillId="3" borderId="0" xfId="0" applyFont="1" applyFill="1" applyBorder="1" applyAlignment="1" applyProtection="1">
      <alignment horizontal="right" vertical="center"/>
    </xf>
    <xf numFmtId="0" fontId="0" fillId="2" borderId="8" xfId="0" applyFill="1" applyBorder="1" applyAlignment="1" applyProtection="1">
      <alignment horizontal="centerContinuous"/>
      <protection locked="0"/>
    </xf>
    <xf numFmtId="0" fontId="0" fillId="2" borderId="10" xfId="0" applyFill="1" applyBorder="1" applyAlignment="1" applyProtection="1">
      <alignment horizontal="centerContinuous"/>
      <protection locked="0"/>
    </xf>
    <xf numFmtId="0" fontId="8" fillId="2" borderId="14" xfId="0" applyFont="1" applyFill="1" applyBorder="1" applyAlignment="1" applyProtection="1">
      <alignment horizontal="centerContinuous" vertical="center"/>
      <protection locked="0"/>
    </xf>
    <xf numFmtId="0" fontId="8" fillId="2" borderId="8" xfId="0" applyFont="1" applyFill="1" applyBorder="1" applyAlignment="1" applyProtection="1">
      <alignment horizontal="centerContinuous" vertical="center"/>
      <protection locked="0"/>
    </xf>
    <xf numFmtId="0" fontId="8" fillId="2" borderId="15" xfId="0" applyFont="1" applyFill="1" applyBorder="1" applyAlignment="1" applyProtection="1">
      <alignment horizontal="centerContinuous" vertical="center"/>
      <protection locked="0"/>
    </xf>
    <xf numFmtId="0" fontId="7" fillId="2" borderId="16" xfId="0" applyNumberFormat="1" applyFont="1" applyFill="1" applyBorder="1" applyAlignment="1" applyProtection="1">
      <alignment vertical="center"/>
      <protection locked="0"/>
    </xf>
    <xf numFmtId="0" fontId="7" fillId="2" borderId="17" xfId="0" applyNumberFormat="1" applyFont="1" applyFill="1" applyBorder="1" applyAlignment="1" applyProtection="1">
      <alignment vertical="center"/>
      <protection locked="0"/>
    </xf>
    <xf numFmtId="0" fontId="7" fillId="2" borderId="18" xfId="0" applyNumberFormat="1" applyFont="1" applyFill="1" applyBorder="1" applyAlignment="1" applyProtection="1">
      <alignment vertical="center"/>
      <protection locked="0"/>
    </xf>
    <xf numFmtId="0" fontId="7" fillId="2" borderId="19" xfId="0" applyNumberFormat="1" applyFont="1" applyFill="1" applyBorder="1" applyAlignment="1" applyProtection="1">
      <alignment vertical="center"/>
      <protection locked="0"/>
    </xf>
    <xf numFmtId="0" fontId="7" fillId="2" borderId="20" xfId="0" applyNumberFormat="1" applyFont="1" applyFill="1" applyBorder="1" applyAlignment="1" applyProtection="1">
      <alignment vertical="center"/>
      <protection locked="0"/>
    </xf>
    <xf numFmtId="0" fontId="7" fillId="2" borderId="21" xfId="0" applyNumberFormat="1" applyFont="1" applyFill="1" applyBorder="1" applyAlignment="1" applyProtection="1">
      <alignment vertical="center"/>
      <protection locked="0"/>
    </xf>
    <xf numFmtId="0" fontId="7" fillId="2" borderId="22" xfId="0" applyNumberFormat="1" applyFont="1" applyFill="1" applyBorder="1" applyAlignment="1" applyProtection="1">
      <alignment vertical="center"/>
      <protection locked="0"/>
    </xf>
    <xf numFmtId="0" fontId="7" fillId="2" borderId="23" xfId="0" applyNumberFormat="1" applyFont="1" applyFill="1" applyBorder="1" applyAlignment="1" applyProtection="1">
      <alignment vertical="center"/>
      <protection locked="0"/>
    </xf>
    <xf numFmtId="0" fontId="7" fillId="2" borderId="24" xfId="0" applyNumberFormat="1" applyFont="1" applyFill="1" applyBorder="1" applyAlignment="1" applyProtection="1">
      <alignment vertical="center"/>
      <protection locked="0"/>
    </xf>
    <xf numFmtId="0" fontId="7" fillId="2" borderId="25" xfId="0" applyNumberFormat="1" applyFont="1" applyFill="1" applyBorder="1" applyAlignment="1" applyProtection="1">
      <alignment vertical="center"/>
      <protection locked="0"/>
    </xf>
    <xf numFmtId="0" fontId="7" fillId="2" borderId="26" xfId="0" applyNumberFormat="1" applyFont="1" applyFill="1" applyBorder="1" applyAlignment="1" applyProtection="1">
      <alignment vertical="center"/>
      <protection locked="0"/>
    </xf>
    <xf numFmtId="0" fontId="7" fillId="2" borderId="27" xfId="0" applyNumberFormat="1" applyFont="1" applyFill="1" applyBorder="1" applyAlignment="1" applyProtection="1">
      <alignment vertical="center"/>
      <protection locked="0"/>
    </xf>
    <xf numFmtId="0" fontId="8" fillId="2" borderId="28" xfId="0" applyNumberFormat="1" applyFont="1" applyFill="1" applyBorder="1" applyAlignment="1" applyProtection="1">
      <alignment horizontal="center" vertical="center"/>
      <protection locked="0"/>
    </xf>
    <xf numFmtId="0" fontId="8" fillId="2" borderId="29" xfId="0" applyNumberFormat="1" applyFont="1" applyFill="1" applyBorder="1" applyAlignment="1" applyProtection="1">
      <alignment horizontal="center" vertical="center"/>
      <protection locked="0"/>
    </xf>
    <xf numFmtId="166" fontId="8" fillId="2" borderId="29" xfId="0" applyNumberFormat="1" applyFont="1" applyFill="1" applyBorder="1" applyAlignment="1" applyProtection="1">
      <alignment horizontal="center" vertical="center"/>
      <protection locked="0"/>
    </xf>
    <xf numFmtId="166" fontId="8" fillId="2" borderId="30" xfId="0" applyNumberFormat="1" applyFont="1" applyFill="1" applyBorder="1" applyAlignment="1" applyProtection="1">
      <alignment horizontal="center" vertical="center"/>
      <protection locked="0"/>
    </xf>
    <xf numFmtId="0" fontId="9" fillId="2" borderId="28" xfId="0" applyFont="1" applyFill="1" applyBorder="1" applyAlignment="1" applyProtection="1">
      <alignment horizontal="center" vertical="center"/>
      <protection locked="0"/>
    </xf>
    <xf numFmtId="0" fontId="9" fillId="2" borderId="29" xfId="0" applyFont="1" applyFill="1" applyBorder="1" applyAlignment="1" applyProtection="1">
      <alignment horizontal="center" vertical="center"/>
      <protection locked="0"/>
    </xf>
    <xf numFmtId="0" fontId="9" fillId="2" borderId="30" xfId="0" applyFont="1" applyFill="1" applyBorder="1" applyAlignment="1" applyProtection="1">
      <alignment horizontal="center" vertical="center"/>
      <protection locked="0"/>
    </xf>
    <xf numFmtId="0" fontId="10" fillId="3" borderId="0" xfId="0" applyFont="1" applyFill="1" applyAlignment="1" applyProtection="1">
      <alignment horizontal="left" vertical="center"/>
    </xf>
    <xf numFmtId="0" fontId="0" fillId="3" borderId="0" xfId="0" applyFill="1" applyAlignment="1" applyProtection="1">
      <alignment horizontal="center" vertical="center"/>
    </xf>
    <xf numFmtId="0" fontId="17" fillId="3" borderId="0" xfId="0" applyFont="1" applyFill="1" applyAlignment="1" applyProtection="1">
      <alignment horizontal="left" vertical="center"/>
    </xf>
    <xf numFmtId="0" fontId="5" fillId="3" borderId="0" xfId="0" applyFont="1" applyFill="1" applyAlignment="1" applyProtection="1">
      <alignment horizontal="left" vertical="center"/>
    </xf>
    <xf numFmtId="0" fontId="18" fillId="3" borderId="0" xfId="0" applyFont="1" applyFill="1" applyAlignment="1" applyProtection="1">
      <alignment horizontal="left" vertical="center"/>
    </xf>
    <xf numFmtId="0" fontId="14" fillId="3" borderId="0" xfId="0" applyFont="1" applyFill="1" applyAlignment="1" applyProtection="1">
      <alignment horizontal="left" vertical="center"/>
    </xf>
    <xf numFmtId="0" fontId="15" fillId="3" borderId="0" xfId="0" applyFont="1" applyFill="1" applyAlignment="1" applyProtection="1">
      <alignment vertical="center"/>
    </xf>
    <xf numFmtId="0" fontId="1" fillId="3" borderId="0" xfId="0" applyFont="1" applyFill="1" applyAlignment="1" applyProtection="1">
      <alignment horizontal="center" vertical="center"/>
    </xf>
    <xf numFmtId="0" fontId="3" fillId="3" borderId="14" xfId="0" applyFont="1" applyFill="1" applyBorder="1" applyAlignment="1" applyProtection="1">
      <alignment horizontal="left" vertical="center"/>
    </xf>
    <xf numFmtId="0" fontId="0" fillId="3" borderId="31" xfId="0" applyFill="1" applyBorder="1" applyAlignment="1" applyProtection="1">
      <alignment vertical="center"/>
    </xf>
    <xf numFmtId="0" fontId="5" fillId="3" borderId="2" xfId="0" applyFont="1" applyFill="1" applyBorder="1" applyAlignment="1" applyProtection="1">
      <alignment vertical="center"/>
    </xf>
    <xf numFmtId="0" fontId="15" fillId="3" borderId="3" xfId="0" applyFont="1" applyFill="1" applyBorder="1" applyAlignment="1" applyProtection="1">
      <alignment vertical="center"/>
    </xf>
    <xf numFmtId="0" fontId="16" fillId="3" borderId="11" xfId="0" applyFont="1" applyFill="1" applyBorder="1" applyAlignment="1" applyProtection="1">
      <alignment vertical="center"/>
    </xf>
    <xf numFmtId="0" fontId="0" fillId="3" borderId="15" xfId="0" applyFill="1" applyBorder="1" applyAlignment="1" applyProtection="1">
      <alignment vertical="center"/>
    </xf>
    <xf numFmtId="0" fontId="5" fillId="3" borderId="5" xfId="0" applyFont="1" applyFill="1" applyBorder="1" applyAlignment="1" applyProtection="1">
      <alignment vertical="center"/>
    </xf>
    <xf numFmtId="0" fontId="15" fillId="3" borderId="6" xfId="0" applyFont="1" applyFill="1" applyBorder="1" applyAlignment="1" applyProtection="1">
      <alignment vertical="center"/>
    </xf>
    <xf numFmtId="0" fontId="16" fillId="3" borderId="13" xfId="0" applyFont="1" applyFill="1" applyBorder="1" applyAlignment="1" applyProtection="1">
      <alignment vertical="center"/>
    </xf>
    <xf numFmtId="0" fontId="3" fillId="3" borderId="32" xfId="0" applyFont="1" applyFill="1" applyBorder="1" applyAlignment="1" applyProtection="1">
      <alignment horizontal="left" vertical="center"/>
    </xf>
    <xf numFmtId="0" fontId="21" fillId="3" borderId="33" xfId="0" applyFont="1" applyFill="1" applyBorder="1" applyAlignment="1" applyProtection="1">
      <alignment vertical="center"/>
    </xf>
    <xf numFmtId="0" fontId="21" fillId="3" borderId="34" xfId="0" applyFont="1" applyFill="1" applyBorder="1" applyAlignment="1" applyProtection="1">
      <alignment vertical="center"/>
    </xf>
    <xf numFmtId="0" fontId="3" fillId="3" borderId="0" xfId="0" applyFont="1" applyFill="1" applyAlignment="1" applyProtection="1">
      <alignment horizontal="center" vertical="center"/>
    </xf>
    <xf numFmtId="0" fontId="13" fillId="3" borderId="0" xfId="0" applyFont="1" applyFill="1" applyAlignment="1" applyProtection="1">
      <alignment horizontal="center" vertical="center"/>
    </xf>
    <xf numFmtId="0" fontId="3" fillId="3" borderId="35" xfId="0" applyFont="1" applyFill="1" applyBorder="1" applyAlignment="1" applyProtection="1">
      <alignment horizontal="centerContinuous" vertical="center"/>
    </xf>
    <xf numFmtId="0" fontId="3" fillId="3" borderId="36" xfId="0" applyFont="1" applyFill="1" applyBorder="1" applyAlignment="1" applyProtection="1">
      <alignment horizontal="centerContinuous" vertical="center"/>
    </xf>
    <xf numFmtId="0" fontId="3" fillId="3" borderId="37" xfId="0" applyFont="1" applyFill="1" applyBorder="1" applyAlignment="1" applyProtection="1">
      <alignment horizontal="centerContinuous" vertical="center"/>
    </xf>
    <xf numFmtId="0" fontId="13" fillId="3" borderId="0" xfId="0" applyFont="1" applyFill="1" applyAlignment="1" applyProtection="1">
      <alignment vertical="center"/>
    </xf>
    <xf numFmtId="0" fontId="2" fillId="3" borderId="0" xfId="0" applyFont="1" applyFill="1" applyBorder="1" applyAlignment="1" applyProtection="1">
      <alignment horizontal="center" vertical="center"/>
    </xf>
    <xf numFmtId="0" fontId="0" fillId="3" borderId="38" xfId="0" applyFill="1" applyBorder="1" applyAlignment="1" applyProtection="1">
      <alignment horizontal="center" vertical="center"/>
    </xf>
    <xf numFmtId="0" fontId="0" fillId="3" borderId="39" xfId="0" applyFill="1" applyBorder="1" applyAlignment="1" applyProtection="1">
      <alignment horizontal="center" vertical="center"/>
    </xf>
    <xf numFmtId="0" fontId="0" fillId="3" borderId="31" xfId="0" applyFill="1" applyBorder="1" applyAlignment="1" applyProtection="1">
      <alignment horizontal="center" vertical="center"/>
    </xf>
    <xf numFmtId="0" fontId="0" fillId="3" borderId="40" xfId="0" applyFill="1" applyBorder="1" applyAlignment="1" applyProtection="1">
      <alignment horizontal="center" vertical="center"/>
    </xf>
    <xf numFmtId="0" fontId="2" fillId="3" borderId="38" xfId="0" applyFont="1" applyFill="1" applyBorder="1" applyAlignment="1" applyProtection="1">
      <alignment horizontal="center" vertical="center"/>
    </xf>
    <xf numFmtId="0" fontId="2" fillId="3" borderId="31" xfId="0" applyFont="1" applyFill="1" applyBorder="1" applyAlignment="1" applyProtection="1">
      <alignment horizontal="center" vertical="center"/>
    </xf>
    <xf numFmtId="0" fontId="0" fillId="3" borderId="25" xfId="0" applyFill="1" applyBorder="1" applyAlignment="1" applyProtection="1">
      <alignment horizontal="center" vertical="center"/>
    </xf>
    <xf numFmtId="0" fontId="0" fillId="3" borderId="26" xfId="0" applyFill="1" applyBorder="1" applyAlignment="1" applyProtection="1">
      <alignment horizontal="center" vertical="center"/>
    </xf>
    <xf numFmtId="0" fontId="0" fillId="3" borderId="27" xfId="0" applyFill="1" applyBorder="1" applyAlignment="1" applyProtection="1">
      <alignment horizontal="center" vertical="center"/>
    </xf>
    <xf numFmtId="0" fontId="2" fillId="3" borderId="22" xfId="0" applyFont="1" applyFill="1" applyBorder="1" applyAlignment="1" applyProtection="1">
      <alignment horizontal="center" vertical="center"/>
    </xf>
    <xf numFmtId="0" fontId="0" fillId="3" borderId="24" xfId="0" applyFill="1" applyBorder="1" applyAlignment="1" applyProtection="1">
      <alignment horizontal="center" vertical="center"/>
    </xf>
    <xf numFmtId="0" fontId="0" fillId="3" borderId="22" xfId="0" applyFill="1" applyBorder="1" applyAlignment="1" applyProtection="1">
      <alignment horizontal="center" vertical="center"/>
    </xf>
    <xf numFmtId="0" fontId="0" fillId="3" borderId="23" xfId="0" applyFill="1" applyBorder="1" applyAlignment="1" applyProtection="1">
      <alignment horizontal="center" vertical="center"/>
    </xf>
    <xf numFmtId="0" fontId="4" fillId="3" borderId="41" xfId="0" applyFont="1" applyFill="1" applyBorder="1" applyAlignment="1" applyProtection="1">
      <alignment horizontal="center" vertical="center"/>
    </xf>
    <xf numFmtId="0" fontId="3" fillId="3" borderId="21" xfId="0" quotePrefix="1" applyFont="1" applyFill="1" applyBorder="1" applyAlignment="1" applyProtection="1">
      <alignment horizontal="center" vertical="center"/>
    </xf>
    <xf numFmtId="0" fontId="2" fillId="3" borderId="19" xfId="0" applyNumberFormat="1" applyFont="1" applyFill="1" applyBorder="1" applyAlignment="1" applyProtection="1">
      <alignment vertical="center"/>
    </xf>
    <xf numFmtId="0" fontId="2" fillId="3" borderId="20" xfId="0" applyNumberFormat="1" applyFont="1" applyFill="1" applyBorder="1" applyAlignment="1" applyProtection="1">
      <alignment vertical="center"/>
    </xf>
    <xf numFmtId="0" fontId="2" fillId="3" borderId="21" xfId="0" applyNumberFormat="1" applyFont="1" applyFill="1" applyBorder="1" applyAlignment="1" applyProtection="1">
      <alignment vertical="center"/>
    </xf>
    <xf numFmtId="0" fontId="5" fillId="3" borderId="42" xfId="0" quotePrefix="1" applyFont="1" applyFill="1" applyBorder="1" applyAlignment="1" applyProtection="1">
      <alignment horizontal="center" vertical="center"/>
    </xf>
    <xf numFmtId="0" fontId="2" fillId="3" borderId="25" xfId="0" applyNumberFormat="1" applyFont="1" applyFill="1" applyBorder="1" applyAlignment="1" applyProtection="1">
      <alignment vertical="center"/>
    </xf>
    <xf numFmtId="0" fontId="1" fillId="3" borderId="35" xfId="0" applyFont="1" applyFill="1" applyBorder="1" applyAlignment="1" applyProtection="1">
      <alignment horizontal="center" vertical="center"/>
    </xf>
    <xf numFmtId="0" fontId="4" fillId="3" borderId="37" xfId="0" applyFont="1" applyFill="1" applyBorder="1" applyAlignment="1" applyProtection="1">
      <alignment horizontal="right" vertical="center"/>
    </xf>
    <xf numFmtId="0" fontId="2" fillId="3" borderId="35" xfId="0" applyNumberFormat="1" applyFont="1" applyFill="1" applyBorder="1" applyAlignment="1" applyProtection="1">
      <alignment horizontal="right" vertical="center"/>
    </xf>
    <xf numFmtId="0" fontId="2" fillId="3" borderId="43" xfId="0" applyNumberFormat="1" applyFont="1" applyFill="1" applyBorder="1" applyAlignment="1" applyProtection="1">
      <alignment horizontal="right" vertical="center"/>
    </xf>
    <xf numFmtId="0" fontId="2" fillId="3" borderId="36" xfId="0" applyNumberFormat="1" applyFont="1" applyFill="1" applyBorder="1" applyAlignment="1" applyProtection="1">
      <alignment horizontal="right" vertical="center"/>
    </xf>
    <xf numFmtId="0" fontId="2" fillId="3" borderId="37" xfId="0" applyNumberFormat="1" applyFont="1" applyFill="1" applyBorder="1" applyAlignment="1" applyProtection="1">
      <alignment horizontal="right" vertical="center"/>
    </xf>
    <xf numFmtId="0" fontId="1" fillId="3" borderId="0" xfId="0" applyFont="1" applyFill="1" applyBorder="1" applyAlignment="1" applyProtection="1">
      <alignment horizontal="center" vertical="center"/>
    </xf>
    <xf numFmtId="0" fontId="4" fillId="3" borderId="0" xfId="0" applyFont="1" applyFill="1" applyBorder="1" applyAlignment="1" applyProtection="1">
      <alignment horizontal="right" vertical="center"/>
    </xf>
    <xf numFmtId="166" fontId="2" fillId="3" borderId="38" xfId="0" applyNumberFormat="1" applyFont="1" applyFill="1" applyBorder="1" applyAlignment="1" applyProtection="1">
      <alignment horizontal="right" vertical="center"/>
    </xf>
    <xf numFmtId="164" fontId="2" fillId="3" borderId="44" xfId="0" applyNumberFormat="1" applyFont="1" applyFill="1" applyBorder="1" applyAlignment="1" applyProtection="1">
      <alignment horizontal="right" vertical="center"/>
    </xf>
    <xf numFmtId="1" fontId="2" fillId="3" borderId="31" xfId="0" applyNumberFormat="1" applyFont="1" applyFill="1" applyBorder="1" applyAlignment="1" applyProtection="1">
      <alignment horizontal="right" vertical="center"/>
    </xf>
    <xf numFmtId="0" fontId="1" fillId="3" borderId="0" xfId="0" applyFont="1" applyFill="1" applyBorder="1" applyAlignment="1" applyProtection="1">
      <alignment horizontal="left" vertical="center"/>
    </xf>
    <xf numFmtId="166" fontId="2" fillId="3" borderId="25" xfId="0" applyNumberFormat="1" applyFont="1" applyFill="1" applyBorder="1" applyAlignment="1" applyProtection="1">
      <alignment horizontal="right" vertical="center"/>
    </xf>
    <xf numFmtId="166" fontId="0" fillId="3" borderId="27" xfId="0" applyNumberFormat="1" applyFill="1" applyBorder="1" applyAlignment="1" applyProtection="1">
      <alignment vertical="center"/>
    </xf>
    <xf numFmtId="1" fontId="2" fillId="3" borderId="27" xfId="0" applyNumberFormat="1" applyFont="1" applyFill="1" applyBorder="1" applyAlignment="1" applyProtection="1">
      <alignment horizontal="right" vertical="center"/>
    </xf>
    <xf numFmtId="0" fontId="2" fillId="3" borderId="27" xfId="0" applyFont="1" applyFill="1" applyBorder="1" applyAlignment="1" applyProtection="1">
      <alignment horizontal="centerContinuous" vertical="center"/>
    </xf>
    <xf numFmtId="0" fontId="1" fillId="3" borderId="0" xfId="0" applyFont="1" applyFill="1" applyAlignment="1" applyProtection="1">
      <alignment horizontal="left"/>
    </xf>
    <xf numFmtId="0" fontId="1" fillId="3" borderId="27" xfId="0" applyFont="1" applyFill="1" applyBorder="1" applyAlignment="1" applyProtection="1">
      <alignment horizontal="centerContinuous"/>
    </xf>
    <xf numFmtId="0" fontId="0" fillId="3" borderId="25" xfId="0" applyFill="1" applyBorder="1" applyProtection="1"/>
    <xf numFmtId="0" fontId="0" fillId="3" borderId="25" xfId="0" applyFill="1" applyBorder="1" applyAlignment="1" applyProtection="1">
      <alignment horizontal="center"/>
    </xf>
    <xf numFmtId="0" fontId="0" fillId="3" borderId="27" xfId="0" applyFill="1" applyBorder="1" applyAlignment="1" applyProtection="1"/>
    <xf numFmtId="0" fontId="0" fillId="3" borderId="0" xfId="0" applyFill="1" applyAlignment="1" applyProtection="1"/>
    <xf numFmtId="0" fontId="0" fillId="3" borderId="0" xfId="0" applyFill="1" applyProtection="1"/>
    <xf numFmtId="0" fontId="1" fillId="3" borderId="25" xfId="0" applyFont="1" applyFill="1" applyBorder="1" applyAlignment="1" applyProtection="1">
      <alignment horizontal="right" vertical="center"/>
    </xf>
    <xf numFmtId="166" fontId="2" fillId="3" borderId="45" xfId="0" applyNumberFormat="1" applyFont="1" applyFill="1" applyBorder="1" applyAlignment="1" applyProtection="1">
      <alignment horizontal="center" vertical="center"/>
    </xf>
    <xf numFmtId="9" fontId="2" fillId="3" borderId="46" xfId="0" applyNumberFormat="1" applyFont="1" applyFill="1" applyBorder="1" applyAlignment="1" applyProtection="1">
      <alignment horizontal="center" vertical="center"/>
    </xf>
    <xf numFmtId="0" fontId="0" fillId="3" borderId="27" xfId="0" applyFill="1" applyBorder="1" applyAlignment="1" applyProtection="1">
      <alignment vertical="center"/>
    </xf>
    <xf numFmtId="0" fontId="0" fillId="3" borderId="25" xfId="0" applyFill="1" applyBorder="1" applyAlignment="1" applyProtection="1">
      <alignment horizontal="right" vertical="center"/>
    </xf>
    <xf numFmtId="0" fontId="1" fillId="3" borderId="25" xfId="0" applyFont="1" applyFill="1" applyBorder="1" applyAlignment="1" applyProtection="1">
      <alignment horizontal="left" vertical="center"/>
    </xf>
    <xf numFmtId="0" fontId="1" fillId="3" borderId="27" xfId="0" applyFont="1" applyFill="1" applyBorder="1" applyAlignment="1" applyProtection="1">
      <alignment horizontal="centerContinuous" vertical="center"/>
    </xf>
    <xf numFmtId="166" fontId="1" fillId="3" borderId="47" xfId="0" applyNumberFormat="1" applyFont="1" applyFill="1" applyBorder="1" applyAlignment="1" applyProtection="1">
      <alignment horizontal="center" vertical="center"/>
    </xf>
    <xf numFmtId="0" fontId="1" fillId="3" borderId="0" xfId="0" applyFont="1" applyFill="1" applyAlignment="1" applyProtection="1">
      <alignment horizontal="left" vertical="center"/>
    </xf>
    <xf numFmtId="166" fontId="1" fillId="3" borderId="48" xfId="0" applyNumberFormat="1" applyFont="1" applyFill="1" applyBorder="1" applyAlignment="1" applyProtection="1">
      <alignment horizontal="center" vertical="center"/>
    </xf>
    <xf numFmtId="0" fontId="0" fillId="3" borderId="22" xfId="0" applyFill="1" applyBorder="1" applyAlignment="1" applyProtection="1">
      <alignment vertical="center"/>
    </xf>
    <xf numFmtId="0" fontId="0" fillId="3" borderId="49" xfId="0" applyFill="1" applyBorder="1" applyAlignment="1" applyProtection="1">
      <alignment vertical="center"/>
    </xf>
    <xf numFmtId="0" fontId="0" fillId="3" borderId="24" xfId="0" applyFill="1" applyBorder="1" applyAlignment="1" applyProtection="1">
      <alignment vertical="center"/>
    </xf>
    <xf numFmtId="0" fontId="17" fillId="3" borderId="38" xfId="0" applyFont="1" applyFill="1" applyBorder="1" applyAlignment="1" applyProtection="1">
      <alignment horizontal="left" vertical="center"/>
    </xf>
    <xf numFmtId="0" fontId="2" fillId="3" borderId="44" xfId="0" applyFont="1" applyFill="1" applyBorder="1" applyAlignment="1" applyProtection="1">
      <alignment horizontal="left" vertical="center"/>
    </xf>
    <xf numFmtId="0" fontId="0" fillId="3" borderId="44" xfId="0" applyFill="1" applyBorder="1" applyAlignment="1" applyProtection="1">
      <alignment vertical="center"/>
    </xf>
    <xf numFmtId="0" fontId="17" fillId="3" borderId="22" xfId="0" applyFont="1" applyFill="1" applyBorder="1" applyAlignment="1" applyProtection="1">
      <alignment horizontal="left" vertical="center"/>
    </xf>
    <xf numFmtId="0" fontId="2" fillId="3" borderId="49" xfId="0" applyFont="1" applyFill="1" applyBorder="1" applyAlignment="1" applyProtection="1">
      <alignment horizontal="left" vertical="center"/>
    </xf>
    <xf numFmtId="0" fontId="2" fillId="3" borderId="0" xfId="0" applyFont="1" applyFill="1" applyAlignment="1" applyProtection="1">
      <alignment horizontal="left" vertical="center"/>
    </xf>
    <xf numFmtId="0" fontId="1" fillId="0" borderId="0" xfId="0" applyFont="1" applyAlignment="1" applyProtection="1">
      <alignment horizontal="center"/>
    </xf>
    <xf numFmtId="0" fontId="0" fillId="0" borderId="0" xfId="0" applyAlignment="1" applyProtection="1">
      <alignment horizontal="center"/>
    </xf>
    <xf numFmtId="0" fontId="10" fillId="0" borderId="0" xfId="0" applyFont="1" applyAlignment="1" applyProtection="1">
      <alignment horizontal="centerContinuous"/>
    </xf>
    <xf numFmtId="0" fontId="24" fillId="0" borderId="0" xfId="0" applyFont="1" applyProtection="1"/>
    <xf numFmtId="0" fontId="1" fillId="0" borderId="38" xfId="0" applyFont="1" applyBorder="1" applyAlignment="1" applyProtection="1">
      <alignment horizontal="left"/>
    </xf>
    <xf numFmtId="0" fontId="0" fillId="0" borderId="31" xfId="0" applyBorder="1" applyAlignment="1" applyProtection="1">
      <alignment horizontal="center"/>
    </xf>
    <xf numFmtId="0" fontId="1" fillId="0" borderId="25" xfId="0" applyFont="1" applyBorder="1" applyAlignment="1" applyProtection="1">
      <alignment horizontal="left"/>
    </xf>
    <xf numFmtId="0" fontId="0" fillId="0" borderId="27" xfId="0" applyBorder="1" applyAlignment="1" applyProtection="1">
      <alignment horizontal="center"/>
    </xf>
    <xf numFmtId="0" fontId="0" fillId="0" borderId="25" xfId="0" applyBorder="1" applyProtection="1"/>
    <xf numFmtId="0" fontId="0" fillId="0" borderId="0" xfId="0" applyBorder="1" applyProtection="1"/>
    <xf numFmtId="0" fontId="0" fillId="0" borderId="27" xfId="0" applyBorder="1" applyProtection="1"/>
    <xf numFmtId="0" fontId="1" fillId="0" borderId="22" xfId="0" applyFont="1" applyBorder="1" applyAlignment="1" applyProtection="1">
      <alignment horizontal="left"/>
    </xf>
    <xf numFmtId="0" fontId="0" fillId="0" borderId="24" xfId="0" applyBorder="1" applyAlignment="1" applyProtection="1">
      <alignment horizontal="center"/>
    </xf>
    <xf numFmtId="0" fontId="0" fillId="0" borderId="22" xfId="0" applyBorder="1" applyProtection="1"/>
    <xf numFmtId="0" fontId="16" fillId="0" borderId="49" xfId="0" applyFont="1" applyBorder="1" applyProtection="1"/>
    <xf numFmtId="0" fontId="0" fillId="0" borderId="24" xfId="0" applyBorder="1" applyProtection="1"/>
    <xf numFmtId="0" fontId="1" fillId="0" borderId="0" xfId="0" applyFont="1" applyAlignment="1" applyProtection="1">
      <alignment horizontal="left"/>
    </xf>
    <xf numFmtId="9" fontId="0" fillId="0" borderId="0" xfId="0" applyNumberFormat="1" applyProtection="1"/>
    <xf numFmtId="0" fontId="16" fillId="0" borderId="0" xfId="0" applyFont="1" applyFill="1" applyBorder="1" applyProtection="1"/>
    <xf numFmtId="0" fontId="16" fillId="0" borderId="0" xfId="0" applyFont="1" applyBorder="1" applyProtection="1"/>
    <xf numFmtId="0" fontId="2" fillId="3" borderId="0" xfId="0" applyFont="1" applyFill="1" applyBorder="1" applyAlignment="1" applyProtection="1">
      <alignment horizontal="centerContinuous" vertical="center"/>
    </xf>
    <xf numFmtId="0" fontId="2" fillId="3" borderId="0" xfId="0" applyFont="1" applyFill="1" applyBorder="1" applyAlignment="1" applyProtection="1">
      <alignment vertical="justify"/>
    </xf>
    <xf numFmtId="0" fontId="2" fillId="3" borderId="8" xfId="0" applyFont="1" applyFill="1" applyBorder="1" applyAlignment="1" applyProtection="1">
      <alignment vertical="center"/>
    </xf>
    <xf numFmtId="0" fontId="2" fillId="3" borderId="0" xfId="0" applyFont="1" applyFill="1" applyBorder="1" applyAlignment="1" applyProtection="1">
      <alignment vertical="center"/>
    </xf>
    <xf numFmtId="0" fontId="0" fillId="0" borderId="0" xfId="0" applyAlignment="1">
      <alignment vertical="top" wrapText="1"/>
    </xf>
    <xf numFmtId="0" fontId="13" fillId="0" borderId="0" xfId="0" applyFont="1" applyBorder="1" applyAlignment="1">
      <alignment vertical="center"/>
    </xf>
    <xf numFmtId="0" fontId="0" fillId="0" borderId="0" xfId="0" applyBorder="1" applyAlignment="1">
      <alignment vertical="center"/>
    </xf>
    <xf numFmtId="0" fontId="0" fillId="0" borderId="0" xfId="0" applyAlignment="1" applyProtection="1">
      <alignment vertical="center"/>
    </xf>
    <xf numFmtId="0" fontId="3" fillId="3" borderId="0" xfId="0" applyFont="1" applyFill="1" applyAlignment="1" applyProtection="1">
      <alignment horizontal="left" vertical="center"/>
    </xf>
    <xf numFmtId="168" fontId="12" fillId="0" borderId="22" xfId="0" quotePrefix="1" applyNumberFormat="1" applyFont="1" applyFill="1" applyBorder="1" applyAlignment="1" applyProtection="1">
      <alignment horizontal="centerContinuous" vertical="center"/>
    </xf>
    <xf numFmtId="167" fontId="13" fillId="0" borderId="24" xfId="0" applyNumberFormat="1" applyFont="1" applyFill="1" applyBorder="1" applyAlignment="1" applyProtection="1">
      <alignment horizontal="centerContinuous" vertical="center"/>
    </xf>
    <xf numFmtId="0" fontId="1" fillId="3" borderId="50" xfId="0" applyFont="1" applyFill="1" applyBorder="1" applyAlignment="1" applyProtection="1">
      <alignment horizontal="center"/>
    </xf>
    <xf numFmtId="0" fontId="1" fillId="3" borderId="51" xfId="0" applyFont="1" applyFill="1" applyBorder="1" applyAlignment="1" applyProtection="1">
      <alignment horizontal="center"/>
    </xf>
    <xf numFmtId="0" fontId="10" fillId="3" borderId="51" xfId="0" quotePrefix="1" applyFont="1" applyFill="1" applyBorder="1" applyAlignment="1" applyProtection="1">
      <alignment horizontal="center"/>
    </xf>
    <xf numFmtId="0" fontId="10" fillId="3" borderId="51" xfId="0" applyFont="1" applyFill="1" applyBorder="1" applyAlignment="1" applyProtection="1">
      <alignment horizontal="center"/>
    </xf>
    <xf numFmtId="0" fontId="0" fillId="3" borderId="52" xfId="0" applyFill="1" applyBorder="1" applyAlignment="1" applyProtection="1">
      <alignment horizontal="center"/>
    </xf>
    <xf numFmtId="0" fontId="0" fillId="3" borderId="53" xfId="0" applyFill="1" applyBorder="1" applyAlignment="1" applyProtection="1">
      <alignment horizontal="center"/>
    </xf>
    <xf numFmtId="165" fontId="2" fillId="0" borderId="54" xfId="0" applyNumberFormat="1" applyFont="1" applyBorder="1" applyAlignment="1" applyProtection="1">
      <alignment horizontal="center"/>
    </xf>
    <xf numFmtId="0" fontId="0" fillId="3" borderId="55" xfId="0" applyFill="1" applyBorder="1" applyAlignment="1" applyProtection="1">
      <alignment horizontal="center"/>
    </xf>
    <xf numFmtId="0" fontId="0" fillId="3" borderId="54" xfId="0" applyFill="1" applyBorder="1" applyAlignment="1" applyProtection="1">
      <alignment horizontal="center"/>
    </xf>
    <xf numFmtId="0" fontId="11" fillId="3" borderId="0" xfId="0" applyFont="1" applyFill="1" applyProtection="1"/>
    <xf numFmtId="0" fontId="0" fillId="0" borderId="7" xfId="0" applyBorder="1" applyAlignment="1" applyProtection="1">
      <alignment horizontal="center"/>
    </xf>
    <xf numFmtId="0" fontId="1" fillId="0" borderId="9" xfId="0" applyFont="1" applyBorder="1" applyAlignment="1" applyProtection="1">
      <alignment horizontal="right"/>
    </xf>
    <xf numFmtId="165" fontId="0" fillId="0" borderId="7" xfId="0" applyNumberFormat="1" applyBorder="1" applyAlignment="1" applyProtection="1">
      <alignment horizontal="center"/>
    </xf>
    <xf numFmtId="0" fontId="0" fillId="3" borderId="0" xfId="0" applyFill="1" applyAlignment="1" applyProtection="1">
      <alignment horizontal="center"/>
    </xf>
    <xf numFmtId="0" fontId="0" fillId="3" borderId="0" xfId="0" applyFill="1" applyAlignment="1" applyProtection="1">
      <alignment horizontal="right"/>
    </xf>
    <xf numFmtId="0" fontId="0" fillId="3" borderId="0" xfId="0" applyFill="1" applyBorder="1" applyAlignment="1" applyProtection="1">
      <alignment horizontal="center"/>
    </xf>
    <xf numFmtId="0" fontId="0" fillId="0" borderId="10" xfId="0" applyBorder="1" applyAlignment="1" applyProtection="1">
      <alignment horizontal="center"/>
    </xf>
    <xf numFmtId="165" fontId="1" fillId="0" borderId="9" xfId="0" applyNumberFormat="1" applyFont="1" applyBorder="1" applyAlignment="1" applyProtection="1">
      <alignment horizontal="center"/>
    </xf>
    <xf numFmtId="165" fontId="9" fillId="2" borderId="9" xfId="0" applyNumberFormat="1" applyFont="1" applyFill="1" applyBorder="1" applyAlignment="1" applyProtection="1">
      <alignment horizontal="center"/>
      <protection locked="0"/>
    </xf>
    <xf numFmtId="165" fontId="9" fillId="2" borderId="52" xfId="0" applyNumberFormat="1" applyFont="1" applyFill="1" applyBorder="1" applyAlignment="1" applyProtection="1">
      <alignment horizontal="center"/>
      <protection locked="0"/>
    </xf>
    <xf numFmtId="165" fontId="9" fillId="2" borderId="53" xfId="0" applyNumberFormat="1" applyFont="1" applyFill="1" applyBorder="1" applyAlignment="1" applyProtection="1">
      <alignment horizontal="center"/>
      <protection locked="0"/>
    </xf>
    <xf numFmtId="165" fontId="9" fillId="2" borderId="55" xfId="0" applyNumberFormat="1" applyFont="1" applyFill="1" applyBorder="1" applyAlignment="1" applyProtection="1">
      <alignment horizontal="center"/>
      <protection locked="0"/>
    </xf>
    <xf numFmtId="165" fontId="9" fillId="2" borderId="54" xfId="0" applyNumberFormat="1" applyFont="1" applyFill="1" applyBorder="1" applyAlignment="1" applyProtection="1">
      <alignment horizontal="center"/>
      <protection locked="0"/>
    </xf>
    <xf numFmtId="0" fontId="12" fillId="2" borderId="25" xfId="0" applyFont="1" applyFill="1" applyBorder="1" applyAlignment="1" applyProtection="1">
      <alignment horizontal="left" vertical="center"/>
      <protection locked="0"/>
    </xf>
    <xf numFmtId="0" fontId="0" fillId="2" borderId="31" xfId="0" applyFill="1" applyBorder="1" applyAlignment="1" applyProtection="1">
      <alignment vertical="center"/>
    </xf>
    <xf numFmtId="0" fontId="0" fillId="2" borderId="27" xfId="0" applyFill="1" applyBorder="1" applyAlignment="1" applyProtection="1">
      <alignment vertical="center"/>
    </xf>
    <xf numFmtId="0" fontId="16" fillId="3" borderId="0" xfId="0" applyFont="1" applyFill="1" applyAlignment="1" applyProtection="1">
      <alignment horizontal="left" vertical="center"/>
    </xf>
    <xf numFmtId="0" fontId="15" fillId="3" borderId="0" xfId="0" applyFont="1" applyFill="1" applyBorder="1" applyAlignment="1" applyProtection="1">
      <alignment horizontal="left" vertical="center"/>
    </xf>
    <xf numFmtId="0" fontId="5" fillId="3" borderId="7" xfId="0" applyFont="1" applyFill="1" applyBorder="1" applyAlignment="1" applyProtection="1">
      <alignment horizontal="left" vertical="center"/>
    </xf>
    <xf numFmtId="0" fontId="11" fillId="3" borderId="10" xfId="0" applyFont="1" applyFill="1" applyBorder="1" applyAlignment="1" applyProtection="1">
      <alignment vertical="center"/>
    </xf>
    <xf numFmtId="0" fontId="11" fillId="3" borderId="0" xfId="0" applyFont="1" applyFill="1" applyBorder="1" applyAlignment="1" applyProtection="1">
      <alignment horizontal="left" vertical="center"/>
    </xf>
    <xf numFmtId="0" fontId="0" fillId="3" borderId="0" xfId="0" applyFill="1" applyAlignment="1" applyProtection="1">
      <alignment horizontal="left" vertical="center" wrapText="1"/>
    </xf>
    <xf numFmtId="0" fontId="12" fillId="0" borderId="51" xfId="0" applyFont="1" applyFill="1" applyBorder="1" applyAlignment="1" applyProtection="1">
      <alignment vertical="center"/>
    </xf>
    <xf numFmtId="0" fontId="12" fillId="0" borderId="9" xfId="0" applyFont="1" applyFill="1" applyBorder="1" applyAlignment="1" applyProtection="1">
      <alignment vertical="center"/>
    </xf>
    <xf numFmtId="0" fontId="15" fillId="3" borderId="0" xfId="0" applyFont="1" applyFill="1" applyBorder="1" applyAlignment="1" applyProtection="1">
      <alignment vertical="center"/>
    </xf>
    <xf numFmtId="0" fontId="20" fillId="0" borderId="9" xfId="0" applyFont="1" applyFill="1" applyBorder="1" applyAlignment="1" applyProtection="1">
      <alignment horizontal="left" vertical="center"/>
    </xf>
    <xf numFmtId="15" fontId="20" fillId="0" borderId="9" xfId="0" applyNumberFormat="1" applyFont="1" applyFill="1" applyBorder="1" applyAlignment="1" applyProtection="1">
      <alignment horizontal="left" vertical="center"/>
    </xf>
    <xf numFmtId="0" fontId="2" fillId="3" borderId="56" xfId="0" applyFont="1" applyFill="1" applyBorder="1" applyAlignment="1" applyProtection="1">
      <alignment horizontal="center" vertical="top" wrapText="1"/>
    </xf>
    <xf numFmtId="0" fontId="1" fillId="3" borderId="56" xfId="0" applyFont="1" applyFill="1" applyBorder="1" applyAlignment="1" applyProtection="1">
      <alignment horizontal="center" vertical="top" wrapText="1"/>
    </xf>
    <xf numFmtId="0" fontId="1" fillId="3" borderId="57" xfId="0" applyFont="1" applyFill="1" applyBorder="1" applyAlignment="1" applyProtection="1">
      <alignment horizontal="center" vertical="top" wrapText="1"/>
    </xf>
    <xf numFmtId="0" fontId="1" fillId="3" borderId="58" xfId="0" applyFont="1" applyFill="1" applyBorder="1" applyAlignment="1" applyProtection="1">
      <alignment horizontal="center" vertical="top" wrapText="1"/>
    </xf>
    <xf numFmtId="0" fontId="1" fillId="3" borderId="31" xfId="0" applyFont="1" applyFill="1" applyBorder="1" applyAlignment="1" applyProtection="1">
      <alignment horizontal="center" vertical="top" wrapText="1"/>
    </xf>
    <xf numFmtId="0" fontId="0" fillId="0" borderId="0" xfId="0" applyAlignment="1" applyProtection="1">
      <alignment vertical="top" wrapText="1"/>
    </xf>
    <xf numFmtId="0" fontId="3" fillId="0" borderId="38" xfId="0" applyFont="1" applyBorder="1" applyAlignment="1" applyProtection="1">
      <alignment horizontal="centerContinuous" vertical="top" wrapText="1"/>
    </xf>
    <xf numFmtId="0" fontId="3" fillId="0" borderId="31" xfId="0" applyFont="1" applyBorder="1" applyAlignment="1" applyProtection="1">
      <alignment horizontal="centerContinuous" vertical="top" wrapText="1"/>
    </xf>
    <xf numFmtId="0" fontId="2" fillId="3" borderId="59" xfId="0" applyFont="1" applyFill="1" applyBorder="1" applyAlignment="1" applyProtection="1">
      <alignment horizontal="center" vertical="top" wrapText="1"/>
    </xf>
    <xf numFmtId="0" fontId="1" fillId="3" borderId="59" xfId="0" applyFont="1" applyFill="1" applyBorder="1" applyAlignment="1" applyProtection="1">
      <alignment horizontal="center" vertical="top" wrapText="1"/>
    </xf>
    <xf numFmtId="0" fontId="1" fillId="3" borderId="12" xfId="0" applyFont="1" applyFill="1" applyBorder="1" applyAlignment="1" applyProtection="1">
      <alignment horizontal="center" vertical="top" wrapText="1"/>
    </xf>
    <xf numFmtId="0" fontId="1" fillId="3" borderId="60" xfId="0" applyFont="1" applyFill="1" applyBorder="1" applyAlignment="1" applyProtection="1">
      <alignment horizontal="center" vertical="top" wrapText="1"/>
    </xf>
    <xf numFmtId="0" fontId="1" fillId="3" borderId="27" xfId="0" applyFont="1" applyFill="1" applyBorder="1" applyAlignment="1" applyProtection="1">
      <alignment horizontal="center" vertical="top" wrapText="1"/>
    </xf>
    <xf numFmtId="0" fontId="3" fillId="0" borderId="25" xfId="0" applyFont="1" applyBorder="1" applyAlignment="1" applyProtection="1">
      <alignment horizontal="centerContinuous" vertical="top" wrapText="1"/>
    </xf>
    <xf numFmtId="0" fontId="3" fillId="0" borderId="27" xfId="0" applyFont="1" applyBorder="1" applyAlignment="1" applyProtection="1">
      <alignment horizontal="centerContinuous" vertical="top" wrapText="1"/>
    </xf>
    <xf numFmtId="0" fontId="3" fillId="3" borderId="61" xfId="0" applyFont="1" applyFill="1" applyBorder="1" applyAlignment="1" applyProtection="1">
      <alignment horizontal="center" vertical="center"/>
    </xf>
    <xf numFmtId="0" fontId="2" fillId="3" borderId="61" xfId="0" applyFont="1" applyFill="1" applyBorder="1" applyAlignment="1" applyProtection="1">
      <alignment horizontal="center" vertical="center"/>
    </xf>
    <xf numFmtId="0" fontId="2" fillId="3" borderId="62" xfId="0" applyFont="1" applyFill="1" applyBorder="1" applyAlignment="1" applyProtection="1">
      <alignment horizontal="center" vertical="center"/>
    </xf>
    <xf numFmtId="0" fontId="2" fillId="3" borderId="63" xfId="0" applyFont="1" applyFill="1" applyBorder="1" applyAlignment="1" applyProtection="1">
      <alignment horizontal="center" vertical="center"/>
    </xf>
    <xf numFmtId="0" fontId="2" fillId="3" borderId="27" xfId="0" applyFont="1" applyFill="1" applyBorder="1" applyAlignment="1" applyProtection="1">
      <alignment horizontal="center" vertical="center"/>
    </xf>
    <xf numFmtId="0" fontId="1" fillId="0" borderId="22" xfId="0" applyFont="1" applyBorder="1" applyAlignment="1" applyProtection="1">
      <alignment vertical="top" wrapText="1"/>
    </xf>
    <xf numFmtId="0" fontId="1" fillId="0" borderId="24" xfId="0" applyFont="1" applyBorder="1" applyAlignment="1" applyProtection="1">
      <alignment vertical="top" wrapText="1"/>
    </xf>
    <xf numFmtId="0" fontId="13" fillId="0" borderId="45" xfId="0" applyFont="1" applyFill="1" applyBorder="1" applyAlignment="1" applyProtection="1">
      <alignment horizontal="center" vertical="center"/>
    </xf>
    <xf numFmtId="166" fontId="25" fillId="0" borderId="64" xfId="0" applyNumberFormat="1" applyFont="1" applyFill="1" applyBorder="1" applyAlignment="1" applyProtection="1">
      <alignment horizontal="center" vertical="center"/>
    </xf>
    <xf numFmtId="166" fontId="25" fillId="0" borderId="65" xfId="0" applyNumberFormat="1" applyFont="1" applyFill="1" applyBorder="1" applyAlignment="1" applyProtection="1">
      <alignment horizontal="center" vertical="center"/>
    </xf>
    <xf numFmtId="166" fontId="25" fillId="0" borderId="66" xfId="0" applyNumberFormat="1" applyFont="1" applyFill="1" applyBorder="1" applyAlignment="1" applyProtection="1">
      <alignment horizontal="center" vertical="center"/>
    </xf>
    <xf numFmtId="166" fontId="25" fillId="0" borderId="67" xfId="0" applyNumberFormat="1" applyFont="1" applyFill="1" applyBorder="1" applyAlignment="1" applyProtection="1">
      <alignment horizontal="center" vertical="center"/>
    </xf>
    <xf numFmtId="166" fontId="25" fillId="0" borderId="68" xfId="0" applyNumberFormat="1" applyFont="1" applyFill="1" applyBorder="1" applyAlignment="1" applyProtection="1">
      <alignment horizontal="center" vertical="center"/>
    </xf>
    <xf numFmtId="0" fontId="13" fillId="0" borderId="0" xfId="0" applyFont="1" applyAlignment="1" applyProtection="1">
      <alignment vertical="center"/>
    </xf>
    <xf numFmtId="0" fontId="13" fillId="0" borderId="25" xfId="0" applyFont="1" applyBorder="1" applyAlignment="1" applyProtection="1">
      <alignment vertical="center"/>
    </xf>
    <xf numFmtId="0" fontId="13" fillId="0" borderId="69" xfId="0" applyFont="1" applyBorder="1" applyAlignment="1" applyProtection="1">
      <alignment vertical="center"/>
    </xf>
    <xf numFmtId="166" fontId="3" fillId="0" borderId="70" xfId="3" applyNumberFormat="1" applyFont="1" applyBorder="1" applyAlignment="1" applyProtection="1">
      <alignment horizontal="center" vertical="center"/>
    </xf>
    <xf numFmtId="0" fontId="13" fillId="0" borderId="71" xfId="0" applyFont="1" applyBorder="1" applyAlignment="1" applyProtection="1">
      <alignment vertical="center"/>
    </xf>
    <xf numFmtId="166" fontId="25" fillId="0" borderId="45" xfId="0" applyNumberFormat="1" applyFont="1" applyFill="1" applyBorder="1" applyAlignment="1" applyProtection="1">
      <alignment horizontal="center" vertical="center"/>
    </xf>
    <xf numFmtId="166" fontId="25" fillId="0" borderId="72" xfId="0" applyNumberFormat="1" applyFont="1" applyFill="1" applyBorder="1" applyAlignment="1" applyProtection="1">
      <alignment horizontal="center" vertical="center"/>
    </xf>
    <xf numFmtId="166" fontId="25" fillId="0" borderId="73" xfId="0" applyNumberFormat="1" applyFont="1" applyFill="1" applyBorder="1" applyAlignment="1" applyProtection="1">
      <alignment horizontal="center" vertical="center"/>
    </xf>
    <xf numFmtId="166" fontId="25" fillId="0" borderId="74" xfId="0" applyNumberFormat="1" applyFont="1" applyFill="1" applyBorder="1" applyAlignment="1" applyProtection="1">
      <alignment horizontal="center" vertical="center"/>
    </xf>
    <xf numFmtId="166" fontId="25" fillId="0" borderId="75" xfId="0" applyNumberFormat="1" applyFont="1" applyFill="1" applyBorder="1" applyAlignment="1" applyProtection="1">
      <alignment horizontal="center" vertical="center"/>
    </xf>
    <xf numFmtId="166" fontId="25" fillId="0" borderId="76" xfId="0" applyNumberFormat="1" applyFont="1" applyFill="1" applyBorder="1" applyAlignment="1" applyProtection="1">
      <alignment horizontal="center" vertical="center"/>
    </xf>
    <xf numFmtId="166" fontId="25" fillId="0" borderId="77" xfId="0" applyNumberFormat="1" applyFont="1" applyFill="1" applyBorder="1" applyAlignment="1" applyProtection="1">
      <alignment horizontal="center" vertical="center"/>
    </xf>
    <xf numFmtId="166" fontId="25" fillId="0" borderId="78" xfId="0" applyNumberFormat="1" applyFont="1" applyFill="1" applyBorder="1" applyAlignment="1" applyProtection="1">
      <alignment horizontal="center" vertical="center"/>
    </xf>
    <xf numFmtId="166" fontId="25" fillId="0" borderId="79" xfId="0" applyNumberFormat="1" applyFont="1" applyFill="1" applyBorder="1" applyAlignment="1" applyProtection="1">
      <alignment horizontal="center" vertical="center"/>
    </xf>
    <xf numFmtId="166" fontId="25" fillId="0" borderId="80" xfId="0" applyNumberFormat="1" applyFont="1" applyFill="1" applyBorder="1" applyAlignment="1" applyProtection="1">
      <alignment horizontal="center" vertical="center"/>
    </xf>
    <xf numFmtId="166" fontId="3" fillId="0" borderId="81" xfId="3" applyNumberFormat="1" applyFont="1" applyBorder="1" applyAlignment="1" applyProtection="1">
      <alignment horizontal="center" vertical="center"/>
    </xf>
    <xf numFmtId="0" fontId="13" fillId="0" borderId="22" xfId="0" applyFont="1" applyBorder="1" applyAlignment="1" applyProtection="1">
      <alignment vertical="center"/>
    </xf>
    <xf numFmtId="0" fontId="13" fillId="0" borderId="82" xfId="0" applyFont="1" applyBorder="1" applyAlignment="1" applyProtection="1">
      <alignment vertical="center"/>
    </xf>
    <xf numFmtId="0" fontId="3" fillId="0" borderId="48" xfId="0" applyFont="1" applyFill="1" applyBorder="1" applyAlignment="1" applyProtection="1">
      <alignment horizontal="center" vertical="center"/>
    </xf>
    <xf numFmtId="166" fontId="3" fillId="0" borderId="48" xfId="0" applyNumberFormat="1" applyFont="1" applyFill="1" applyBorder="1" applyAlignment="1" applyProtection="1">
      <alignment horizontal="center" vertical="center"/>
    </xf>
    <xf numFmtId="166" fontId="3" fillId="0" borderId="83" xfId="0" applyNumberFormat="1" applyFont="1" applyFill="1" applyBorder="1" applyAlignment="1" applyProtection="1">
      <alignment horizontal="center" vertical="center"/>
    </xf>
    <xf numFmtId="166" fontId="3" fillId="0" borderId="36" xfId="0" applyNumberFormat="1" applyFont="1" applyFill="1" applyBorder="1" applyAlignment="1" applyProtection="1">
      <alignment horizontal="center" vertical="center"/>
    </xf>
    <xf numFmtId="166" fontId="3" fillId="0" borderId="84" xfId="0" applyNumberFormat="1" applyFont="1" applyFill="1" applyBorder="1" applyAlignment="1" applyProtection="1">
      <alignment horizontal="center" vertical="center"/>
    </xf>
    <xf numFmtId="166" fontId="3" fillId="0" borderId="85" xfId="0" applyNumberFormat="1" applyFont="1" applyFill="1" applyBorder="1" applyAlignment="1" applyProtection="1">
      <alignment horizontal="center" vertical="center"/>
    </xf>
    <xf numFmtId="166" fontId="3" fillId="0" borderId="48" xfId="3" applyNumberFormat="1" applyFont="1" applyBorder="1" applyAlignment="1" applyProtection="1">
      <alignment horizontal="center" vertical="center"/>
    </xf>
    <xf numFmtId="0" fontId="13" fillId="0" borderId="35" xfId="0" applyFont="1" applyBorder="1" applyAlignment="1" applyProtection="1">
      <alignment vertical="center"/>
    </xf>
    <xf numFmtId="0" fontId="13" fillId="0" borderId="86" xfId="0" applyFont="1" applyBorder="1" applyAlignment="1" applyProtection="1">
      <alignment vertical="center"/>
    </xf>
    <xf numFmtId="0" fontId="0" fillId="2" borderId="8" xfId="0" quotePrefix="1" applyFill="1" applyBorder="1" applyAlignment="1" applyProtection="1">
      <alignment horizontal="centerContinuous"/>
      <protection locked="0"/>
    </xf>
    <xf numFmtId="0" fontId="26" fillId="0" borderId="1" xfId="1" applyFont="1" applyFill="1" applyBorder="1" applyAlignment="1">
      <alignment horizontal="left" wrapText="1"/>
    </xf>
    <xf numFmtId="0" fontId="0" fillId="3" borderId="9" xfId="0" applyFill="1" applyBorder="1" applyProtection="1"/>
    <xf numFmtId="0" fontId="16" fillId="3" borderId="0" xfId="0" applyFont="1" applyFill="1" applyBorder="1" applyProtection="1"/>
    <xf numFmtId="0" fontId="3" fillId="3" borderId="0" xfId="0" applyFont="1" applyFill="1" applyProtection="1"/>
    <xf numFmtId="168" fontId="12" fillId="3" borderId="22" xfId="0" quotePrefix="1" applyNumberFormat="1" applyFont="1" applyFill="1" applyBorder="1" applyAlignment="1" applyProtection="1">
      <alignment horizontal="centerContinuous" vertical="center"/>
    </xf>
    <xf numFmtId="167" fontId="13" fillId="3" borderId="24" xfId="0" applyNumberFormat="1" applyFont="1" applyFill="1" applyBorder="1" applyAlignment="1" applyProtection="1">
      <alignment horizontal="centerContinuous" vertical="center"/>
    </xf>
    <xf numFmtId="0" fontId="0" fillId="0" borderId="9" xfId="0" applyBorder="1"/>
    <xf numFmtId="0" fontId="0" fillId="0" borderId="0" xfId="0" applyFill="1" applyAlignment="1">
      <alignment vertical="center"/>
    </xf>
    <xf numFmtId="166" fontId="8" fillId="3" borderId="64" xfId="0" applyNumberFormat="1" applyFont="1" applyFill="1" applyBorder="1" applyAlignment="1" applyProtection="1">
      <alignment horizontal="center" vertical="center"/>
    </xf>
    <xf numFmtId="0" fontId="8" fillId="3" borderId="29" xfId="0" applyNumberFormat="1" applyFont="1" applyFill="1" applyBorder="1" applyAlignment="1" applyProtection="1">
      <alignment horizontal="center" vertical="center"/>
    </xf>
    <xf numFmtId="15" fontId="12" fillId="3" borderId="22" xfId="0" quotePrefix="1" applyNumberFormat="1" applyFont="1" applyFill="1" applyBorder="1" applyAlignment="1" applyProtection="1">
      <alignment horizontal="centerContinuous" vertical="center"/>
    </xf>
    <xf numFmtId="168" fontId="12" fillId="3" borderId="49" xfId="0" quotePrefix="1" applyNumberFormat="1" applyFont="1" applyFill="1" applyBorder="1" applyAlignment="1" applyProtection="1">
      <alignment horizontal="centerContinuous" vertical="center"/>
    </xf>
    <xf numFmtId="0" fontId="13" fillId="3" borderId="34" xfId="0" applyFont="1" applyFill="1" applyBorder="1" applyAlignment="1" applyProtection="1">
      <alignment horizontal="centerContinuous" vertical="center"/>
    </xf>
    <xf numFmtId="0" fontId="8" fillId="3" borderId="87" xfId="0" applyFont="1" applyFill="1" applyBorder="1" applyAlignment="1" applyProtection="1">
      <alignment horizontal="centerContinuous" vertical="center"/>
      <protection locked="0"/>
    </xf>
    <xf numFmtId="0" fontId="8" fillId="3" borderId="87" xfId="0" applyFont="1" applyFill="1" applyBorder="1" applyAlignment="1" applyProtection="1">
      <alignment horizontal="centerContinuous" vertical="center"/>
    </xf>
    <xf numFmtId="0" fontId="2" fillId="3" borderId="88" xfId="0" applyFont="1" applyFill="1" applyBorder="1" applyAlignment="1" applyProtection="1">
      <alignment horizontal="centerContinuous" vertical="center"/>
    </xf>
    <xf numFmtId="0" fontId="2" fillId="3" borderId="89" xfId="0" applyFont="1" applyFill="1" applyBorder="1" applyAlignment="1" applyProtection="1">
      <alignment horizontal="centerContinuous" vertical="center"/>
    </xf>
    <xf numFmtId="0" fontId="8" fillId="3" borderId="88" xfId="0" applyFont="1" applyFill="1" applyBorder="1" applyAlignment="1" applyProtection="1">
      <alignment horizontal="centerContinuous" vertical="center"/>
      <protection locked="0"/>
    </xf>
    <xf numFmtId="0" fontId="8" fillId="3" borderId="89" xfId="0" applyFont="1" applyFill="1" applyBorder="1" applyAlignment="1" applyProtection="1">
      <alignment horizontal="centerContinuous" vertical="center"/>
      <protection locked="0"/>
    </xf>
    <xf numFmtId="0" fontId="8" fillId="3" borderId="88" xfId="0" applyFont="1" applyFill="1" applyBorder="1" applyAlignment="1" applyProtection="1">
      <alignment horizontal="centerContinuous" vertical="center"/>
    </xf>
    <xf numFmtId="0" fontId="8" fillId="3" borderId="89" xfId="0" applyFont="1" applyFill="1" applyBorder="1" applyAlignment="1" applyProtection="1">
      <alignment horizontal="centerContinuous" vertical="center"/>
    </xf>
    <xf numFmtId="2" fontId="2" fillId="3" borderId="43" xfId="0" applyNumberFormat="1" applyFont="1" applyFill="1" applyBorder="1" applyAlignment="1" applyProtection="1">
      <alignment horizontal="right" vertical="center"/>
    </xf>
    <xf numFmtId="0" fontId="0" fillId="3" borderId="0" xfId="0" applyFill="1"/>
    <xf numFmtId="0" fontId="0" fillId="2" borderId="9" xfId="0" applyFill="1" applyBorder="1" applyAlignment="1" applyProtection="1">
      <alignment horizontal="center"/>
      <protection locked="0"/>
    </xf>
    <xf numFmtId="0" fontId="0" fillId="3" borderId="10" xfId="0" applyFill="1" applyBorder="1" applyProtection="1"/>
    <xf numFmtId="0" fontId="0" fillId="3" borderId="9" xfId="0" applyFill="1" applyBorder="1" applyAlignment="1" applyProtection="1">
      <alignment horizontal="center"/>
    </xf>
    <xf numFmtId="0" fontId="0" fillId="2" borderId="7" xfId="0" applyFill="1" applyBorder="1" applyAlignment="1" applyProtection="1">
      <alignment horizontal="centerContinuous"/>
      <protection locked="0"/>
    </xf>
    <xf numFmtId="0" fontId="0" fillId="0" borderId="6" xfId="0" applyBorder="1"/>
    <xf numFmtId="0" fontId="8" fillId="3" borderId="38" xfId="0" applyFont="1" applyFill="1" applyBorder="1" applyAlignment="1" applyProtection="1">
      <alignment horizontal="centerContinuous" vertical="center"/>
    </xf>
    <xf numFmtId="166" fontId="3" fillId="0" borderId="56" xfId="3" applyNumberFormat="1" applyFont="1" applyBorder="1" applyAlignment="1" applyProtection="1">
      <alignment horizontal="center" vertical="center"/>
    </xf>
    <xf numFmtId="166" fontId="3" fillId="0" borderId="90" xfId="3" applyNumberFormat="1" applyFont="1" applyBorder="1" applyAlignment="1" applyProtection="1">
      <alignment horizontal="center" vertical="center"/>
    </xf>
    <xf numFmtId="166" fontId="3" fillId="0" borderId="91" xfId="3" applyNumberFormat="1" applyFont="1" applyBorder="1" applyAlignment="1" applyProtection="1">
      <alignment horizontal="center" vertical="center"/>
    </xf>
    <xf numFmtId="0" fontId="0" fillId="2" borderId="7" xfId="0" applyFill="1" applyBorder="1" applyAlignment="1" applyProtection="1">
      <protection locked="0"/>
    </xf>
    <xf numFmtId="0" fontId="27" fillId="2" borderId="7" xfId="2" applyFill="1" applyBorder="1" applyAlignment="1" applyProtection="1">
      <protection locked="0"/>
    </xf>
    <xf numFmtId="3" fontId="0" fillId="2" borderId="7" xfId="0" applyNumberFormat="1" applyFill="1" applyBorder="1" applyAlignment="1" applyProtection="1">
      <alignment horizontal="centerContinuous"/>
      <protection locked="0"/>
    </xf>
    <xf numFmtId="14" fontId="0" fillId="2" borderId="7" xfId="0" applyNumberFormat="1" applyFill="1" applyBorder="1" applyAlignment="1" applyProtection="1">
      <protection locked="0"/>
    </xf>
    <xf numFmtId="0" fontId="0" fillId="3" borderId="0" xfId="0" applyFill="1" applyAlignment="1" applyProtection="1">
      <alignment horizontal="left" vertical="center"/>
    </xf>
    <xf numFmtId="0" fontId="16" fillId="3" borderId="6" xfId="0" applyFont="1" applyFill="1" applyBorder="1" applyAlignment="1" applyProtection="1">
      <alignment horizontal="right"/>
    </xf>
    <xf numFmtId="0" fontId="26" fillId="0" borderId="1" xfId="1" applyFont="1" applyFill="1" applyBorder="1" applyAlignment="1">
      <alignment horizontal="center" wrapText="1"/>
    </xf>
    <xf numFmtId="0" fontId="0" fillId="0" borderId="0" xfId="0" applyFont="1" applyAlignment="1" applyProtection="1">
      <alignment horizontal="center"/>
    </xf>
    <xf numFmtId="0" fontId="0" fillId="4" borderId="9" xfId="0" applyFill="1" applyBorder="1" applyAlignment="1">
      <alignment horizontal="center" vertical="center"/>
    </xf>
    <xf numFmtId="0" fontId="0" fillId="4" borderId="9" xfId="0" applyFill="1" applyBorder="1" applyAlignment="1">
      <alignment horizontal="center"/>
    </xf>
    <xf numFmtId="0" fontId="0" fillId="5" borderId="0" xfId="0" applyFill="1" applyAlignment="1">
      <alignment horizontal="center"/>
    </xf>
    <xf numFmtId="49" fontId="0" fillId="4" borderId="9" xfId="0" applyNumberFormat="1" applyFill="1" applyBorder="1" applyAlignment="1">
      <alignment horizontal="center" vertical="center"/>
    </xf>
    <xf numFmtId="0" fontId="0" fillId="4" borderId="9" xfId="0" applyFill="1" applyBorder="1"/>
    <xf numFmtId="0" fontId="0" fillId="6" borderId="0" xfId="0" applyFill="1"/>
    <xf numFmtId="0" fontId="0" fillId="6" borderId="9" xfId="0" applyFill="1" applyBorder="1"/>
    <xf numFmtId="169" fontId="0" fillId="6" borderId="9" xfId="0" applyNumberFormat="1" applyFill="1" applyBorder="1"/>
    <xf numFmtId="0" fontId="0" fillId="2" borderId="51" xfId="0" applyFill="1" applyBorder="1" applyProtection="1">
      <protection locked="0"/>
    </xf>
    <xf numFmtId="0" fontId="0" fillId="6" borderId="9" xfId="0" applyNumberFormat="1" applyFont="1" applyFill="1" applyBorder="1"/>
    <xf numFmtId="0" fontId="0" fillId="0" borderId="0" xfId="0" applyFill="1" applyBorder="1"/>
    <xf numFmtId="0" fontId="0" fillId="0" borderId="0" xfId="0" applyFill="1" applyBorder="1" applyProtection="1"/>
    <xf numFmtId="2" fontId="0" fillId="0" borderId="0" xfId="0" applyNumberFormat="1" applyFill="1" applyBorder="1" applyAlignment="1">
      <alignment horizontal="center"/>
    </xf>
    <xf numFmtId="0" fontId="12" fillId="2" borderId="25" xfId="0" quotePrefix="1" applyFont="1" applyFill="1" applyBorder="1" applyAlignment="1" applyProtection="1">
      <alignment horizontal="left" vertical="center"/>
      <protection locked="0"/>
    </xf>
    <xf numFmtId="169" fontId="7" fillId="2" borderId="27" xfId="0" applyNumberFormat="1" applyFont="1" applyFill="1" applyBorder="1" applyAlignment="1" applyProtection="1">
      <alignment vertical="center"/>
      <protection locked="0"/>
    </xf>
    <xf numFmtId="2" fontId="7" fillId="2" borderId="23" xfId="0" applyNumberFormat="1" applyFont="1" applyFill="1" applyBorder="1" applyAlignment="1" applyProtection="1">
      <alignment vertical="center"/>
      <protection locked="0"/>
    </xf>
    <xf numFmtId="169" fontId="7" fillId="2" borderId="24" xfId="0" applyNumberFormat="1" applyFont="1" applyFill="1" applyBorder="1" applyAlignment="1" applyProtection="1">
      <alignment vertical="center"/>
      <protection locked="0"/>
    </xf>
    <xf numFmtId="2" fontId="7" fillId="2" borderId="26" xfId="0" applyNumberFormat="1" applyFont="1" applyFill="1" applyBorder="1" applyAlignment="1" applyProtection="1">
      <alignment vertical="center"/>
      <protection locked="0"/>
    </xf>
    <xf numFmtId="170" fontId="9" fillId="2" borderId="9" xfId="0" applyNumberFormat="1" applyFont="1" applyFill="1" applyBorder="1" applyAlignment="1" applyProtection="1">
      <alignment horizontal="center"/>
      <protection locked="0"/>
    </xf>
    <xf numFmtId="171" fontId="25" fillId="0" borderId="64" xfId="0" applyNumberFormat="1" applyFont="1" applyFill="1" applyBorder="1" applyAlignment="1" applyProtection="1">
      <alignment horizontal="center" vertical="center"/>
    </xf>
    <xf numFmtId="171" fontId="3" fillId="0" borderId="70" xfId="3" applyNumberFormat="1" applyFont="1" applyBorder="1" applyAlignment="1" applyProtection="1">
      <alignment horizontal="center" vertical="center"/>
    </xf>
    <xf numFmtId="169" fontId="7" fillId="2" borderId="26" xfId="0" applyNumberFormat="1" applyFont="1" applyFill="1" applyBorder="1" applyAlignment="1" applyProtection="1">
      <alignment vertical="center"/>
      <protection locked="0"/>
    </xf>
    <xf numFmtId="0" fontId="12" fillId="2" borderId="14" xfId="0" applyFont="1" applyFill="1" applyBorder="1" applyAlignment="1" applyProtection="1">
      <alignment horizontal="center" vertical="center"/>
      <protection locked="0"/>
    </xf>
    <xf numFmtId="0" fontId="12" fillId="2" borderId="8" xfId="0" applyFont="1" applyFill="1" applyBorder="1" applyAlignment="1" applyProtection="1">
      <alignment horizontal="center" vertical="center"/>
      <protection locked="0"/>
    </xf>
    <xf numFmtId="0" fontId="12" fillId="2" borderId="15" xfId="0" applyFont="1" applyFill="1" applyBorder="1" applyAlignment="1" applyProtection="1">
      <alignment horizontal="center" vertical="center"/>
      <protection locked="0"/>
    </xf>
  </cellXfs>
  <cellStyles count="5">
    <cellStyle name="???????_????2" xfId="1"/>
    <cellStyle name="Hyperlink" xfId="2" builtinId="8"/>
    <cellStyle name="Normal" xfId="0" builtinId="0"/>
    <cellStyle name="Percent" xfId="3" builtinId="5"/>
    <cellStyle name="Обычный_Лист3" xfId="4"/>
  </cellStyles>
  <dxfs count="4">
    <dxf>
      <font>
        <b/>
        <i val="0"/>
        <condense val="0"/>
        <extend val="0"/>
        <color indexed="10"/>
      </font>
    </dxf>
    <dxf>
      <font>
        <condense val="0"/>
        <extend val="0"/>
        <color indexed="9"/>
      </font>
    </dxf>
    <dxf>
      <font>
        <b/>
        <i val="0"/>
        <condense val="0"/>
        <extend val="0"/>
        <color indexed="10"/>
      </font>
    </dxf>
    <dxf>
      <font>
        <condense val="0"/>
        <extend val="0"/>
        <color indexed="9"/>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371475</xdr:colOff>
      <xdr:row>20</xdr:row>
      <xdr:rowOff>152400</xdr:rowOff>
    </xdr:from>
    <xdr:to>
      <xdr:col>11</xdr:col>
      <xdr:colOff>219075</xdr:colOff>
      <xdr:row>96</xdr:row>
      <xdr:rowOff>76200</xdr:rowOff>
    </xdr:to>
    <xdr:sp macro="" textlink="">
      <xdr:nvSpPr>
        <xdr:cNvPr id="1025" name="Text 1"/>
        <xdr:cNvSpPr txBox="1">
          <a:spLocks noChangeArrowheads="1"/>
        </xdr:cNvSpPr>
      </xdr:nvSpPr>
      <xdr:spPr bwMode="auto">
        <a:xfrm>
          <a:off x="371475" y="3581400"/>
          <a:ext cx="6553200" cy="1223010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 Instructions</a:t>
          </a:r>
        </a:p>
        <a:p>
          <a:pPr algn="l" rtl="0">
            <a:defRPr sz="1000"/>
          </a:pPr>
          <a:endParaRPr lang="en-US" sz="1000" b="1" i="0" strike="noStrike">
            <a:solidFill>
              <a:srgbClr val="000000"/>
            </a:solidFill>
            <a:latin typeface="Geneva"/>
          </a:endParaRPr>
        </a:p>
        <a:p>
          <a:pPr algn="l" rtl="0">
            <a:defRPr sz="1000"/>
          </a:pPr>
          <a:r>
            <a:rPr lang="en-US" sz="1000" b="1" i="0" strike="noStrike">
              <a:solidFill>
                <a:srgbClr val="000000"/>
              </a:solidFill>
              <a:latin typeface="Geneva"/>
            </a:rPr>
            <a:t>General: </a:t>
          </a:r>
          <a:r>
            <a:rPr lang="en-US" sz="1000" b="0" i="0" strike="noStrike">
              <a:solidFill>
                <a:srgbClr val="000000"/>
              </a:solidFill>
              <a:latin typeface="Geneva"/>
            </a:rPr>
            <a:t>Please complete the personal details on this page. This will help the data coordinators identify who is responsible for the data set, and to trace any changes which may have been made. If you discover errors in your data submission and need to send in corrected estimates it is important to update these details, and also the boxes labelled 'Prepared (date)' on each worksheet. Please complete one workbook for each species and submit these separately. Make additional copies of the 'CANUM' sheets within the same workbook for each area where there are reported catches. Use the standard reporting areas appropriate for each species.</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 Be sure to save the workbook in EXCEL 5.0 format if you are using a later version of EXCEL. Enter data only in the yellow (shaded) areas and do not overwrite anything in any of the white areas.</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The main differences between this version of the data submission workbook and the previous one are that (1) catch and sampling data are now entered on the 'CANUM' sheets  (2) Some simple consistency checking is introduced (3) a macro allows data coordinators to extract and collate data more easily. The workbook is also write-protected except for data entry cells.</a:t>
          </a:r>
        </a:p>
        <a:p>
          <a:pPr algn="l" rtl="0">
            <a:defRPr sz="1000"/>
          </a:pPr>
          <a:endParaRPr lang="en-US" sz="1000" b="1" i="0" strike="noStrike">
            <a:solidFill>
              <a:srgbClr val="000000"/>
            </a:solidFill>
            <a:latin typeface="Geneva"/>
          </a:endParaRPr>
        </a:p>
        <a:p>
          <a:pPr algn="l" rtl="0">
            <a:defRPr sz="1000"/>
          </a:pPr>
          <a:r>
            <a:rPr lang="en-US" sz="1000" b="0" i="0" strike="noStrike">
              <a:solidFill>
                <a:srgbClr val="000000"/>
              </a:solidFill>
              <a:latin typeface="Geneva"/>
            </a:rPr>
            <a:t>It is most important to identify whether there are any issues about the catch or sampling which you think may require discussion or agreement with other members of the WG, by checking the box at the top of this page. This must done when the data are submitted, and obviously should not be left until data assembly and analysis has begun. Please be very careful with this as there is a risk of wasting other people's time if these  issues are not raised early. </a:t>
          </a:r>
        </a:p>
        <a:p>
          <a:pPr algn="l" rtl="0">
            <a:defRPr sz="1000"/>
          </a:pPr>
          <a:endParaRPr lang="en-US" sz="1000" b="1" i="0" strike="noStrike">
            <a:solidFill>
              <a:srgbClr val="000000"/>
            </a:solidFill>
            <a:latin typeface="Geneva"/>
          </a:endParaRPr>
        </a:p>
        <a:p>
          <a:pPr algn="l" rtl="0">
            <a:defRPr sz="1000"/>
          </a:pPr>
          <a:r>
            <a:rPr lang="en-US" sz="1000" b="1" i="0" strike="noStrike">
              <a:solidFill>
                <a:srgbClr val="000000"/>
              </a:solidFill>
              <a:latin typeface="Geneva"/>
            </a:rPr>
            <a:t>Catch Estimates:  </a:t>
          </a:r>
          <a:r>
            <a:rPr lang="en-US" sz="1000" b="0" i="0" strike="noStrike">
              <a:solidFill>
                <a:srgbClr val="000000"/>
              </a:solidFill>
              <a:latin typeface="Geneva"/>
            </a:rPr>
            <a:t>Please write the catch information on the 'CANUM' sheets only. Make a copy of this sheet for each ICES Division or subdivisions where there are catches and rename the sheet with the name of the division, as 'CANUM-VIa', 'CANUM-IVa' etc.   </a:t>
          </a:r>
          <a:r>
            <a:rPr lang="en-US" sz="1000" b="1" i="0" strike="noStrike">
              <a:solidFill>
                <a:srgbClr val="000000"/>
              </a:solidFill>
              <a:latin typeface="Geneva"/>
            </a:rPr>
            <a:t>Official catches</a:t>
          </a:r>
          <a:r>
            <a:rPr lang="en-US" sz="1000" b="0" i="0" strike="noStrike">
              <a:solidFill>
                <a:srgbClr val="000000"/>
              </a:solidFill>
              <a:latin typeface="Geneva"/>
            </a:rPr>
            <a:t> should be quantities reported officially by your national administration to ICES. </a:t>
          </a:r>
          <a:r>
            <a:rPr lang="en-US" sz="1000" b="1" i="0" strike="noStrike">
              <a:solidFill>
                <a:srgbClr val="000000"/>
              </a:solidFill>
              <a:latin typeface="Geneva"/>
            </a:rPr>
            <a:t>Unallocated catches</a:t>
          </a:r>
          <a:r>
            <a:rPr lang="en-US" sz="1000" b="0" i="0" strike="noStrike">
              <a:solidFill>
                <a:srgbClr val="000000"/>
              </a:solidFill>
              <a:latin typeface="Geneva"/>
            </a:rPr>
            <a:t> are adjustments to the official catches made for any special knowledge about the fishery, such as under- or over-reporting for which there is firm external evidence. It should include catches reported as other species. The 'Unallocated' category should not  include discards and should not  include catches which were reported in the wrong area. The  </a:t>
          </a:r>
          <a:r>
            <a:rPr lang="en-US" sz="1000" b="1" i="0" strike="noStrike">
              <a:solidFill>
                <a:srgbClr val="000000"/>
              </a:solidFill>
              <a:latin typeface="Geneva"/>
            </a:rPr>
            <a:t>Area-Misreported</a:t>
          </a:r>
          <a:r>
            <a:rPr lang="en-US" sz="1000" b="0" i="0" strike="noStrike">
              <a:solidFill>
                <a:srgbClr val="000000"/>
              </a:solidFill>
              <a:latin typeface="Geneva"/>
            </a:rPr>
            <a:t> category is to be used only to adjust official catches which have been reported from the wrong area. As such, the fish which are misreported in and out of all the areas should balance, and the total of this category  should be zero for one country. </a:t>
          </a:r>
          <a:r>
            <a:rPr lang="en-US" sz="1000" b="1" i="0" strike="noStrike">
              <a:solidFill>
                <a:srgbClr val="000000"/>
              </a:solidFill>
              <a:latin typeface="Geneva"/>
            </a:rPr>
            <a:t>Discards</a:t>
          </a:r>
          <a:r>
            <a:rPr lang="en-US" sz="1000" b="0" i="0" strike="noStrike">
              <a:solidFill>
                <a:srgbClr val="000000"/>
              </a:solidFill>
              <a:latin typeface="Geneva"/>
            </a:rPr>
            <a:t> should be recorded in a separate cells, and not incuded elsewere. Quantities in the 'Unallocated' and 'Area-Misreported' cells may be positive or negative. Quantities in the 'Official catches' and 'Discards' columns should be positive or zero. The WG estimate column is the sum across the previous columns:</a:t>
          </a:r>
        </a:p>
        <a:p>
          <a:pPr algn="l" rtl="0">
            <a:defRPr sz="1000"/>
          </a:pPr>
          <a:r>
            <a:rPr lang="en-US" sz="1000" b="0" i="0" strike="noStrike">
              <a:solidFill>
                <a:srgbClr val="000000"/>
              </a:solidFill>
              <a:latin typeface="Geneva"/>
            </a:rPr>
            <a:t>                                  official catch+ unallocated+ area misreported + discards.</a:t>
          </a:r>
        </a:p>
        <a:p>
          <a:pPr algn="l" rtl="0">
            <a:defRPr sz="1000"/>
          </a:pPr>
          <a:r>
            <a:rPr lang="en-US" sz="1000" b="0" i="0" strike="noStrike">
              <a:solidFill>
                <a:srgbClr val="000000"/>
              </a:solidFill>
              <a:latin typeface="Geneva"/>
            </a:rPr>
            <a:t>This is calculated in the spreadsheet and should not be typed in. </a:t>
          </a:r>
        </a:p>
        <a:p>
          <a:pPr algn="l" rtl="0">
            <a:defRPr sz="1000"/>
          </a:pP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a:p>
          <a:pPr algn="l" rtl="0">
            <a:defRPr sz="1000"/>
          </a:pPr>
          <a:r>
            <a:rPr lang="en-US" sz="1000" b="1" i="0" strike="noStrike">
              <a:solidFill>
                <a:srgbClr val="000000"/>
              </a:solidFill>
              <a:latin typeface="Geneva"/>
            </a:rPr>
            <a:t>Catch in Numbers, Weight and Length at Age :</a:t>
          </a:r>
          <a:r>
            <a:rPr lang="en-US" sz="1000" b="0" i="0" strike="noStrike">
              <a:solidFill>
                <a:srgbClr val="000000"/>
              </a:solidFill>
              <a:latin typeface="Geneva"/>
            </a:rPr>
            <a:t> For each quarter where there are catches, please enter the estimated number of fish caught, the catch-number weighted mean length and catch-number weighted mean weight. </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Checking: </a:t>
          </a:r>
          <a:r>
            <a:rPr lang="en-US" sz="1000" b="0" i="0" strike="noStrike">
              <a:solidFill>
                <a:srgbClr val="000000"/>
              </a:solidFill>
              <a:latin typeface="Geneva"/>
            </a:rPr>
            <a:t>Data submitted should of course be checked carefully. As an aid to this, some simple checks are included on the 'CANUM' worksheet. Results of the checks appear in the top-right corner of the CANUM sheet. There are two types of check: firstly, a check that if age-structured information is available, that the sampling information has also been entered.This is the 'completion check'. The other check ['range check'] is comprised of three simple range-checks: (1) the longest mean length at age should be in the range 3 to 50 cm. (2) the heaviest mean weight at age should be in the range 1g to 1Kg. (3) The SOP should be in the range 85% to 115%. Please verify that when the workbook is submitted, both checks are passed. More details of the checks are given in rows 64-88 on the CANUM sheet.</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Age structures for unsampled catches: </a:t>
          </a:r>
          <a:r>
            <a:rPr lang="en-US" sz="1000" b="0" i="0" strike="noStrike">
              <a:solidFill>
                <a:srgbClr val="000000"/>
              </a:solidFill>
              <a:latin typeface="Geneva"/>
            </a:rPr>
            <a:t>If you have catches but no samples, please do not 'fill in' age structures from samples taken in another area or time period. It is the job of the data coordinators to do this. If you have an opinion on what is the most appropriate filling-in for an unsampled catch, please send a suggestion to the data coordinator.</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Length Worksheet:</a:t>
          </a:r>
          <a:r>
            <a:rPr lang="en-US" sz="1000" b="0" i="0" strike="noStrike">
              <a:solidFill>
                <a:srgbClr val="000000"/>
              </a:solidFill>
              <a:latin typeface="Geneva"/>
            </a:rPr>
            <a:t> For each quarter where you have catches, please enter the number of fish at length, raised to the 'Official ' catches by quarter (because we do not print WG estimates by country in the report). </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Area-WG and Area-Official Worksheets: </a:t>
          </a:r>
          <a:r>
            <a:rPr lang="en-US" sz="1000" b="0" i="0" strike="noStrike">
              <a:solidFill>
                <a:srgbClr val="000000"/>
              </a:solidFill>
              <a:latin typeface="Geneva"/>
            </a:rPr>
            <a:t> There are two worksheets, one for official catches (Area-Official) and one for WG Estimates (Area-WG). Please complete at least the offical catch data, and also the 'Area-WG' sheet if you are able to. Please check that the totals match with the corresponding totals in the 'canum' sheets. For both sheets please enter the data as follows: </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For each quarter where you have catches please enter the tonnes caught by rectangle and quarter. The columns (B-E) are for the four quarters, each rectangle has its own row. If you have catch in rectangles NOT in this table, please add them at the BOTTOM of the worksheet, add a new row with the ICES code in column A and the catch in columns B-E.</a:t>
          </a:r>
        </a:p>
        <a:p>
          <a:pPr algn="l" rtl="0">
            <a:defRPr sz="1000"/>
          </a:pPr>
          <a:r>
            <a:rPr lang="en-US" sz="1000" b="0" i="0" strike="noStrike">
              <a:solidFill>
                <a:srgbClr val="000000"/>
              </a:solidFill>
              <a:latin typeface="Geneva"/>
            </a:rPr>
            <a:t>Example: If you have a catch of 200 tonnes in rectangle  01D2 in quarter 2 it goes in cell C2. The Lat and long of the centre of the rectangles are included for those of you who do not think in ICES codes.</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In many cases countries will</a:t>
          </a:r>
          <a:r>
            <a:rPr lang="en-US" sz="1000" b="1" i="0" strike="noStrike">
              <a:solidFill>
                <a:srgbClr val="000000"/>
              </a:solidFill>
              <a:latin typeface="Geneva"/>
            </a:rPr>
            <a:t> not have accurate catches by rectangle. Nevertheless, please complete the sheet to the best of your knowledge, as this method of collating data is much easier to collate than methods such as shaded areas on a chart.</a:t>
          </a:r>
        </a:p>
        <a:p>
          <a:pPr algn="l" rtl="0">
            <a:defRPr sz="1000"/>
          </a:pPr>
          <a:endParaRPr lang="en-US" sz="1000" b="1" i="0" strike="noStrike">
            <a:solidFill>
              <a:srgbClr val="000000"/>
            </a:solidFill>
            <a:latin typeface="Geneva"/>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433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436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662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665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867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3793" name="Text 1"/>
        <xdr:cNvSpPr txBox="1">
          <a:spLocks noChangeArrowheads="1"/>
        </xdr:cNvSpPr>
      </xdr:nvSpPr>
      <xdr:spPr bwMode="auto">
        <a:xfrm>
          <a:off x="0" y="8734425"/>
          <a:ext cx="98298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381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073" name="Text 1"/>
        <xdr:cNvSpPr txBox="1">
          <a:spLocks noChangeArrowheads="1"/>
        </xdr:cNvSpPr>
      </xdr:nvSpPr>
      <xdr:spPr bwMode="auto">
        <a:xfrm>
          <a:off x="0" y="8734425"/>
          <a:ext cx="98298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09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4817" name="Text 1"/>
        <xdr:cNvSpPr txBox="1">
          <a:spLocks noChangeArrowheads="1"/>
        </xdr:cNvSpPr>
      </xdr:nvSpPr>
      <xdr:spPr bwMode="auto">
        <a:xfrm>
          <a:off x="0" y="8734425"/>
          <a:ext cx="98298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484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409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412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0721"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074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276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279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174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177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447675</xdr:colOff>
      <xdr:row>1</xdr:row>
      <xdr:rowOff>133350</xdr:rowOff>
    </xdr:from>
    <xdr:to>
      <xdr:col>14</xdr:col>
      <xdr:colOff>352425</xdr:colOff>
      <xdr:row>15</xdr:row>
      <xdr:rowOff>47625</xdr:rowOff>
    </xdr:to>
    <xdr:sp macro="" textlink="">
      <xdr:nvSpPr>
        <xdr:cNvPr id="2" name="Text Box 4"/>
        <xdr:cNvSpPr txBox="1">
          <a:spLocks noChangeArrowheads="1"/>
        </xdr:cNvSpPr>
      </xdr:nvSpPr>
      <xdr:spPr bwMode="auto">
        <a:xfrm>
          <a:off x="7324725" y="295275"/>
          <a:ext cx="5391150" cy="21812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IE" sz="1000" b="1" i="0" u="none" strike="noStrike" baseline="0">
            <a:solidFill>
              <a:srgbClr val="000000"/>
            </a:solidFill>
            <a:latin typeface="Geneva"/>
          </a:endParaRPr>
        </a:p>
        <a:p>
          <a:pPr algn="l" rtl="0">
            <a:defRPr sz="1000"/>
          </a:pPr>
          <a:r>
            <a:rPr lang="en-IE" sz="1000" b="1" i="0" u="none" strike="noStrike" baseline="0">
              <a:solidFill>
                <a:srgbClr val="000000"/>
              </a:solidFill>
              <a:latin typeface="Geneva"/>
            </a:rPr>
            <a:t>Gear</a:t>
          </a:r>
        </a:p>
        <a:p>
          <a:pPr algn="l" rtl="0">
            <a:defRPr sz="1000"/>
          </a:pPr>
          <a:r>
            <a:rPr lang="en-IE" sz="1000" b="1" i="0" u="none" strike="noStrike" baseline="0">
              <a:solidFill>
                <a:srgbClr val="000000"/>
              </a:solidFill>
              <a:latin typeface="Geneva"/>
            </a:rPr>
            <a:t>MWT = Midwater trawl</a:t>
          </a:r>
        </a:p>
        <a:p>
          <a:pPr algn="l" rtl="0">
            <a:defRPr sz="1000"/>
          </a:pPr>
          <a:r>
            <a:rPr lang="en-IE" sz="1000" b="1" i="0" u="none" strike="noStrike" baseline="0">
              <a:solidFill>
                <a:srgbClr val="000000"/>
              </a:solidFill>
              <a:latin typeface="Geneva"/>
            </a:rPr>
            <a:t>PMWT= Pair midwater trawl</a:t>
          </a:r>
        </a:p>
        <a:p>
          <a:pPr algn="l" rtl="0">
            <a:defRPr sz="1000"/>
          </a:pPr>
          <a:r>
            <a:rPr lang="en-IE" sz="1000" b="1" i="0" u="none" strike="noStrike" baseline="0">
              <a:solidFill>
                <a:srgbClr val="000000"/>
              </a:solidFill>
              <a:latin typeface="Geneva"/>
            </a:rPr>
            <a:t>OTB = Bottom otter trawl</a:t>
          </a:r>
        </a:p>
        <a:p>
          <a:pPr algn="l" rtl="0">
            <a:defRPr sz="1000"/>
          </a:pPr>
          <a:r>
            <a:rPr lang="en-IE" sz="1000" b="1" i="0" u="none" strike="noStrike" baseline="0">
              <a:solidFill>
                <a:srgbClr val="000000"/>
              </a:solidFill>
              <a:latin typeface="Geneva"/>
            </a:rPr>
            <a:t>storage</a:t>
          </a:r>
        </a:p>
        <a:p>
          <a:pPr algn="l" rtl="0">
            <a:defRPr sz="1000"/>
          </a:pPr>
          <a:r>
            <a:rPr lang="en-IE" sz="1000" b="1" i="0" u="none" strike="noStrike" baseline="0">
              <a:solidFill>
                <a:srgbClr val="000000"/>
              </a:solidFill>
              <a:latin typeface="Geneva"/>
            </a:rPr>
            <a:t>FPP= full pelagic package, i.e exclusive pelagic licence and rsw tanks</a:t>
          </a:r>
        </a:p>
        <a:p>
          <a:pPr algn="l" rtl="0">
            <a:defRPr sz="1000"/>
          </a:pPr>
          <a:r>
            <a:rPr lang="en-IE" sz="1000" b="1" i="0" u="none" strike="noStrike" baseline="0">
              <a:solidFill>
                <a:srgbClr val="000000"/>
              </a:solidFill>
              <a:latin typeface="Geneva"/>
            </a:rPr>
            <a:t>PV.RSW=polyvalent or part pelagic license and rsw tanks</a:t>
          </a:r>
        </a:p>
        <a:p>
          <a:pPr algn="l" rtl="0">
            <a:defRPr sz="1000"/>
          </a:pPr>
          <a:r>
            <a:rPr lang="en-IE" sz="1000" b="1" i="0" u="none" strike="noStrike" baseline="0">
              <a:solidFill>
                <a:srgbClr val="000000"/>
              </a:solidFill>
              <a:latin typeface="Geneva"/>
            </a:rPr>
            <a:t>PV.Tankhold= polyvalent or part pelagic license with non rsw tank holds</a:t>
          </a:r>
        </a:p>
        <a:p>
          <a:pPr algn="l" rtl="0">
            <a:defRPr sz="1000"/>
          </a:pPr>
          <a:r>
            <a:rPr lang="en-IE" sz="1000" b="1" i="0" u="none" strike="noStrike" baseline="0">
              <a:solidFill>
                <a:srgbClr val="000000"/>
              </a:solidFill>
              <a:latin typeface="Geneva"/>
            </a:rPr>
            <a:t>Dryhold = polyvalent or part pelagic license with dry holds</a:t>
          </a:r>
        </a:p>
        <a:p>
          <a:pPr algn="l" rtl="0">
            <a:defRPr sz="1000"/>
          </a:pPr>
          <a:endParaRPr lang="en-IE" sz="1000" b="1" i="0" u="none" strike="noStrike" baseline="0">
            <a:solidFill>
              <a:srgbClr val="000000"/>
            </a:solidFill>
            <a:latin typeface="Geneva"/>
          </a:endParaRPr>
        </a:p>
        <a:p>
          <a:pPr algn="l" rtl="0">
            <a:defRPr sz="1000"/>
          </a:pPr>
          <a:r>
            <a:rPr lang="en-IE" sz="1000" b="1" i="0" u="none" strike="noStrike" baseline="0">
              <a:solidFill>
                <a:srgbClr val="000000"/>
              </a:solidFill>
              <a:latin typeface="Geneva"/>
            </a:rPr>
            <a:t>The majority of the Irish qouta is allocated to FPP boats</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5121" name="Text 1"/>
        <xdr:cNvSpPr txBox="1">
          <a:spLocks noChangeArrowheads="1"/>
        </xdr:cNvSpPr>
      </xdr:nvSpPr>
      <xdr:spPr bwMode="auto">
        <a:xfrm>
          <a:off x="0" y="8734425"/>
          <a:ext cx="1011555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514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614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617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716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719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355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357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0241"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026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126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129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47</xdr:row>
      <xdr:rowOff>28575</xdr:rowOff>
    </xdr:from>
    <xdr:to>
      <xdr:col>16</xdr:col>
      <xdr:colOff>247650</xdr:colOff>
      <xdr:row>62</xdr:row>
      <xdr:rowOff>19050</xdr:rowOff>
    </xdr:to>
    <xdr:sp macro="" textlink="">
      <xdr:nvSpPr>
        <xdr:cNvPr id="29697" name="Text 1"/>
        <xdr:cNvSpPr txBox="1">
          <a:spLocks noChangeArrowheads="1"/>
        </xdr:cNvSpPr>
      </xdr:nvSpPr>
      <xdr:spPr bwMode="auto">
        <a:xfrm>
          <a:off x="0" y="875347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638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641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740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743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843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845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819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821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945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948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0481" name="Text 1"/>
        <xdr:cNvSpPr txBox="1">
          <a:spLocks noChangeArrowheads="1"/>
        </xdr:cNvSpPr>
      </xdr:nvSpPr>
      <xdr:spPr bwMode="auto">
        <a:xfrm>
          <a:off x="0" y="8734425"/>
          <a:ext cx="9667875"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050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150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153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252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255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921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924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04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07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457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460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228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231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331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333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5361"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538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2:K18"/>
  <sheetViews>
    <sheetView showGridLines="0" tabSelected="1" workbookViewId="0">
      <selection activeCell="J10" sqref="J10"/>
    </sheetView>
  </sheetViews>
  <sheetFormatPr defaultRowHeight="12.75"/>
  <cols>
    <col min="6" max="6" width="10.140625" bestFit="1" customWidth="1"/>
  </cols>
  <sheetData>
    <row r="2" spans="2:11" ht="20.25">
      <c r="B2" s="6" t="s">
        <v>0</v>
      </c>
    </row>
    <row r="4" spans="2:11" ht="20.25">
      <c r="B4" s="7"/>
      <c r="C4" s="7" t="s">
        <v>1744</v>
      </c>
    </row>
    <row r="6" spans="2:11">
      <c r="B6" s="8" t="s">
        <v>1</v>
      </c>
      <c r="C6" s="9"/>
      <c r="D6" s="9"/>
      <c r="E6" s="9"/>
      <c r="F6" s="316" t="s">
        <v>1759</v>
      </c>
      <c r="G6" s="47"/>
      <c r="H6" s="47"/>
      <c r="I6" s="47"/>
      <c r="J6" s="47"/>
      <c r="K6" s="48"/>
    </row>
    <row r="7" spans="2:11">
      <c r="B7" s="10" t="s">
        <v>2</v>
      </c>
      <c r="C7" s="11"/>
      <c r="D7" s="11"/>
      <c r="E7" s="11"/>
      <c r="F7" s="316" t="s">
        <v>1748</v>
      </c>
      <c r="G7" s="47"/>
      <c r="H7" s="47"/>
      <c r="I7" s="47"/>
      <c r="J7" s="47"/>
      <c r="K7" s="48"/>
    </row>
    <row r="8" spans="2:11">
      <c r="B8" s="10" t="s">
        <v>3</v>
      </c>
      <c r="C8" s="11"/>
      <c r="D8" s="11"/>
      <c r="E8" s="11"/>
      <c r="F8" s="11"/>
      <c r="G8" s="11"/>
      <c r="H8" s="11"/>
      <c r="I8" s="11"/>
      <c r="J8" s="11"/>
      <c r="K8" s="307">
        <v>2019</v>
      </c>
    </row>
    <row r="9" spans="2:11">
      <c r="B9" s="10" t="s">
        <v>4</v>
      </c>
      <c r="C9" s="11"/>
      <c r="D9" s="11"/>
      <c r="E9" s="11"/>
      <c r="F9" s="316" t="s">
        <v>1764</v>
      </c>
      <c r="G9" s="47"/>
      <c r="H9" s="47"/>
      <c r="I9" s="47"/>
      <c r="J9" s="47"/>
      <c r="K9" s="48"/>
    </row>
    <row r="10" spans="2:11">
      <c r="B10" s="10" t="s">
        <v>5</v>
      </c>
      <c r="C10" s="11"/>
      <c r="D10" s="11"/>
      <c r="E10" s="11"/>
      <c r="F10" s="319">
        <v>42549</v>
      </c>
      <c r="G10" s="47"/>
      <c r="H10" s="47"/>
      <c r="I10" s="47"/>
      <c r="J10" s="47"/>
      <c r="K10" s="48"/>
    </row>
    <row r="11" spans="2:11">
      <c r="B11" s="10" t="s">
        <v>6</v>
      </c>
      <c r="C11" s="11"/>
      <c r="D11" s="11"/>
      <c r="E11" s="11"/>
      <c r="F11" s="317" t="s">
        <v>1765</v>
      </c>
      <c r="G11" s="47"/>
      <c r="H11" s="47"/>
      <c r="I11" s="47"/>
      <c r="J11" s="47"/>
      <c r="K11" s="48"/>
    </row>
    <row r="12" spans="2:11">
      <c r="B12" s="10" t="s">
        <v>7</v>
      </c>
      <c r="C12" s="11"/>
      <c r="D12" s="11"/>
      <c r="E12" s="11"/>
      <c r="F12" s="318" t="s">
        <v>1766</v>
      </c>
      <c r="G12" s="283"/>
      <c r="H12" s="47"/>
      <c r="I12" s="47"/>
      <c r="J12" s="47"/>
      <c r="K12" s="48"/>
    </row>
    <row r="13" spans="2:11">
      <c r="B13" s="12" t="s">
        <v>8</v>
      </c>
      <c r="C13" s="13"/>
      <c r="D13" s="13"/>
      <c r="E13" s="13"/>
      <c r="F13" s="310" t="s">
        <v>1750</v>
      </c>
      <c r="G13" s="47"/>
      <c r="H13" s="47"/>
      <c r="I13" s="47"/>
      <c r="J13" s="47"/>
      <c r="K13" s="48"/>
    </row>
    <row r="14" spans="2:11">
      <c r="B14" s="16" t="s">
        <v>9</v>
      </c>
      <c r="C14" s="17"/>
      <c r="D14" s="17"/>
      <c r="E14" s="17"/>
      <c r="F14" s="311"/>
      <c r="G14" s="17"/>
      <c r="H14" s="17"/>
      <c r="I14" s="17"/>
      <c r="J14" s="17"/>
      <c r="K14" s="19"/>
    </row>
    <row r="16" spans="2:11">
      <c r="B16" s="15" t="s">
        <v>10</v>
      </c>
    </row>
    <row r="17" spans="2:10">
      <c r="B17" s="15" t="s">
        <v>11</v>
      </c>
      <c r="J17" s="18" t="s">
        <v>1749</v>
      </c>
    </row>
    <row r="18" spans="2:10">
      <c r="B18" t="s">
        <v>12</v>
      </c>
    </row>
  </sheetData>
  <sheetProtection password="EB36" sheet="1" objects="1" scenarios="1"/>
  <phoneticPr fontId="0" type="noConversion"/>
  <pageMargins left="0.75" right="0.75" top="1" bottom="1" header="0.5" footer="0.5"/>
  <pageSetup paperSize="9" scale="57"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0000"/>
    <pageSetUpPr fitToPage="1"/>
  </sheetPr>
  <dimension ref="A1:S98"/>
  <sheetViews>
    <sheetView zoomScale="75" workbookViewId="0">
      <selection activeCell="J30" sqref="J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7" t="s">
        <v>58</v>
      </c>
      <c r="J4" s="301"/>
      <c r="K4" s="302"/>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t="s">
        <v>1758</v>
      </c>
      <c r="J5" s="50"/>
      <c r="K5" s="51"/>
      <c r="L5" s="26"/>
      <c r="M5" s="85" t="s">
        <v>75</v>
      </c>
      <c r="N5" s="86"/>
      <c r="O5" s="86"/>
      <c r="P5" s="87" t="str">
        <f>+F77</f>
        <v>PASS</v>
      </c>
      <c r="Q5" s="77"/>
      <c r="R5" s="26"/>
      <c r="S5" s="26"/>
    </row>
    <row r="6" spans="1:19" s="3" customFormat="1" ht="20.100000000000001" customHeight="1" thickBot="1">
      <c r="A6" s="78"/>
      <c r="B6" s="27" t="s">
        <v>76</v>
      </c>
      <c r="C6" s="88">
        <f>+'START HERE'!K8</f>
        <v>2019</v>
      </c>
      <c r="D6" s="89"/>
      <c r="E6" s="90"/>
      <c r="F6" s="26"/>
      <c r="G6" s="26"/>
      <c r="H6" s="27" t="s">
        <v>19</v>
      </c>
      <c r="I6" s="294">
        <f>+'START HERE'!F10</f>
        <v>42549</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2019</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341"/>
      <c r="N27" s="338"/>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v>0.11899999999999999</v>
      </c>
      <c r="K30" s="131" t="s">
        <v>104</v>
      </c>
      <c r="L30" s="130"/>
      <c r="M30" s="64"/>
      <c r="N30" s="131" t="s">
        <v>104</v>
      </c>
      <c r="O30" s="130"/>
      <c r="P30" s="293">
        <f>SUM(D30,G30,J30,M30)</f>
        <v>0.11899999999999999</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f>M30</f>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0.11899999999999999</v>
      </c>
      <c r="K35" s="131" t="s">
        <v>104</v>
      </c>
      <c r="L35" s="141"/>
      <c r="M35" s="292">
        <f>SUM(M30:M33)</f>
        <v>0</v>
      </c>
      <c r="N35" s="131" t="s">
        <v>104</v>
      </c>
      <c r="O35" s="141"/>
      <c r="P35" s="292">
        <f>SUM(P30:P33)</f>
        <v>0.11899999999999999</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0000"/>
    <pageSetUpPr fitToPage="1"/>
  </sheetPr>
  <dimension ref="A1:S98"/>
  <sheetViews>
    <sheetView zoomScale="75" workbookViewId="0">
      <selection activeCell="G30" sqref="G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7" t="s">
        <v>59</v>
      </c>
      <c r="J4" s="301"/>
      <c r="K4" s="302"/>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t="s">
        <v>1758</v>
      </c>
      <c r="J5" s="50"/>
      <c r="K5" s="51"/>
      <c r="L5" s="26"/>
      <c r="M5" s="85" t="s">
        <v>75</v>
      </c>
      <c r="N5" s="86"/>
      <c r="O5" s="86"/>
      <c r="P5" s="87" t="str">
        <f>+F77</f>
        <v>PASS</v>
      </c>
      <c r="Q5" s="77"/>
      <c r="R5" s="26"/>
      <c r="S5" s="26"/>
    </row>
    <row r="6" spans="1:19" s="3" customFormat="1" ht="20.100000000000001" customHeight="1" thickBot="1">
      <c r="A6" s="78"/>
      <c r="B6" s="27" t="s">
        <v>76</v>
      </c>
      <c r="C6" s="88">
        <f>+'START HERE'!K8</f>
        <v>2019</v>
      </c>
      <c r="D6" s="89"/>
      <c r="E6" s="90"/>
      <c r="F6" s="26"/>
      <c r="G6" s="26"/>
      <c r="H6" s="27" t="s">
        <v>19</v>
      </c>
      <c r="I6" s="294">
        <f>+'START HERE'!F10</f>
        <v>42549</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2019</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v>5.0999999999999996</v>
      </c>
      <c r="E30" s="131" t="s">
        <v>104</v>
      </c>
      <c r="F30" s="130"/>
      <c r="G30" s="64">
        <v>0.16</v>
      </c>
      <c r="H30" s="131" t="s">
        <v>104</v>
      </c>
      <c r="I30" s="130"/>
      <c r="J30" s="64"/>
      <c r="K30" s="131" t="s">
        <v>104</v>
      </c>
      <c r="L30" s="130"/>
      <c r="M30" s="64"/>
      <c r="N30" s="131" t="s">
        <v>104</v>
      </c>
      <c r="O30" s="130"/>
      <c r="P30" s="293">
        <f>SUM(D30,G30,J30,M30)</f>
        <v>5.26</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5.0999999999999996</v>
      </c>
      <c r="E35" s="131" t="s">
        <v>104</v>
      </c>
      <c r="F35" s="141"/>
      <c r="G35" s="292">
        <f>SUM(G30:G33)</f>
        <v>0.16</v>
      </c>
      <c r="H35" s="131" t="s">
        <v>104</v>
      </c>
      <c r="I35" s="141"/>
      <c r="J35" s="292">
        <f>+SUM(J30:J33)</f>
        <v>0</v>
      </c>
      <c r="K35" s="131" t="s">
        <v>104</v>
      </c>
      <c r="L35" s="141"/>
      <c r="M35" s="292">
        <f>+SUM(M30:M33)</f>
        <v>0</v>
      </c>
      <c r="N35" s="131" t="s">
        <v>104</v>
      </c>
      <c r="O35" s="141"/>
      <c r="P35" s="292">
        <f>+SUM(P30:P33)</f>
        <v>5.26</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0000"/>
    <pageSetUpPr fitToPage="1"/>
  </sheetPr>
  <dimension ref="A1:S98"/>
  <sheetViews>
    <sheetView zoomScale="75" workbookViewId="0">
      <selection activeCell="M30" sqref="M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7" t="s">
        <v>60</v>
      </c>
      <c r="J4" s="301"/>
      <c r="K4" s="302"/>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t="s">
        <v>1758</v>
      </c>
      <c r="J5" s="50"/>
      <c r="K5" s="51"/>
      <c r="L5" s="26"/>
      <c r="M5" s="85" t="s">
        <v>75</v>
      </c>
      <c r="N5" s="86"/>
      <c r="O5" s="86"/>
      <c r="P5" s="87" t="str">
        <f>+F77</f>
        <v>PASS</v>
      </c>
      <c r="Q5" s="77"/>
      <c r="R5" s="26"/>
      <c r="S5" s="26"/>
    </row>
    <row r="6" spans="1:19" s="3" customFormat="1" ht="20.100000000000001" customHeight="1" thickBot="1">
      <c r="A6" s="78"/>
      <c r="B6" s="27" t="s">
        <v>76</v>
      </c>
      <c r="C6" s="88">
        <f>+'START HERE'!K8</f>
        <v>2019</v>
      </c>
      <c r="D6" s="89"/>
      <c r="E6" s="90"/>
      <c r="F6" s="26"/>
      <c r="G6" s="26"/>
      <c r="H6" s="27" t="s">
        <v>19</v>
      </c>
      <c r="I6" s="294">
        <f>+'START HERE'!F10</f>
        <v>42549</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2019</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v>35.4</v>
      </c>
      <c r="E30" s="131" t="s">
        <v>104</v>
      </c>
      <c r="F30" s="130"/>
      <c r="G30" s="64"/>
      <c r="H30" s="131" t="s">
        <v>104</v>
      </c>
      <c r="I30" s="130"/>
      <c r="J30" s="64"/>
      <c r="K30" s="131" t="s">
        <v>104</v>
      </c>
      <c r="L30" s="130"/>
      <c r="M30" s="64">
        <v>0.5</v>
      </c>
      <c r="N30" s="131" t="s">
        <v>104</v>
      </c>
      <c r="O30" s="130"/>
      <c r="P30" s="293">
        <f>SUM(D30,G30,J30,M30)</f>
        <v>35.9</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35.4</v>
      </c>
      <c r="E35" s="131" t="s">
        <v>104</v>
      </c>
      <c r="F35" s="141"/>
      <c r="G35" s="292">
        <f>+SUM(G30:G33)</f>
        <v>0</v>
      </c>
      <c r="H35" s="131" t="s">
        <v>104</v>
      </c>
      <c r="I35" s="141"/>
      <c r="J35" s="292">
        <f>+SUM(J30:J33)</f>
        <v>0</v>
      </c>
      <c r="K35" s="131" t="s">
        <v>104</v>
      </c>
      <c r="L35" s="141"/>
      <c r="M35" s="292">
        <f>+SUM(M30:M33)</f>
        <v>0.5</v>
      </c>
      <c r="N35" s="131" t="s">
        <v>104</v>
      </c>
      <c r="O35" s="141"/>
      <c r="P35" s="292">
        <f>+SUM(P30:P33)</f>
        <v>35.9</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0000"/>
    <pageSetUpPr fitToPage="1"/>
  </sheetPr>
  <dimension ref="A1:S98"/>
  <sheetViews>
    <sheetView zoomScale="75" workbookViewId="0">
      <selection activeCell="I4" sqref="I4"/>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7" t="s">
        <v>1779</v>
      </c>
      <c r="J4" s="301"/>
      <c r="K4" s="302"/>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t="s">
        <v>1758</v>
      </c>
      <c r="J5" s="50"/>
      <c r="K5" s="51"/>
      <c r="L5" s="26"/>
      <c r="M5" s="85" t="s">
        <v>75</v>
      </c>
      <c r="N5" s="86"/>
      <c r="O5" s="86"/>
      <c r="P5" s="87" t="str">
        <f>+F77</f>
        <v>PASS</v>
      </c>
      <c r="Q5" s="77"/>
      <c r="R5" s="26"/>
      <c r="S5" s="26"/>
    </row>
    <row r="6" spans="1:19" s="3" customFormat="1" ht="20.100000000000001" customHeight="1" thickBot="1">
      <c r="A6" s="78"/>
      <c r="B6" s="27" t="s">
        <v>76</v>
      </c>
      <c r="C6" s="88">
        <f>+'START HERE'!K8</f>
        <v>2019</v>
      </c>
      <c r="D6" s="89"/>
      <c r="E6" s="90"/>
      <c r="F6" s="26"/>
      <c r="G6" s="26"/>
      <c r="H6" s="27" t="s">
        <v>19</v>
      </c>
      <c r="I6" s="294">
        <f>+'START HERE'!F10</f>
        <v>42549</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2019</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v>351.48099999999994</v>
      </c>
      <c r="E30" s="131" t="s">
        <v>104</v>
      </c>
      <c r="F30" s="130"/>
      <c r="G30" s="64">
        <v>1.2726000000000002</v>
      </c>
      <c r="H30" s="131" t="s">
        <v>104</v>
      </c>
      <c r="I30" s="130"/>
      <c r="J30" s="64">
        <v>0.20800000000000002</v>
      </c>
      <c r="K30" s="131" t="s">
        <v>104</v>
      </c>
      <c r="L30" s="130"/>
      <c r="M30" s="64">
        <v>86.056000000000012</v>
      </c>
      <c r="N30" s="131" t="s">
        <v>104</v>
      </c>
      <c r="O30" s="130"/>
      <c r="P30" s="293">
        <f>SUM(D30,G30,J30,M30)</f>
        <v>439.01760000000002</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c r="N34" s="131" t="s">
        <v>104</v>
      </c>
      <c r="O34" s="141"/>
      <c r="P34" s="293">
        <f>SUM(D34,G34,J34,M34)</f>
        <v>0</v>
      </c>
      <c r="Q34" s="131" t="s">
        <v>104</v>
      </c>
      <c r="R34" s="26"/>
      <c r="S34" s="26"/>
    </row>
    <row r="35" spans="1:19" s="3" customFormat="1" ht="14.1" customHeight="1">
      <c r="A35" s="134" t="s">
        <v>109</v>
      </c>
      <c r="B35" s="140"/>
      <c r="C35" s="141"/>
      <c r="D35" s="292">
        <f>+SUM(D30:D33)</f>
        <v>351.48099999999994</v>
      </c>
      <c r="E35" s="131" t="s">
        <v>104</v>
      </c>
      <c r="F35" s="141"/>
      <c r="G35" s="292">
        <f>+SUM(G30:G33)</f>
        <v>1.2726000000000002</v>
      </c>
      <c r="H35" s="131" t="s">
        <v>104</v>
      </c>
      <c r="I35" s="141"/>
      <c r="J35" s="292">
        <f>+SUM(J30:J33)</f>
        <v>0.20800000000000002</v>
      </c>
      <c r="K35" s="131" t="s">
        <v>104</v>
      </c>
      <c r="L35" s="141"/>
      <c r="M35" s="292">
        <f>+SUM(M30:M33)</f>
        <v>86.056000000000012</v>
      </c>
      <c r="N35" s="131" t="s">
        <v>104</v>
      </c>
      <c r="O35" s="141"/>
      <c r="P35" s="292">
        <f>+SUM(P30:P33)</f>
        <v>439.01760000000002</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FF0000"/>
  </sheetPr>
  <dimension ref="A1:S98"/>
  <sheetViews>
    <sheetView zoomScale="75" workbookViewId="0">
      <selection activeCell="I4" sqref="I4"/>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7" t="s">
        <v>1729</v>
      </c>
      <c r="J4" s="301"/>
      <c r="K4" s="302"/>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50" t="s">
        <v>1758</v>
      </c>
      <c r="J5" s="50"/>
      <c r="K5" s="51"/>
      <c r="L5" s="26"/>
      <c r="M5" s="85" t="s">
        <v>75</v>
      </c>
      <c r="N5" s="86"/>
      <c r="O5" s="86"/>
      <c r="P5" s="87" t="str">
        <f>+F77</f>
        <v>PASS</v>
      </c>
      <c r="Q5" s="77"/>
      <c r="R5" s="26"/>
      <c r="S5" s="26"/>
    </row>
    <row r="6" spans="1:19" s="3" customFormat="1" ht="20.100000000000001" customHeight="1" thickBot="1">
      <c r="A6" s="78"/>
      <c r="B6" s="27" t="s">
        <v>76</v>
      </c>
      <c r="C6" s="88">
        <f>+'START HERE'!K8</f>
        <v>2019</v>
      </c>
      <c r="D6" s="89"/>
      <c r="E6" s="90"/>
      <c r="F6" s="26"/>
      <c r="G6" s="26"/>
      <c r="H6" s="27" t="s">
        <v>19</v>
      </c>
      <c r="I6" s="294">
        <f>+'START HERE'!F10</f>
        <v>42549</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2019</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v>30.118000000000002</v>
      </c>
      <c r="E30" s="131" t="s">
        <v>104</v>
      </c>
      <c r="F30" s="130"/>
      <c r="G30" s="64"/>
      <c r="H30" s="131" t="s">
        <v>104</v>
      </c>
      <c r="I30" s="130"/>
      <c r="J30" s="64"/>
      <c r="K30" s="131" t="s">
        <v>104</v>
      </c>
      <c r="L30" s="130"/>
      <c r="M30" s="64"/>
      <c r="N30" s="131" t="s">
        <v>104</v>
      </c>
      <c r="O30" s="130"/>
      <c r="P30" s="293">
        <f>SUM(D30,G30,J30,M30)</f>
        <v>30.118000000000002</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c r="N34" s="131" t="s">
        <v>104</v>
      </c>
      <c r="O34" s="141"/>
      <c r="P34" s="293">
        <f>SUM(D34,G34,J34,M34)</f>
        <v>0</v>
      </c>
      <c r="Q34" s="131" t="s">
        <v>104</v>
      </c>
      <c r="R34" s="26"/>
      <c r="S34" s="26"/>
    </row>
    <row r="35" spans="1:19" s="3" customFormat="1" ht="14.1" customHeight="1">
      <c r="A35" s="134" t="s">
        <v>109</v>
      </c>
      <c r="B35" s="140"/>
      <c r="C35" s="141"/>
      <c r="D35" s="292">
        <f>+SUM(D30:D33)</f>
        <v>30.118000000000002</v>
      </c>
      <c r="E35" s="131" t="s">
        <v>104</v>
      </c>
      <c r="F35" s="141"/>
      <c r="G35" s="292">
        <f>+SUM(G30:G33)</f>
        <v>0</v>
      </c>
      <c r="H35" s="131" t="s">
        <v>104</v>
      </c>
      <c r="I35" s="141"/>
      <c r="J35" s="292">
        <f>+SUM(J30:J33)</f>
        <v>0</v>
      </c>
      <c r="K35" s="131" t="s">
        <v>104</v>
      </c>
      <c r="L35" s="141"/>
      <c r="M35" s="292">
        <f>+SUM(M30:M33)</f>
        <v>0</v>
      </c>
      <c r="N35" s="131" t="s">
        <v>104</v>
      </c>
      <c r="O35" s="141"/>
      <c r="P35" s="292">
        <f>+SUM(P30:P33)</f>
        <v>30.118000000000002</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sheetProtection sheet="1" objects="1" scenarios="1"/>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75" right="0.75" top="1" bottom="1" header="0.5" footer="0.5"/>
  <headerFooter alignWithMargins="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S98"/>
  <sheetViews>
    <sheetView topLeftCell="A16" zoomScale="75" workbookViewId="0">
      <selection activeCell="P30" sqref="P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7" t="s">
        <v>1769</v>
      </c>
      <c r="J4" s="301"/>
      <c r="K4" s="302"/>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t="s">
        <v>1758</v>
      </c>
      <c r="J5" s="50"/>
      <c r="K5" s="51"/>
      <c r="L5" s="26"/>
      <c r="M5" s="85" t="s">
        <v>75</v>
      </c>
      <c r="N5" s="86"/>
      <c r="O5" s="86"/>
      <c r="P5" s="87" t="str">
        <f>+F77</f>
        <v>PASS</v>
      </c>
      <c r="Q5" s="77"/>
      <c r="R5" s="26"/>
      <c r="S5" s="26"/>
    </row>
    <row r="6" spans="1:19" s="3" customFormat="1" ht="20.100000000000001" customHeight="1" thickBot="1">
      <c r="A6" s="78"/>
      <c r="B6" s="27" t="s">
        <v>76</v>
      </c>
      <c r="C6" s="88">
        <f>+'START HERE'!K8</f>
        <v>2019</v>
      </c>
      <c r="D6" s="89"/>
      <c r="E6" s="90"/>
      <c r="F6" s="26"/>
      <c r="G6" s="26"/>
      <c r="H6" s="27" t="s">
        <v>19</v>
      </c>
      <c r="I6" s="294">
        <f>+'START HERE'!F10</f>
        <v>42549</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2019</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IF(SUM(E12:E27)&gt;0,(C28*E28)/1000,"na")</f>
        <v>na</v>
      </c>
      <c r="E36" s="131" t="s">
        <v>104</v>
      </c>
      <c r="F36" s="141" t="s">
        <v>110</v>
      </c>
      <c r="G36" s="142" t="str">
        <f>IF(SUM(H12:H27)&gt;0,(F28*H28)/1000,"na")</f>
        <v>na</v>
      </c>
      <c r="H36" s="131" t="s">
        <v>104</v>
      </c>
      <c r="I36" s="141" t="s">
        <v>110</v>
      </c>
      <c r="J36" s="142" t="str">
        <f>IF(SUM(K12:K27)&gt;0,(I28*K28)/1000,"na")</f>
        <v>na</v>
      </c>
      <c r="K36" s="131" t="s">
        <v>104</v>
      </c>
      <c r="L36" s="141" t="s">
        <v>110</v>
      </c>
      <c r="M36" s="142" t="str">
        <f>IF(SUM(N12:N27)&gt;0,(L28*N28),"na")</f>
        <v>na</v>
      </c>
      <c r="N36" s="131" t="s">
        <v>104</v>
      </c>
      <c r="O36" s="141" t="s">
        <v>110</v>
      </c>
      <c r="P36" s="142" t="str">
        <f>IF(SUM(Q12:Q27)&gt;0,(O28*Q28)/1000,"na")</f>
        <v>na</v>
      </c>
      <c r="Q36" s="131" t="s">
        <v>104</v>
      </c>
      <c r="R36" s="26"/>
      <c r="S36" s="26"/>
    </row>
    <row r="37" spans="1:19" s="3" customFormat="1" ht="14.1" customHeight="1" thickBot="1">
      <c r="A37" s="78"/>
      <c r="B37" s="140"/>
      <c r="C37" s="141" t="s">
        <v>110</v>
      </c>
      <c r="D37" s="143" t="str">
        <f>IF(SUM(E12:E27)&gt;0,D34/D36/1000,"na")</f>
        <v>na</v>
      </c>
      <c r="E37" s="144" t="s">
        <v>111</v>
      </c>
      <c r="F37" s="141" t="s">
        <v>110</v>
      </c>
      <c r="G37" s="143" t="str">
        <f>IF(SUM(H12:H27)&gt;0,G34/G36/1000,"na")</f>
        <v>na</v>
      </c>
      <c r="H37" s="144" t="s">
        <v>111</v>
      </c>
      <c r="I37" s="141" t="s">
        <v>110</v>
      </c>
      <c r="J37" s="143" t="str">
        <f>IF(SUM(K12:K27)&gt;0,J34/J36/1000,"na")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75" right="0.75" top="1" bottom="1" header="0.5" footer="0.5"/>
  <headerFooter alignWithMargins="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pageSetUpPr fitToPage="1"/>
  </sheetPr>
  <dimension ref="A1:S98"/>
  <sheetViews>
    <sheetView zoomScale="75" workbookViewId="0">
      <selection activeCell="X27" sqref="X27"/>
    </sheetView>
  </sheetViews>
  <sheetFormatPr defaultColWidth="11.42578125" defaultRowHeight="12.75"/>
  <cols>
    <col min="1" max="1" width="10.28515625" style="2" customWidth="1"/>
    <col min="2" max="2" width="16" style="1" customWidth="1"/>
    <col min="3" max="9" width="8.140625" customWidth="1"/>
    <col min="10" max="10" width="9.28515625" customWidth="1"/>
    <col min="11" max="12" width="8.140625" customWidth="1"/>
    <col min="13" max="13" width="9.28515625" customWidth="1"/>
    <col min="14" max="15" width="8.140625" customWidth="1"/>
    <col min="16" max="16" width="9.28515625" customWidth="1"/>
    <col min="17"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8" t="s">
        <v>1735</v>
      </c>
      <c r="J4" s="303"/>
      <c r="K4" s="304"/>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2019</v>
      </c>
      <c r="D6" s="89"/>
      <c r="E6" s="90"/>
      <c r="F6" s="26"/>
      <c r="G6" s="26"/>
      <c r="H6" s="27" t="s">
        <v>19</v>
      </c>
      <c r="I6" s="294">
        <f>+'START HERE'!F10</f>
        <v>42549</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2019</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disablePrompts="1"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9" width="8.140625" customWidth="1"/>
    <col min="10" max="10" width="9.28515625" customWidth="1"/>
    <col min="11" max="12" width="8.140625" customWidth="1"/>
    <col min="13" max="13" width="9.28515625" customWidth="1"/>
    <col min="14" max="15" width="8.140625" customWidth="1"/>
    <col min="16" max="16" width="9.28515625" customWidth="1"/>
    <col min="17"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8" t="s">
        <v>51</v>
      </c>
      <c r="J4" s="303"/>
      <c r="K4" s="304"/>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2019</v>
      </c>
      <c r="D6" s="89"/>
      <c r="E6" s="90"/>
      <c r="F6" s="26"/>
      <c r="G6" s="26"/>
      <c r="H6" s="27" t="s">
        <v>19</v>
      </c>
      <c r="I6" s="294">
        <f>+'START HERE'!F10</f>
        <v>42549</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2019</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58"/>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8" orientation="landscape" horizontalDpi="4294967292" verticalDpi="4294967292" r:id="rId1"/>
  <headerFooter alignWithMargins="0">
    <oddFooter>&amp;C&amp;9&amp;D   &amp;T</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9" width="8.140625" customWidth="1"/>
    <col min="10" max="10" width="9.28515625" customWidth="1"/>
    <col min="11" max="12" width="8.140625" customWidth="1"/>
    <col min="13" max="13" width="9.28515625" customWidth="1"/>
    <col min="14" max="15" width="8.140625" customWidth="1"/>
    <col min="16" max="16" width="9.28515625" customWidth="1"/>
    <col min="17"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8" t="s">
        <v>1743</v>
      </c>
      <c r="J4" s="303"/>
      <c r="K4" s="304"/>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2019</v>
      </c>
      <c r="D6" s="89"/>
      <c r="E6" s="90"/>
      <c r="F6" s="26"/>
      <c r="G6" s="26"/>
      <c r="H6" s="27" t="s">
        <v>19</v>
      </c>
      <c r="I6" s="294">
        <f>+'START HERE'!F10</f>
        <v>42549</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2019</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S98"/>
  <sheetViews>
    <sheetView zoomScale="75" workbookViewId="0">
      <selection activeCell="U16" sqref="U16"/>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8" t="s">
        <v>52</v>
      </c>
      <c r="J4" s="303"/>
      <c r="K4" s="304"/>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2019</v>
      </c>
      <c r="D6" s="89"/>
      <c r="E6" s="90"/>
      <c r="F6" s="26"/>
      <c r="G6" s="26"/>
      <c r="H6" s="27" t="s">
        <v>19</v>
      </c>
      <c r="I6" s="294">
        <f>+'START HERE'!F10</f>
        <v>42549</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2019</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73"/>
  <sheetViews>
    <sheetView zoomScale="110" zoomScaleNormal="110" workbookViewId="0">
      <selection activeCell="F25" sqref="F25:F44"/>
    </sheetView>
  </sheetViews>
  <sheetFormatPr defaultColWidth="11.42578125" defaultRowHeight="12.75"/>
  <cols>
    <col min="1" max="1" width="8.7109375" style="1" customWidth="1"/>
    <col min="2" max="2" width="8.85546875" style="1" customWidth="1"/>
    <col min="3" max="7" width="11.85546875" customWidth="1"/>
  </cols>
  <sheetData>
    <row r="1" spans="1:8" s="3" customFormat="1" ht="20.100000000000001" customHeight="1">
      <c r="A1" s="71" t="s">
        <v>13</v>
      </c>
      <c r="B1" s="26"/>
      <c r="C1" s="140"/>
      <c r="D1" s="26"/>
      <c r="E1" s="26"/>
      <c r="F1" s="26"/>
      <c r="G1" s="26"/>
      <c r="H1" s="26"/>
    </row>
    <row r="2" spans="1:8" s="3" customFormat="1" ht="20.100000000000001" customHeight="1">
      <c r="A2" s="22"/>
      <c r="B2" s="26"/>
      <c r="C2" s="188"/>
      <c r="D2" s="26"/>
      <c r="E2" s="26"/>
      <c r="F2" s="26"/>
      <c r="G2" s="26"/>
      <c r="H2" s="26"/>
    </row>
    <row r="3" spans="1:8" s="3" customFormat="1" ht="18" customHeight="1" thickBot="1">
      <c r="A3" s="23" t="s">
        <v>14</v>
      </c>
      <c r="B3" s="24" t="str">
        <f>+'START HERE'!F7</f>
        <v>Ireland</v>
      </c>
      <c r="C3" s="25"/>
      <c r="D3" s="26"/>
      <c r="E3" s="140"/>
      <c r="F3" s="140"/>
      <c r="G3" s="140"/>
      <c r="H3" s="39"/>
    </row>
    <row r="4" spans="1:8" s="3" customFormat="1" ht="18" customHeight="1">
      <c r="A4" s="23" t="s">
        <v>15</v>
      </c>
      <c r="B4" s="24" t="str">
        <f>+'START HERE'!F6</f>
        <v>Horse Mackerel</v>
      </c>
      <c r="C4" s="25"/>
      <c r="D4" s="20"/>
      <c r="E4" s="46" t="s">
        <v>16</v>
      </c>
      <c r="F4" s="49" t="s">
        <v>1758</v>
      </c>
      <c r="G4" s="215"/>
      <c r="H4" s="39"/>
    </row>
    <row r="5" spans="1:8" s="3" customFormat="1" ht="18" customHeight="1">
      <c r="A5" s="23" t="s">
        <v>17</v>
      </c>
      <c r="B5" s="24">
        <f>+'START HERE'!K8</f>
        <v>2019</v>
      </c>
      <c r="C5" s="29"/>
      <c r="D5" s="26"/>
      <c r="E5" s="28" t="s">
        <v>18</v>
      </c>
      <c r="F5" s="337" t="s">
        <v>1756</v>
      </c>
      <c r="G5" s="216"/>
      <c r="H5" s="39"/>
    </row>
    <row r="6" spans="1:8" s="3" customFormat="1" ht="18" customHeight="1" thickBot="1">
      <c r="A6" s="23"/>
      <c r="B6" s="30"/>
      <c r="C6" s="31"/>
      <c r="D6" s="26"/>
      <c r="E6" s="28" t="s">
        <v>19</v>
      </c>
      <c r="F6" s="189">
        <f>'START HERE'!F10</f>
        <v>42549</v>
      </c>
      <c r="G6" s="190"/>
      <c r="H6" s="39"/>
    </row>
    <row r="7" spans="1:8" s="3" customFormat="1" ht="9.9499999999999993" customHeight="1">
      <c r="A7" s="26"/>
      <c r="B7" s="26"/>
      <c r="C7" s="26"/>
      <c r="D7" s="26"/>
      <c r="E7" s="26"/>
      <c r="F7" s="26"/>
      <c r="G7" s="26"/>
      <c r="H7" s="26"/>
    </row>
    <row r="8" spans="1:8" ht="18" customHeight="1">
      <c r="A8" s="191" t="s">
        <v>20</v>
      </c>
      <c r="B8" s="191" t="s">
        <v>21</v>
      </c>
      <c r="C8" s="191" t="s">
        <v>22</v>
      </c>
      <c r="D8" s="191" t="s">
        <v>22</v>
      </c>
      <c r="E8" s="191" t="s">
        <v>22</v>
      </c>
      <c r="F8" s="191" t="s">
        <v>22</v>
      </c>
      <c r="G8" s="191" t="s">
        <v>23</v>
      </c>
      <c r="H8" s="140"/>
    </row>
    <row r="9" spans="1:8" ht="18">
      <c r="A9" s="192" t="s">
        <v>24</v>
      </c>
      <c r="B9" s="192" t="s">
        <v>25</v>
      </c>
      <c r="C9" s="193" t="s">
        <v>26</v>
      </c>
      <c r="D9" s="193" t="s">
        <v>27</v>
      </c>
      <c r="E9" s="193" t="s">
        <v>28</v>
      </c>
      <c r="F9" s="193" t="s">
        <v>29</v>
      </c>
      <c r="G9" s="194"/>
      <c r="H9" s="140"/>
    </row>
    <row r="10" spans="1:8">
      <c r="A10" s="195">
        <v>3.5</v>
      </c>
      <c r="B10" s="196">
        <v>5</v>
      </c>
      <c r="C10" s="210"/>
      <c r="D10" s="211"/>
      <c r="E10" s="211"/>
      <c r="F10" s="211"/>
      <c r="G10" s="197">
        <f t="shared" ref="G10:G29" si="0">SUM(C10:F10)</f>
        <v>0</v>
      </c>
      <c r="H10" s="140"/>
    </row>
    <row r="11" spans="1:8">
      <c r="A11" s="198">
        <f>A10+0.5</f>
        <v>4</v>
      </c>
      <c r="B11" s="199">
        <f>B10+1</f>
        <v>6</v>
      </c>
      <c r="C11" s="212"/>
      <c r="D11" s="213"/>
      <c r="E11" s="213"/>
      <c r="F11" s="213"/>
      <c r="G11" s="197">
        <f t="shared" si="0"/>
        <v>0</v>
      </c>
      <c r="H11" s="200"/>
    </row>
    <row r="12" spans="1:8">
      <c r="A12" s="198">
        <f t="shared" ref="A12:A51" si="1">A11+0.5</f>
        <v>4.5</v>
      </c>
      <c r="B12" s="199">
        <f t="shared" ref="B12:B27" si="2">B11+1</f>
        <v>7</v>
      </c>
      <c r="C12" s="212"/>
      <c r="D12" s="213"/>
      <c r="E12" s="213"/>
      <c r="F12" s="213"/>
      <c r="G12" s="197">
        <f t="shared" si="0"/>
        <v>0</v>
      </c>
      <c r="H12" s="140"/>
    </row>
    <row r="13" spans="1:8">
      <c r="A13" s="198">
        <f t="shared" si="1"/>
        <v>5</v>
      </c>
      <c r="B13" s="199">
        <f t="shared" si="2"/>
        <v>8</v>
      </c>
      <c r="C13" s="212"/>
      <c r="D13" s="213"/>
      <c r="E13" s="213"/>
      <c r="F13" s="213"/>
      <c r="G13" s="197">
        <f t="shared" si="0"/>
        <v>0</v>
      </c>
      <c r="H13" s="140"/>
    </row>
    <row r="14" spans="1:8">
      <c r="A14" s="198">
        <f t="shared" si="1"/>
        <v>5.5</v>
      </c>
      <c r="B14" s="199">
        <f t="shared" si="2"/>
        <v>9</v>
      </c>
      <c r="C14" s="212"/>
      <c r="D14" s="213"/>
      <c r="E14" s="213"/>
      <c r="F14" s="213"/>
      <c r="G14" s="197">
        <f t="shared" si="0"/>
        <v>0</v>
      </c>
      <c r="H14" s="140"/>
    </row>
    <row r="15" spans="1:8">
      <c r="A15" s="198">
        <f t="shared" si="1"/>
        <v>6</v>
      </c>
      <c r="B15" s="199">
        <f t="shared" si="2"/>
        <v>10</v>
      </c>
      <c r="C15" s="212"/>
      <c r="D15" s="213"/>
      <c r="E15" s="213"/>
      <c r="F15" s="213"/>
      <c r="G15" s="197">
        <f t="shared" si="0"/>
        <v>0</v>
      </c>
      <c r="H15" s="140"/>
    </row>
    <row r="16" spans="1:8">
      <c r="A16" s="198">
        <f t="shared" si="1"/>
        <v>6.5</v>
      </c>
      <c r="B16" s="199">
        <f t="shared" si="2"/>
        <v>11</v>
      </c>
      <c r="C16" s="212"/>
      <c r="D16" s="213"/>
      <c r="E16" s="213"/>
      <c r="F16" s="213"/>
      <c r="G16" s="197">
        <f t="shared" si="0"/>
        <v>0</v>
      </c>
      <c r="H16" s="140"/>
    </row>
    <row r="17" spans="1:8">
      <c r="A17" s="198">
        <f t="shared" si="1"/>
        <v>7</v>
      </c>
      <c r="B17" s="199">
        <f t="shared" si="2"/>
        <v>12</v>
      </c>
      <c r="C17" s="212"/>
      <c r="D17" s="213"/>
      <c r="E17" s="213"/>
      <c r="F17" s="213"/>
      <c r="G17" s="197">
        <f t="shared" si="0"/>
        <v>0</v>
      </c>
      <c r="H17" s="140"/>
    </row>
    <row r="18" spans="1:8">
      <c r="A18" s="198">
        <f t="shared" si="1"/>
        <v>7.5</v>
      </c>
      <c r="B18" s="199">
        <f t="shared" si="2"/>
        <v>13</v>
      </c>
      <c r="C18" s="212"/>
      <c r="D18" s="213"/>
      <c r="E18" s="213"/>
      <c r="F18" s="213"/>
      <c r="G18" s="197">
        <f t="shared" si="0"/>
        <v>0</v>
      </c>
      <c r="H18" s="140"/>
    </row>
    <row r="19" spans="1:8">
      <c r="A19" s="198">
        <f t="shared" si="1"/>
        <v>8</v>
      </c>
      <c r="B19" s="199">
        <f t="shared" si="2"/>
        <v>14</v>
      </c>
      <c r="C19" s="212"/>
      <c r="D19" s="213"/>
      <c r="E19" s="213"/>
      <c r="F19" s="213"/>
      <c r="G19" s="197">
        <f t="shared" si="0"/>
        <v>0</v>
      </c>
      <c r="H19" s="140"/>
    </row>
    <row r="20" spans="1:8">
      <c r="A20" s="198">
        <f t="shared" si="1"/>
        <v>8.5</v>
      </c>
      <c r="B20" s="199">
        <f t="shared" si="2"/>
        <v>15</v>
      </c>
      <c r="C20" s="212"/>
      <c r="D20" s="213"/>
      <c r="E20" s="213"/>
      <c r="F20" s="213"/>
      <c r="G20" s="197">
        <f t="shared" si="0"/>
        <v>0</v>
      </c>
      <c r="H20" s="140"/>
    </row>
    <row r="21" spans="1:8">
      <c r="A21" s="198">
        <f t="shared" si="1"/>
        <v>9</v>
      </c>
      <c r="B21" s="199">
        <f t="shared" si="2"/>
        <v>16</v>
      </c>
      <c r="C21" s="212">
        <v>35.988999999999997</v>
      </c>
      <c r="D21" s="213"/>
      <c r="E21" s="213"/>
      <c r="F21" s="213"/>
      <c r="G21" s="197">
        <f t="shared" si="0"/>
        <v>35.988999999999997</v>
      </c>
      <c r="H21" s="140"/>
    </row>
    <row r="22" spans="1:8">
      <c r="A22" s="198">
        <f t="shared" si="1"/>
        <v>9.5</v>
      </c>
      <c r="B22" s="199">
        <f t="shared" si="2"/>
        <v>17</v>
      </c>
      <c r="C22" s="212">
        <v>143.95599999999999</v>
      </c>
      <c r="D22" s="213"/>
      <c r="E22" s="213"/>
      <c r="F22" s="213"/>
      <c r="G22" s="197">
        <f t="shared" si="0"/>
        <v>143.95599999999999</v>
      </c>
      <c r="H22" s="140"/>
    </row>
    <row r="23" spans="1:8">
      <c r="A23" s="198">
        <f t="shared" si="1"/>
        <v>10</v>
      </c>
      <c r="B23" s="199">
        <f t="shared" si="2"/>
        <v>18</v>
      </c>
      <c r="C23" s="212">
        <v>53.984000000000002</v>
      </c>
      <c r="D23" s="213"/>
      <c r="E23" s="213"/>
      <c r="F23" s="213"/>
      <c r="G23" s="197">
        <f t="shared" si="0"/>
        <v>53.984000000000002</v>
      </c>
      <c r="H23" s="140"/>
    </row>
    <row r="24" spans="1:8">
      <c r="A24" s="198">
        <f t="shared" si="1"/>
        <v>10.5</v>
      </c>
      <c r="B24" s="199">
        <f t="shared" si="2"/>
        <v>19</v>
      </c>
      <c r="C24" s="212">
        <v>17.995000000000001</v>
      </c>
      <c r="D24" s="213"/>
      <c r="E24" s="213"/>
      <c r="F24" s="213"/>
      <c r="G24" s="197">
        <f t="shared" si="0"/>
        <v>17.995000000000001</v>
      </c>
      <c r="H24" s="140"/>
    </row>
    <row r="25" spans="1:8">
      <c r="A25" s="198">
        <f t="shared" si="1"/>
        <v>11</v>
      </c>
      <c r="B25" s="199">
        <f t="shared" si="2"/>
        <v>20</v>
      </c>
      <c r="C25" s="212">
        <v>71.977999999999994</v>
      </c>
      <c r="D25" s="213"/>
      <c r="E25" s="213"/>
      <c r="F25" s="213">
        <v>142.161</v>
      </c>
      <c r="G25" s="197">
        <f t="shared" si="0"/>
        <v>214.13900000000001</v>
      </c>
      <c r="H25" s="140"/>
    </row>
    <row r="26" spans="1:8">
      <c r="A26" s="198">
        <f t="shared" si="1"/>
        <v>11.5</v>
      </c>
      <c r="B26" s="199">
        <f t="shared" si="2"/>
        <v>21</v>
      </c>
      <c r="C26" s="212">
        <v>71.977999999999994</v>
      </c>
      <c r="D26" s="213"/>
      <c r="E26" s="213"/>
      <c r="F26" s="213">
        <v>586.41300000000001</v>
      </c>
      <c r="G26" s="197">
        <f t="shared" si="0"/>
        <v>658.39099999999996</v>
      </c>
      <c r="H26" s="140"/>
    </row>
    <row r="27" spans="1:8">
      <c r="A27" s="198">
        <f t="shared" si="1"/>
        <v>12</v>
      </c>
      <c r="B27" s="199">
        <f t="shared" si="2"/>
        <v>22</v>
      </c>
      <c r="C27" s="212">
        <v>35.988999999999997</v>
      </c>
      <c r="D27" s="213"/>
      <c r="E27" s="213"/>
      <c r="F27" s="213">
        <v>390.94200000000001</v>
      </c>
      <c r="G27" s="197">
        <f t="shared" si="0"/>
        <v>426.93099999999998</v>
      </c>
      <c r="H27" s="140"/>
    </row>
    <row r="28" spans="1:8">
      <c r="A28" s="198">
        <f t="shared" si="1"/>
        <v>12.5</v>
      </c>
      <c r="B28" s="199">
        <f t="shared" ref="B28:B43" si="3">B27+1</f>
        <v>23</v>
      </c>
      <c r="C28" s="212">
        <v>449.863</v>
      </c>
      <c r="D28" s="213"/>
      <c r="E28" s="213"/>
      <c r="F28" s="213">
        <v>204.35599999999999</v>
      </c>
      <c r="G28" s="197">
        <f t="shared" si="0"/>
        <v>654.21900000000005</v>
      </c>
      <c r="H28" s="140"/>
    </row>
    <row r="29" spans="1:8">
      <c r="A29" s="198">
        <f t="shared" si="1"/>
        <v>13</v>
      </c>
      <c r="B29" s="199">
        <f t="shared" si="3"/>
        <v>24</v>
      </c>
      <c r="C29" s="212">
        <v>4102.7520000000004</v>
      </c>
      <c r="D29" s="213"/>
      <c r="E29" s="213"/>
      <c r="F29" s="213">
        <v>151.04600000000002</v>
      </c>
      <c r="G29" s="197">
        <f t="shared" si="0"/>
        <v>4253.7980000000007</v>
      </c>
      <c r="H29" s="140"/>
    </row>
    <row r="30" spans="1:8">
      <c r="A30" s="198">
        <f t="shared" si="1"/>
        <v>13.5</v>
      </c>
      <c r="B30" s="199">
        <f t="shared" si="3"/>
        <v>25</v>
      </c>
      <c r="C30" s="212">
        <v>12920.07</v>
      </c>
      <c r="D30" s="213"/>
      <c r="E30" s="213">
        <v>10.11</v>
      </c>
      <c r="F30" s="213">
        <v>408.71199999999999</v>
      </c>
      <c r="G30" s="197">
        <f>SUM(C30:F30)</f>
        <v>13338.892</v>
      </c>
      <c r="H30" s="140"/>
    </row>
    <row r="31" spans="1:8">
      <c r="A31" s="198">
        <f t="shared" si="1"/>
        <v>14</v>
      </c>
      <c r="B31" s="199">
        <f t="shared" si="3"/>
        <v>26</v>
      </c>
      <c r="C31" s="212">
        <v>16536.971000000001</v>
      </c>
      <c r="D31" s="213"/>
      <c r="E31" s="213">
        <v>90.989000000000004</v>
      </c>
      <c r="F31" s="213">
        <v>1821.4349999999999</v>
      </c>
      <c r="G31" s="197">
        <f t="shared" ref="G31:G65" si="4">SUM(C31:F31)</f>
        <v>18449.395000000004</v>
      </c>
      <c r="H31" s="140"/>
    </row>
    <row r="32" spans="1:8">
      <c r="A32" s="198">
        <f t="shared" si="1"/>
        <v>14.5</v>
      </c>
      <c r="B32" s="199">
        <f t="shared" si="3"/>
        <v>27</v>
      </c>
      <c r="C32" s="212">
        <v>11660.453000000001</v>
      </c>
      <c r="D32" s="213"/>
      <c r="E32" s="213">
        <v>227.47</v>
      </c>
      <c r="F32" s="213">
        <v>6077.3710000000001</v>
      </c>
      <c r="G32" s="197">
        <f t="shared" si="4"/>
        <v>17965.294000000002</v>
      </c>
      <c r="H32" s="140"/>
    </row>
    <row r="33" spans="1:8">
      <c r="A33" s="198">
        <f t="shared" si="1"/>
        <v>15</v>
      </c>
      <c r="B33" s="199">
        <f t="shared" si="3"/>
        <v>28</v>
      </c>
      <c r="C33" s="212">
        <v>6424.0469999999996</v>
      </c>
      <c r="D33" s="213"/>
      <c r="E33" s="213">
        <v>227.47</v>
      </c>
      <c r="F33" s="213">
        <v>8982.7829999999994</v>
      </c>
      <c r="G33" s="197">
        <f t="shared" si="4"/>
        <v>15634.3</v>
      </c>
      <c r="H33" s="140"/>
    </row>
    <row r="34" spans="1:8">
      <c r="A34" s="198">
        <f t="shared" si="1"/>
        <v>15.5</v>
      </c>
      <c r="B34" s="199">
        <f t="shared" si="3"/>
        <v>29</v>
      </c>
      <c r="C34" s="212">
        <v>3490.9380000000006</v>
      </c>
      <c r="D34" s="213"/>
      <c r="E34" s="213">
        <v>161.75700000000001</v>
      </c>
      <c r="F34" s="213">
        <v>6512.7389999999996</v>
      </c>
      <c r="G34" s="197">
        <f t="shared" si="4"/>
        <v>10165.434000000001</v>
      </c>
      <c r="H34" s="140"/>
    </row>
    <row r="35" spans="1:8">
      <c r="A35" s="198">
        <f t="shared" si="1"/>
        <v>16</v>
      </c>
      <c r="B35" s="199">
        <f t="shared" si="3"/>
        <v>30</v>
      </c>
      <c r="C35" s="212">
        <v>2969.0969999999998</v>
      </c>
      <c r="D35" s="213"/>
      <c r="E35" s="213">
        <v>85.932999999999993</v>
      </c>
      <c r="F35" s="213">
        <v>4060.4670000000006</v>
      </c>
      <c r="G35" s="197">
        <f t="shared" si="4"/>
        <v>7115.4970000000003</v>
      </c>
      <c r="H35" s="140"/>
    </row>
    <row r="36" spans="1:8">
      <c r="A36" s="198">
        <f t="shared" si="1"/>
        <v>16.5</v>
      </c>
      <c r="B36" s="199">
        <f t="shared" si="3"/>
        <v>31</v>
      </c>
      <c r="C36" s="212">
        <v>2987.0920000000001</v>
      </c>
      <c r="D36" s="213"/>
      <c r="E36" s="213">
        <v>80.879000000000005</v>
      </c>
      <c r="F36" s="213">
        <v>1883.6290000000001</v>
      </c>
      <c r="G36" s="197">
        <f t="shared" si="4"/>
        <v>4951.6000000000004</v>
      </c>
      <c r="H36" s="140"/>
    </row>
    <row r="37" spans="1:8">
      <c r="A37" s="198">
        <f t="shared" si="1"/>
        <v>17</v>
      </c>
      <c r="B37" s="199">
        <f t="shared" si="3"/>
        <v>32</v>
      </c>
      <c r="C37" s="212">
        <v>3077.0649999999996</v>
      </c>
      <c r="D37" s="213"/>
      <c r="E37" s="213">
        <v>25.274999999999999</v>
      </c>
      <c r="F37" s="213">
        <v>1226.1360000000002</v>
      </c>
      <c r="G37" s="197">
        <f t="shared" si="4"/>
        <v>4328.4759999999997</v>
      </c>
      <c r="H37" s="140"/>
    </row>
    <row r="38" spans="1:8">
      <c r="A38" s="198">
        <f t="shared" si="1"/>
        <v>17.5</v>
      </c>
      <c r="B38" s="199">
        <f t="shared" si="3"/>
        <v>33</v>
      </c>
      <c r="C38" s="212">
        <v>3778.8489999999997</v>
      </c>
      <c r="D38" s="213"/>
      <c r="E38" s="213">
        <v>20.22</v>
      </c>
      <c r="F38" s="213">
        <v>1083.9760000000001</v>
      </c>
      <c r="G38" s="197">
        <f t="shared" si="4"/>
        <v>4883.0450000000001</v>
      </c>
      <c r="H38" s="140"/>
    </row>
    <row r="39" spans="1:8">
      <c r="A39" s="198">
        <f t="shared" si="1"/>
        <v>18</v>
      </c>
      <c r="B39" s="199">
        <f t="shared" si="3"/>
        <v>34</v>
      </c>
      <c r="C39" s="212">
        <v>3077.0649999999996</v>
      </c>
      <c r="D39" s="213"/>
      <c r="E39" s="213"/>
      <c r="F39" s="213">
        <v>764.11599999999987</v>
      </c>
      <c r="G39" s="197">
        <f t="shared" si="4"/>
        <v>3841.1809999999996</v>
      </c>
      <c r="H39" s="140"/>
    </row>
    <row r="40" spans="1:8">
      <c r="A40" s="198">
        <f t="shared" si="1"/>
        <v>18.5</v>
      </c>
      <c r="B40" s="199">
        <f t="shared" si="3"/>
        <v>35</v>
      </c>
      <c r="C40" s="212">
        <v>2087.3670000000002</v>
      </c>
      <c r="D40" s="213"/>
      <c r="E40" s="213"/>
      <c r="F40" s="213">
        <v>515.33100000000013</v>
      </c>
      <c r="G40" s="197">
        <f t="shared" si="4"/>
        <v>2602.6980000000003</v>
      </c>
      <c r="H40" s="140"/>
    </row>
    <row r="41" spans="1:8">
      <c r="A41" s="198">
        <f t="shared" si="1"/>
        <v>19</v>
      </c>
      <c r="B41" s="199">
        <f t="shared" si="3"/>
        <v>36</v>
      </c>
      <c r="C41" s="212">
        <v>1133.6569999999999</v>
      </c>
      <c r="D41" s="213"/>
      <c r="E41" s="213"/>
      <c r="F41" s="213">
        <v>186.58600000000001</v>
      </c>
      <c r="G41" s="197">
        <f t="shared" si="4"/>
        <v>1320.2429999999999</v>
      </c>
      <c r="H41" s="140"/>
    </row>
    <row r="42" spans="1:8">
      <c r="A42" s="198">
        <f t="shared" si="1"/>
        <v>19.5</v>
      </c>
      <c r="B42" s="199">
        <f t="shared" si="3"/>
        <v>37</v>
      </c>
      <c r="C42" s="212">
        <v>431.87</v>
      </c>
      <c r="D42" s="213"/>
      <c r="E42" s="213"/>
      <c r="F42" s="213">
        <v>62.195</v>
      </c>
      <c r="G42" s="197">
        <f t="shared" si="4"/>
        <v>494.065</v>
      </c>
      <c r="H42" s="140"/>
    </row>
    <row r="43" spans="1:8">
      <c r="A43" s="198">
        <f t="shared" si="1"/>
        <v>20</v>
      </c>
      <c r="B43" s="199">
        <f t="shared" si="3"/>
        <v>38</v>
      </c>
      <c r="C43" s="212">
        <v>197.941</v>
      </c>
      <c r="D43" s="213"/>
      <c r="E43" s="213"/>
      <c r="F43" s="213">
        <v>8.8840000000000003</v>
      </c>
      <c r="G43" s="197">
        <f t="shared" si="4"/>
        <v>206.82499999999999</v>
      </c>
      <c r="H43" s="140"/>
    </row>
    <row r="44" spans="1:8">
      <c r="A44" s="198">
        <f t="shared" si="1"/>
        <v>20.5</v>
      </c>
      <c r="B44" s="199">
        <f t="shared" ref="B44:B55" si="5">B43+1</f>
        <v>39</v>
      </c>
      <c r="C44" s="212">
        <v>71.977000000000004</v>
      </c>
      <c r="D44" s="213"/>
      <c r="E44" s="213"/>
      <c r="F44" s="213">
        <v>8.8849999999999998</v>
      </c>
      <c r="G44" s="197">
        <f t="shared" si="4"/>
        <v>80.862000000000009</v>
      </c>
      <c r="H44" s="140"/>
    </row>
    <row r="45" spans="1:8">
      <c r="A45" s="198">
        <f t="shared" si="1"/>
        <v>21</v>
      </c>
      <c r="B45" s="199">
        <f t="shared" si="5"/>
        <v>40</v>
      </c>
      <c r="C45" s="212">
        <v>71.975999999999999</v>
      </c>
      <c r="D45" s="213"/>
      <c r="E45" s="213"/>
      <c r="F45" s="213"/>
      <c r="G45" s="197">
        <f t="shared" si="4"/>
        <v>71.975999999999999</v>
      </c>
      <c r="H45" s="140"/>
    </row>
    <row r="46" spans="1:8">
      <c r="A46" s="198">
        <f t="shared" si="1"/>
        <v>21.5</v>
      </c>
      <c r="B46" s="199">
        <f t="shared" si="5"/>
        <v>41</v>
      </c>
      <c r="C46" s="212"/>
      <c r="D46" s="213"/>
      <c r="E46" s="213"/>
      <c r="F46" s="213"/>
      <c r="G46" s="197">
        <f t="shared" si="4"/>
        <v>0</v>
      </c>
      <c r="H46" s="140"/>
    </row>
    <row r="47" spans="1:8">
      <c r="A47" s="198">
        <f t="shared" si="1"/>
        <v>22</v>
      </c>
      <c r="B47" s="199">
        <f t="shared" si="5"/>
        <v>42</v>
      </c>
      <c r="C47" s="212"/>
      <c r="D47" s="213"/>
      <c r="E47" s="213"/>
      <c r="F47" s="213"/>
      <c r="G47" s="197">
        <f t="shared" si="4"/>
        <v>0</v>
      </c>
      <c r="H47" s="140"/>
    </row>
    <row r="48" spans="1:8">
      <c r="A48" s="198">
        <f t="shared" si="1"/>
        <v>22.5</v>
      </c>
      <c r="B48" s="199">
        <f t="shared" si="5"/>
        <v>43</v>
      </c>
      <c r="C48" s="212"/>
      <c r="D48" s="213"/>
      <c r="E48" s="213"/>
      <c r="F48" s="213"/>
      <c r="G48" s="197">
        <f t="shared" si="4"/>
        <v>0</v>
      </c>
      <c r="H48" s="140"/>
    </row>
    <row r="49" spans="1:8">
      <c r="A49" s="198">
        <f t="shared" si="1"/>
        <v>23</v>
      </c>
      <c r="B49" s="199">
        <f t="shared" si="5"/>
        <v>44</v>
      </c>
      <c r="C49" s="212"/>
      <c r="D49" s="213"/>
      <c r="E49" s="213"/>
      <c r="F49" s="213"/>
      <c r="G49" s="197">
        <f t="shared" si="4"/>
        <v>0</v>
      </c>
      <c r="H49" s="140"/>
    </row>
    <row r="50" spans="1:8">
      <c r="A50" s="198">
        <f t="shared" si="1"/>
        <v>23.5</v>
      </c>
      <c r="B50" s="199">
        <f t="shared" si="5"/>
        <v>45</v>
      </c>
      <c r="C50" s="212"/>
      <c r="D50" s="213"/>
      <c r="E50" s="213"/>
      <c r="F50" s="213"/>
      <c r="G50" s="197">
        <f t="shared" si="4"/>
        <v>0</v>
      </c>
      <c r="H50" s="140"/>
    </row>
    <row r="51" spans="1:8">
      <c r="A51" s="198">
        <f t="shared" si="1"/>
        <v>24</v>
      </c>
      <c r="B51" s="199">
        <f t="shared" si="5"/>
        <v>46</v>
      </c>
      <c r="C51" s="212"/>
      <c r="D51" s="213"/>
      <c r="E51" s="213"/>
      <c r="F51" s="213"/>
      <c r="G51" s="197">
        <f t="shared" si="4"/>
        <v>0</v>
      </c>
      <c r="H51" s="140"/>
    </row>
    <row r="52" spans="1:8">
      <c r="A52" s="198">
        <f t="shared" ref="A52:A58" si="6">A51+0.5</f>
        <v>24.5</v>
      </c>
      <c r="B52" s="199">
        <f t="shared" si="5"/>
        <v>47</v>
      </c>
      <c r="C52" s="212"/>
      <c r="D52" s="213"/>
      <c r="E52" s="213"/>
      <c r="F52" s="213"/>
      <c r="G52" s="197">
        <f t="shared" si="4"/>
        <v>0</v>
      </c>
      <c r="H52" s="140"/>
    </row>
    <row r="53" spans="1:8">
      <c r="A53" s="198">
        <f t="shared" si="6"/>
        <v>25</v>
      </c>
      <c r="B53" s="199">
        <f t="shared" si="5"/>
        <v>48</v>
      </c>
      <c r="C53" s="212"/>
      <c r="D53" s="213"/>
      <c r="E53" s="213"/>
      <c r="F53" s="213"/>
      <c r="G53" s="197">
        <f t="shared" si="4"/>
        <v>0</v>
      </c>
      <c r="H53" s="140"/>
    </row>
    <row r="54" spans="1:8">
      <c r="A54" s="198">
        <f t="shared" si="6"/>
        <v>25.5</v>
      </c>
      <c r="B54" s="199">
        <f t="shared" si="5"/>
        <v>49</v>
      </c>
      <c r="C54" s="212"/>
      <c r="D54" s="213"/>
      <c r="E54" s="213"/>
      <c r="F54" s="213"/>
      <c r="G54" s="197">
        <f t="shared" si="4"/>
        <v>0</v>
      </c>
      <c r="H54" s="140"/>
    </row>
    <row r="55" spans="1:8">
      <c r="A55" s="198">
        <f t="shared" si="6"/>
        <v>26</v>
      </c>
      <c r="B55" s="199">
        <f t="shared" si="5"/>
        <v>50</v>
      </c>
      <c r="C55" s="212"/>
      <c r="D55" s="213"/>
      <c r="E55" s="213"/>
      <c r="F55" s="213"/>
      <c r="G55" s="197">
        <f t="shared" si="4"/>
        <v>0</v>
      </c>
      <c r="H55" s="140"/>
    </row>
    <row r="56" spans="1:8">
      <c r="A56" s="198">
        <f t="shared" si="6"/>
        <v>26.5</v>
      </c>
      <c r="B56" s="199">
        <f>B55+1</f>
        <v>51</v>
      </c>
      <c r="C56" s="212"/>
      <c r="D56" s="213"/>
      <c r="E56" s="213"/>
      <c r="F56" s="213"/>
      <c r="G56" s="197">
        <f t="shared" si="4"/>
        <v>0</v>
      </c>
      <c r="H56" s="140"/>
    </row>
    <row r="57" spans="1:8">
      <c r="A57" s="198">
        <f t="shared" si="6"/>
        <v>27</v>
      </c>
      <c r="B57" s="199">
        <f>B56+1</f>
        <v>52</v>
      </c>
      <c r="C57" s="212"/>
      <c r="D57" s="213"/>
      <c r="E57" s="213"/>
      <c r="F57" s="213"/>
      <c r="G57" s="197">
        <f t="shared" si="4"/>
        <v>0</v>
      </c>
      <c r="H57" s="140"/>
    </row>
    <row r="58" spans="1:8">
      <c r="A58" s="198">
        <f t="shared" si="6"/>
        <v>27.5</v>
      </c>
      <c r="B58" s="199">
        <f>B57+1</f>
        <v>53</v>
      </c>
      <c r="C58" s="212"/>
      <c r="D58" s="213"/>
      <c r="E58" s="213"/>
      <c r="F58" s="213"/>
      <c r="G58" s="197">
        <f t="shared" si="4"/>
        <v>0</v>
      </c>
      <c r="H58" s="140"/>
    </row>
    <row r="59" spans="1:8">
      <c r="A59" s="198">
        <f t="shared" ref="A59:A65" si="7">A58+0.5</f>
        <v>28</v>
      </c>
      <c r="B59" s="199">
        <f t="shared" ref="B59:B65" si="8">B58+1</f>
        <v>54</v>
      </c>
      <c r="C59" s="212"/>
      <c r="D59" s="213"/>
      <c r="E59" s="213"/>
      <c r="F59" s="213"/>
      <c r="G59" s="197">
        <f t="shared" si="4"/>
        <v>0</v>
      </c>
      <c r="H59" s="140"/>
    </row>
    <row r="60" spans="1:8">
      <c r="A60" s="198">
        <f t="shared" si="7"/>
        <v>28.5</v>
      </c>
      <c r="B60" s="199">
        <f t="shared" si="8"/>
        <v>55</v>
      </c>
      <c r="C60" s="212"/>
      <c r="D60" s="213"/>
      <c r="E60" s="213"/>
      <c r="F60" s="213"/>
      <c r="G60" s="197">
        <f t="shared" si="4"/>
        <v>0</v>
      </c>
      <c r="H60" s="140"/>
    </row>
    <row r="61" spans="1:8">
      <c r="A61" s="198">
        <f t="shared" si="7"/>
        <v>29</v>
      </c>
      <c r="B61" s="199">
        <f t="shared" si="8"/>
        <v>56</v>
      </c>
      <c r="C61" s="212"/>
      <c r="D61" s="213"/>
      <c r="E61" s="213"/>
      <c r="F61" s="213"/>
      <c r="G61" s="197">
        <f t="shared" si="4"/>
        <v>0</v>
      </c>
      <c r="H61" s="140"/>
    </row>
    <row r="62" spans="1:8">
      <c r="A62" s="198">
        <f t="shared" si="7"/>
        <v>29.5</v>
      </c>
      <c r="B62" s="199">
        <f t="shared" si="8"/>
        <v>57</v>
      </c>
      <c r="C62" s="212"/>
      <c r="D62" s="213"/>
      <c r="E62" s="213"/>
      <c r="F62" s="213"/>
      <c r="G62" s="197">
        <f t="shared" si="4"/>
        <v>0</v>
      </c>
      <c r="H62" s="140"/>
    </row>
    <row r="63" spans="1:8">
      <c r="A63" s="198">
        <f t="shared" si="7"/>
        <v>30</v>
      </c>
      <c r="B63" s="199">
        <f t="shared" si="8"/>
        <v>58</v>
      </c>
      <c r="C63" s="212"/>
      <c r="D63" s="213"/>
      <c r="E63" s="213"/>
      <c r="F63" s="213"/>
      <c r="G63" s="197">
        <f t="shared" si="4"/>
        <v>0</v>
      </c>
      <c r="H63" s="140"/>
    </row>
    <row r="64" spans="1:8">
      <c r="A64" s="198">
        <f t="shared" si="7"/>
        <v>30.5</v>
      </c>
      <c r="B64" s="199">
        <f t="shared" si="8"/>
        <v>59</v>
      </c>
      <c r="C64" s="212"/>
      <c r="D64" s="213"/>
      <c r="E64" s="213"/>
      <c r="F64" s="213"/>
      <c r="G64" s="197">
        <f t="shared" si="4"/>
        <v>0</v>
      </c>
      <c r="H64" s="140"/>
    </row>
    <row r="65" spans="1:8">
      <c r="A65" s="198">
        <f t="shared" si="7"/>
        <v>31</v>
      </c>
      <c r="B65" s="199">
        <f t="shared" si="8"/>
        <v>60</v>
      </c>
      <c r="C65" s="212"/>
      <c r="D65" s="213"/>
      <c r="E65" s="213"/>
      <c r="F65" s="213"/>
      <c r="G65" s="197">
        <f t="shared" si="4"/>
        <v>0</v>
      </c>
      <c r="H65" s="140"/>
    </row>
    <row r="66" spans="1:8">
      <c r="A66" s="201"/>
      <c r="B66" s="202" t="s">
        <v>30</v>
      </c>
      <c r="C66" s="203"/>
      <c r="D66" s="203"/>
      <c r="E66" s="203"/>
      <c r="F66" s="203"/>
      <c r="G66" s="203">
        <f>SUM(G10:G65)</f>
        <v>111909.185</v>
      </c>
      <c r="H66" s="140"/>
    </row>
    <row r="67" spans="1:8">
      <c r="A67" s="204"/>
      <c r="B67" s="205"/>
      <c r="C67" s="206"/>
      <c r="D67" s="206"/>
      <c r="E67" s="206"/>
      <c r="F67" s="206"/>
      <c r="G67" s="206"/>
      <c r="H67" s="140"/>
    </row>
    <row r="68" spans="1:8">
      <c r="A68" s="207"/>
      <c r="B68" s="202" t="s">
        <v>31</v>
      </c>
      <c r="C68" s="209">
        <v>13828.878999999999</v>
      </c>
      <c r="D68" s="342">
        <v>9.8400000000000001E-2</v>
      </c>
      <c r="E68" s="209">
        <v>196.78299999999999</v>
      </c>
      <c r="F68" s="209">
        <v>7083.8419999999996</v>
      </c>
      <c r="G68" s="208">
        <f>SUM(C68:F68)</f>
        <v>21109.6024</v>
      </c>
      <c r="H68" s="140"/>
    </row>
    <row r="69" spans="1:8">
      <c r="A69" s="140"/>
      <c r="B69" s="204"/>
      <c r="C69" s="140"/>
      <c r="D69" s="140"/>
      <c r="E69" s="140"/>
      <c r="F69" s="140"/>
      <c r="G69" s="140"/>
      <c r="H69" s="140"/>
    </row>
    <row r="70" spans="1:8">
      <c r="A70" s="134" t="s">
        <v>32</v>
      </c>
      <c r="B70" s="204"/>
      <c r="C70" s="140"/>
      <c r="D70" s="140"/>
      <c r="E70" s="140"/>
      <c r="F70" s="140"/>
      <c r="G70" s="140"/>
      <c r="H70" s="140"/>
    </row>
    <row r="71" spans="1:8">
      <c r="A71" s="140"/>
      <c r="B71" s="140"/>
      <c r="C71" s="140"/>
      <c r="D71" s="140"/>
      <c r="E71" s="140"/>
      <c r="F71" s="140"/>
      <c r="G71" s="140"/>
      <c r="H71" s="140"/>
    </row>
    <row r="72" spans="1:8">
      <c r="A72" s="161"/>
      <c r="B72" s="161"/>
      <c r="C72" s="21"/>
      <c r="D72" s="21"/>
      <c r="E72" s="21"/>
      <c r="F72" s="21"/>
      <c r="G72" s="21"/>
      <c r="H72" s="21"/>
    </row>
    <row r="73" spans="1:8">
      <c r="A73" s="140"/>
      <c r="B73" s="140"/>
      <c r="C73" s="140"/>
      <c r="D73" s="140"/>
      <c r="E73" s="140"/>
      <c r="F73" s="140"/>
      <c r="G73" s="140"/>
    </row>
  </sheetData>
  <phoneticPr fontId="0" type="noConversion"/>
  <printOptions horizontalCentered="1"/>
  <pageMargins left="0.59055118110236227" right="0.59055118110236227" top="0.78740157480314965" bottom="0.59055118110236227" header="0.51181102362204722" footer="0.51181102362204722"/>
  <pageSetup paperSize="9" scale="79" orientation="portrait" horizontalDpi="4294967292" verticalDpi="4294967292" r:id="rId1"/>
  <headerFooter alignWithMargins="0">
    <oddFooter>&amp;C&amp;9&amp;D   &amp;T</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8" t="s">
        <v>1732</v>
      </c>
      <c r="J4" s="303"/>
      <c r="K4" s="304"/>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2019</v>
      </c>
      <c r="D6" s="89"/>
      <c r="E6" s="90"/>
      <c r="F6" s="26"/>
      <c r="G6" s="26"/>
      <c r="H6" s="27" t="s">
        <v>19</v>
      </c>
      <c r="I6" s="294">
        <f>+'START HERE'!F10</f>
        <v>42549</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2019</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11">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8" t="s">
        <v>1733</v>
      </c>
      <c r="J4" s="303"/>
      <c r="K4" s="304"/>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2019</v>
      </c>
      <c r="D6" s="89"/>
      <c r="E6" s="90"/>
      <c r="F6" s="26"/>
      <c r="G6" s="26"/>
      <c r="H6" s="27" t="s">
        <v>19</v>
      </c>
      <c r="I6" s="294">
        <f>+'START HERE'!F10</f>
        <v>42549</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2019</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1">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8" t="s">
        <v>1734</v>
      </c>
      <c r="J4" s="303"/>
      <c r="K4" s="304"/>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2019</v>
      </c>
      <c r="D6" s="89"/>
      <c r="E6" s="90"/>
      <c r="F6" s="26"/>
      <c r="G6" s="26"/>
      <c r="H6" s="27" t="s">
        <v>19</v>
      </c>
      <c r="I6" s="294">
        <f>+'START HERE'!F10</f>
        <v>42549</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2019</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S98"/>
  <sheetViews>
    <sheetView zoomScale="75" workbookViewId="0">
      <selection activeCell="I5" sqref="I5:K5"/>
    </sheetView>
  </sheetViews>
  <sheetFormatPr defaultColWidth="11.42578125" defaultRowHeight="12.75"/>
  <cols>
    <col min="1" max="1" width="10.28515625" style="2" customWidth="1"/>
    <col min="2" max="2" width="16" style="1" customWidth="1"/>
    <col min="3" max="8" width="8.140625" customWidth="1"/>
    <col min="9" max="9" width="7.7109375" customWidth="1"/>
    <col min="10" max="11" width="9.85546875" customWidth="1"/>
    <col min="12" max="12" width="8.140625" customWidth="1"/>
    <col min="13" max="13" width="11.28515625" customWidth="1"/>
    <col min="14" max="15" width="8.140625" customWidth="1"/>
    <col min="16" max="16" width="9.7109375" customWidth="1"/>
    <col min="17"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312" t="s">
        <v>53</v>
      </c>
      <c r="J4" s="303"/>
      <c r="K4" s="304"/>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346"/>
      <c r="J5" s="347"/>
      <c r="K5" s="348"/>
      <c r="L5" s="26"/>
      <c r="M5" s="85" t="s">
        <v>75</v>
      </c>
      <c r="N5" s="86"/>
      <c r="O5" s="86"/>
      <c r="P5" s="87" t="str">
        <f>+F77</f>
        <v>PASS</v>
      </c>
      <c r="Q5" s="77"/>
      <c r="R5" s="26"/>
      <c r="S5" s="26"/>
    </row>
    <row r="6" spans="1:19" s="3" customFormat="1" ht="20.100000000000001" customHeight="1" thickBot="1">
      <c r="A6" s="78"/>
      <c r="B6" s="27" t="s">
        <v>76</v>
      </c>
      <c r="C6" s="88">
        <f>+'START HERE'!K8</f>
        <v>2019</v>
      </c>
      <c r="D6" s="89"/>
      <c r="E6" s="90"/>
      <c r="F6" s="26"/>
      <c r="G6" s="26"/>
      <c r="H6" s="27" t="s">
        <v>19</v>
      </c>
      <c r="I6" s="294">
        <f>+'START HERE'!F10</f>
        <v>42549</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2019</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ref="O13:O23" si="4">SUM(C13+F13+I13+L13)</f>
        <v>0</v>
      </c>
      <c r="P13" s="114" t="str">
        <f t="shared" ref="P13:P23" si="5">IF(SUM(D13+G13+J13+M13)&gt;0,(C13*D13+F13*G13+I13*J13+L13*M13)/SUM(C13+F13+I13+L13),"")</f>
        <v/>
      </c>
      <c r="Q13" s="115" t="str">
        <f t="shared" ref="Q13:Q23" si="6">IF(SUM(E13,H13,K13,N13)&gt;0,SUM(C13*E13+F13*H13+I13*K13+L13*N13)/SUM(C13+F13+I13+L13),"")</f>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4"/>
        <v>0</v>
      </c>
      <c r="P14" s="114" t="str">
        <f t="shared" si="5"/>
        <v/>
      </c>
      <c r="Q14" s="115" t="str">
        <f t="shared" si="6"/>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4"/>
        <v>0</v>
      </c>
      <c r="P15" s="114" t="str">
        <f t="shared" si="5"/>
        <v/>
      </c>
      <c r="Q15" s="115" t="str">
        <f t="shared" si="6"/>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4"/>
        <v>0</v>
      </c>
      <c r="P16" s="114" t="str">
        <f t="shared" si="5"/>
        <v/>
      </c>
      <c r="Q16" s="115" t="str">
        <f t="shared" si="6"/>
        <v/>
      </c>
      <c r="R16" s="26"/>
      <c r="S16" s="26"/>
    </row>
    <row r="17" spans="1:19" s="3" customFormat="1" ht="15" customHeight="1">
      <c r="A17" s="111">
        <f t="shared" si="3"/>
        <v>2014</v>
      </c>
      <c r="B17" s="112" t="s">
        <v>91</v>
      </c>
      <c r="C17" s="55"/>
      <c r="D17" s="56"/>
      <c r="E17" s="57"/>
      <c r="F17" s="55"/>
      <c r="G17" s="56"/>
      <c r="H17" s="57"/>
      <c r="I17" s="55"/>
      <c r="J17" s="56"/>
      <c r="K17" s="57"/>
      <c r="L17" s="55"/>
      <c r="M17" s="56"/>
      <c r="N17" s="57"/>
      <c r="O17" s="113">
        <f t="shared" si="4"/>
        <v>0</v>
      </c>
      <c r="P17" s="114" t="str">
        <f t="shared" si="5"/>
        <v/>
      </c>
      <c r="Q17" s="115" t="str">
        <f t="shared" si="6"/>
        <v/>
      </c>
      <c r="R17" s="26"/>
      <c r="S17" s="26"/>
    </row>
    <row r="18" spans="1:19" s="3" customFormat="1" ht="15" customHeight="1">
      <c r="A18" s="111">
        <f t="shared" si="3"/>
        <v>2013</v>
      </c>
      <c r="B18" s="112" t="s">
        <v>92</v>
      </c>
      <c r="C18" s="55"/>
      <c r="D18" s="56"/>
      <c r="E18" s="57"/>
      <c r="F18" s="55"/>
      <c r="G18" s="56"/>
      <c r="H18" s="57"/>
      <c r="I18" s="55"/>
      <c r="J18" s="56"/>
      <c r="K18" s="57"/>
      <c r="L18" s="55"/>
      <c r="M18" s="56"/>
      <c r="N18" s="57"/>
      <c r="O18" s="113">
        <f t="shared" si="4"/>
        <v>0</v>
      </c>
      <c r="P18" s="114" t="str">
        <f t="shared" si="5"/>
        <v/>
      </c>
      <c r="Q18" s="115" t="str">
        <f t="shared" si="6"/>
        <v/>
      </c>
      <c r="R18" s="26"/>
      <c r="S18" s="26"/>
    </row>
    <row r="19" spans="1:19" s="3" customFormat="1" ht="15" customHeight="1">
      <c r="A19" s="111">
        <f t="shared" si="3"/>
        <v>2012</v>
      </c>
      <c r="B19" s="112" t="s">
        <v>93</v>
      </c>
      <c r="C19" s="55"/>
      <c r="D19" s="56"/>
      <c r="E19" s="57"/>
      <c r="F19" s="55"/>
      <c r="G19" s="56"/>
      <c r="H19" s="57"/>
      <c r="I19" s="55"/>
      <c r="J19" s="56"/>
      <c r="K19" s="57"/>
      <c r="L19" s="55"/>
      <c r="M19" s="56"/>
      <c r="N19" s="57"/>
      <c r="O19" s="113">
        <f t="shared" si="4"/>
        <v>0</v>
      </c>
      <c r="P19" s="114" t="str">
        <f t="shared" si="5"/>
        <v/>
      </c>
      <c r="Q19" s="115" t="str">
        <f t="shared" si="6"/>
        <v/>
      </c>
      <c r="R19" s="26"/>
      <c r="S19" s="26"/>
    </row>
    <row r="20" spans="1:19" s="3" customFormat="1" ht="15" customHeight="1">
      <c r="A20" s="111">
        <f t="shared" si="3"/>
        <v>2011</v>
      </c>
      <c r="B20" s="112" t="s">
        <v>94</v>
      </c>
      <c r="C20" s="55"/>
      <c r="D20" s="56"/>
      <c r="E20" s="57"/>
      <c r="F20" s="55"/>
      <c r="G20" s="56"/>
      <c r="H20" s="57"/>
      <c r="I20" s="55"/>
      <c r="J20" s="56"/>
      <c r="K20" s="57"/>
      <c r="L20" s="55"/>
      <c r="M20" s="56"/>
      <c r="N20" s="57"/>
      <c r="O20" s="113">
        <f t="shared" si="4"/>
        <v>0</v>
      </c>
      <c r="P20" s="114" t="str">
        <f t="shared" si="5"/>
        <v/>
      </c>
      <c r="Q20" s="115" t="str">
        <f t="shared" si="6"/>
        <v/>
      </c>
      <c r="R20" s="26"/>
      <c r="S20" s="26"/>
    </row>
    <row r="21" spans="1:19" s="3" customFormat="1" ht="15" customHeight="1">
      <c r="A21" s="111">
        <f t="shared" si="3"/>
        <v>2010</v>
      </c>
      <c r="B21" s="112" t="s">
        <v>95</v>
      </c>
      <c r="C21" s="55"/>
      <c r="D21" s="56"/>
      <c r="E21" s="57"/>
      <c r="F21" s="55"/>
      <c r="G21" s="56"/>
      <c r="H21" s="57"/>
      <c r="I21" s="55"/>
      <c r="J21" s="56"/>
      <c r="K21" s="57"/>
      <c r="L21" s="55"/>
      <c r="M21" s="56"/>
      <c r="N21" s="57"/>
      <c r="O21" s="113">
        <f t="shared" si="4"/>
        <v>0</v>
      </c>
      <c r="P21" s="114" t="str">
        <f t="shared" si="5"/>
        <v/>
      </c>
      <c r="Q21" s="115" t="str">
        <f t="shared" si="6"/>
        <v/>
      </c>
      <c r="R21" s="26"/>
      <c r="S21" s="26"/>
    </row>
    <row r="22" spans="1:19" s="3" customFormat="1" ht="15" customHeight="1">
      <c r="A22" s="111">
        <f t="shared" si="3"/>
        <v>2009</v>
      </c>
      <c r="B22" s="112" t="s">
        <v>96</v>
      </c>
      <c r="C22" s="55"/>
      <c r="D22" s="56"/>
      <c r="E22" s="57"/>
      <c r="F22" s="55"/>
      <c r="G22" s="56"/>
      <c r="H22" s="57"/>
      <c r="I22" s="55"/>
      <c r="J22" s="56"/>
      <c r="K22" s="57"/>
      <c r="L22" s="55"/>
      <c r="M22" s="56"/>
      <c r="N22" s="57"/>
      <c r="O22" s="113">
        <f t="shared" si="4"/>
        <v>0</v>
      </c>
      <c r="P22" s="114" t="str">
        <f t="shared" si="5"/>
        <v/>
      </c>
      <c r="Q22" s="115" t="str">
        <f t="shared" si="6"/>
        <v/>
      </c>
      <c r="R22" s="26"/>
      <c r="S22" s="26"/>
    </row>
    <row r="23" spans="1:19" s="3" customFormat="1" ht="15" customHeight="1">
      <c r="A23" s="111">
        <f t="shared" si="3"/>
        <v>2008</v>
      </c>
      <c r="B23" s="112" t="s">
        <v>97</v>
      </c>
      <c r="C23" s="55"/>
      <c r="D23" s="56"/>
      <c r="E23" s="57"/>
      <c r="F23" s="55"/>
      <c r="G23" s="56"/>
      <c r="H23" s="57"/>
      <c r="I23" s="55"/>
      <c r="J23" s="56"/>
      <c r="K23" s="57"/>
      <c r="L23" s="55"/>
      <c r="M23" s="56"/>
      <c r="N23" s="57"/>
      <c r="O23" s="113">
        <f t="shared" si="4"/>
        <v>0</v>
      </c>
      <c r="P23" s="114" t="str">
        <f t="shared" si="5"/>
        <v/>
      </c>
      <c r="Q23" s="115" t="str">
        <f t="shared" si="6"/>
        <v/>
      </c>
      <c r="R23" s="26"/>
      <c r="S23" s="26"/>
    </row>
    <row r="24" spans="1:19" s="3" customFormat="1" ht="15" customHeight="1">
      <c r="A24" s="111">
        <f t="shared" si="3"/>
        <v>2007</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305"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v>0</v>
      </c>
      <c r="K33" s="131" t="s">
        <v>104</v>
      </c>
      <c r="L33" s="137"/>
      <c r="M33" s="66"/>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mergeCells count="1">
    <mergeCell ref="I5:K5"/>
  </mergeCells>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3" orientation="landscape" horizontalDpi="4294967292" verticalDpi="4294967292" r:id="rId1"/>
  <headerFooter alignWithMargins="0">
    <oddFooter>&amp;C&amp;9&amp;D   &amp;T</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S98"/>
  <sheetViews>
    <sheetView topLeftCell="A4"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8" t="s">
        <v>54</v>
      </c>
      <c r="J4" s="303"/>
      <c r="K4" s="304"/>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2019</v>
      </c>
      <c r="D6" s="89"/>
      <c r="E6" s="90"/>
      <c r="F6" s="26"/>
      <c r="G6" s="26"/>
      <c r="H6" s="27" t="s">
        <v>19</v>
      </c>
      <c r="I6" s="294">
        <f>+'START HERE'!F10</f>
        <v>42549</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2019</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S98"/>
  <sheetViews>
    <sheetView zoomScale="75" workbookViewId="0">
      <selection activeCell="J30" sqref="J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8" t="s">
        <v>55</v>
      </c>
      <c r="J4" s="303"/>
      <c r="K4" s="304"/>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2019</v>
      </c>
      <c r="D6" s="89"/>
      <c r="E6" s="90"/>
      <c r="F6" s="26"/>
      <c r="G6" s="26"/>
      <c r="H6" s="27" t="s">
        <v>19</v>
      </c>
      <c r="I6" s="294">
        <f>+'START HERE'!F10</f>
        <v>42549</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2019</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8" t="s">
        <v>1757</v>
      </c>
      <c r="J4" s="303"/>
      <c r="K4" s="304"/>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2019</v>
      </c>
      <c r="D6" s="89"/>
      <c r="E6" s="90"/>
      <c r="F6" s="26"/>
      <c r="G6" s="26"/>
      <c r="H6" s="27" t="s">
        <v>19</v>
      </c>
      <c r="I6" s="294">
        <f>+'START HERE'!F10</f>
        <v>42549</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2019</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8" orientation="landscape" horizontalDpi="4294967292" verticalDpi="4294967292" r:id="rId1"/>
  <headerFooter alignWithMargins="0">
    <oddFooter>&amp;C&amp;9&amp;D   &amp;T</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8" t="s">
        <v>57</v>
      </c>
      <c r="J4" s="303"/>
      <c r="K4" s="304"/>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2019</v>
      </c>
      <c r="D6" s="89"/>
      <c r="E6" s="90"/>
      <c r="F6" s="26"/>
      <c r="G6" s="26"/>
      <c r="H6" s="27" t="s">
        <v>19</v>
      </c>
      <c r="I6" s="294">
        <f>+'START HERE'!F10</f>
        <v>42549</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2019</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7" t="s">
        <v>1728</v>
      </c>
      <c r="J4" s="301"/>
      <c r="K4" s="302"/>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2019</v>
      </c>
      <c r="D6" s="89"/>
      <c r="E6" s="90"/>
      <c r="F6" s="26"/>
      <c r="G6" s="26"/>
      <c r="H6" s="27" t="s">
        <v>19</v>
      </c>
      <c r="I6" s="294">
        <f>+'START HERE'!F10</f>
        <v>42549</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2019</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thickBo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4"/>
      <c r="E34" s="131" t="s">
        <v>104</v>
      </c>
      <c r="F34" s="141"/>
      <c r="G34" s="67"/>
      <c r="H34" s="131" t="s">
        <v>104</v>
      </c>
      <c r="I34" s="141"/>
      <c r="J34" s="67"/>
      <c r="K34" s="131" t="s">
        <v>104</v>
      </c>
      <c r="L34" s="141"/>
      <c r="M34" s="67"/>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S98"/>
  <sheetViews>
    <sheetView topLeftCell="A4" zoomScale="75" workbookViewId="0">
      <selection activeCell="D35" sqref="D3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7" t="s">
        <v>1727</v>
      </c>
      <c r="J4" s="301"/>
      <c r="K4" s="302"/>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2019</v>
      </c>
      <c r="D6" s="89"/>
      <c r="E6" s="90"/>
      <c r="F6" s="26"/>
      <c r="G6" s="26"/>
      <c r="H6" s="27" t="s">
        <v>19</v>
      </c>
      <c r="I6" s="294">
        <f>+'START HERE'!F10</f>
        <v>42549</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2019</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3"/>
  <sheetViews>
    <sheetView zoomScale="110" zoomScaleNormal="110" workbookViewId="0">
      <selection activeCell="J57" sqref="J57"/>
    </sheetView>
  </sheetViews>
  <sheetFormatPr defaultColWidth="11.42578125" defaultRowHeight="12.75"/>
  <cols>
    <col min="1" max="1" width="8.7109375" style="1" customWidth="1"/>
    <col min="2" max="2" width="8.85546875" style="1" customWidth="1"/>
    <col min="3" max="7" width="11.85546875" customWidth="1"/>
  </cols>
  <sheetData>
    <row r="1" spans="1:8" s="3" customFormat="1" ht="20.100000000000001" customHeight="1">
      <c r="A1" s="71" t="s">
        <v>13</v>
      </c>
      <c r="B1" s="26"/>
      <c r="C1" s="140"/>
      <c r="D1" s="26"/>
      <c r="E1" s="26"/>
      <c r="F1" s="26"/>
      <c r="G1" s="26"/>
      <c r="H1" s="26"/>
    </row>
    <row r="2" spans="1:8" s="3" customFormat="1" ht="20.100000000000001" customHeight="1">
      <c r="A2" s="22"/>
      <c r="B2" s="26"/>
      <c r="C2" s="188"/>
      <c r="D2" s="26"/>
      <c r="E2" s="26"/>
      <c r="F2" s="26"/>
      <c r="G2" s="26"/>
      <c r="H2" s="26"/>
    </row>
    <row r="3" spans="1:8" s="3" customFormat="1" ht="18" customHeight="1" thickBot="1">
      <c r="A3" s="23" t="s">
        <v>14</v>
      </c>
      <c r="B3" s="24" t="str">
        <f>+'START HERE'!F7</f>
        <v>Ireland</v>
      </c>
      <c r="C3" s="25"/>
      <c r="D3" s="26"/>
      <c r="E3" s="140"/>
      <c r="F3" s="140"/>
      <c r="G3" s="140"/>
      <c r="H3" s="39"/>
    </row>
    <row r="4" spans="1:8" s="3" customFormat="1" ht="18" customHeight="1">
      <c r="A4" s="23" t="s">
        <v>15</v>
      </c>
      <c r="B4" s="24" t="str">
        <f>+'START HERE'!F6</f>
        <v>Horse Mackerel</v>
      </c>
      <c r="C4" s="25"/>
      <c r="D4" s="20"/>
      <c r="E4" s="46" t="s">
        <v>16</v>
      </c>
      <c r="F4" s="49" t="s">
        <v>1758</v>
      </c>
      <c r="G4" s="215"/>
      <c r="H4" s="39"/>
    </row>
    <row r="5" spans="1:8" s="3" customFormat="1" ht="18" customHeight="1">
      <c r="A5" s="23" t="s">
        <v>17</v>
      </c>
      <c r="B5" s="24">
        <f>+'START HERE'!K8</f>
        <v>2019</v>
      </c>
      <c r="C5" s="29"/>
      <c r="D5" s="26"/>
      <c r="E5" s="28" t="s">
        <v>18</v>
      </c>
      <c r="F5" s="337" t="s">
        <v>1756</v>
      </c>
      <c r="G5" s="216"/>
      <c r="H5" s="39"/>
    </row>
    <row r="6" spans="1:8" s="3" customFormat="1" ht="18" customHeight="1" thickBot="1">
      <c r="A6" s="23"/>
      <c r="B6" s="30"/>
      <c r="C6" s="31"/>
      <c r="D6" s="26"/>
      <c r="E6" s="28" t="s">
        <v>19</v>
      </c>
      <c r="F6" s="189">
        <f>'START HERE'!F10</f>
        <v>42549</v>
      </c>
      <c r="G6" s="190"/>
      <c r="H6" s="39"/>
    </row>
    <row r="7" spans="1:8" s="3" customFormat="1" ht="9.9499999999999993" customHeight="1">
      <c r="A7" s="26"/>
      <c r="B7" s="26"/>
      <c r="C7" s="26"/>
      <c r="D7" s="26"/>
      <c r="E7" s="26"/>
      <c r="F7" s="26"/>
      <c r="G7" s="26"/>
      <c r="H7" s="26"/>
    </row>
    <row r="8" spans="1:8" ht="18" customHeight="1">
      <c r="A8" s="191" t="s">
        <v>20</v>
      </c>
      <c r="B8" s="191" t="s">
        <v>21</v>
      </c>
      <c r="C8" s="191" t="s">
        <v>22</v>
      </c>
      <c r="D8" s="191" t="s">
        <v>22</v>
      </c>
      <c r="E8" s="191" t="s">
        <v>22</v>
      </c>
      <c r="F8" s="191" t="s">
        <v>22</v>
      </c>
      <c r="G8" s="191" t="s">
        <v>23</v>
      </c>
      <c r="H8" s="140"/>
    </row>
    <row r="9" spans="1:8" ht="18">
      <c r="A9" s="192" t="s">
        <v>24</v>
      </c>
      <c r="B9" s="192" t="s">
        <v>25</v>
      </c>
      <c r="C9" s="193" t="s">
        <v>26</v>
      </c>
      <c r="D9" s="193" t="s">
        <v>27</v>
      </c>
      <c r="E9" s="193" t="s">
        <v>28</v>
      </c>
      <c r="F9" s="193" t="s">
        <v>29</v>
      </c>
      <c r="G9" s="194"/>
      <c r="H9" s="140"/>
    </row>
    <row r="10" spans="1:8">
      <c r="A10" s="195">
        <v>3.5</v>
      </c>
      <c r="B10" s="196">
        <v>5</v>
      </c>
      <c r="C10" s="210"/>
      <c r="D10" s="211"/>
      <c r="E10" s="211"/>
      <c r="F10" s="211"/>
      <c r="G10" s="197">
        <f t="shared" ref="G10:G29" si="0">SUM(C10:F10)</f>
        <v>0</v>
      </c>
      <c r="H10" s="140"/>
    </row>
    <row r="11" spans="1:8">
      <c r="A11" s="198">
        <f>A10+0.5</f>
        <v>4</v>
      </c>
      <c r="B11" s="199">
        <f>B10+1</f>
        <v>6</v>
      </c>
      <c r="C11" s="212"/>
      <c r="D11" s="213"/>
      <c r="E11" s="213"/>
      <c r="F11" s="213"/>
      <c r="G11" s="197">
        <f t="shared" si="0"/>
        <v>0</v>
      </c>
      <c r="H11" s="200"/>
    </row>
    <row r="12" spans="1:8">
      <c r="A12" s="198">
        <f t="shared" ref="A12:A65" si="1">A11+0.5</f>
        <v>4.5</v>
      </c>
      <c r="B12" s="199">
        <f t="shared" ref="B12:B55" si="2">B11+1</f>
        <v>7</v>
      </c>
      <c r="C12" s="212"/>
      <c r="D12" s="213"/>
      <c r="E12" s="213"/>
      <c r="F12" s="213"/>
      <c r="G12" s="197">
        <f t="shared" si="0"/>
        <v>0</v>
      </c>
      <c r="H12" s="140"/>
    </row>
    <row r="13" spans="1:8">
      <c r="A13" s="198">
        <f t="shared" si="1"/>
        <v>5</v>
      </c>
      <c r="B13" s="199">
        <f t="shared" si="2"/>
        <v>8</v>
      </c>
      <c r="C13" s="212"/>
      <c r="D13" s="213"/>
      <c r="E13" s="213"/>
      <c r="F13" s="213"/>
      <c r="G13" s="197">
        <f t="shared" si="0"/>
        <v>0</v>
      </c>
      <c r="H13" s="140"/>
    </row>
    <row r="14" spans="1:8">
      <c r="A14" s="198">
        <f t="shared" si="1"/>
        <v>5.5</v>
      </c>
      <c r="B14" s="199">
        <f t="shared" si="2"/>
        <v>9</v>
      </c>
      <c r="C14" s="212"/>
      <c r="D14" s="213"/>
      <c r="E14" s="213"/>
      <c r="F14" s="213"/>
      <c r="G14" s="197">
        <f t="shared" si="0"/>
        <v>0</v>
      </c>
      <c r="H14" s="140"/>
    </row>
    <row r="15" spans="1:8">
      <c r="A15" s="198">
        <f t="shared" si="1"/>
        <v>6</v>
      </c>
      <c r="B15" s="199">
        <f t="shared" si="2"/>
        <v>10</v>
      </c>
      <c r="C15" s="212"/>
      <c r="D15" s="213"/>
      <c r="E15" s="213"/>
      <c r="F15" s="213"/>
      <c r="G15" s="197">
        <f t="shared" si="0"/>
        <v>0</v>
      </c>
      <c r="H15" s="140"/>
    </row>
    <row r="16" spans="1:8">
      <c r="A16" s="198">
        <f t="shared" si="1"/>
        <v>6.5</v>
      </c>
      <c r="B16" s="199">
        <f t="shared" si="2"/>
        <v>11</v>
      </c>
      <c r="C16" s="212"/>
      <c r="D16" s="213"/>
      <c r="E16" s="213"/>
      <c r="F16" s="213"/>
      <c r="G16" s="197">
        <f t="shared" si="0"/>
        <v>0</v>
      </c>
      <c r="H16" s="140"/>
    </row>
    <row r="17" spans="1:8">
      <c r="A17" s="198">
        <f t="shared" si="1"/>
        <v>7</v>
      </c>
      <c r="B17" s="199">
        <f t="shared" si="2"/>
        <v>12</v>
      </c>
      <c r="C17" s="212"/>
      <c r="D17" s="213"/>
      <c r="E17" s="213"/>
      <c r="F17" s="213"/>
      <c r="G17" s="197">
        <f t="shared" si="0"/>
        <v>0</v>
      </c>
      <c r="H17" s="140"/>
    </row>
    <row r="18" spans="1:8">
      <c r="A18" s="198">
        <f t="shared" si="1"/>
        <v>7.5</v>
      </c>
      <c r="B18" s="199">
        <f t="shared" si="2"/>
        <v>13</v>
      </c>
      <c r="C18" s="212"/>
      <c r="D18" s="213"/>
      <c r="E18" s="213"/>
      <c r="F18" s="213"/>
      <c r="G18" s="197">
        <f t="shared" si="0"/>
        <v>0</v>
      </c>
      <c r="H18" s="140"/>
    </row>
    <row r="19" spans="1:8">
      <c r="A19" s="198">
        <f t="shared" si="1"/>
        <v>8</v>
      </c>
      <c r="B19" s="199">
        <f t="shared" si="2"/>
        <v>14</v>
      </c>
      <c r="C19" s="212"/>
      <c r="D19" s="213"/>
      <c r="E19" s="213"/>
      <c r="F19" s="213"/>
      <c r="G19" s="197">
        <f t="shared" si="0"/>
        <v>0</v>
      </c>
      <c r="H19" s="140"/>
    </row>
    <row r="20" spans="1:8">
      <c r="A20" s="198">
        <f t="shared" si="1"/>
        <v>8.5</v>
      </c>
      <c r="B20" s="199">
        <f t="shared" si="2"/>
        <v>15</v>
      </c>
      <c r="C20" s="212"/>
      <c r="D20" s="213"/>
      <c r="E20" s="213"/>
      <c r="F20" s="213"/>
      <c r="G20" s="197">
        <f t="shared" si="0"/>
        <v>0</v>
      </c>
      <c r="H20" s="140"/>
    </row>
    <row r="21" spans="1:8">
      <c r="A21" s="198">
        <f t="shared" si="1"/>
        <v>9</v>
      </c>
      <c r="B21" s="199">
        <f t="shared" si="2"/>
        <v>16</v>
      </c>
      <c r="C21" s="212">
        <v>15.709</v>
      </c>
      <c r="D21" s="213"/>
      <c r="E21" s="213"/>
      <c r="F21" s="213"/>
      <c r="G21" s="197">
        <f t="shared" si="0"/>
        <v>15.709</v>
      </c>
      <c r="H21" s="140"/>
    </row>
    <row r="22" spans="1:8">
      <c r="A22" s="198">
        <f t="shared" si="1"/>
        <v>9.5</v>
      </c>
      <c r="B22" s="199">
        <f t="shared" si="2"/>
        <v>17</v>
      </c>
      <c r="C22" s="212">
        <v>0</v>
      </c>
      <c r="D22" s="213"/>
      <c r="E22" s="213"/>
      <c r="F22" s="213"/>
      <c r="G22" s="197">
        <f t="shared" si="0"/>
        <v>0</v>
      </c>
      <c r="H22" s="140"/>
    </row>
    <row r="23" spans="1:8">
      <c r="A23" s="198">
        <f t="shared" si="1"/>
        <v>10</v>
      </c>
      <c r="B23" s="199">
        <f t="shared" si="2"/>
        <v>18</v>
      </c>
      <c r="C23" s="212">
        <v>0</v>
      </c>
      <c r="D23" s="213"/>
      <c r="E23" s="213"/>
      <c r="F23" s="213">
        <v>21.782</v>
      </c>
      <c r="G23" s="197">
        <f t="shared" si="0"/>
        <v>21.782</v>
      </c>
      <c r="H23" s="140"/>
    </row>
    <row r="24" spans="1:8">
      <c r="A24" s="198">
        <f t="shared" si="1"/>
        <v>10.5</v>
      </c>
      <c r="B24" s="199">
        <f t="shared" si="2"/>
        <v>19</v>
      </c>
      <c r="C24" s="212">
        <v>0</v>
      </c>
      <c r="D24" s="213"/>
      <c r="E24" s="213"/>
      <c r="F24" s="213">
        <v>65.344999999999999</v>
      </c>
      <c r="G24" s="197">
        <f t="shared" si="0"/>
        <v>65.344999999999999</v>
      </c>
      <c r="H24" s="140"/>
    </row>
    <row r="25" spans="1:8">
      <c r="A25" s="198">
        <f t="shared" si="1"/>
        <v>11</v>
      </c>
      <c r="B25" s="199">
        <f t="shared" si="2"/>
        <v>20</v>
      </c>
      <c r="C25" s="212">
        <v>0</v>
      </c>
      <c r="D25" s="213"/>
      <c r="E25" s="213"/>
      <c r="F25" s="213">
        <v>348.50400000000002</v>
      </c>
      <c r="G25" s="197">
        <f t="shared" si="0"/>
        <v>348.50400000000002</v>
      </c>
      <c r="H25" s="140"/>
    </row>
    <row r="26" spans="1:8">
      <c r="A26" s="198">
        <f t="shared" si="1"/>
        <v>11.5</v>
      </c>
      <c r="B26" s="199">
        <f t="shared" si="2"/>
        <v>21</v>
      </c>
      <c r="C26" s="212">
        <v>15.709</v>
      </c>
      <c r="D26" s="213"/>
      <c r="E26" s="213"/>
      <c r="F26" s="213">
        <v>1698.9590000000001</v>
      </c>
      <c r="G26" s="197">
        <f t="shared" si="0"/>
        <v>1714.6680000000001</v>
      </c>
      <c r="H26" s="140"/>
    </row>
    <row r="27" spans="1:8">
      <c r="A27" s="198">
        <f t="shared" si="1"/>
        <v>12</v>
      </c>
      <c r="B27" s="199">
        <f t="shared" si="2"/>
        <v>22</v>
      </c>
      <c r="C27" s="212">
        <v>31.419</v>
      </c>
      <c r="D27" s="213"/>
      <c r="E27" s="213"/>
      <c r="F27" s="213">
        <v>1502.925</v>
      </c>
      <c r="G27" s="197">
        <f t="shared" si="0"/>
        <v>1534.3440000000001</v>
      </c>
      <c r="H27" s="140"/>
    </row>
    <row r="28" spans="1:8">
      <c r="A28" s="198">
        <f t="shared" si="1"/>
        <v>12.5</v>
      </c>
      <c r="B28" s="199">
        <f t="shared" si="2"/>
        <v>23</v>
      </c>
      <c r="C28" s="212">
        <v>172.803</v>
      </c>
      <c r="D28" s="213"/>
      <c r="E28" s="213"/>
      <c r="F28" s="213">
        <v>283.16000000000003</v>
      </c>
      <c r="G28" s="197">
        <f t="shared" si="0"/>
        <v>455.96300000000002</v>
      </c>
      <c r="H28" s="140"/>
    </row>
    <row r="29" spans="1:8">
      <c r="A29" s="198">
        <f t="shared" si="1"/>
        <v>13</v>
      </c>
      <c r="B29" s="199">
        <f t="shared" si="2"/>
        <v>24</v>
      </c>
      <c r="C29" s="212">
        <v>848.30600000000004</v>
      </c>
      <c r="D29" s="213"/>
      <c r="E29" s="213"/>
      <c r="F29" s="213">
        <v>413.84899999999999</v>
      </c>
      <c r="G29" s="197">
        <f t="shared" si="0"/>
        <v>1262.155</v>
      </c>
      <c r="H29" s="140"/>
    </row>
    <row r="30" spans="1:8">
      <c r="A30" s="198">
        <f t="shared" si="1"/>
        <v>13.5</v>
      </c>
      <c r="B30" s="199">
        <f t="shared" si="2"/>
        <v>25</v>
      </c>
      <c r="C30" s="212">
        <v>1680.9019999999998</v>
      </c>
      <c r="D30" s="213"/>
      <c r="E30" s="213"/>
      <c r="F30" s="213">
        <v>762.35300000000007</v>
      </c>
      <c r="G30" s="197">
        <f>SUM(C30:F30)</f>
        <v>2443.2550000000001</v>
      </c>
      <c r="H30" s="140"/>
    </row>
    <row r="31" spans="1:8">
      <c r="A31" s="198">
        <f t="shared" si="1"/>
        <v>14</v>
      </c>
      <c r="B31" s="199">
        <f t="shared" si="2"/>
        <v>26</v>
      </c>
      <c r="C31" s="212">
        <v>2089.3440000000001</v>
      </c>
      <c r="D31" s="213"/>
      <c r="E31" s="213"/>
      <c r="F31" s="213">
        <v>1982.1189999999999</v>
      </c>
      <c r="G31" s="197">
        <f t="shared" ref="G31:G65" si="3">SUM(C31:F31)</f>
        <v>4071.4629999999997</v>
      </c>
      <c r="H31" s="140"/>
    </row>
    <row r="32" spans="1:8">
      <c r="A32" s="198">
        <f t="shared" si="1"/>
        <v>14.5</v>
      </c>
      <c r="B32" s="199">
        <f t="shared" si="2"/>
        <v>27</v>
      </c>
      <c r="C32" s="212">
        <v>1445.261</v>
      </c>
      <c r="D32" s="213"/>
      <c r="E32" s="213"/>
      <c r="F32" s="213">
        <v>4508.7759999999998</v>
      </c>
      <c r="G32" s="197">
        <f t="shared" si="3"/>
        <v>5954.0370000000003</v>
      </c>
      <c r="H32" s="140"/>
    </row>
    <row r="33" spans="1:8">
      <c r="A33" s="198">
        <f t="shared" si="1"/>
        <v>15</v>
      </c>
      <c r="B33" s="199">
        <f t="shared" si="2"/>
        <v>28</v>
      </c>
      <c r="C33" s="212">
        <v>754.04899999999998</v>
      </c>
      <c r="D33" s="213"/>
      <c r="E33" s="213"/>
      <c r="F33" s="213">
        <v>4922.6240000000007</v>
      </c>
      <c r="G33" s="197">
        <f t="shared" si="3"/>
        <v>5676.6730000000007</v>
      </c>
      <c r="H33" s="140"/>
    </row>
    <row r="34" spans="1:8">
      <c r="A34" s="198">
        <f t="shared" si="1"/>
        <v>15.5</v>
      </c>
      <c r="B34" s="199">
        <f t="shared" si="2"/>
        <v>29</v>
      </c>
      <c r="C34" s="212">
        <v>581.24600000000009</v>
      </c>
      <c r="D34" s="213"/>
      <c r="E34" s="213"/>
      <c r="F34" s="213">
        <v>2265.279</v>
      </c>
      <c r="G34" s="197">
        <f t="shared" si="3"/>
        <v>2846.5250000000001</v>
      </c>
      <c r="H34" s="140"/>
    </row>
    <row r="35" spans="1:8">
      <c r="A35" s="198">
        <f t="shared" si="1"/>
        <v>16</v>
      </c>
      <c r="B35" s="199">
        <f t="shared" si="2"/>
        <v>30</v>
      </c>
      <c r="C35" s="212">
        <v>675.50299999999993</v>
      </c>
      <c r="D35" s="213"/>
      <c r="E35" s="213"/>
      <c r="F35" s="213">
        <v>827.697</v>
      </c>
      <c r="G35" s="197">
        <f t="shared" si="3"/>
        <v>1503.1999999999998</v>
      </c>
      <c r="H35" s="140"/>
    </row>
    <row r="36" spans="1:8">
      <c r="A36" s="198">
        <f t="shared" si="1"/>
        <v>16.5</v>
      </c>
      <c r="B36" s="199">
        <f t="shared" si="2"/>
        <v>31</v>
      </c>
      <c r="C36" s="212">
        <v>911.14199999999994</v>
      </c>
      <c r="D36" s="213"/>
      <c r="E36" s="213"/>
      <c r="F36" s="213">
        <v>392.06700000000001</v>
      </c>
      <c r="G36" s="197">
        <f t="shared" si="3"/>
        <v>1303.2089999999998</v>
      </c>
      <c r="H36" s="140"/>
    </row>
    <row r="37" spans="1:8">
      <c r="A37" s="198">
        <f t="shared" si="1"/>
        <v>17</v>
      </c>
      <c r="B37" s="199">
        <f t="shared" si="2"/>
        <v>32</v>
      </c>
      <c r="C37" s="212">
        <v>1256.7489999999998</v>
      </c>
      <c r="D37" s="213"/>
      <c r="E37" s="213"/>
      <c r="F37" s="213">
        <v>304.94</v>
      </c>
      <c r="G37" s="197">
        <f t="shared" si="3"/>
        <v>1561.6889999999999</v>
      </c>
      <c r="H37" s="140"/>
    </row>
    <row r="38" spans="1:8">
      <c r="A38" s="198">
        <f t="shared" si="1"/>
        <v>17.5</v>
      </c>
      <c r="B38" s="199">
        <f t="shared" si="2"/>
        <v>33</v>
      </c>
      <c r="C38" s="212">
        <v>1618.0659999999998</v>
      </c>
      <c r="D38" s="213"/>
      <c r="E38" s="213"/>
      <c r="F38" s="213">
        <v>239.59800000000001</v>
      </c>
      <c r="G38" s="197">
        <f t="shared" si="3"/>
        <v>1857.6639999999998</v>
      </c>
      <c r="H38" s="140"/>
    </row>
    <row r="39" spans="1:8">
      <c r="A39" s="198">
        <f t="shared" si="1"/>
        <v>18</v>
      </c>
      <c r="B39" s="199">
        <f t="shared" si="2"/>
        <v>34</v>
      </c>
      <c r="C39" s="212">
        <v>1618.0650000000001</v>
      </c>
      <c r="D39" s="213"/>
      <c r="E39" s="213"/>
      <c r="F39" s="213">
        <v>174.25500000000002</v>
      </c>
      <c r="G39" s="197">
        <f t="shared" si="3"/>
        <v>1792.3200000000002</v>
      </c>
      <c r="H39" s="140"/>
    </row>
    <row r="40" spans="1:8">
      <c r="A40" s="198">
        <f t="shared" si="1"/>
        <v>18.5</v>
      </c>
      <c r="B40" s="199">
        <f t="shared" si="2"/>
        <v>35</v>
      </c>
      <c r="C40" s="212">
        <v>958.27199999999993</v>
      </c>
      <c r="D40" s="213"/>
      <c r="E40" s="213"/>
      <c r="F40" s="213">
        <v>152.47300000000001</v>
      </c>
      <c r="G40" s="197">
        <f t="shared" si="3"/>
        <v>1110.7449999999999</v>
      </c>
      <c r="H40" s="140"/>
    </row>
    <row r="41" spans="1:8">
      <c r="A41" s="198">
        <f t="shared" si="1"/>
        <v>19</v>
      </c>
      <c r="B41" s="199">
        <f t="shared" si="2"/>
        <v>36</v>
      </c>
      <c r="C41" s="212">
        <v>549.827</v>
      </c>
      <c r="D41" s="213"/>
      <c r="E41" s="213"/>
      <c r="F41" s="213">
        <v>130.691</v>
      </c>
      <c r="G41" s="197">
        <f t="shared" si="3"/>
        <v>680.51800000000003</v>
      </c>
      <c r="H41" s="140"/>
    </row>
    <row r="42" spans="1:8">
      <c r="A42" s="198">
        <f t="shared" si="1"/>
        <v>19.5</v>
      </c>
      <c r="B42" s="199">
        <f t="shared" si="2"/>
        <v>37</v>
      </c>
      <c r="C42" s="212">
        <v>329.89599999999996</v>
      </c>
      <c r="D42" s="213"/>
      <c r="E42" s="213"/>
      <c r="F42" s="213"/>
      <c r="G42" s="197">
        <f t="shared" si="3"/>
        <v>329.89599999999996</v>
      </c>
      <c r="H42" s="140"/>
    </row>
    <row r="43" spans="1:8">
      <c r="A43" s="198">
        <f t="shared" si="1"/>
        <v>20</v>
      </c>
      <c r="B43" s="199">
        <f t="shared" si="2"/>
        <v>38</v>
      </c>
      <c r="C43" s="212">
        <v>141.38400000000001</v>
      </c>
      <c r="D43" s="213"/>
      <c r="E43" s="213"/>
      <c r="F43" s="213"/>
      <c r="G43" s="197">
        <f t="shared" si="3"/>
        <v>141.38400000000001</v>
      </c>
      <c r="H43" s="140"/>
    </row>
    <row r="44" spans="1:8">
      <c r="A44" s="198">
        <f t="shared" si="1"/>
        <v>20.5</v>
      </c>
      <c r="B44" s="199">
        <f t="shared" si="2"/>
        <v>39</v>
      </c>
      <c r="C44" s="212">
        <v>15.709</v>
      </c>
      <c r="D44" s="213"/>
      <c r="E44" s="213"/>
      <c r="F44" s="213"/>
      <c r="G44" s="197">
        <f t="shared" si="3"/>
        <v>15.709</v>
      </c>
      <c r="H44" s="140"/>
    </row>
    <row r="45" spans="1:8">
      <c r="A45" s="198">
        <f t="shared" si="1"/>
        <v>21</v>
      </c>
      <c r="B45" s="199">
        <f t="shared" si="2"/>
        <v>40</v>
      </c>
      <c r="C45" s="212">
        <v>15.709</v>
      </c>
      <c r="D45" s="213"/>
      <c r="E45" s="213"/>
      <c r="F45" s="213"/>
      <c r="G45" s="197">
        <f t="shared" si="3"/>
        <v>15.709</v>
      </c>
      <c r="H45" s="140"/>
    </row>
    <row r="46" spans="1:8">
      <c r="A46" s="198">
        <f t="shared" si="1"/>
        <v>21.5</v>
      </c>
      <c r="B46" s="199">
        <f t="shared" si="2"/>
        <v>41</v>
      </c>
      <c r="C46" s="212"/>
      <c r="D46" s="213"/>
      <c r="E46" s="213"/>
      <c r="F46" s="213"/>
      <c r="G46" s="197">
        <f t="shared" si="3"/>
        <v>0</v>
      </c>
      <c r="H46" s="140"/>
    </row>
    <row r="47" spans="1:8">
      <c r="A47" s="198">
        <f t="shared" si="1"/>
        <v>22</v>
      </c>
      <c r="B47" s="199">
        <f t="shared" si="2"/>
        <v>42</v>
      </c>
      <c r="C47" s="212"/>
      <c r="D47" s="213"/>
      <c r="E47" s="213"/>
      <c r="F47" s="213"/>
      <c r="G47" s="197">
        <f t="shared" si="3"/>
        <v>0</v>
      </c>
      <c r="H47" s="140"/>
    </row>
    <row r="48" spans="1:8">
      <c r="A48" s="198">
        <f t="shared" si="1"/>
        <v>22.5</v>
      </c>
      <c r="B48" s="199">
        <f t="shared" si="2"/>
        <v>43</v>
      </c>
      <c r="C48" s="212"/>
      <c r="D48" s="213"/>
      <c r="E48" s="213"/>
      <c r="F48" s="213"/>
      <c r="G48" s="197">
        <f t="shared" si="3"/>
        <v>0</v>
      </c>
      <c r="H48" s="140"/>
    </row>
    <row r="49" spans="1:8">
      <c r="A49" s="198">
        <f t="shared" si="1"/>
        <v>23</v>
      </c>
      <c r="B49" s="199">
        <f t="shared" si="2"/>
        <v>44</v>
      </c>
      <c r="C49" s="212"/>
      <c r="D49" s="213"/>
      <c r="E49" s="213"/>
      <c r="F49" s="213"/>
      <c r="G49" s="197">
        <f t="shared" si="3"/>
        <v>0</v>
      </c>
      <c r="H49" s="140"/>
    </row>
    <row r="50" spans="1:8">
      <c r="A50" s="198">
        <f t="shared" si="1"/>
        <v>23.5</v>
      </c>
      <c r="B50" s="199">
        <f t="shared" si="2"/>
        <v>45</v>
      </c>
      <c r="C50" s="212"/>
      <c r="D50" s="213"/>
      <c r="E50" s="213"/>
      <c r="F50" s="213"/>
      <c r="G50" s="197">
        <f t="shared" si="3"/>
        <v>0</v>
      </c>
      <c r="H50" s="140"/>
    </row>
    <row r="51" spans="1:8">
      <c r="A51" s="198">
        <f t="shared" si="1"/>
        <v>24</v>
      </c>
      <c r="B51" s="199">
        <f t="shared" si="2"/>
        <v>46</v>
      </c>
      <c r="C51" s="212"/>
      <c r="D51" s="213"/>
      <c r="E51" s="213"/>
      <c r="F51" s="213"/>
      <c r="G51" s="197">
        <f t="shared" si="3"/>
        <v>0</v>
      </c>
      <c r="H51" s="140"/>
    </row>
    <row r="52" spans="1:8">
      <c r="A52" s="198">
        <f t="shared" si="1"/>
        <v>24.5</v>
      </c>
      <c r="B52" s="199">
        <f t="shared" si="2"/>
        <v>47</v>
      </c>
      <c r="C52" s="212"/>
      <c r="D52" s="213"/>
      <c r="E52" s="213"/>
      <c r="F52" s="213"/>
      <c r="G52" s="197">
        <f t="shared" si="3"/>
        <v>0</v>
      </c>
      <c r="H52" s="140"/>
    </row>
    <row r="53" spans="1:8">
      <c r="A53" s="198">
        <f t="shared" si="1"/>
        <v>25</v>
      </c>
      <c r="B53" s="199">
        <f t="shared" si="2"/>
        <v>48</v>
      </c>
      <c r="C53" s="212"/>
      <c r="D53" s="213"/>
      <c r="E53" s="213"/>
      <c r="F53" s="213"/>
      <c r="G53" s="197">
        <f t="shared" si="3"/>
        <v>0</v>
      </c>
      <c r="H53" s="140"/>
    </row>
    <row r="54" spans="1:8">
      <c r="A54" s="198">
        <f t="shared" si="1"/>
        <v>25.5</v>
      </c>
      <c r="B54" s="199">
        <f t="shared" si="2"/>
        <v>49</v>
      </c>
      <c r="C54" s="212"/>
      <c r="D54" s="213"/>
      <c r="E54" s="213"/>
      <c r="F54" s="213"/>
      <c r="G54" s="197">
        <f t="shared" si="3"/>
        <v>0</v>
      </c>
      <c r="H54" s="140"/>
    </row>
    <row r="55" spans="1:8">
      <c r="A55" s="198">
        <f t="shared" si="1"/>
        <v>26</v>
      </c>
      <c r="B55" s="199">
        <f t="shared" si="2"/>
        <v>50</v>
      </c>
      <c r="C55" s="212"/>
      <c r="D55" s="213"/>
      <c r="E55" s="213"/>
      <c r="F55" s="213"/>
      <c r="G55" s="197">
        <f t="shared" si="3"/>
        <v>0</v>
      </c>
      <c r="H55" s="140"/>
    </row>
    <row r="56" spans="1:8">
      <c r="A56" s="198">
        <f t="shared" si="1"/>
        <v>26.5</v>
      </c>
      <c r="B56" s="199">
        <f>B55+1</f>
        <v>51</v>
      </c>
      <c r="C56" s="212"/>
      <c r="D56" s="213"/>
      <c r="E56" s="213"/>
      <c r="F56" s="213"/>
      <c r="G56" s="197">
        <f t="shared" si="3"/>
        <v>0</v>
      </c>
      <c r="H56" s="140"/>
    </row>
    <row r="57" spans="1:8">
      <c r="A57" s="198">
        <f t="shared" si="1"/>
        <v>27</v>
      </c>
      <c r="B57" s="199">
        <f>B56+1</f>
        <v>52</v>
      </c>
      <c r="C57" s="212"/>
      <c r="D57" s="213"/>
      <c r="E57" s="213"/>
      <c r="F57" s="213"/>
      <c r="G57" s="197">
        <f t="shared" si="3"/>
        <v>0</v>
      </c>
      <c r="H57" s="140"/>
    </row>
    <row r="58" spans="1:8">
      <c r="A58" s="198">
        <f t="shared" si="1"/>
        <v>27.5</v>
      </c>
      <c r="B58" s="199">
        <f>B57+1</f>
        <v>53</v>
      </c>
      <c r="C58" s="212"/>
      <c r="D58" s="213"/>
      <c r="E58" s="213"/>
      <c r="F58" s="213"/>
      <c r="G58" s="197">
        <f t="shared" si="3"/>
        <v>0</v>
      </c>
      <c r="H58" s="140"/>
    </row>
    <row r="59" spans="1:8">
      <c r="A59" s="198">
        <f t="shared" si="1"/>
        <v>28</v>
      </c>
      <c r="B59" s="199">
        <f t="shared" ref="B59:B65" si="4">B58+1</f>
        <v>54</v>
      </c>
      <c r="C59" s="212"/>
      <c r="D59" s="213"/>
      <c r="E59" s="213"/>
      <c r="F59" s="213"/>
      <c r="G59" s="197">
        <f t="shared" si="3"/>
        <v>0</v>
      </c>
      <c r="H59" s="140"/>
    </row>
    <row r="60" spans="1:8">
      <c r="A60" s="198">
        <f t="shared" si="1"/>
        <v>28.5</v>
      </c>
      <c r="B60" s="199">
        <f t="shared" si="4"/>
        <v>55</v>
      </c>
      <c r="C60" s="212"/>
      <c r="D60" s="213"/>
      <c r="E60" s="213"/>
      <c r="F60" s="213"/>
      <c r="G60" s="197">
        <f t="shared" si="3"/>
        <v>0</v>
      </c>
      <c r="H60" s="140"/>
    </row>
    <row r="61" spans="1:8">
      <c r="A61" s="198">
        <f t="shared" si="1"/>
        <v>29</v>
      </c>
      <c r="B61" s="199">
        <f t="shared" si="4"/>
        <v>56</v>
      </c>
      <c r="C61" s="212"/>
      <c r="D61" s="213"/>
      <c r="E61" s="213"/>
      <c r="F61" s="213"/>
      <c r="G61" s="197">
        <f t="shared" si="3"/>
        <v>0</v>
      </c>
      <c r="H61" s="140"/>
    </row>
    <row r="62" spans="1:8">
      <c r="A62" s="198">
        <f t="shared" si="1"/>
        <v>29.5</v>
      </c>
      <c r="B62" s="199">
        <f t="shared" si="4"/>
        <v>57</v>
      </c>
      <c r="C62" s="212"/>
      <c r="D62" s="213"/>
      <c r="E62" s="213"/>
      <c r="F62" s="213"/>
      <c r="G62" s="197">
        <f t="shared" si="3"/>
        <v>0</v>
      </c>
      <c r="H62" s="140"/>
    </row>
    <row r="63" spans="1:8">
      <c r="A63" s="198">
        <f t="shared" si="1"/>
        <v>30</v>
      </c>
      <c r="B63" s="199">
        <f t="shared" si="4"/>
        <v>58</v>
      </c>
      <c r="C63" s="212"/>
      <c r="D63" s="213"/>
      <c r="E63" s="213"/>
      <c r="F63" s="213"/>
      <c r="G63" s="197">
        <f t="shared" si="3"/>
        <v>0</v>
      </c>
      <c r="H63" s="140"/>
    </row>
    <row r="64" spans="1:8">
      <c r="A64" s="198">
        <f t="shared" si="1"/>
        <v>30.5</v>
      </c>
      <c r="B64" s="199">
        <f t="shared" si="4"/>
        <v>59</v>
      </c>
      <c r="C64" s="212"/>
      <c r="D64" s="213"/>
      <c r="E64" s="213"/>
      <c r="F64" s="213"/>
      <c r="G64" s="197">
        <f t="shared" si="3"/>
        <v>0</v>
      </c>
      <c r="H64" s="140"/>
    </row>
    <row r="65" spans="1:8">
      <c r="A65" s="198">
        <f t="shared" si="1"/>
        <v>31</v>
      </c>
      <c r="B65" s="199">
        <f t="shared" si="4"/>
        <v>60</v>
      </c>
      <c r="C65" s="212"/>
      <c r="D65" s="213"/>
      <c r="E65" s="213"/>
      <c r="F65" s="213"/>
      <c r="G65" s="197">
        <f t="shared" si="3"/>
        <v>0</v>
      </c>
      <c r="H65" s="140"/>
    </row>
    <row r="66" spans="1:8">
      <c r="A66" s="201"/>
      <c r="B66" s="202" t="s">
        <v>30</v>
      </c>
      <c r="C66" s="203"/>
      <c r="D66" s="203"/>
      <c r="E66" s="203"/>
      <c r="F66" s="203"/>
      <c r="G66" s="203">
        <f>SUM(G10:G65)</f>
        <v>36722.466000000015</v>
      </c>
      <c r="H66" s="140"/>
    </row>
    <row r="67" spans="1:8">
      <c r="A67" s="204"/>
      <c r="B67" s="205"/>
      <c r="C67" s="206"/>
      <c r="D67" s="206"/>
      <c r="E67" s="206"/>
      <c r="F67" s="206"/>
      <c r="G67" s="206"/>
      <c r="H67" s="140"/>
    </row>
    <row r="68" spans="1:8">
      <c r="A68" s="207"/>
      <c r="B68" s="202" t="s">
        <v>31</v>
      </c>
      <c r="C68" s="209">
        <v>3563.2636599999992</v>
      </c>
      <c r="D68" s="342">
        <v>0.61860000000000004</v>
      </c>
      <c r="E68" s="209"/>
      <c r="F68" s="209">
        <v>3419.9349999999995</v>
      </c>
      <c r="G68" s="208">
        <f>SUM(C68:F68)</f>
        <v>6983.817259999998</v>
      </c>
      <c r="H68" s="140"/>
    </row>
    <row r="69" spans="1:8">
      <c r="A69" s="140"/>
      <c r="B69" s="204"/>
      <c r="C69" s="140"/>
      <c r="D69" s="140"/>
      <c r="E69" s="140"/>
      <c r="F69" s="140"/>
      <c r="G69" s="140"/>
      <c r="H69" s="140"/>
    </row>
    <row r="70" spans="1:8">
      <c r="A70" s="134" t="s">
        <v>32</v>
      </c>
      <c r="B70" s="204"/>
      <c r="C70" s="140"/>
      <c r="D70" s="140"/>
      <c r="E70" s="140"/>
      <c r="F70" s="140"/>
      <c r="G70" s="140"/>
      <c r="H70" s="140"/>
    </row>
    <row r="71" spans="1:8">
      <c r="A71" s="140"/>
      <c r="B71" s="140"/>
      <c r="C71" s="140"/>
      <c r="D71" s="140"/>
      <c r="E71" s="140"/>
      <c r="F71" s="140"/>
      <c r="G71" s="140"/>
      <c r="H71" s="140"/>
    </row>
    <row r="72" spans="1:8">
      <c r="A72" s="161"/>
      <c r="B72" s="161"/>
      <c r="C72" s="21"/>
      <c r="D72" s="21"/>
      <c r="E72" s="21"/>
      <c r="F72" s="21"/>
      <c r="G72" s="21"/>
      <c r="H72" s="21"/>
    </row>
    <row r="73" spans="1:8">
      <c r="A73" s="140"/>
      <c r="B73" s="140"/>
      <c r="C73" s="140"/>
      <c r="D73" s="140"/>
      <c r="E73" s="140"/>
      <c r="F73" s="140"/>
      <c r="G73" s="140"/>
    </row>
  </sheetData>
  <printOptions horizontalCentered="1"/>
  <pageMargins left="0.59055118110236227" right="0.59055118110236227" top="0.78740157480314965" bottom="0.59055118110236227" header="0.51181102362204722" footer="0.51181102362204722"/>
  <pageSetup paperSize="9" scale="79" orientation="portrait" horizontalDpi="4294967292" verticalDpi="4294967292" r:id="rId1"/>
  <headerFooter alignWithMargins="0">
    <oddFooter>&amp;C&amp;9&amp;D   &amp;T</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S98"/>
  <sheetViews>
    <sheetView zoomScale="75" workbookViewId="0">
      <selection activeCell="S37" sqref="S37"/>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7" t="s">
        <v>61</v>
      </c>
      <c r="J4" s="301"/>
      <c r="K4" s="302"/>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2019</v>
      </c>
      <c r="D6" s="89"/>
      <c r="E6" s="90"/>
      <c r="F6" s="26"/>
      <c r="G6" s="26"/>
      <c r="H6" s="27" t="s">
        <v>19</v>
      </c>
      <c r="I6" s="294">
        <f>+'START HERE'!F10</f>
        <v>42549</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2019</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7" t="s">
        <v>62</v>
      </c>
      <c r="J4" s="301"/>
      <c r="K4" s="302"/>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2019</v>
      </c>
      <c r="D6" s="89"/>
      <c r="E6" s="90"/>
      <c r="F6" s="26"/>
      <c r="G6" s="26"/>
      <c r="H6" s="27" t="s">
        <v>19</v>
      </c>
      <c r="I6" s="294">
        <f>+'START HERE'!F10</f>
        <v>42549</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2019</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IF(SUM(E12:E27)&gt;0,(C28*E28)/1000,"na")</f>
        <v>na</v>
      </c>
      <c r="E36" s="131" t="s">
        <v>104</v>
      </c>
      <c r="F36" s="141" t="s">
        <v>110</v>
      </c>
      <c r="G36" s="142" t="str">
        <f>IF(SUM(H12:H27)&gt;0,(F28*H28)/1000,"na")</f>
        <v>na</v>
      </c>
      <c r="H36" s="131" t="s">
        <v>104</v>
      </c>
      <c r="I36" s="141" t="s">
        <v>110</v>
      </c>
      <c r="J36" s="142" t="str">
        <f>IF(SUM(K12:K27)&gt;0,(I28*K28)/1000,"na")</f>
        <v>na</v>
      </c>
      <c r="K36" s="131" t="s">
        <v>104</v>
      </c>
      <c r="L36" s="141" t="s">
        <v>110</v>
      </c>
      <c r="M36" s="142" t="str">
        <f>IF(SUM(N12:N27)&gt;0,(L28*N28),"na")</f>
        <v>na</v>
      </c>
      <c r="N36" s="131" t="s">
        <v>104</v>
      </c>
      <c r="O36" s="141" t="s">
        <v>110</v>
      </c>
      <c r="P36" s="142" t="str">
        <f>IF(SUM(Q12:Q27)&gt;0,(O28*Q28)/1000,"na")</f>
        <v>na</v>
      </c>
      <c r="Q36" s="131" t="s">
        <v>104</v>
      </c>
      <c r="R36" s="26"/>
      <c r="S36" s="26"/>
    </row>
    <row r="37" spans="1:19" s="3" customFormat="1" ht="14.1" customHeight="1" thickBot="1">
      <c r="A37" s="78"/>
      <c r="B37" s="140"/>
      <c r="C37" s="141" t="s">
        <v>110</v>
      </c>
      <c r="D37" s="143" t="str">
        <f>IF(SUM(E12:E27)&gt;0,D34/D36/1000,"na")</f>
        <v>na</v>
      </c>
      <c r="E37" s="144" t="s">
        <v>111</v>
      </c>
      <c r="F37" s="141" t="s">
        <v>110</v>
      </c>
      <c r="G37" s="143" t="str">
        <f>IF(SUM(H12:H27)&gt;0,G34/G36/1000,"na")</f>
        <v>na</v>
      </c>
      <c r="H37" s="144" t="s">
        <v>111</v>
      </c>
      <c r="I37" s="141" t="s">
        <v>110</v>
      </c>
      <c r="J37" s="143" t="str">
        <f>IF(SUM(K12:K27)&gt;0,J34/J36/1000,"na")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7" t="s">
        <v>63</v>
      </c>
      <c r="J4" s="301"/>
      <c r="K4" s="302"/>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2019</v>
      </c>
      <c r="D6" s="89"/>
      <c r="E6" s="90"/>
      <c r="F6" s="26"/>
      <c r="G6" s="26"/>
      <c r="H6" s="27" t="s">
        <v>19</v>
      </c>
      <c r="I6" s="294">
        <f>+'START HERE'!F10</f>
        <v>42549</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2019</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IF(SUM(E12:E27)&gt;0,(C28*E28)/1000,"na")</f>
        <v>na</v>
      </c>
      <c r="E36" s="131" t="s">
        <v>104</v>
      </c>
      <c r="F36" s="141" t="s">
        <v>110</v>
      </c>
      <c r="G36" s="142" t="str">
        <f>IF(SUM(H12:H27)&gt;0,(F28*H28)/1000,"na")</f>
        <v>na</v>
      </c>
      <c r="H36" s="131" t="s">
        <v>104</v>
      </c>
      <c r="I36" s="141" t="s">
        <v>110</v>
      </c>
      <c r="J36" s="142" t="str">
        <f>IF(SUM(K12:K27)&gt;0,(I28*K28)/1000,"na")</f>
        <v>na</v>
      </c>
      <c r="K36" s="131" t="s">
        <v>104</v>
      </c>
      <c r="L36" s="141" t="s">
        <v>110</v>
      </c>
      <c r="M36" s="142" t="str">
        <f>IF(SUM(N12:N27)&gt;0,(L28*N28),"na")</f>
        <v>na</v>
      </c>
      <c r="N36" s="131" t="s">
        <v>104</v>
      </c>
      <c r="O36" s="141" t="s">
        <v>110</v>
      </c>
      <c r="P36" s="142" t="str">
        <f>IF(SUM(Q12:Q27)&gt;0,(O28*Q28)/1000,"na")</f>
        <v>na</v>
      </c>
      <c r="Q36" s="131" t="s">
        <v>104</v>
      </c>
      <c r="R36" s="26"/>
      <c r="S36" s="26"/>
    </row>
    <row r="37" spans="1:19" s="3" customFormat="1" ht="14.1" customHeight="1" thickBot="1">
      <c r="A37" s="78"/>
      <c r="B37" s="140"/>
      <c r="C37" s="141" t="s">
        <v>110</v>
      </c>
      <c r="D37" s="143" t="str">
        <f>IF(SUM(E12:E27)&gt;0,D34/D36/1000,"na")</f>
        <v>na</v>
      </c>
      <c r="E37" s="144" t="s">
        <v>111</v>
      </c>
      <c r="F37" s="141" t="s">
        <v>110</v>
      </c>
      <c r="G37" s="143" t="str">
        <f>IF(SUM(H12:H27)&gt;0,G34/G36/1000,"na")</f>
        <v>na</v>
      </c>
      <c r="H37" s="144" t="s">
        <v>111</v>
      </c>
      <c r="I37" s="141" t="s">
        <v>110</v>
      </c>
      <c r="J37" s="143" t="str">
        <f>IF(SUM(K12:K27)&gt;0,J34/J36/1000,"na")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7" t="s">
        <v>64</v>
      </c>
      <c r="J4" s="301"/>
      <c r="K4" s="302"/>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2019</v>
      </c>
      <c r="D6" s="89"/>
      <c r="E6" s="90"/>
      <c r="F6" s="26"/>
      <c r="G6" s="26"/>
      <c r="H6" s="27" t="s">
        <v>19</v>
      </c>
      <c r="I6" s="294">
        <f>+'START HERE'!F10</f>
        <v>42549</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2019</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IF(SUM(E12:E27)&gt;0,(C28*E28)/1000,"na")</f>
        <v>na</v>
      </c>
      <c r="E36" s="131" t="s">
        <v>104</v>
      </c>
      <c r="F36" s="141" t="s">
        <v>110</v>
      </c>
      <c r="G36" s="142" t="str">
        <f>IF(SUM(H12:H27)&gt;0,(F28*H28)/1000,"na")</f>
        <v>na</v>
      </c>
      <c r="H36" s="131" t="s">
        <v>104</v>
      </c>
      <c r="I36" s="141" t="s">
        <v>110</v>
      </c>
      <c r="J36" s="142" t="str">
        <f>IF(SUM(K12:K27)&gt;0,(I28*K28)/1000,"na")</f>
        <v>na</v>
      </c>
      <c r="K36" s="131" t="s">
        <v>104</v>
      </c>
      <c r="L36" s="141" t="s">
        <v>110</v>
      </c>
      <c r="M36" s="142" t="str">
        <f>IF(SUM(N12:N27)&gt;0,(L28*N28),"na")</f>
        <v>na</v>
      </c>
      <c r="N36" s="131" t="s">
        <v>104</v>
      </c>
      <c r="O36" s="141" t="s">
        <v>110</v>
      </c>
      <c r="P36" s="142" t="str">
        <f>IF(SUM(Q12:Q27)&gt;0,(O28*Q28)/1000,"na")</f>
        <v>na</v>
      </c>
      <c r="Q36" s="131" t="s">
        <v>104</v>
      </c>
      <c r="R36" s="26"/>
      <c r="S36" s="26"/>
    </row>
    <row r="37" spans="1:19" s="3" customFormat="1" ht="14.1" customHeight="1" thickBot="1">
      <c r="A37" s="78"/>
      <c r="B37" s="140"/>
      <c r="C37" s="141" t="s">
        <v>110</v>
      </c>
      <c r="D37" s="143" t="str">
        <f>IF(SUM(E12:E27)&gt;0,D34/D36/1000,"na")</f>
        <v>na</v>
      </c>
      <c r="E37" s="144" t="s">
        <v>111</v>
      </c>
      <c r="F37" s="141" t="s">
        <v>110</v>
      </c>
      <c r="G37" s="143" t="str">
        <f>IF(SUM(H12:H27)&gt;0,G34/G36/1000,"na")</f>
        <v>na</v>
      </c>
      <c r="H37" s="144" t="s">
        <v>111</v>
      </c>
      <c r="I37" s="141" t="s">
        <v>110</v>
      </c>
      <c r="J37" s="143" t="str">
        <f>IF(SUM(K12:K27)&gt;0,J34/J36/1000,"na")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5" width="8.140625" customWidth="1"/>
    <col min="16" max="16" width="9.140625" customWidth="1"/>
    <col min="17"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7" t="s">
        <v>65</v>
      </c>
      <c r="J4" s="301"/>
      <c r="K4" s="302"/>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2019</v>
      </c>
      <c r="D6" s="89"/>
      <c r="E6" s="90"/>
      <c r="F6" s="26"/>
      <c r="G6" s="26"/>
      <c r="H6" s="27" t="s">
        <v>19</v>
      </c>
      <c r="I6" s="294">
        <f>+'START HERE'!F10</f>
        <v>42549</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2019</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7" t="s">
        <v>66</v>
      </c>
      <c r="J4" s="301"/>
      <c r="K4" s="302"/>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2019</v>
      </c>
      <c r="D6" s="89"/>
      <c r="E6" s="90"/>
      <c r="F6" s="26"/>
      <c r="G6" s="26"/>
      <c r="H6" s="27" t="s">
        <v>19</v>
      </c>
      <c r="I6" s="294">
        <f>+'START HERE'!F10</f>
        <v>42549</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2019</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IF(SUM(E12:E27)&gt;0,(C28*E28)/1000,"na")</f>
        <v>na</v>
      </c>
      <c r="E36" s="131" t="s">
        <v>104</v>
      </c>
      <c r="F36" s="141" t="s">
        <v>110</v>
      </c>
      <c r="G36" s="142" t="str">
        <f>IF(SUM(H12:H27)&gt;0,(F28*H28)/1000,"na")</f>
        <v>na</v>
      </c>
      <c r="H36" s="131" t="s">
        <v>104</v>
      </c>
      <c r="I36" s="141" t="s">
        <v>110</v>
      </c>
      <c r="J36" s="142" t="str">
        <f>IF(SUM(K12:K27)&gt;0,(I28*K28)/1000,"na")</f>
        <v>na</v>
      </c>
      <c r="K36" s="131" t="s">
        <v>104</v>
      </c>
      <c r="L36" s="141" t="s">
        <v>110</v>
      </c>
      <c r="M36" s="142" t="str">
        <f>IF(SUM(N12:N27)&gt;0,(L28*N28),"na")</f>
        <v>na</v>
      </c>
      <c r="N36" s="131" t="s">
        <v>104</v>
      </c>
      <c r="O36" s="141" t="s">
        <v>110</v>
      </c>
      <c r="P36" s="142" t="str">
        <f>IF(SUM(Q12:Q27)&gt;0,(O28*Q28)/1000,"na")</f>
        <v>na</v>
      </c>
      <c r="Q36" s="131" t="s">
        <v>104</v>
      </c>
      <c r="R36" s="26"/>
      <c r="S36" s="26"/>
    </row>
    <row r="37" spans="1:19" s="3" customFormat="1" ht="14.1" customHeight="1" thickBot="1">
      <c r="A37" s="78"/>
      <c r="B37" s="140"/>
      <c r="C37" s="141" t="s">
        <v>110</v>
      </c>
      <c r="D37" s="143" t="str">
        <f>IF(SUM(E12:E27)&gt;0,D34/D36/1000,"na")</f>
        <v>na</v>
      </c>
      <c r="E37" s="144" t="s">
        <v>111</v>
      </c>
      <c r="F37" s="141" t="s">
        <v>110</v>
      </c>
      <c r="G37" s="143" t="str">
        <f>IF(SUM(H12:H27)&gt;0,G34/G36/1000,"na")</f>
        <v>na</v>
      </c>
      <c r="H37" s="144" t="s">
        <v>111</v>
      </c>
      <c r="I37" s="141" t="s">
        <v>110</v>
      </c>
      <c r="J37" s="143" t="str">
        <f>IF(SUM(K12:K27)&gt;0,J34/J36/1000,"na")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7" t="s">
        <v>67</v>
      </c>
      <c r="J4" s="301"/>
      <c r="K4" s="302"/>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2019</v>
      </c>
      <c r="D6" s="89"/>
      <c r="E6" s="90"/>
      <c r="F6" s="26"/>
      <c r="G6" s="26"/>
      <c r="H6" s="27" t="s">
        <v>19</v>
      </c>
      <c r="I6" s="294">
        <f>+'START HERE'!F10</f>
        <v>42549</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2019</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IF(SUM(E12:E27)&gt;0,(C28*E28)/1000,"na")</f>
        <v>na</v>
      </c>
      <c r="E36" s="131" t="s">
        <v>104</v>
      </c>
      <c r="F36" s="141" t="s">
        <v>110</v>
      </c>
      <c r="G36" s="142" t="str">
        <f>IF(SUM(H12:H27)&gt;0,(F28*H28)/1000,"na")</f>
        <v>na</v>
      </c>
      <c r="H36" s="131" t="s">
        <v>104</v>
      </c>
      <c r="I36" s="141" t="s">
        <v>110</v>
      </c>
      <c r="J36" s="142" t="str">
        <f>IF(SUM(K12:K27)&gt;0,(I28*K28)/1000,"na")</f>
        <v>na</v>
      </c>
      <c r="K36" s="131" t="s">
        <v>104</v>
      </c>
      <c r="L36" s="141" t="s">
        <v>110</v>
      </c>
      <c r="M36" s="142" t="str">
        <f>IF(SUM(N12:N27)&gt;0,(L28*N28),"na")</f>
        <v>na</v>
      </c>
      <c r="N36" s="131" t="s">
        <v>104</v>
      </c>
      <c r="O36" s="141" t="s">
        <v>110</v>
      </c>
      <c r="P36" s="142" t="str">
        <f>IF(SUM(Q12:Q27)&gt;0,(O28*Q28)/1000,"na")</f>
        <v>na</v>
      </c>
      <c r="Q36" s="131" t="s">
        <v>104</v>
      </c>
      <c r="R36" s="26"/>
      <c r="S36" s="26"/>
    </row>
    <row r="37" spans="1:19" s="3" customFormat="1" ht="14.1" customHeight="1" thickBot="1">
      <c r="A37" s="78"/>
      <c r="B37" s="140"/>
      <c r="C37" s="141" t="s">
        <v>110</v>
      </c>
      <c r="D37" s="143" t="str">
        <f>IF(SUM(E12:E27)&gt;0,D34/D36/1000,"na")</f>
        <v>na</v>
      </c>
      <c r="E37" s="144" t="s">
        <v>111</v>
      </c>
      <c r="F37" s="141" t="s">
        <v>110</v>
      </c>
      <c r="G37" s="143" t="str">
        <f>IF(SUM(H12:H27)&gt;0,G34/G36/1000,"na")</f>
        <v>na</v>
      </c>
      <c r="H37" s="144" t="s">
        <v>111</v>
      </c>
      <c r="I37" s="141" t="s">
        <v>110</v>
      </c>
      <c r="J37" s="143" t="str">
        <f>IF(SUM(K12:K27)&gt;0,J34/J36/1000,"na")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677"/>
  <sheetViews>
    <sheetView topLeftCell="A8" zoomScaleNormal="100" workbookViewId="0">
      <selection activeCell="P34" sqref="P34"/>
    </sheetView>
  </sheetViews>
  <sheetFormatPr defaultRowHeight="12.75"/>
  <cols>
    <col min="2" max="2" width="9.5703125" customWidth="1"/>
    <col min="11" max="11" width="10.5703125" customWidth="1"/>
    <col min="12" max="12" width="9.85546875" customWidth="1"/>
    <col min="13" max="13" width="9.140625" customWidth="1"/>
    <col min="15" max="15" width="11.28515625" bestFit="1" customWidth="1"/>
    <col min="16" max="16" width="11.140625" bestFit="1" customWidth="1"/>
    <col min="18" max="18" width="10.5703125" customWidth="1"/>
    <col min="19" max="19" width="15.28515625" customWidth="1"/>
    <col min="20" max="20" width="10" customWidth="1"/>
    <col min="21" max="22" width="16.28515625" customWidth="1"/>
  </cols>
  <sheetData>
    <row r="1" spans="1:19" ht="15.75">
      <c r="A1" s="287" t="s">
        <v>136</v>
      </c>
      <c r="B1" s="20"/>
      <c r="C1" s="20"/>
      <c r="D1" s="20"/>
      <c r="E1" s="20"/>
      <c r="F1" s="20"/>
      <c r="G1" s="20"/>
      <c r="H1" s="20"/>
      <c r="I1" s="140"/>
      <c r="J1" s="140"/>
      <c r="N1" s="306"/>
      <c r="O1" s="306"/>
      <c r="P1" s="306"/>
    </row>
    <row r="2" spans="1:19">
      <c r="A2" s="22"/>
      <c r="B2" s="20"/>
      <c r="C2" s="20"/>
      <c r="D2" s="20"/>
      <c r="E2" s="20"/>
      <c r="F2" s="20"/>
      <c r="G2" s="20"/>
      <c r="H2" s="20"/>
      <c r="I2" s="140"/>
      <c r="J2" s="140"/>
      <c r="N2" s="306"/>
    </row>
    <row r="3" spans="1:19" ht="13.5" thickBot="1">
      <c r="A3" s="22"/>
      <c r="B3" s="140"/>
      <c r="C3" s="20"/>
      <c r="D3" s="20"/>
      <c r="E3" s="20"/>
      <c r="F3" s="20"/>
      <c r="G3" s="20"/>
      <c r="H3" s="20"/>
      <c r="I3" s="140"/>
      <c r="J3" s="140"/>
      <c r="N3" s="306"/>
    </row>
    <row r="4" spans="1:19" ht="15.75">
      <c r="A4" s="23" t="s">
        <v>14</v>
      </c>
      <c r="B4" s="24" t="str">
        <f>+'START HERE'!F7</f>
        <v>Ireland</v>
      </c>
      <c r="C4" s="25"/>
      <c r="D4" s="26"/>
      <c r="E4" s="27" t="s">
        <v>16</v>
      </c>
      <c r="F4" s="49" t="s">
        <v>1758</v>
      </c>
      <c r="G4" s="215"/>
      <c r="H4" s="20"/>
      <c r="I4" s="140"/>
      <c r="J4" s="140"/>
      <c r="N4" s="306"/>
    </row>
    <row r="5" spans="1:19" ht="15.75">
      <c r="A5" s="23" t="s">
        <v>15</v>
      </c>
      <c r="B5" s="24" t="str">
        <f>+'START HERE'!F6</f>
        <v>Horse Mackerel</v>
      </c>
      <c r="C5" s="25"/>
      <c r="D5" s="20"/>
      <c r="E5" s="28" t="s">
        <v>18</v>
      </c>
      <c r="F5" s="214" t="s">
        <v>137</v>
      </c>
      <c r="G5" s="216"/>
      <c r="H5" s="20"/>
      <c r="I5" s="140"/>
      <c r="J5" s="140"/>
      <c r="N5" s="306"/>
    </row>
    <row r="6" spans="1:19" ht="18.75" thickBot="1">
      <c r="A6" s="23" t="s">
        <v>17</v>
      </c>
      <c r="B6" s="24">
        <f>+'START HERE'!K8</f>
        <v>2019</v>
      </c>
      <c r="C6" s="29"/>
      <c r="D6" s="26"/>
      <c r="E6" s="28" t="s">
        <v>19</v>
      </c>
      <c r="F6" s="288">
        <f>+'START HERE'!F10</f>
        <v>42549</v>
      </c>
      <c r="G6" s="289"/>
      <c r="H6" s="20"/>
      <c r="I6" s="140"/>
      <c r="J6" s="140"/>
    </row>
    <row r="7" spans="1:19" ht="15.75">
      <c r="A7" s="23"/>
      <c r="B7" s="30"/>
      <c r="C7" s="31"/>
      <c r="D7" s="26"/>
      <c r="E7" s="20"/>
      <c r="F7" s="20"/>
      <c r="G7" s="20"/>
      <c r="H7" s="20"/>
      <c r="I7" s="140"/>
      <c r="J7" s="140"/>
      <c r="R7" s="334"/>
      <c r="S7" s="334"/>
    </row>
    <row r="8" spans="1:19">
      <c r="A8" s="23"/>
      <c r="B8" s="321"/>
      <c r="C8" s="321"/>
      <c r="D8" s="321"/>
      <c r="E8" s="321"/>
      <c r="F8" s="321"/>
      <c r="G8" s="286" t="str">
        <f>IF(ABS(F10-'catch data'!G44)&lt;24,"","PLEASE CHECK THIS DISCREPANCY, but anything less than 100t you can ignore as a rounding error")</f>
        <v/>
      </c>
      <c r="H8" s="20"/>
      <c r="I8" s="140"/>
      <c r="J8" s="140"/>
      <c r="R8" s="335"/>
      <c r="S8" s="336"/>
    </row>
    <row r="9" spans="1:19">
      <c r="A9" s="23"/>
      <c r="B9" s="309" t="s">
        <v>77</v>
      </c>
      <c r="C9" s="309" t="s">
        <v>78</v>
      </c>
      <c r="D9" s="309" t="s">
        <v>79</v>
      </c>
      <c r="E9" s="309" t="s">
        <v>80</v>
      </c>
      <c r="F9" s="45" t="s">
        <v>138</v>
      </c>
      <c r="G9" s="20"/>
      <c r="H9" s="20"/>
      <c r="I9" s="140"/>
      <c r="J9" s="140"/>
      <c r="R9" s="335"/>
      <c r="S9" s="336"/>
    </row>
    <row r="10" spans="1:19">
      <c r="A10" s="23"/>
      <c r="B10" s="285">
        <f>SUM(B22:B1618)</f>
        <v>18109.115990000002</v>
      </c>
      <c r="C10" s="285">
        <f>SUM(C22:C1618)</f>
        <v>2.4102999999999994</v>
      </c>
      <c r="D10" s="285">
        <f>SUM(D22:D1618)</f>
        <v>197.35000000000002</v>
      </c>
      <c r="E10" s="285">
        <f>SUM(E22:E1618)</f>
        <v>10590.333000000002</v>
      </c>
      <c r="F10" s="308">
        <f>+SUM(B10:E10)</f>
        <v>28899.209290000003</v>
      </c>
      <c r="G10" s="20"/>
      <c r="H10" s="20"/>
      <c r="I10" s="140"/>
      <c r="J10" s="140"/>
      <c r="R10" s="335"/>
      <c r="S10" s="336"/>
    </row>
    <row r="11" spans="1:19" ht="15.75">
      <c r="A11" s="23"/>
      <c r="B11" s="30"/>
      <c r="C11" s="31"/>
      <c r="D11" s="26"/>
      <c r="E11" s="20"/>
      <c r="F11" s="20"/>
      <c r="G11" s="20"/>
      <c r="H11" s="20"/>
      <c r="I11" s="140"/>
      <c r="J11" s="140"/>
      <c r="R11" s="335"/>
      <c r="S11" s="336"/>
    </row>
    <row r="12" spans="1:19">
      <c r="R12" s="335"/>
      <c r="S12" s="336"/>
    </row>
    <row r="13" spans="1:19">
      <c r="R13" s="334"/>
      <c r="S13" s="334"/>
    </row>
    <row r="14" spans="1:19">
      <c r="R14" s="335"/>
      <c r="S14" s="336"/>
    </row>
    <row r="15" spans="1:19">
      <c r="R15" s="335"/>
      <c r="S15" s="336"/>
    </row>
    <row r="16" spans="1:19" ht="15.75">
      <c r="A16" s="32"/>
      <c r="B16" s="33"/>
      <c r="C16" s="34"/>
      <c r="D16" s="35"/>
      <c r="E16" s="36"/>
      <c r="F16" s="20"/>
      <c r="G16" s="20"/>
      <c r="H16" s="20"/>
      <c r="I16" s="140"/>
      <c r="J16" s="140"/>
      <c r="R16" s="335"/>
      <c r="S16" s="336"/>
    </row>
    <row r="17" spans="1:32" ht="15.75">
      <c r="A17" s="37"/>
      <c r="B17" s="30"/>
      <c r="C17" s="38" t="s">
        <v>139</v>
      </c>
      <c r="D17" s="39"/>
      <c r="E17" s="40"/>
      <c r="F17" s="20"/>
      <c r="G17" s="20"/>
      <c r="H17" s="20"/>
      <c r="I17" s="140"/>
      <c r="J17" s="140"/>
      <c r="R17" s="334"/>
      <c r="S17" s="334"/>
    </row>
    <row r="18" spans="1:32" ht="15.75">
      <c r="A18" s="41"/>
      <c r="B18" s="42"/>
      <c r="C18" s="43"/>
      <c r="D18" s="44"/>
      <c r="E18" s="45"/>
      <c r="F18" s="20"/>
      <c r="G18" s="20"/>
      <c r="H18" s="20"/>
      <c r="I18" s="140"/>
      <c r="J18" s="140"/>
    </row>
    <row r="19" spans="1:32">
      <c r="A19" s="20"/>
      <c r="B19" s="20"/>
      <c r="C19" s="20"/>
      <c r="D19" s="20"/>
      <c r="E19" s="20"/>
      <c r="F19" s="20"/>
      <c r="G19" s="20"/>
      <c r="H19" s="20"/>
      <c r="I19" s="140"/>
      <c r="J19" s="140"/>
    </row>
    <row r="20" spans="1:32">
      <c r="A20" s="20"/>
      <c r="B20" s="20"/>
      <c r="C20" s="20"/>
      <c r="D20" s="20"/>
      <c r="E20" s="20"/>
      <c r="F20" s="20"/>
      <c r="G20" s="20"/>
      <c r="H20" s="20"/>
      <c r="I20" s="140"/>
      <c r="J20" s="140"/>
    </row>
    <row r="21" spans="1:32" ht="16.899999999999999" customHeight="1">
      <c r="A21" s="21" t="s">
        <v>140</v>
      </c>
      <c r="B21" s="21" t="s">
        <v>1760</v>
      </c>
      <c r="C21" s="21" t="s">
        <v>1761</v>
      </c>
      <c r="D21" s="21" t="s">
        <v>1762</v>
      </c>
      <c r="E21" s="21" t="s">
        <v>1763</v>
      </c>
      <c r="F21" s="21" t="s">
        <v>141</v>
      </c>
      <c r="G21" s="21" t="s">
        <v>142</v>
      </c>
      <c r="H21" s="21" t="s">
        <v>143</v>
      </c>
      <c r="I21" s="21"/>
      <c r="J21" s="21"/>
      <c r="K21" s="21"/>
      <c r="L21" s="21"/>
      <c r="M21" s="21"/>
      <c r="S21" s="21"/>
      <c r="T21" s="21"/>
      <c r="U21" s="21"/>
      <c r="V21" s="21"/>
      <c r="W21" s="21"/>
      <c r="X21" s="21"/>
      <c r="Y21" s="21"/>
      <c r="Z21" s="21"/>
      <c r="AA21" s="21"/>
      <c r="AB21" s="21"/>
      <c r="AC21" s="21"/>
      <c r="AD21" s="21"/>
      <c r="AE21" s="21"/>
      <c r="AF21" s="21"/>
    </row>
    <row r="22" spans="1:32">
      <c r="A22" s="21" t="s">
        <v>144</v>
      </c>
      <c r="B22" s="18"/>
      <c r="C22" s="18"/>
      <c r="D22" s="18"/>
      <c r="E22" s="18"/>
      <c r="F22" s="323">
        <v>36.25</v>
      </c>
      <c r="G22" s="323">
        <v>-17.25</v>
      </c>
      <c r="H22" s="323" t="s">
        <v>145</v>
      </c>
    </row>
    <row r="23" spans="1:32">
      <c r="A23" s="21" t="s">
        <v>146</v>
      </c>
      <c r="B23" s="18"/>
      <c r="C23" s="18"/>
      <c r="D23" s="18"/>
      <c r="E23" s="18"/>
      <c r="F23" s="323">
        <v>36.25</v>
      </c>
      <c r="G23" s="323">
        <v>-16.25</v>
      </c>
      <c r="H23" s="323" t="s">
        <v>145</v>
      </c>
    </row>
    <row r="24" spans="1:32">
      <c r="A24" s="21" t="s">
        <v>147</v>
      </c>
      <c r="B24" s="18"/>
      <c r="C24" s="18"/>
      <c r="D24" s="18"/>
      <c r="E24" s="18"/>
      <c r="F24" s="323">
        <v>36.25</v>
      </c>
      <c r="G24" s="323">
        <v>-15.25</v>
      </c>
      <c r="H24" s="323" t="s">
        <v>145</v>
      </c>
    </row>
    <row r="25" spans="1:32">
      <c r="A25" s="21" t="s">
        <v>148</v>
      </c>
      <c r="B25" s="18"/>
      <c r="C25" s="18"/>
      <c r="D25" s="18"/>
      <c r="E25" s="18"/>
      <c r="F25" s="323">
        <v>36.25</v>
      </c>
      <c r="G25" s="323">
        <v>-14.25</v>
      </c>
      <c r="H25" s="323" t="s">
        <v>145</v>
      </c>
    </row>
    <row r="26" spans="1:32">
      <c r="A26" s="21" t="s">
        <v>149</v>
      </c>
      <c r="B26" s="18"/>
      <c r="C26" s="18"/>
      <c r="D26" s="18"/>
      <c r="E26" s="18"/>
      <c r="F26" s="323">
        <v>36.25</v>
      </c>
      <c r="G26" s="323">
        <v>-13.25</v>
      </c>
      <c r="H26" s="323" t="s">
        <v>145</v>
      </c>
    </row>
    <row r="27" spans="1:32">
      <c r="A27" s="21" t="s">
        <v>150</v>
      </c>
      <c r="B27" s="18"/>
      <c r="C27" s="18"/>
      <c r="D27" s="18"/>
      <c r="E27" s="18"/>
      <c r="F27" s="323">
        <v>36.25</v>
      </c>
      <c r="G27" s="323">
        <v>-12.25</v>
      </c>
      <c r="H27" s="323" t="s">
        <v>145</v>
      </c>
    </row>
    <row r="28" spans="1:32">
      <c r="A28" s="21" t="s">
        <v>151</v>
      </c>
      <c r="B28" s="18"/>
      <c r="C28" s="18"/>
      <c r="D28" s="18"/>
      <c r="E28" s="18"/>
      <c r="F28" s="323">
        <v>36.25</v>
      </c>
      <c r="G28" s="323">
        <v>-11.25</v>
      </c>
      <c r="H28" s="323" t="s">
        <v>145</v>
      </c>
    </row>
    <row r="29" spans="1:32">
      <c r="A29" s="21" t="s">
        <v>152</v>
      </c>
      <c r="B29" s="18"/>
      <c r="C29" s="18"/>
      <c r="D29" s="18"/>
      <c r="E29" s="18"/>
      <c r="F29" s="323">
        <v>36.25</v>
      </c>
      <c r="G29" s="323">
        <v>-10.25</v>
      </c>
      <c r="H29" s="323" t="s">
        <v>153</v>
      </c>
    </row>
    <row r="30" spans="1:32">
      <c r="A30" s="21" t="s">
        <v>154</v>
      </c>
      <c r="B30" s="18"/>
      <c r="C30" s="18"/>
      <c r="D30" s="18"/>
      <c r="E30" s="18"/>
      <c r="F30" s="323">
        <v>36.25</v>
      </c>
      <c r="G30" s="323">
        <v>-9.25</v>
      </c>
      <c r="H30" s="323" t="s">
        <v>153</v>
      </c>
    </row>
    <row r="31" spans="1:32">
      <c r="A31" s="21" t="s">
        <v>155</v>
      </c>
      <c r="B31" s="18"/>
      <c r="C31" s="18"/>
      <c r="D31" s="18"/>
      <c r="E31" s="18"/>
      <c r="F31" s="323">
        <v>36.25</v>
      </c>
      <c r="G31" s="323">
        <v>-8.25</v>
      </c>
      <c r="H31" s="323" t="s">
        <v>153</v>
      </c>
    </row>
    <row r="32" spans="1:32">
      <c r="A32" s="21" t="s">
        <v>155</v>
      </c>
      <c r="B32" s="18"/>
      <c r="C32" s="18"/>
      <c r="D32" s="18"/>
      <c r="E32" s="18"/>
      <c r="F32" s="323">
        <v>36.375</v>
      </c>
      <c r="G32" s="323">
        <v>-8.5</v>
      </c>
      <c r="H32" s="323" t="s">
        <v>153</v>
      </c>
    </row>
    <row r="33" spans="1:8">
      <c r="A33" s="21" t="s">
        <v>156</v>
      </c>
      <c r="B33" s="18"/>
      <c r="C33" s="18"/>
      <c r="D33" s="18"/>
      <c r="E33" s="18"/>
      <c r="F33" s="323">
        <v>36.25</v>
      </c>
      <c r="G33" s="323">
        <v>-7.25</v>
      </c>
      <c r="H33" s="323" t="s">
        <v>153</v>
      </c>
    </row>
    <row r="34" spans="1:8">
      <c r="A34" s="21" t="s">
        <v>156</v>
      </c>
      <c r="B34" s="18"/>
      <c r="C34" s="18"/>
      <c r="D34" s="18"/>
      <c r="E34" s="18"/>
      <c r="F34" s="323">
        <v>36.375</v>
      </c>
      <c r="G34" s="323">
        <v>-7.5</v>
      </c>
      <c r="H34" s="323" t="s">
        <v>153</v>
      </c>
    </row>
    <row r="35" spans="1:8">
      <c r="A35" s="21" t="s">
        <v>157</v>
      </c>
      <c r="B35" s="18"/>
      <c r="C35" s="18"/>
      <c r="D35" s="18"/>
      <c r="E35" s="18"/>
      <c r="F35" s="323">
        <v>36.25</v>
      </c>
      <c r="G35" s="323">
        <v>-6.25</v>
      </c>
      <c r="H35" s="323" t="s">
        <v>153</v>
      </c>
    </row>
    <row r="36" spans="1:8">
      <c r="A36" s="21" t="s">
        <v>157</v>
      </c>
      <c r="B36" s="18"/>
      <c r="C36" s="18"/>
      <c r="D36" s="18"/>
      <c r="E36" s="18"/>
      <c r="F36" s="323">
        <v>36.375</v>
      </c>
      <c r="G36" s="323">
        <v>-6.5</v>
      </c>
      <c r="H36" s="323" t="s">
        <v>153</v>
      </c>
    </row>
    <row r="37" spans="1:8">
      <c r="A37" s="21" t="s">
        <v>158</v>
      </c>
      <c r="B37" s="18"/>
      <c r="C37" s="18"/>
      <c r="D37" s="18"/>
      <c r="E37" s="18"/>
      <c r="F37" s="323">
        <v>36.75</v>
      </c>
      <c r="G37" s="323">
        <v>-17.25</v>
      </c>
      <c r="H37" s="323" t="s">
        <v>145</v>
      </c>
    </row>
    <row r="38" spans="1:8">
      <c r="A38" s="21" t="s">
        <v>159</v>
      </c>
      <c r="B38" s="18"/>
      <c r="C38" s="18"/>
      <c r="D38" s="18"/>
      <c r="E38" s="18"/>
      <c r="F38" s="323">
        <v>36.75</v>
      </c>
      <c r="G38" s="323">
        <v>-16.25</v>
      </c>
      <c r="H38" s="323" t="s">
        <v>145</v>
      </c>
    </row>
    <row r="39" spans="1:8">
      <c r="A39" s="21" t="s">
        <v>160</v>
      </c>
      <c r="B39" s="18"/>
      <c r="C39" s="18"/>
      <c r="D39" s="18"/>
      <c r="E39" s="18"/>
      <c r="F39" s="323">
        <v>36.75</v>
      </c>
      <c r="G39" s="323">
        <v>-15.25</v>
      </c>
      <c r="H39" s="323" t="s">
        <v>145</v>
      </c>
    </row>
    <row r="40" spans="1:8">
      <c r="A40" s="21" t="s">
        <v>161</v>
      </c>
      <c r="B40" s="18"/>
      <c r="C40" s="18"/>
      <c r="D40" s="18"/>
      <c r="E40" s="18"/>
      <c r="F40" s="323">
        <v>36.75</v>
      </c>
      <c r="G40" s="323">
        <v>-14.25</v>
      </c>
      <c r="H40" s="323" t="s">
        <v>145</v>
      </c>
    </row>
    <row r="41" spans="1:8">
      <c r="A41" s="21" t="s">
        <v>162</v>
      </c>
      <c r="B41" s="18"/>
      <c r="C41" s="18"/>
      <c r="D41" s="18"/>
      <c r="E41" s="18"/>
      <c r="F41" s="323">
        <v>36.75</v>
      </c>
      <c r="G41" s="323">
        <v>-13.25</v>
      </c>
      <c r="H41" s="323" t="s">
        <v>145</v>
      </c>
    </row>
    <row r="42" spans="1:8">
      <c r="A42" s="21" t="s">
        <v>163</v>
      </c>
      <c r="B42" s="18"/>
      <c r="C42" s="18"/>
      <c r="D42" s="18"/>
      <c r="E42" s="18"/>
      <c r="F42" s="323">
        <v>36.75</v>
      </c>
      <c r="G42" s="323">
        <v>-12.25</v>
      </c>
      <c r="H42" s="323" t="s">
        <v>145</v>
      </c>
    </row>
    <row r="43" spans="1:8">
      <c r="A43" s="21" t="s">
        <v>164</v>
      </c>
      <c r="B43" s="18"/>
      <c r="C43" s="18"/>
      <c r="D43" s="18"/>
      <c r="E43" s="18"/>
      <c r="F43" s="323">
        <v>36.75</v>
      </c>
      <c r="G43" s="323">
        <v>-11.25</v>
      </c>
      <c r="H43" s="323" t="s">
        <v>145</v>
      </c>
    </row>
    <row r="44" spans="1:8">
      <c r="A44" s="21" t="s">
        <v>165</v>
      </c>
      <c r="B44" s="18"/>
      <c r="C44" s="18"/>
      <c r="D44" s="18"/>
      <c r="E44" s="18"/>
      <c r="F44" s="323">
        <v>36.75</v>
      </c>
      <c r="G44" s="323">
        <v>-10.25</v>
      </c>
      <c r="H44" s="323" t="s">
        <v>153</v>
      </c>
    </row>
    <row r="45" spans="1:8">
      <c r="A45" s="21" t="s">
        <v>166</v>
      </c>
      <c r="B45" s="18"/>
      <c r="C45" s="18"/>
      <c r="D45" s="18"/>
      <c r="E45" s="18"/>
      <c r="F45" s="323">
        <v>36.75</v>
      </c>
      <c r="G45" s="323">
        <v>-9.25</v>
      </c>
      <c r="H45" s="323" t="s">
        <v>153</v>
      </c>
    </row>
    <row r="46" spans="1:8">
      <c r="A46" s="21" t="s">
        <v>167</v>
      </c>
      <c r="B46" s="18"/>
      <c r="C46" s="18"/>
      <c r="D46" s="18"/>
      <c r="E46" s="18"/>
      <c r="F46" s="323">
        <v>36.75</v>
      </c>
      <c r="G46" s="323">
        <v>-8.25</v>
      </c>
      <c r="H46" s="323" t="s">
        <v>153</v>
      </c>
    </row>
    <row r="47" spans="1:8">
      <c r="A47" s="21" t="s">
        <v>167</v>
      </c>
      <c r="B47" s="18"/>
      <c r="C47" s="18"/>
      <c r="D47" s="18"/>
      <c r="E47" s="18"/>
      <c r="F47" s="323">
        <v>36.875</v>
      </c>
      <c r="G47" s="323">
        <v>-8.5</v>
      </c>
      <c r="H47" s="323" t="s">
        <v>153</v>
      </c>
    </row>
    <row r="48" spans="1:8">
      <c r="A48" s="21" t="s">
        <v>168</v>
      </c>
      <c r="B48" s="18"/>
      <c r="C48" s="18"/>
      <c r="D48" s="18"/>
      <c r="E48" s="18"/>
      <c r="F48" s="323">
        <v>36.75</v>
      </c>
      <c r="G48" s="323">
        <v>-7.25</v>
      </c>
      <c r="H48" s="323" t="s">
        <v>153</v>
      </c>
    </row>
    <row r="49" spans="1:8">
      <c r="A49" s="21" t="s">
        <v>168</v>
      </c>
      <c r="B49" s="18"/>
      <c r="C49" s="18"/>
      <c r="D49" s="18"/>
      <c r="E49" s="18"/>
      <c r="F49" s="323">
        <v>36.875</v>
      </c>
      <c r="G49" s="323">
        <v>-7.5</v>
      </c>
      <c r="H49" s="323" t="s">
        <v>153</v>
      </c>
    </row>
    <row r="50" spans="1:8">
      <c r="A50" s="21" t="s">
        <v>169</v>
      </c>
      <c r="B50" s="18"/>
      <c r="C50" s="18"/>
      <c r="D50" s="18"/>
      <c r="E50" s="18"/>
      <c r="F50" s="323">
        <v>36.75</v>
      </c>
      <c r="G50" s="323">
        <v>-6.25</v>
      </c>
      <c r="H50" s="323" t="s">
        <v>153</v>
      </c>
    </row>
    <row r="51" spans="1:8">
      <c r="A51" s="21" t="s">
        <v>169</v>
      </c>
      <c r="B51" s="18"/>
      <c r="C51" s="18"/>
      <c r="D51" s="18"/>
      <c r="E51" s="18"/>
      <c r="F51" s="323">
        <v>36.875</v>
      </c>
      <c r="G51" s="323">
        <v>-6.5</v>
      </c>
      <c r="H51" s="323" t="s">
        <v>153</v>
      </c>
    </row>
    <row r="52" spans="1:8">
      <c r="A52" s="21" t="s">
        <v>170</v>
      </c>
      <c r="B52" s="18"/>
      <c r="C52" s="18"/>
      <c r="D52" s="18"/>
      <c r="E52" s="18"/>
      <c r="F52" s="323">
        <v>37.25</v>
      </c>
      <c r="G52" s="323">
        <v>-17.25</v>
      </c>
      <c r="H52" s="323" t="s">
        <v>145</v>
      </c>
    </row>
    <row r="53" spans="1:8">
      <c r="A53" s="21" t="s">
        <v>171</v>
      </c>
      <c r="B53" s="18"/>
      <c r="C53" s="18"/>
      <c r="D53" s="18"/>
      <c r="E53" s="18"/>
      <c r="F53" s="323">
        <v>37.25</v>
      </c>
      <c r="G53" s="323">
        <v>-16.25</v>
      </c>
      <c r="H53" s="323" t="s">
        <v>145</v>
      </c>
    </row>
    <row r="54" spans="1:8">
      <c r="A54" s="21" t="s">
        <v>172</v>
      </c>
      <c r="B54" s="18"/>
      <c r="C54" s="18"/>
      <c r="D54" s="18"/>
      <c r="E54" s="18"/>
      <c r="F54" s="323">
        <v>37.25</v>
      </c>
      <c r="G54" s="323">
        <v>-15.25</v>
      </c>
      <c r="H54" s="323" t="s">
        <v>145</v>
      </c>
    </row>
    <row r="55" spans="1:8">
      <c r="A55" s="21" t="s">
        <v>173</v>
      </c>
      <c r="B55" s="18"/>
      <c r="C55" s="18"/>
      <c r="D55" s="18"/>
      <c r="E55" s="18"/>
      <c r="F55" s="323">
        <v>37.25</v>
      </c>
      <c r="G55" s="323">
        <v>-14.25</v>
      </c>
      <c r="H55" s="323" t="s">
        <v>145</v>
      </c>
    </row>
    <row r="56" spans="1:8">
      <c r="A56" s="21" t="s">
        <v>174</v>
      </c>
      <c r="B56" s="18"/>
      <c r="C56" s="18"/>
      <c r="D56" s="18"/>
      <c r="E56" s="18"/>
      <c r="F56" s="323">
        <v>37.25</v>
      </c>
      <c r="G56" s="323">
        <v>-13.25</v>
      </c>
      <c r="H56" s="323" t="s">
        <v>145</v>
      </c>
    </row>
    <row r="57" spans="1:8">
      <c r="A57" s="21" t="s">
        <v>175</v>
      </c>
      <c r="B57" s="18"/>
      <c r="C57" s="18"/>
      <c r="D57" s="18"/>
      <c r="E57" s="18"/>
      <c r="F57" s="323">
        <v>37.25</v>
      </c>
      <c r="G57" s="323">
        <v>-12.25</v>
      </c>
      <c r="H57" s="323" t="s">
        <v>145</v>
      </c>
    </row>
    <row r="58" spans="1:8">
      <c r="A58" s="21" t="s">
        <v>176</v>
      </c>
      <c r="B58" s="18"/>
      <c r="C58" s="18"/>
      <c r="D58" s="18"/>
      <c r="E58" s="18"/>
      <c r="F58" s="323">
        <v>37.25</v>
      </c>
      <c r="G58" s="323">
        <v>-11.25</v>
      </c>
      <c r="H58" s="323" t="s">
        <v>145</v>
      </c>
    </row>
    <row r="59" spans="1:8">
      <c r="A59" s="21" t="s">
        <v>177</v>
      </c>
      <c r="B59" s="18"/>
      <c r="C59" s="18"/>
      <c r="D59" s="18"/>
      <c r="E59" s="18"/>
      <c r="F59" s="323">
        <v>37.25</v>
      </c>
      <c r="G59" s="323">
        <v>-10.25</v>
      </c>
      <c r="H59" s="323" t="s">
        <v>153</v>
      </c>
    </row>
    <row r="60" spans="1:8">
      <c r="A60" s="21" t="s">
        <v>178</v>
      </c>
      <c r="B60" s="18"/>
      <c r="C60" s="18"/>
      <c r="D60" s="18"/>
      <c r="E60" s="18"/>
      <c r="F60" s="323">
        <v>37.25</v>
      </c>
      <c r="G60" s="323">
        <v>-9.25</v>
      </c>
      <c r="H60" s="323" t="s">
        <v>153</v>
      </c>
    </row>
    <row r="61" spans="1:8">
      <c r="A61" s="21" t="s">
        <v>179</v>
      </c>
      <c r="B61" s="18"/>
      <c r="C61" s="18"/>
      <c r="D61" s="18"/>
      <c r="E61" s="18"/>
      <c r="F61" s="323">
        <v>37.25</v>
      </c>
      <c r="G61" s="323">
        <v>-8.25</v>
      </c>
      <c r="H61" s="323" t="s">
        <v>153</v>
      </c>
    </row>
    <row r="62" spans="1:8">
      <c r="A62" s="21" t="s">
        <v>179</v>
      </c>
      <c r="B62" s="18"/>
      <c r="C62" s="18"/>
      <c r="D62" s="18"/>
      <c r="E62" s="18"/>
      <c r="F62" s="323">
        <v>37.375</v>
      </c>
      <c r="G62" s="323">
        <v>-8.5</v>
      </c>
      <c r="H62" s="323" t="s">
        <v>153</v>
      </c>
    </row>
    <row r="63" spans="1:8">
      <c r="A63" s="21" t="s">
        <v>180</v>
      </c>
      <c r="B63" s="18"/>
      <c r="C63" s="18"/>
      <c r="D63" s="18"/>
      <c r="E63" s="18"/>
      <c r="F63" s="323">
        <v>37.25</v>
      </c>
      <c r="G63" s="323">
        <v>-7.25</v>
      </c>
      <c r="H63" s="323" t="s">
        <v>153</v>
      </c>
    </row>
    <row r="64" spans="1:8">
      <c r="A64" s="21" t="s">
        <v>180</v>
      </c>
      <c r="B64" s="18"/>
      <c r="C64" s="18"/>
      <c r="D64" s="18"/>
      <c r="E64" s="18"/>
      <c r="F64" s="323">
        <v>37.375</v>
      </c>
      <c r="G64" s="323">
        <v>-7.5</v>
      </c>
      <c r="H64" s="323" t="s">
        <v>153</v>
      </c>
    </row>
    <row r="65" spans="1:8">
      <c r="A65" s="21" t="s">
        <v>181</v>
      </c>
      <c r="B65" s="18"/>
      <c r="C65" s="18"/>
      <c r="D65" s="18"/>
      <c r="E65" s="18"/>
      <c r="F65" s="323">
        <v>37.25</v>
      </c>
      <c r="G65" s="323">
        <v>-6.25</v>
      </c>
      <c r="H65" s="323" t="s">
        <v>153</v>
      </c>
    </row>
    <row r="66" spans="1:8">
      <c r="A66" s="21" t="s">
        <v>181</v>
      </c>
      <c r="B66" s="18"/>
      <c r="C66" s="18"/>
      <c r="D66" s="18"/>
      <c r="E66" s="18"/>
      <c r="F66" s="323">
        <v>37.375</v>
      </c>
      <c r="G66" s="323">
        <v>-6.5</v>
      </c>
      <c r="H66" s="323" t="s">
        <v>153</v>
      </c>
    </row>
    <row r="67" spans="1:8">
      <c r="A67" s="21" t="s">
        <v>182</v>
      </c>
      <c r="B67" s="18"/>
      <c r="C67" s="18"/>
      <c r="D67" s="18"/>
      <c r="E67" s="18"/>
      <c r="F67" s="323">
        <v>37.75</v>
      </c>
      <c r="G67" s="323">
        <v>-17.25</v>
      </c>
      <c r="H67" s="323" t="s">
        <v>145</v>
      </c>
    </row>
    <row r="68" spans="1:8">
      <c r="A68" s="21" t="s">
        <v>183</v>
      </c>
      <c r="B68" s="18"/>
      <c r="C68" s="18"/>
      <c r="D68" s="18"/>
      <c r="E68" s="18"/>
      <c r="F68" s="323">
        <v>37.75</v>
      </c>
      <c r="G68" s="323">
        <v>-16.25</v>
      </c>
      <c r="H68" s="323" t="s">
        <v>145</v>
      </c>
    </row>
    <row r="69" spans="1:8">
      <c r="A69" s="21" t="s">
        <v>184</v>
      </c>
      <c r="B69" s="18"/>
      <c r="C69" s="18"/>
      <c r="D69" s="18"/>
      <c r="E69" s="18"/>
      <c r="F69" s="323">
        <v>37.75</v>
      </c>
      <c r="G69" s="323">
        <v>-15.25</v>
      </c>
      <c r="H69" s="323" t="s">
        <v>145</v>
      </c>
    </row>
    <row r="70" spans="1:8">
      <c r="A70" s="21" t="s">
        <v>185</v>
      </c>
      <c r="B70" s="18"/>
      <c r="C70" s="18"/>
      <c r="D70" s="18"/>
      <c r="E70" s="18"/>
      <c r="F70" s="323">
        <v>37.75</v>
      </c>
      <c r="G70" s="323">
        <v>-14.25</v>
      </c>
      <c r="H70" s="323" t="s">
        <v>145</v>
      </c>
    </row>
    <row r="71" spans="1:8">
      <c r="A71" s="21" t="s">
        <v>186</v>
      </c>
      <c r="B71" s="18"/>
      <c r="C71" s="18"/>
      <c r="D71" s="18"/>
      <c r="E71" s="18"/>
      <c r="F71" s="323">
        <v>37.75</v>
      </c>
      <c r="G71" s="323">
        <v>-13.25</v>
      </c>
      <c r="H71" s="323" t="s">
        <v>145</v>
      </c>
    </row>
    <row r="72" spans="1:8">
      <c r="A72" s="21" t="s">
        <v>187</v>
      </c>
      <c r="B72" s="18"/>
      <c r="C72" s="18"/>
      <c r="D72" s="18"/>
      <c r="E72" s="18"/>
      <c r="F72" s="323">
        <v>37.75</v>
      </c>
      <c r="G72" s="323">
        <v>-12.25</v>
      </c>
      <c r="H72" s="323" t="s">
        <v>145</v>
      </c>
    </row>
    <row r="73" spans="1:8">
      <c r="A73" s="21" t="s">
        <v>188</v>
      </c>
      <c r="B73" s="18"/>
      <c r="C73" s="18"/>
      <c r="D73" s="18"/>
      <c r="E73" s="18"/>
      <c r="F73" s="323">
        <v>37.75</v>
      </c>
      <c r="G73" s="323">
        <v>-11.25</v>
      </c>
      <c r="H73" s="323" t="s">
        <v>145</v>
      </c>
    </row>
    <row r="74" spans="1:8">
      <c r="A74" s="21" t="s">
        <v>189</v>
      </c>
      <c r="B74" s="18"/>
      <c r="C74" s="18"/>
      <c r="D74" s="18"/>
      <c r="E74" s="18"/>
      <c r="F74" s="323">
        <v>37.75</v>
      </c>
      <c r="G74" s="323">
        <v>-10.25</v>
      </c>
      <c r="H74" s="323" t="s">
        <v>153</v>
      </c>
    </row>
    <row r="75" spans="1:8">
      <c r="A75" s="21" t="s">
        <v>190</v>
      </c>
      <c r="B75" s="18"/>
      <c r="C75" s="18"/>
      <c r="D75" s="18"/>
      <c r="E75" s="18"/>
      <c r="F75" s="323">
        <v>37.75</v>
      </c>
      <c r="G75" s="323">
        <v>-9.25</v>
      </c>
      <c r="H75" s="323" t="s">
        <v>153</v>
      </c>
    </row>
    <row r="76" spans="1:8">
      <c r="A76" s="21" t="s">
        <v>191</v>
      </c>
      <c r="B76" s="18"/>
      <c r="C76" s="18"/>
      <c r="D76" s="18"/>
      <c r="E76" s="18"/>
      <c r="F76" s="323">
        <v>37.75</v>
      </c>
      <c r="G76" s="323">
        <v>-8.25</v>
      </c>
      <c r="H76" s="323" t="s">
        <v>153</v>
      </c>
    </row>
    <row r="77" spans="1:8">
      <c r="A77" s="21" t="s">
        <v>192</v>
      </c>
      <c r="B77" s="18"/>
      <c r="C77" s="18"/>
      <c r="D77" s="18"/>
      <c r="E77" s="18"/>
      <c r="F77" s="323">
        <v>37.75</v>
      </c>
      <c r="G77" s="323">
        <v>-7.25</v>
      </c>
      <c r="H77" s="323" t="s">
        <v>153</v>
      </c>
    </row>
    <row r="78" spans="1:8">
      <c r="A78" s="21" t="s">
        <v>193</v>
      </c>
      <c r="B78" s="18"/>
      <c r="C78" s="18"/>
      <c r="D78" s="18"/>
      <c r="E78" s="18"/>
      <c r="F78" s="323">
        <v>37.75</v>
      </c>
      <c r="G78" s="323">
        <v>-6.25</v>
      </c>
      <c r="H78" s="323" t="s">
        <v>153</v>
      </c>
    </row>
    <row r="79" spans="1:8">
      <c r="A79" s="21" t="s">
        <v>194</v>
      </c>
      <c r="B79" s="18"/>
      <c r="C79" s="18"/>
      <c r="D79" s="18"/>
      <c r="E79" s="18"/>
      <c r="F79" s="323">
        <v>38.25</v>
      </c>
      <c r="G79" s="323">
        <v>-17.25</v>
      </c>
      <c r="H79" s="323" t="s">
        <v>145</v>
      </c>
    </row>
    <row r="80" spans="1:8">
      <c r="A80" s="21" t="s">
        <v>195</v>
      </c>
      <c r="B80" s="18"/>
      <c r="C80" s="18"/>
      <c r="D80" s="18"/>
      <c r="E80" s="18"/>
      <c r="F80" s="323">
        <v>38.25</v>
      </c>
      <c r="G80" s="323">
        <v>-16.25</v>
      </c>
      <c r="H80" s="323" t="s">
        <v>145</v>
      </c>
    </row>
    <row r="81" spans="1:8">
      <c r="A81" s="21" t="s">
        <v>196</v>
      </c>
      <c r="B81" s="18"/>
      <c r="C81" s="18"/>
      <c r="D81" s="18"/>
      <c r="E81" s="18"/>
      <c r="F81" s="323">
        <v>38.25</v>
      </c>
      <c r="G81" s="323">
        <v>-15.25</v>
      </c>
      <c r="H81" s="323" t="s">
        <v>145</v>
      </c>
    </row>
    <row r="82" spans="1:8">
      <c r="A82" s="21" t="s">
        <v>197</v>
      </c>
      <c r="B82" s="18"/>
      <c r="C82" s="18"/>
      <c r="D82" s="18"/>
      <c r="E82" s="18"/>
      <c r="F82" s="323">
        <v>38.25</v>
      </c>
      <c r="G82" s="323">
        <v>-14.25</v>
      </c>
      <c r="H82" s="323" t="s">
        <v>145</v>
      </c>
    </row>
    <row r="83" spans="1:8">
      <c r="A83" s="21" t="s">
        <v>198</v>
      </c>
      <c r="B83" s="18"/>
      <c r="C83" s="18"/>
      <c r="D83" s="18"/>
      <c r="E83" s="18"/>
      <c r="F83" s="323">
        <v>38.25</v>
      </c>
      <c r="G83" s="323">
        <v>-13.25</v>
      </c>
      <c r="H83" s="323" t="s">
        <v>145</v>
      </c>
    </row>
    <row r="84" spans="1:8">
      <c r="A84" s="21" t="s">
        <v>199</v>
      </c>
      <c r="B84" s="18"/>
      <c r="C84" s="18"/>
      <c r="D84" s="18"/>
      <c r="E84" s="18"/>
      <c r="F84" s="323">
        <v>38.25</v>
      </c>
      <c r="G84" s="323">
        <v>-12.25</v>
      </c>
      <c r="H84" s="323" t="s">
        <v>145</v>
      </c>
    </row>
    <row r="85" spans="1:8">
      <c r="A85" s="21" t="s">
        <v>200</v>
      </c>
      <c r="B85" s="18"/>
      <c r="C85" s="18"/>
      <c r="D85" s="18"/>
      <c r="E85" s="18"/>
      <c r="F85" s="323">
        <v>38.25</v>
      </c>
      <c r="G85" s="323">
        <v>-11.25</v>
      </c>
      <c r="H85" s="323" t="s">
        <v>145</v>
      </c>
    </row>
    <row r="86" spans="1:8">
      <c r="A86" s="21" t="s">
        <v>201</v>
      </c>
      <c r="B86" s="18"/>
      <c r="C86" s="18"/>
      <c r="D86" s="18"/>
      <c r="E86" s="18"/>
      <c r="F86" s="323">
        <v>38.25</v>
      </c>
      <c r="G86" s="323">
        <v>-10.25</v>
      </c>
      <c r="H86" s="323" t="s">
        <v>153</v>
      </c>
    </row>
    <row r="87" spans="1:8">
      <c r="A87" s="21" t="s">
        <v>202</v>
      </c>
      <c r="B87" s="18"/>
      <c r="C87" s="18"/>
      <c r="D87" s="18"/>
      <c r="E87" s="18"/>
      <c r="F87" s="323">
        <v>38.25</v>
      </c>
      <c r="G87" s="323">
        <v>-9.25</v>
      </c>
      <c r="H87" s="323" t="s">
        <v>153</v>
      </c>
    </row>
    <row r="88" spans="1:8">
      <c r="A88" s="21" t="s">
        <v>203</v>
      </c>
      <c r="B88" s="18"/>
      <c r="C88" s="18"/>
      <c r="D88" s="18"/>
      <c r="E88" s="18"/>
      <c r="F88" s="323">
        <v>38.25</v>
      </c>
      <c r="G88" s="323">
        <v>-8.25</v>
      </c>
      <c r="H88" s="323" t="s">
        <v>153</v>
      </c>
    </row>
    <row r="89" spans="1:8">
      <c r="A89" s="21" t="s">
        <v>204</v>
      </c>
      <c r="B89" s="18"/>
      <c r="C89" s="18"/>
      <c r="D89" s="18"/>
      <c r="E89" s="18"/>
      <c r="F89" s="323">
        <v>38.25</v>
      </c>
      <c r="G89" s="323">
        <v>-7.25</v>
      </c>
      <c r="H89" s="323" t="s">
        <v>153</v>
      </c>
    </row>
    <row r="90" spans="1:8">
      <c r="A90" s="21" t="s">
        <v>205</v>
      </c>
      <c r="B90" s="18"/>
      <c r="C90" s="18"/>
      <c r="D90" s="18"/>
      <c r="E90" s="18"/>
      <c r="F90" s="323">
        <v>38.25</v>
      </c>
      <c r="G90" s="323">
        <v>-6.25</v>
      </c>
      <c r="H90" s="323" t="s">
        <v>153</v>
      </c>
    </row>
    <row r="91" spans="1:8">
      <c r="A91" s="21" t="s">
        <v>206</v>
      </c>
      <c r="B91" s="18"/>
      <c r="C91" s="18"/>
      <c r="D91" s="18"/>
      <c r="E91" s="18"/>
      <c r="F91" s="323">
        <v>38.75</v>
      </c>
      <c r="G91" s="323">
        <v>-17.25</v>
      </c>
      <c r="H91" s="323" t="s">
        <v>145</v>
      </c>
    </row>
    <row r="92" spans="1:8">
      <c r="A92" s="21" t="s">
        <v>207</v>
      </c>
      <c r="B92" s="18"/>
      <c r="C92" s="18"/>
      <c r="D92" s="18"/>
      <c r="E92" s="18"/>
      <c r="F92" s="323">
        <v>38.75</v>
      </c>
      <c r="G92" s="323">
        <v>-16.25</v>
      </c>
      <c r="H92" s="323" t="s">
        <v>145</v>
      </c>
    </row>
    <row r="93" spans="1:8">
      <c r="A93" s="21" t="s">
        <v>208</v>
      </c>
      <c r="B93" s="18"/>
      <c r="C93" s="18"/>
      <c r="D93" s="18"/>
      <c r="E93" s="18"/>
      <c r="F93" s="323">
        <v>38.75</v>
      </c>
      <c r="G93" s="323">
        <v>-15.25</v>
      </c>
      <c r="H93" s="323" t="s">
        <v>145</v>
      </c>
    </row>
    <row r="94" spans="1:8">
      <c r="A94" s="21" t="s">
        <v>209</v>
      </c>
      <c r="B94" s="18"/>
      <c r="C94" s="18"/>
      <c r="D94" s="18"/>
      <c r="E94" s="18"/>
      <c r="F94" s="323">
        <v>38.75</v>
      </c>
      <c r="G94" s="323">
        <v>-14.25</v>
      </c>
      <c r="H94" s="323" t="s">
        <v>145</v>
      </c>
    </row>
    <row r="95" spans="1:8">
      <c r="A95" s="21" t="s">
        <v>210</v>
      </c>
      <c r="B95" s="18"/>
      <c r="C95" s="18"/>
      <c r="D95" s="18"/>
      <c r="E95" s="18"/>
      <c r="F95" s="323">
        <v>38.75</v>
      </c>
      <c r="G95" s="323">
        <v>-13.25</v>
      </c>
      <c r="H95" s="323" t="s">
        <v>145</v>
      </c>
    </row>
    <row r="96" spans="1:8">
      <c r="A96" s="21" t="s">
        <v>211</v>
      </c>
      <c r="B96" s="18"/>
      <c r="C96" s="18"/>
      <c r="D96" s="18"/>
      <c r="E96" s="18"/>
      <c r="F96" s="323">
        <v>38.75</v>
      </c>
      <c r="G96" s="323">
        <v>-12.25</v>
      </c>
      <c r="H96" s="323" t="s">
        <v>145</v>
      </c>
    </row>
    <row r="97" spans="1:8">
      <c r="A97" s="21" t="s">
        <v>212</v>
      </c>
      <c r="B97" s="18"/>
      <c r="C97" s="18"/>
      <c r="D97" s="18"/>
      <c r="E97" s="18"/>
      <c r="F97" s="323">
        <v>38.75</v>
      </c>
      <c r="G97" s="323">
        <v>-11.25</v>
      </c>
      <c r="H97" s="323" t="s">
        <v>145</v>
      </c>
    </row>
    <row r="98" spans="1:8">
      <c r="A98" s="21" t="s">
        <v>213</v>
      </c>
      <c r="B98" s="18"/>
      <c r="C98" s="18"/>
      <c r="D98" s="18"/>
      <c r="E98" s="18"/>
      <c r="F98" s="323">
        <v>38.75</v>
      </c>
      <c r="G98" s="323">
        <v>-10.25</v>
      </c>
      <c r="H98" s="323" t="s">
        <v>153</v>
      </c>
    </row>
    <row r="99" spans="1:8">
      <c r="A99" s="21" t="s">
        <v>214</v>
      </c>
      <c r="B99" s="18"/>
      <c r="C99" s="18"/>
      <c r="D99" s="18"/>
      <c r="E99" s="18"/>
      <c r="F99" s="323">
        <v>38.75</v>
      </c>
      <c r="G99" s="323">
        <v>-9.25</v>
      </c>
      <c r="H99" s="323" t="s">
        <v>153</v>
      </c>
    </row>
    <row r="100" spans="1:8">
      <c r="A100" s="21" t="s">
        <v>215</v>
      </c>
      <c r="B100" s="18"/>
      <c r="C100" s="18"/>
      <c r="D100" s="18"/>
      <c r="E100" s="18"/>
      <c r="F100" s="323">
        <v>38.75</v>
      </c>
      <c r="G100" s="323">
        <v>-8.25</v>
      </c>
      <c r="H100" s="323" t="s">
        <v>153</v>
      </c>
    </row>
    <row r="101" spans="1:8">
      <c r="A101" s="21" t="s">
        <v>216</v>
      </c>
      <c r="B101" s="18"/>
      <c r="C101" s="18"/>
      <c r="D101" s="18"/>
      <c r="E101" s="18"/>
      <c r="F101" s="323">
        <v>38.75</v>
      </c>
      <c r="G101" s="323">
        <v>-7.25</v>
      </c>
      <c r="H101" s="323" t="s">
        <v>153</v>
      </c>
    </row>
    <row r="102" spans="1:8">
      <c r="A102" s="21" t="s">
        <v>217</v>
      </c>
      <c r="B102" s="18"/>
      <c r="C102" s="18"/>
      <c r="D102" s="18"/>
      <c r="E102" s="18"/>
      <c r="F102" s="323">
        <v>38.75</v>
      </c>
      <c r="G102" s="323">
        <v>-6.25</v>
      </c>
      <c r="H102" s="323" t="s">
        <v>153</v>
      </c>
    </row>
    <row r="103" spans="1:8">
      <c r="A103" s="21" t="s">
        <v>218</v>
      </c>
      <c r="B103" s="18"/>
      <c r="C103" s="18"/>
      <c r="D103" s="18"/>
      <c r="E103" s="18"/>
      <c r="F103" s="323">
        <v>39.25</v>
      </c>
      <c r="G103" s="323">
        <v>-17.25</v>
      </c>
      <c r="H103" s="323" t="s">
        <v>145</v>
      </c>
    </row>
    <row r="104" spans="1:8">
      <c r="A104" s="21" t="s">
        <v>219</v>
      </c>
      <c r="B104" s="18"/>
      <c r="C104" s="18"/>
      <c r="D104" s="18"/>
      <c r="E104" s="18"/>
      <c r="F104" s="323">
        <v>39.25</v>
      </c>
      <c r="G104" s="323">
        <v>-16.25</v>
      </c>
      <c r="H104" s="323" t="s">
        <v>145</v>
      </c>
    </row>
    <row r="105" spans="1:8">
      <c r="A105" s="21" t="s">
        <v>220</v>
      </c>
      <c r="B105" s="18"/>
      <c r="C105" s="18"/>
      <c r="D105" s="18"/>
      <c r="E105" s="18"/>
      <c r="F105" s="323">
        <v>39.25</v>
      </c>
      <c r="G105" s="323">
        <v>-15.25</v>
      </c>
      <c r="H105" s="323" t="s">
        <v>145</v>
      </c>
    </row>
    <row r="106" spans="1:8">
      <c r="A106" s="21" t="s">
        <v>221</v>
      </c>
      <c r="B106" s="18"/>
      <c r="C106" s="18"/>
      <c r="D106" s="18"/>
      <c r="E106" s="18"/>
      <c r="F106" s="323">
        <v>39.25</v>
      </c>
      <c r="G106" s="323">
        <v>-14.25</v>
      </c>
      <c r="H106" s="323" t="s">
        <v>145</v>
      </c>
    </row>
    <row r="107" spans="1:8">
      <c r="A107" s="21" t="s">
        <v>222</v>
      </c>
      <c r="B107" s="18"/>
      <c r="C107" s="18"/>
      <c r="D107" s="18"/>
      <c r="E107" s="18"/>
      <c r="F107" s="323">
        <v>39.25</v>
      </c>
      <c r="G107" s="323">
        <v>-13.25</v>
      </c>
      <c r="H107" s="323" t="s">
        <v>145</v>
      </c>
    </row>
    <row r="108" spans="1:8">
      <c r="A108" s="21" t="s">
        <v>223</v>
      </c>
      <c r="B108" s="18"/>
      <c r="C108" s="18"/>
      <c r="D108" s="18"/>
      <c r="E108" s="18"/>
      <c r="F108" s="323">
        <v>39.25</v>
      </c>
      <c r="G108" s="323">
        <v>-12.25</v>
      </c>
      <c r="H108" s="323" t="s">
        <v>145</v>
      </c>
    </row>
    <row r="109" spans="1:8">
      <c r="A109" s="21" t="s">
        <v>224</v>
      </c>
      <c r="B109" s="18"/>
      <c r="C109" s="18"/>
      <c r="D109" s="18"/>
      <c r="E109" s="18"/>
      <c r="F109" s="323">
        <v>39.25</v>
      </c>
      <c r="G109" s="323">
        <v>-11.25</v>
      </c>
      <c r="H109" s="323" t="s">
        <v>145</v>
      </c>
    </row>
    <row r="110" spans="1:8">
      <c r="A110" s="21" t="s">
        <v>225</v>
      </c>
      <c r="B110" s="18"/>
      <c r="C110" s="18"/>
      <c r="D110" s="18"/>
      <c r="E110" s="18"/>
      <c r="F110" s="323">
        <v>39.25</v>
      </c>
      <c r="G110" s="323">
        <v>-10.25</v>
      </c>
      <c r="H110" s="323" t="s">
        <v>153</v>
      </c>
    </row>
    <row r="111" spans="1:8">
      <c r="A111" s="21" t="s">
        <v>226</v>
      </c>
      <c r="B111" s="18"/>
      <c r="C111" s="18"/>
      <c r="D111" s="18"/>
      <c r="E111" s="18"/>
      <c r="F111" s="323">
        <v>39.25</v>
      </c>
      <c r="G111" s="323">
        <v>-9.25</v>
      </c>
      <c r="H111" s="323" t="s">
        <v>153</v>
      </c>
    </row>
    <row r="112" spans="1:8">
      <c r="A112" s="21" t="s">
        <v>227</v>
      </c>
      <c r="B112" s="18"/>
      <c r="C112" s="18"/>
      <c r="D112" s="18"/>
      <c r="E112" s="18"/>
      <c r="F112" s="323">
        <v>39.25</v>
      </c>
      <c r="G112" s="323">
        <v>-8.25</v>
      </c>
      <c r="H112" s="323" t="s">
        <v>153</v>
      </c>
    </row>
    <row r="113" spans="1:8">
      <c r="A113" s="21" t="s">
        <v>228</v>
      </c>
      <c r="B113" s="18"/>
      <c r="C113" s="18"/>
      <c r="D113" s="18"/>
      <c r="E113" s="18"/>
      <c r="F113" s="323">
        <v>39.25</v>
      </c>
      <c r="G113" s="323">
        <v>-7.25</v>
      </c>
      <c r="H113" s="323" t="s">
        <v>153</v>
      </c>
    </row>
    <row r="114" spans="1:8">
      <c r="A114" s="21" t="s">
        <v>229</v>
      </c>
      <c r="B114" s="18"/>
      <c r="C114" s="18"/>
      <c r="D114" s="18"/>
      <c r="E114" s="18"/>
      <c r="F114" s="323">
        <v>39.25</v>
      </c>
      <c r="G114" s="323">
        <v>-6.25</v>
      </c>
      <c r="H114" s="323" t="s">
        <v>153</v>
      </c>
    </row>
    <row r="115" spans="1:8">
      <c r="A115" s="21" t="s">
        <v>230</v>
      </c>
      <c r="B115" s="18"/>
      <c r="C115" s="18"/>
      <c r="D115" s="18"/>
      <c r="E115" s="18"/>
      <c r="F115" s="323">
        <v>39.75</v>
      </c>
      <c r="G115" s="323">
        <v>-17.25</v>
      </c>
      <c r="H115" s="323" t="s">
        <v>145</v>
      </c>
    </row>
    <row r="116" spans="1:8">
      <c r="A116" s="21" t="s">
        <v>231</v>
      </c>
      <c r="B116" s="18"/>
      <c r="C116" s="18"/>
      <c r="D116" s="18"/>
      <c r="E116" s="18"/>
      <c r="F116" s="323">
        <v>39.75</v>
      </c>
      <c r="G116" s="323">
        <v>-16.25</v>
      </c>
      <c r="H116" s="323" t="s">
        <v>145</v>
      </c>
    </row>
    <row r="117" spans="1:8">
      <c r="A117" s="21" t="s">
        <v>232</v>
      </c>
      <c r="B117" s="18"/>
      <c r="C117" s="18"/>
      <c r="D117" s="18"/>
      <c r="E117" s="18"/>
      <c r="F117" s="323">
        <v>39.75</v>
      </c>
      <c r="G117" s="323">
        <v>-15.25</v>
      </c>
      <c r="H117" s="323" t="s">
        <v>145</v>
      </c>
    </row>
    <row r="118" spans="1:8">
      <c r="A118" s="21" t="s">
        <v>233</v>
      </c>
      <c r="B118" s="18"/>
      <c r="C118" s="18"/>
      <c r="D118" s="18"/>
      <c r="E118" s="18"/>
      <c r="F118" s="323">
        <v>39.75</v>
      </c>
      <c r="G118" s="323">
        <v>-14.25</v>
      </c>
      <c r="H118" s="323" t="s">
        <v>145</v>
      </c>
    </row>
    <row r="119" spans="1:8">
      <c r="A119" s="21" t="s">
        <v>234</v>
      </c>
      <c r="B119" s="18"/>
      <c r="C119" s="18"/>
      <c r="D119" s="18"/>
      <c r="E119" s="18"/>
      <c r="F119" s="323">
        <v>39.75</v>
      </c>
      <c r="G119" s="323">
        <v>-13.25</v>
      </c>
      <c r="H119" s="323" t="s">
        <v>145</v>
      </c>
    </row>
    <row r="120" spans="1:8">
      <c r="A120" s="21" t="s">
        <v>235</v>
      </c>
      <c r="B120" s="18"/>
      <c r="C120" s="18"/>
      <c r="D120" s="18"/>
      <c r="E120" s="18"/>
      <c r="F120" s="323">
        <v>39.75</v>
      </c>
      <c r="G120" s="323">
        <v>-12.25</v>
      </c>
      <c r="H120" s="323" t="s">
        <v>145</v>
      </c>
    </row>
    <row r="121" spans="1:8">
      <c r="A121" s="21" t="s">
        <v>236</v>
      </c>
      <c r="B121" s="18"/>
      <c r="C121" s="18"/>
      <c r="D121" s="18"/>
      <c r="E121" s="18"/>
      <c r="F121" s="323">
        <v>39.75</v>
      </c>
      <c r="G121" s="323">
        <v>-11.25</v>
      </c>
      <c r="H121" s="323" t="s">
        <v>145</v>
      </c>
    </row>
    <row r="122" spans="1:8">
      <c r="A122" s="21" t="s">
        <v>237</v>
      </c>
      <c r="B122" s="18"/>
      <c r="C122" s="18"/>
      <c r="D122" s="18"/>
      <c r="E122" s="18"/>
      <c r="F122" s="323">
        <v>39.75</v>
      </c>
      <c r="G122" s="323">
        <v>-10.25</v>
      </c>
      <c r="H122" s="323" t="s">
        <v>153</v>
      </c>
    </row>
    <row r="123" spans="1:8">
      <c r="A123" s="21" t="s">
        <v>238</v>
      </c>
      <c r="B123" s="18"/>
      <c r="C123" s="18"/>
      <c r="D123" s="18"/>
      <c r="E123" s="18"/>
      <c r="F123" s="323">
        <v>39.75</v>
      </c>
      <c r="G123" s="323">
        <v>-9.25</v>
      </c>
      <c r="H123" s="323" t="s">
        <v>153</v>
      </c>
    </row>
    <row r="124" spans="1:8">
      <c r="A124" s="21" t="s">
        <v>239</v>
      </c>
      <c r="B124" s="18"/>
      <c r="C124" s="18"/>
      <c r="D124" s="18"/>
      <c r="E124" s="18"/>
      <c r="F124" s="323">
        <v>39.75</v>
      </c>
      <c r="G124" s="323">
        <v>-8.25</v>
      </c>
      <c r="H124" s="323" t="s">
        <v>153</v>
      </c>
    </row>
    <row r="125" spans="1:8">
      <c r="A125" s="21" t="s">
        <v>240</v>
      </c>
      <c r="B125" s="18"/>
      <c r="C125" s="18"/>
      <c r="D125" s="18"/>
      <c r="E125" s="18"/>
      <c r="F125" s="323">
        <v>39.75</v>
      </c>
      <c r="G125" s="323">
        <v>-7.25</v>
      </c>
      <c r="H125" s="323" t="s">
        <v>153</v>
      </c>
    </row>
    <row r="126" spans="1:8">
      <c r="A126" s="21" t="s">
        <v>241</v>
      </c>
      <c r="B126" s="18"/>
      <c r="C126" s="18"/>
      <c r="D126" s="18"/>
      <c r="E126" s="18"/>
      <c r="F126" s="323">
        <v>39.75</v>
      </c>
      <c r="G126" s="323">
        <v>-6.25</v>
      </c>
      <c r="H126" s="323" t="s">
        <v>153</v>
      </c>
    </row>
    <row r="127" spans="1:8">
      <c r="A127" s="21" t="s">
        <v>242</v>
      </c>
      <c r="B127" s="18"/>
      <c r="C127" s="18"/>
      <c r="D127" s="18"/>
      <c r="E127" s="18"/>
      <c r="F127" s="323">
        <v>40.25</v>
      </c>
      <c r="G127" s="323">
        <v>-17.25</v>
      </c>
      <c r="H127" s="323" t="s">
        <v>145</v>
      </c>
    </row>
    <row r="128" spans="1:8">
      <c r="A128" s="21" t="s">
        <v>243</v>
      </c>
      <c r="B128" s="18"/>
      <c r="C128" s="18"/>
      <c r="D128" s="18"/>
      <c r="E128" s="18"/>
      <c r="F128" s="323">
        <v>40.25</v>
      </c>
      <c r="G128" s="323">
        <v>-16.25</v>
      </c>
      <c r="H128" s="323" t="s">
        <v>145</v>
      </c>
    </row>
    <row r="129" spans="1:8">
      <c r="A129" s="21" t="s">
        <v>244</v>
      </c>
      <c r="B129" s="18"/>
      <c r="C129" s="18"/>
      <c r="D129" s="18"/>
      <c r="E129" s="18"/>
      <c r="F129" s="323">
        <v>40.25</v>
      </c>
      <c r="G129" s="323">
        <v>-15.25</v>
      </c>
      <c r="H129" s="323" t="s">
        <v>145</v>
      </c>
    </row>
    <row r="130" spans="1:8">
      <c r="A130" s="21" t="s">
        <v>245</v>
      </c>
      <c r="B130" s="18"/>
      <c r="C130" s="18"/>
      <c r="D130" s="18"/>
      <c r="E130" s="18"/>
      <c r="F130" s="323">
        <v>40.25</v>
      </c>
      <c r="G130" s="323">
        <v>-14.25</v>
      </c>
      <c r="H130" s="323" t="s">
        <v>145</v>
      </c>
    </row>
    <row r="131" spans="1:8">
      <c r="A131" s="21" t="s">
        <v>246</v>
      </c>
      <c r="B131" s="18"/>
      <c r="C131" s="18"/>
      <c r="D131" s="18"/>
      <c r="E131" s="18"/>
      <c r="F131" s="323">
        <v>40.25</v>
      </c>
      <c r="G131" s="323">
        <v>-13.25</v>
      </c>
      <c r="H131" s="323" t="s">
        <v>145</v>
      </c>
    </row>
    <row r="132" spans="1:8">
      <c r="A132" s="21" t="s">
        <v>247</v>
      </c>
      <c r="B132" s="18"/>
      <c r="C132" s="18"/>
      <c r="D132" s="18"/>
      <c r="E132" s="18"/>
      <c r="F132" s="323">
        <v>40.25</v>
      </c>
      <c r="G132" s="323">
        <v>-12.25</v>
      </c>
      <c r="H132" s="323" t="s">
        <v>145</v>
      </c>
    </row>
    <row r="133" spans="1:8">
      <c r="A133" s="21" t="s">
        <v>248</v>
      </c>
      <c r="B133" s="18"/>
      <c r="C133" s="18"/>
      <c r="D133" s="18"/>
      <c r="E133" s="18"/>
      <c r="F133" s="323">
        <v>40.25</v>
      </c>
      <c r="G133" s="323">
        <v>-11.25</v>
      </c>
      <c r="H133" s="323" t="s">
        <v>145</v>
      </c>
    </row>
    <row r="134" spans="1:8">
      <c r="A134" s="21" t="s">
        <v>249</v>
      </c>
      <c r="B134" s="18"/>
      <c r="C134" s="18"/>
      <c r="D134" s="18"/>
      <c r="E134" s="18"/>
      <c r="F134" s="323">
        <v>40.25</v>
      </c>
      <c r="G134" s="323">
        <v>-10.25</v>
      </c>
      <c r="H134" s="323" t="s">
        <v>153</v>
      </c>
    </row>
    <row r="135" spans="1:8">
      <c r="A135" s="21" t="s">
        <v>250</v>
      </c>
      <c r="B135" s="18"/>
      <c r="C135" s="18"/>
      <c r="D135" s="18"/>
      <c r="E135" s="18"/>
      <c r="F135" s="323">
        <v>40.25</v>
      </c>
      <c r="G135" s="323">
        <v>-9.25</v>
      </c>
      <c r="H135" s="323" t="s">
        <v>153</v>
      </c>
    </row>
    <row r="136" spans="1:8">
      <c r="A136" s="21" t="s">
        <v>251</v>
      </c>
      <c r="B136" s="18"/>
      <c r="C136" s="18"/>
      <c r="D136" s="18"/>
      <c r="E136" s="18"/>
      <c r="F136" s="323">
        <v>40.25</v>
      </c>
      <c r="G136" s="323">
        <v>-8.25</v>
      </c>
      <c r="H136" s="323" t="s">
        <v>153</v>
      </c>
    </row>
    <row r="137" spans="1:8">
      <c r="A137" s="21" t="s">
        <v>252</v>
      </c>
      <c r="B137" s="18"/>
      <c r="C137" s="18"/>
      <c r="D137" s="18"/>
      <c r="E137" s="18"/>
      <c r="F137" s="323">
        <v>40.25</v>
      </c>
      <c r="G137" s="323">
        <v>-7.25</v>
      </c>
      <c r="H137" s="323" t="s">
        <v>153</v>
      </c>
    </row>
    <row r="138" spans="1:8">
      <c r="A138" s="21" t="s">
        <v>253</v>
      </c>
      <c r="B138" s="18"/>
      <c r="C138" s="18"/>
      <c r="D138" s="18"/>
      <c r="E138" s="18"/>
      <c r="F138" s="323">
        <v>40.25</v>
      </c>
      <c r="G138" s="323">
        <v>-6.25</v>
      </c>
      <c r="H138" s="323" t="s">
        <v>153</v>
      </c>
    </row>
    <row r="139" spans="1:8">
      <c r="A139" s="21" t="s">
        <v>254</v>
      </c>
      <c r="B139" s="18"/>
      <c r="C139" s="18"/>
      <c r="D139" s="18"/>
      <c r="E139" s="18"/>
      <c r="F139" s="323">
        <v>40.75</v>
      </c>
      <c r="G139" s="323">
        <v>-17.25</v>
      </c>
      <c r="H139" s="323" t="s">
        <v>145</v>
      </c>
    </row>
    <row r="140" spans="1:8">
      <c r="A140" s="21" t="s">
        <v>255</v>
      </c>
      <c r="B140" s="18"/>
      <c r="C140" s="18"/>
      <c r="D140" s="18"/>
      <c r="E140" s="18"/>
      <c r="F140" s="323">
        <v>40.75</v>
      </c>
      <c r="G140" s="323">
        <v>-16.25</v>
      </c>
      <c r="H140" s="323" t="s">
        <v>145</v>
      </c>
    </row>
    <row r="141" spans="1:8">
      <c r="A141" s="21" t="s">
        <v>256</v>
      </c>
      <c r="B141" s="18"/>
      <c r="C141" s="18"/>
      <c r="D141" s="18"/>
      <c r="E141" s="18"/>
      <c r="F141" s="323">
        <v>40.75</v>
      </c>
      <c r="G141" s="323">
        <v>-15.25</v>
      </c>
      <c r="H141" s="323" t="s">
        <v>145</v>
      </c>
    </row>
    <row r="142" spans="1:8">
      <c r="A142" s="21" t="s">
        <v>257</v>
      </c>
      <c r="B142" s="18"/>
      <c r="C142" s="18"/>
      <c r="D142" s="18"/>
      <c r="E142" s="18"/>
      <c r="F142" s="323">
        <v>40.75</v>
      </c>
      <c r="G142" s="323">
        <v>-14.25</v>
      </c>
      <c r="H142" s="323" t="s">
        <v>145</v>
      </c>
    </row>
    <row r="143" spans="1:8">
      <c r="A143" s="21" t="s">
        <v>258</v>
      </c>
      <c r="B143" s="18"/>
      <c r="C143" s="18"/>
      <c r="D143" s="18"/>
      <c r="E143" s="18"/>
      <c r="F143" s="323">
        <v>40.75</v>
      </c>
      <c r="G143" s="323">
        <v>-13.25</v>
      </c>
      <c r="H143" s="323" t="s">
        <v>145</v>
      </c>
    </row>
    <row r="144" spans="1:8">
      <c r="A144" s="21" t="s">
        <v>259</v>
      </c>
      <c r="B144" s="18"/>
      <c r="C144" s="18"/>
      <c r="D144" s="18"/>
      <c r="E144" s="18"/>
      <c r="F144" s="323">
        <v>40.75</v>
      </c>
      <c r="G144" s="323">
        <v>-12.25</v>
      </c>
      <c r="H144" s="323" t="s">
        <v>145</v>
      </c>
    </row>
    <row r="145" spans="1:8">
      <c r="A145" s="21" t="s">
        <v>260</v>
      </c>
      <c r="B145" s="18"/>
      <c r="C145" s="18"/>
      <c r="D145" s="18"/>
      <c r="E145" s="18"/>
      <c r="F145" s="323">
        <v>40.75</v>
      </c>
      <c r="G145" s="323">
        <v>-11.25</v>
      </c>
      <c r="H145" s="323" t="s">
        <v>145</v>
      </c>
    </row>
    <row r="146" spans="1:8">
      <c r="A146" s="21" t="s">
        <v>261</v>
      </c>
      <c r="B146" s="18"/>
      <c r="C146" s="18"/>
      <c r="D146" s="18"/>
      <c r="E146" s="18"/>
      <c r="F146" s="323">
        <v>40.75</v>
      </c>
      <c r="G146" s="323">
        <v>-10.25</v>
      </c>
      <c r="H146" s="323" t="s">
        <v>153</v>
      </c>
    </row>
    <row r="147" spans="1:8">
      <c r="A147" s="21" t="s">
        <v>262</v>
      </c>
      <c r="B147" s="18"/>
      <c r="C147" s="18"/>
      <c r="D147" s="18"/>
      <c r="E147" s="18"/>
      <c r="F147" s="323">
        <v>40.75</v>
      </c>
      <c r="G147" s="323">
        <v>-9.25</v>
      </c>
      <c r="H147" s="323" t="s">
        <v>153</v>
      </c>
    </row>
    <row r="148" spans="1:8">
      <c r="A148" s="21" t="s">
        <v>263</v>
      </c>
      <c r="B148" s="18"/>
      <c r="C148" s="18"/>
      <c r="D148" s="18"/>
      <c r="E148" s="18"/>
      <c r="F148" s="323">
        <v>40.75</v>
      </c>
      <c r="G148" s="323">
        <v>-8.25</v>
      </c>
      <c r="H148" s="323" t="s">
        <v>153</v>
      </c>
    </row>
    <row r="149" spans="1:8">
      <c r="A149" s="21" t="s">
        <v>264</v>
      </c>
      <c r="B149" s="18"/>
      <c r="C149" s="18"/>
      <c r="D149" s="18"/>
      <c r="E149" s="18"/>
      <c r="F149" s="323">
        <v>40.75</v>
      </c>
      <c r="G149" s="323">
        <v>-7.25</v>
      </c>
      <c r="H149" s="323" t="s">
        <v>153</v>
      </c>
    </row>
    <row r="150" spans="1:8">
      <c r="A150" s="21" t="s">
        <v>265</v>
      </c>
      <c r="B150" s="18"/>
      <c r="C150" s="18"/>
      <c r="D150" s="18"/>
      <c r="E150" s="18"/>
      <c r="F150" s="323">
        <v>40.75</v>
      </c>
      <c r="G150" s="323">
        <v>-6.25</v>
      </c>
      <c r="H150" s="323" t="s">
        <v>153</v>
      </c>
    </row>
    <row r="151" spans="1:8">
      <c r="A151" s="21" t="s">
        <v>266</v>
      </c>
      <c r="B151" s="18"/>
      <c r="C151" s="18"/>
      <c r="D151" s="18"/>
      <c r="E151" s="18"/>
      <c r="F151" s="323">
        <v>41.25</v>
      </c>
      <c r="G151" s="323">
        <v>-17.25</v>
      </c>
      <c r="H151" s="323" t="s">
        <v>145</v>
      </c>
    </row>
    <row r="152" spans="1:8">
      <c r="A152" s="21" t="s">
        <v>267</v>
      </c>
      <c r="B152" s="18"/>
      <c r="C152" s="18"/>
      <c r="D152" s="18"/>
      <c r="E152" s="18"/>
      <c r="F152" s="323">
        <v>41.25</v>
      </c>
      <c r="G152" s="323">
        <v>-16.25</v>
      </c>
      <c r="H152" s="323" t="s">
        <v>145</v>
      </c>
    </row>
    <row r="153" spans="1:8">
      <c r="A153" s="21" t="s">
        <v>268</v>
      </c>
      <c r="B153" s="18"/>
      <c r="C153" s="18"/>
      <c r="D153" s="18"/>
      <c r="E153" s="18"/>
      <c r="F153" s="323">
        <v>41.25</v>
      </c>
      <c r="G153" s="323">
        <v>-15.25</v>
      </c>
      <c r="H153" s="323" t="s">
        <v>145</v>
      </c>
    </row>
    <row r="154" spans="1:8">
      <c r="A154" s="21" t="s">
        <v>269</v>
      </c>
      <c r="B154" s="18"/>
      <c r="C154" s="18"/>
      <c r="D154" s="18"/>
      <c r="E154" s="18"/>
      <c r="F154" s="323">
        <v>41.25</v>
      </c>
      <c r="G154" s="323">
        <v>-14.25</v>
      </c>
      <c r="H154" s="323" t="s">
        <v>145</v>
      </c>
    </row>
    <row r="155" spans="1:8">
      <c r="A155" s="21" t="s">
        <v>270</v>
      </c>
      <c r="B155" s="18"/>
      <c r="C155" s="18"/>
      <c r="D155" s="18"/>
      <c r="E155" s="18"/>
      <c r="F155" s="323">
        <v>41.25</v>
      </c>
      <c r="G155" s="323">
        <v>-13.25</v>
      </c>
      <c r="H155" s="323" t="s">
        <v>145</v>
      </c>
    </row>
    <row r="156" spans="1:8">
      <c r="A156" s="21" t="s">
        <v>271</v>
      </c>
      <c r="B156" s="18"/>
      <c r="C156" s="18"/>
      <c r="D156" s="18"/>
      <c r="E156" s="18"/>
      <c r="F156" s="323">
        <v>41.25</v>
      </c>
      <c r="G156" s="323">
        <v>-12.25</v>
      </c>
      <c r="H156" s="323" t="s">
        <v>145</v>
      </c>
    </row>
    <row r="157" spans="1:8">
      <c r="A157" s="21" t="s">
        <v>272</v>
      </c>
      <c r="B157" s="18"/>
      <c r="C157" s="18"/>
      <c r="D157" s="18"/>
      <c r="E157" s="18"/>
      <c r="F157" s="323">
        <v>41.25</v>
      </c>
      <c r="G157" s="323">
        <v>-11.25</v>
      </c>
      <c r="H157" s="323" t="s">
        <v>145</v>
      </c>
    </row>
    <row r="158" spans="1:8">
      <c r="A158" s="21" t="s">
        <v>273</v>
      </c>
      <c r="B158" s="18"/>
      <c r="C158" s="18"/>
      <c r="D158" s="18"/>
      <c r="E158" s="18"/>
      <c r="F158" s="323">
        <v>41.25</v>
      </c>
      <c r="G158" s="323">
        <v>-10.25</v>
      </c>
      <c r="H158" s="323" t="s">
        <v>153</v>
      </c>
    </row>
    <row r="159" spans="1:8">
      <c r="A159" s="21" t="s">
        <v>274</v>
      </c>
      <c r="B159" s="18"/>
      <c r="C159" s="18"/>
      <c r="D159" s="18"/>
      <c r="E159" s="18"/>
      <c r="F159" s="323">
        <v>41.25</v>
      </c>
      <c r="G159" s="323">
        <v>-9.25</v>
      </c>
      <c r="H159" s="323" t="s">
        <v>153</v>
      </c>
    </row>
    <row r="160" spans="1:8">
      <c r="A160" s="21" t="s">
        <v>275</v>
      </c>
      <c r="B160" s="18"/>
      <c r="C160" s="18"/>
      <c r="D160" s="18"/>
      <c r="E160" s="18"/>
      <c r="F160" s="323">
        <v>41.25</v>
      </c>
      <c r="G160" s="323">
        <v>-8.25</v>
      </c>
      <c r="H160" s="323" t="s">
        <v>153</v>
      </c>
    </row>
    <row r="161" spans="1:8">
      <c r="A161" s="21" t="s">
        <v>276</v>
      </c>
      <c r="B161" s="18"/>
      <c r="C161" s="18"/>
      <c r="D161" s="18"/>
      <c r="E161" s="18"/>
      <c r="F161" s="323">
        <v>41.25</v>
      </c>
      <c r="G161" s="323">
        <v>-7.25</v>
      </c>
      <c r="H161" s="323" t="s">
        <v>153</v>
      </c>
    </row>
    <row r="162" spans="1:8">
      <c r="A162" s="21" t="s">
        <v>277</v>
      </c>
      <c r="B162" s="18"/>
      <c r="C162" s="18"/>
      <c r="D162" s="18"/>
      <c r="E162" s="18"/>
      <c r="F162" s="323">
        <v>41.25</v>
      </c>
      <c r="G162" s="323">
        <v>-6.25</v>
      </c>
      <c r="H162" s="323" t="s">
        <v>153</v>
      </c>
    </row>
    <row r="163" spans="1:8">
      <c r="A163" s="21" t="s">
        <v>278</v>
      </c>
      <c r="B163" s="18"/>
      <c r="C163" s="18"/>
      <c r="D163" s="18"/>
      <c r="E163" s="18"/>
      <c r="F163" s="323">
        <v>41.75</v>
      </c>
      <c r="G163" s="323">
        <v>-17.25</v>
      </c>
      <c r="H163" s="323" t="s">
        <v>145</v>
      </c>
    </row>
    <row r="164" spans="1:8">
      <c r="A164" s="21" t="s">
        <v>279</v>
      </c>
      <c r="B164" s="18"/>
      <c r="C164" s="18"/>
      <c r="D164" s="18"/>
      <c r="E164" s="18"/>
      <c r="F164" s="323">
        <v>41.75</v>
      </c>
      <c r="G164" s="323">
        <v>-16.25</v>
      </c>
      <c r="H164" s="323" t="s">
        <v>145</v>
      </c>
    </row>
    <row r="165" spans="1:8">
      <c r="A165" s="21" t="s">
        <v>280</v>
      </c>
      <c r="B165" s="18"/>
      <c r="C165" s="18"/>
      <c r="D165" s="18"/>
      <c r="E165" s="18"/>
      <c r="F165" s="323">
        <v>41.75</v>
      </c>
      <c r="G165" s="323">
        <v>-15.25</v>
      </c>
      <c r="H165" s="323" t="s">
        <v>145</v>
      </c>
    </row>
    <row r="166" spans="1:8">
      <c r="A166" s="21" t="s">
        <v>281</v>
      </c>
      <c r="B166" s="18"/>
      <c r="C166" s="18"/>
      <c r="D166" s="18"/>
      <c r="E166" s="18"/>
      <c r="F166" s="323">
        <v>41.75</v>
      </c>
      <c r="G166" s="323">
        <v>-14.25</v>
      </c>
      <c r="H166" s="323" t="s">
        <v>145</v>
      </c>
    </row>
    <row r="167" spans="1:8">
      <c r="A167" s="21" t="s">
        <v>282</v>
      </c>
      <c r="B167" s="18"/>
      <c r="C167" s="18"/>
      <c r="D167" s="18"/>
      <c r="E167" s="18"/>
      <c r="F167" s="323">
        <v>41.75</v>
      </c>
      <c r="G167" s="323">
        <v>-13.25</v>
      </c>
      <c r="H167" s="323" t="s">
        <v>145</v>
      </c>
    </row>
    <row r="168" spans="1:8">
      <c r="A168" s="21" t="s">
        <v>283</v>
      </c>
      <c r="B168" s="18"/>
      <c r="C168" s="18"/>
      <c r="D168" s="18"/>
      <c r="E168" s="18"/>
      <c r="F168" s="323">
        <v>41.75</v>
      </c>
      <c r="G168" s="323">
        <v>-12.25</v>
      </c>
      <c r="H168" s="323" t="s">
        <v>145</v>
      </c>
    </row>
    <row r="169" spans="1:8">
      <c r="A169" s="21" t="s">
        <v>284</v>
      </c>
      <c r="B169" s="18"/>
      <c r="C169" s="18"/>
      <c r="D169" s="18"/>
      <c r="E169" s="18"/>
      <c r="F169" s="323">
        <v>41.75</v>
      </c>
      <c r="G169" s="323">
        <v>-11.25</v>
      </c>
      <c r="H169" s="323" t="s">
        <v>145</v>
      </c>
    </row>
    <row r="170" spans="1:8">
      <c r="A170" s="21" t="s">
        <v>285</v>
      </c>
      <c r="B170" s="18"/>
      <c r="C170" s="18"/>
      <c r="D170" s="18"/>
      <c r="E170" s="18"/>
      <c r="F170" s="323">
        <v>41.75</v>
      </c>
      <c r="G170" s="323">
        <v>-10.25</v>
      </c>
      <c r="H170" s="323" t="s">
        <v>153</v>
      </c>
    </row>
    <row r="171" spans="1:8">
      <c r="A171" s="21" t="s">
        <v>286</v>
      </c>
      <c r="B171" s="18"/>
      <c r="C171" s="18"/>
      <c r="D171" s="18"/>
      <c r="E171" s="18"/>
      <c r="F171" s="323">
        <v>41.75</v>
      </c>
      <c r="G171" s="323">
        <v>-9.25</v>
      </c>
      <c r="H171" s="323" t="s">
        <v>153</v>
      </c>
    </row>
    <row r="172" spans="1:8">
      <c r="A172" s="21" t="s">
        <v>287</v>
      </c>
      <c r="B172" s="18"/>
      <c r="C172" s="18"/>
      <c r="D172" s="18"/>
      <c r="E172" s="18"/>
      <c r="F172" s="323">
        <v>41.75</v>
      </c>
      <c r="G172" s="323">
        <v>-8.25</v>
      </c>
      <c r="H172" s="323" t="s">
        <v>153</v>
      </c>
    </row>
    <row r="173" spans="1:8">
      <c r="A173" s="21" t="s">
        <v>288</v>
      </c>
      <c r="B173" s="18"/>
      <c r="C173" s="18"/>
      <c r="D173" s="18"/>
      <c r="E173" s="18"/>
      <c r="F173" s="323">
        <v>41.75</v>
      </c>
      <c r="G173" s="323">
        <v>-7.25</v>
      </c>
      <c r="H173" s="323" t="s">
        <v>153</v>
      </c>
    </row>
    <row r="174" spans="1:8">
      <c r="A174" s="21" t="s">
        <v>289</v>
      </c>
      <c r="B174" s="18"/>
      <c r="C174" s="18"/>
      <c r="D174" s="18"/>
      <c r="E174" s="18"/>
      <c r="F174" s="323">
        <v>41.75</v>
      </c>
      <c r="G174" s="323">
        <v>-6.25</v>
      </c>
      <c r="H174" s="323" t="s">
        <v>153</v>
      </c>
    </row>
    <row r="175" spans="1:8">
      <c r="A175" s="21" t="s">
        <v>290</v>
      </c>
      <c r="B175" s="18"/>
      <c r="C175" s="18"/>
      <c r="D175" s="18"/>
      <c r="E175" s="18"/>
      <c r="F175" s="323">
        <v>42.25</v>
      </c>
      <c r="G175" s="323">
        <v>-17.25</v>
      </c>
      <c r="H175" s="323" t="s">
        <v>145</v>
      </c>
    </row>
    <row r="176" spans="1:8">
      <c r="A176" s="21" t="s">
        <v>291</v>
      </c>
      <c r="B176" s="18"/>
      <c r="C176" s="18"/>
      <c r="D176" s="18"/>
      <c r="E176" s="18"/>
      <c r="F176" s="323">
        <v>42.25</v>
      </c>
      <c r="G176" s="323">
        <v>-16.25</v>
      </c>
      <c r="H176" s="323" t="s">
        <v>145</v>
      </c>
    </row>
    <row r="177" spans="1:8">
      <c r="A177" s="21" t="s">
        <v>292</v>
      </c>
      <c r="B177" s="18"/>
      <c r="C177" s="18"/>
      <c r="D177" s="18"/>
      <c r="E177" s="18"/>
      <c r="F177" s="323">
        <v>42.25</v>
      </c>
      <c r="G177" s="323">
        <v>-15.25</v>
      </c>
      <c r="H177" s="323" t="s">
        <v>145</v>
      </c>
    </row>
    <row r="178" spans="1:8">
      <c r="A178" s="21" t="s">
        <v>293</v>
      </c>
      <c r="B178" s="18"/>
      <c r="C178" s="18"/>
      <c r="D178" s="18"/>
      <c r="E178" s="18"/>
      <c r="F178" s="323">
        <v>42.25</v>
      </c>
      <c r="G178" s="323">
        <v>-14.25</v>
      </c>
      <c r="H178" s="323" t="s">
        <v>145</v>
      </c>
    </row>
    <row r="179" spans="1:8">
      <c r="A179" s="21" t="s">
        <v>294</v>
      </c>
      <c r="B179" s="18"/>
      <c r="C179" s="18"/>
      <c r="D179" s="18"/>
      <c r="E179" s="18"/>
      <c r="F179" s="323">
        <v>42.25</v>
      </c>
      <c r="G179" s="323">
        <v>-13.25</v>
      </c>
      <c r="H179" s="323" t="s">
        <v>145</v>
      </c>
    </row>
    <row r="180" spans="1:8">
      <c r="A180" s="21" t="s">
        <v>295</v>
      </c>
      <c r="B180" s="18"/>
      <c r="C180" s="18"/>
      <c r="D180" s="18"/>
      <c r="E180" s="18"/>
      <c r="F180" s="323">
        <v>42.25</v>
      </c>
      <c r="G180" s="323">
        <v>-12.25</v>
      </c>
      <c r="H180" s="323" t="s">
        <v>145</v>
      </c>
    </row>
    <row r="181" spans="1:8">
      <c r="A181" s="21" t="s">
        <v>296</v>
      </c>
      <c r="B181" s="18"/>
      <c r="C181" s="18"/>
      <c r="D181" s="18"/>
      <c r="E181" s="18"/>
      <c r="F181" s="323">
        <v>42.25</v>
      </c>
      <c r="G181" s="323">
        <v>-11.25</v>
      </c>
      <c r="H181" s="323" t="s">
        <v>145</v>
      </c>
    </row>
    <row r="182" spans="1:8">
      <c r="A182" s="21" t="s">
        <v>297</v>
      </c>
      <c r="B182" s="18"/>
      <c r="C182" s="18"/>
      <c r="D182" s="18"/>
      <c r="E182" s="18"/>
      <c r="F182" s="323">
        <v>42.25</v>
      </c>
      <c r="G182" s="323">
        <v>-10.25</v>
      </c>
      <c r="H182" s="323" t="s">
        <v>153</v>
      </c>
    </row>
    <row r="183" spans="1:8">
      <c r="A183" s="21" t="s">
        <v>298</v>
      </c>
      <c r="B183" s="18"/>
      <c r="C183" s="18"/>
      <c r="D183" s="18"/>
      <c r="E183" s="18"/>
      <c r="F183" s="323">
        <v>42.25</v>
      </c>
      <c r="G183" s="323">
        <v>-9.25</v>
      </c>
      <c r="H183" s="323" t="s">
        <v>153</v>
      </c>
    </row>
    <row r="184" spans="1:8">
      <c r="A184" s="21" t="s">
        <v>299</v>
      </c>
      <c r="B184" s="18"/>
      <c r="C184" s="18"/>
      <c r="D184" s="18"/>
      <c r="E184" s="18"/>
      <c r="F184" s="323">
        <v>42.25</v>
      </c>
      <c r="G184" s="323">
        <v>-8.25</v>
      </c>
      <c r="H184" s="323" t="s">
        <v>153</v>
      </c>
    </row>
    <row r="185" spans="1:8">
      <c r="A185" s="21" t="s">
        <v>300</v>
      </c>
      <c r="B185" s="18"/>
      <c r="C185" s="18"/>
      <c r="D185" s="18"/>
      <c r="E185" s="18"/>
      <c r="F185" s="323">
        <v>42.25</v>
      </c>
      <c r="G185" s="323">
        <v>-7.25</v>
      </c>
      <c r="H185" s="323" t="s">
        <v>153</v>
      </c>
    </row>
    <row r="186" spans="1:8">
      <c r="A186" s="21" t="s">
        <v>301</v>
      </c>
      <c r="B186" s="18"/>
      <c r="C186" s="18"/>
      <c r="D186" s="18"/>
      <c r="E186" s="18"/>
      <c r="F186" s="323">
        <v>42.25</v>
      </c>
      <c r="G186" s="323">
        <v>-6.25</v>
      </c>
      <c r="H186" s="323" t="s">
        <v>153</v>
      </c>
    </row>
    <row r="187" spans="1:8">
      <c r="A187" s="21" t="s">
        <v>302</v>
      </c>
      <c r="B187" s="18"/>
      <c r="C187" s="18"/>
      <c r="D187" s="18"/>
      <c r="E187" s="18"/>
      <c r="F187" s="323">
        <v>42.75</v>
      </c>
      <c r="G187" s="323">
        <v>-17.25</v>
      </c>
      <c r="H187" s="323" t="s">
        <v>145</v>
      </c>
    </row>
    <row r="188" spans="1:8">
      <c r="A188" s="21" t="s">
        <v>303</v>
      </c>
      <c r="B188" s="18"/>
      <c r="C188" s="18"/>
      <c r="D188" s="18"/>
      <c r="E188" s="18"/>
      <c r="F188" s="323">
        <v>42.75</v>
      </c>
      <c r="G188" s="323">
        <v>-16.25</v>
      </c>
      <c r="H188" s="323" t="s">
        <v>145</v>
      </c>
    </row>
    <row r="189" spans="1:8">
      <c r="A189" s="21" t="s">
        <v>304</v>
      </c>
      <c r="B189" s="18"/>
      <c r="C189" s="18"/>
      <c r="D189" s="18"/>
      <c r="E189" s="18"/>
      <c r="F189" s="323">
        <v>42.75</v>
      </c>
      <c r="G189" s="323">
        <v>-15.25</v>
      </c>
      <c r="H189" s="323" t="s">
        <v>145</v>
      </c>
    </row>
    <row r="190" spans="1:8">
      <c r="A190" s="21" t="s">
        <v>305</v>
      </c>
      <c r="B190" s="18"/>
      <c r="C190" s="18"/>
      <c r="D190" s="18"/>
      <c r="E190" s="18"/>
      <c r="F190" s="323">
        <v>42.75</v>
      </c>
      <c r="G190" s="323">
        <v>-14.25</v>
      </c>
      <c r="H190" s="323" t="s">
        <v>145</v>
      </c>
    </row>
    <row r="191" spans="1:8">
      <c r="A191" s="21" t="s">
        <v>306</v>
      </c>
      <c r="B191" s="18"/>
      <c r="C191" s="18"/>
      <c r="D191" s="18"/>
      <c r="E191" s="18"/>
      <c r="F191" s="323">
        <v>42.75</v>
      </c>
      <c r="G191" s="323">
        <v>-13.25</v>
      </c>
      <c r="H191" s="323" t="s">
        <v>145</v>
      </c>
    </row>
    <row r="192" spans="1:8">
      <c r="A192" s="21" t="s">
        <v>307</v>
      </c>
      <c r="B192" s="18"/>
      <c r="C192" s="18"/>
      <c r="D192" s="18"/>
      <c r="E192" s="18"/>
      <c r="F192" s="323">
        <v>42.75</v>
      </c>
      <c r="G192" s="323">
        <v>-12.25</v>
      </c>
      <c r="H192" s="323" t="s">
        <v>145</v>
      </c>
    </row>
    <row r="193" spans="1:8">
      <c r="A193" s="21" t="s">
        <v>308</v>
      </c>
      <c r="B193" s="18"/>
      <c r="C193" s="18"/>
      <c r="D193" s="18"/>
      <c r="E193" s="18"/>
      <c r="F193" s="323">
        <v>42.75</v>
      </c>
      <c r="G193" s="323">
        <v>-11.25</v>
      </c>
      <c r="H193" s="323" t="s">
        <v>145</v>
      </c>
    </row>
    <row r="194" spans="1:8">
      <c r="A194" s="21" t="s">
        <v>309</v>
      </c>
      <c r="B194" s="18"/>
      <c r="C194" s="18"/>
      <c r="D194" s="18"/>
      <c r="E194" s="18"/>
      <c r="F194" s="323">
        <v>42.75</v>
      </c>
      <c r="G194" s="323">
        <v>-10.25</v>
      </c>
      <c r="H194" s="323" t="s">
        <v>153</v>
      </c>
    </row>
    <row r="195" spans="1:8">
      <c r="A195" s="21" t="s">
        <v>310</v>
      </c>
      <c r="B195" s="18"/>
      <c r="C195" s="18"/>
      <c r="D195" s="18"/>
      <c r="E195" s="18"/>
      <c r="F195" s="323">
        <v>42.75</v>
      </c>
      <c r="G195" s="323">
        <v>-9.25</v>
      </c>
      <c r="H195" s="323" t="s">
        <v>153</v>
      </c>
    </row>
    <row r="196" spans="1:8">
      <c r="A196" s="21" t="s">
        <v>311</v>
      </c>
      <c r="B196" s="18"/>
      <c r="C196" s="18"/>
      <c r="D196" s="18"/>
      <c r="E196" s="18"/>
      <c r="F196" s="323">
        <v>42.75</v>
      </c>
      <c r="G196" s="323">
        <v>-8.25</v>
      </c>
      <c r="H196" s="323" t="s">
        <v>153</v>
      </c>
    </row>
    <row r="197" spans="1:8">
      <c r="A197" s="21" t="s">
        <v>312</v>
      </c>
      <c r="B197" s="18"/>
      <c r="C197" s="18"/>
      <c r="D197" s="18"/>
      <c r="E197" s="18"/>
      <c r="F197" s="323">
        <v>42.75</v>
      </c>
      <c r="G197" s="323">
        <v>-7.25</v>
      </c>
      <c r="H197" s="323" t="s">
        <v>153</v>
      </c>
    </row>
    <row r="198" spans="1:8">
      <c r="A198" s="21" t="s">
        <v>313</v>
      </c>
      <c r="B198" s="18"/>
      <c r="C198" s="18"/>
      <c r="D198" s="18"/>
      <c r="E198" s="18"/>
      <c r="F198" s="323">
        <v>42.75</v>
      </c>
      <c r="G198" s="323">
        <v>-6.25</v>
      </c>
      <c r="H198" s="323" t="s">
        <v>153</v>
      </c>
    </row>
    <row r="199" spans="1:8">
      <c r="A199" s="21" t="s">
        <v>314</v>
      </c>
      <c r="B199" s="18"/>
      <c r="C199" s="18"/>
      <c r="D199" s="18"/>
      <c r="E199" s="18"/>
      <c r="F199" s="323">
        <v>43.25</v>
      </c>
      <c r="G199" s="323">
        <v>-17.25</v>
      </c>
      <c r="H199" s="323" t="s">
        <v>315</v>
      </c>
    </row>
    <row r="200" spans="1:8">
      <c r="A200" s="21" t="s">
        <v>316</v>
      </c>
      <c r="B200" s="18"/>
      <c r="C200" s="18"/>
      <c r="D200" s="18"/>
      <c r="E200" s="18"/>
      <c r="F200" s="323">
        <v>43.25</v>
      </c>
      <c r="G200" s="323">
        <v>-16.25</v>
      </c>
      <c r="H200" s="323" t="s">
        <v>315</v>
      </c>
    </row>
    <row r="201" spans="1:8">
      <c r="A201" s="21" t="s">
        <v>317</v>
      </c>
      <c r="B201" s="18"/>
      <c r="C201" s="18"/>
      <c r="D201" s="18"/>
      <c r="E201" s="18"/>
      <c r="F201" s="323">
        <v>43.25</v>
      </c>
      <c r="G201" s="323">
        <v>-15.25</v>
      </c>
      <c r="H201" s="323" t="s">
        <v>315</v>
      </c>
    </row>
    <row r="202" spans="1:8">
      <c r="A202" s="21" t="s">
        <v>318</v>
      </c>
      <c r="B202" s="18"/>
      <c r="C202" s="18"/>
      <c r="D202" s="18"/>
      <c r="E202" s="18"/>
      <c r="F202" s="323">
        <v>43.25</v>
      </c>
      <c r="G202" s="323">
        <v>-14.25</v>
      </c>
      <c r="H202" s="323" t="s">
        <v>315</v>
      </c>
    </row>
    <row r="203" spans="1:8">
      <c r="A203" s="21" t="s">
        <v>319</v>
      </c>
      <c r="B203" s="18"/>
      <c r="C203" s="18"/>
      <c r="D203" s="18"/>
      <c r="E203" s="18"/>
      <c r="F203" s="323">
        <v>43.25</v>
      </c>
      <c r="G203" s="323">
        <v>-13.25</v>
      </c>
      <c r="H203" s="323" t="s">
        <v>315</v>
      </c>
    </row>
    <row r="204" spans="1:8">
      <c r="A204" s="21" t="s">
        <v>320</v>
      </c>
      <c r="B204" s="18"/>
      <c r="C204" s="18"/>
      <c r="D204" s="18"/>
      <c r="E204" s="18"/>
      <c r="F204" s="323">
        <v>43.25</v>
      </c>
      <c r="G204" s="323">
        <v>-12.25</v>
      </c>
      <c r="H204" s="323" t="s">
        <v>315</v>
      </c>
    </row>
    <row r="205" spans="1:8">
      <c r="A205" s="21" t="s">
        <v>321</v>
      </c>
      <c r="B205" s="18"/>
      <c r="C205" s="18"/>
      <c r="D205" s="18"/>
      <c r="E205" s="18"/>
      <c r="F205" s="323">
        <v>43.25</v>
      </c>
      <c r="G205" s="323">
        <v>-11.25</v>
      </c>
      <c r="H205" s="323" t="s">
        <v>315</v>
      </c>
    </row>
    <row r="206" spans="1:8">
      <c r="A206" s="21" t="s">
        <v>322</v>
      </c>
      <c r="B206" s="18"/>
      <c r="C206" s="18"/>
      <c r="D206" s="18"/>
      <c r="E206" s="18"/>
      <c r="F206" s="323">
        <v>43.25</v>
      </c>
      <c r="G206" s="323">
        <v>-10.25</v>
      </c>
      <c r="H206" s="323" t="s">
        <v>323</v>
      </c>
    </row>
    <row r="207" spans="1:8">
      <c r="A207" s="21" t="s">
        <v>324</v>
      </c>
      <c r="B207" s="18"/>
      <c r="C207" s="18"/>
      <c r="D207" s="18"/>
      <c r="E207" s="18"/>
      <c r="F207" s="323">
        <v>43.25</v>
      </c>
      <c r="G207" s="323">
        <v>-9.25</v>
      </c>
      <c r="H207" s="323" t="s">
        <v>323</v>
      </c>
    </row>
    <row r="208" spans="1:8">
      <c r="A208" s="21" t="s">
        <v>325</v>
      </c>
      <c r="B208" s="18"/>
      <c r="C208" s="18"/>
      <c r="D208" s="18"/>
      <c r="E208" s="18"/>
      <c r="F208" s="323">
        <v>43.25</v>
      </c>
      <c r="G208" s="323">
        <v>-8.25</v>
      </c>
      <c r="H208" s="323" t="s">
        <v>323</v>
      </c>
    </row>
    <row r="209" spans="1:8">
      <c r="A209" s="21" t="s">
        <v>326</v>
      </c>
      <c r="B209" s="18"/>
      <c r="C209" s="18"/>
      <c r="D209" s="18"/>
      <c r="E209" s="18"/>
      <c r="F209" s="323">
        <v>43.25</v>
      </c>
      <c r="G209" s="323">
        <v>-7.25</v>
      </c>
      <c r="H209" s="323" t="s">
        <v>323</v>
      </c>
    </row>
    <row r="210" spans="1:8">
      <c r="A210" s="21" t="s">
        <v>327</v>
      </c>
      <c r="B210" s="18"/>
      <c r="C210" s="18"/>
      <c r="D210" s="18"/>
      <c r="E210" s="18"/>
      <c r="F210" s="323">
        <v>43.25</v>
      </c>
      <c r="G210" s="323">
        <v>-6.25</v>
      </c>
      <c r="H210" s="323" t="s">
        <v>323</v>
      </c>
    </row>
    <row r="211" spans="1:8">
      <c r="A211" s="21" t="s">
        <v>328</v>
      </c>
      <c r="B211" s="18"/>
      <c r="C211" s="18"/>
      <c r="D211" s="18"/>
      <c r="E211" s="18"/>
      <c r="F211" s="323">
        <v>43.25</v>
      </c>
      <c r="G211" s="323">
        <v>-5.25</v>
      </c>
      <c r="H211" s="323" t="s">
        <v>323</v>
      </c>
    </row>
    <row r="212" spans="1:8">
      <c r="A212" s="21" t="s">
        <v>329</v>
      </c>
      <c r="B212" s="18"/>
      <c r="C212" s="18"/>
      <c r="D212" s="18"/>
      <c r="E212" s="18"/>
      <c r="F212" s="323">
        <v>43.25</v>
      </c>
      <c r="G212" s="323">
        <v>-4.25</v>
      </c>
      <c r="H212" s="323" t="s">
        <v>323</v>
      </c>
    </row>
    <row r="213" spans="1:8">
      <c r="A213" s="21" t="s">
        <v>329</v>
      </c>
      <c r="B213" s="18"/>
      <c r="C213" s="18"/>
      <c r="D213" s="18"/>
      <c r="E213" s="18"/>
      <c r="F213" s="323">
        <v>43.375</v>
      </c>
      <c r="G213" s="323">
        <v>-4.5</v>
      </c>
      <c r="H213" s="323" t="s">
        <v>323</v>
      </c>
    </row>
    <row r="214" spans="1:8">
      <c r="A214" s="21" t="s">
        <v>330</v>
      </c>
      <c r="B214" s="18"/>
      <c r="C214" s="18"/>
      <c r="D214" s="18"/>
      <c r="E214" s="18"/>
      <c r="F214" s="323">
        <v>43.25</v>
      </c>
      <c r="G214" s="323">
        <v>-3.25</v>
      </c>
      <c r="H214" s="323" t="s">
        <v>323</v>
      </c>
    </row>
    <row r="215" spans="1:8">
      <c r="A215" s="21" t="s">
        <v>330</v>
      </c>
      <c r="B215" s="18"/>
      <c r="C215" s="18"/>
      <c r="D215" s="18"/>
      <c r="E215" s="18"/>
      <c r="F215" s="323">
        <v>43.375</v>
      </c>
      <c r="G215" s="323">
        <v>-3.5</v>
      </c>
      <c r="H215" s="323" t="s">
        <v>323</v>
      </c>
    </row>
    <row r="216" spans="1:8">
      <c r="A216" s="21" t="s">
        <v>331</v>
      </c>
      <c r="B216" s="18"/>
      <c r="C216" s="18"/>
      <c r="D216" s="18"/>
      <c r="E216" s="18"/>
      <c r="F216" s="323">
        <v>43.25</v>
      </c>
      <c r="G216" s="323">
        <v>-2.25</v>
      </c>
      <c r="H216" s="323" t="s">
        <v>323</v>
      </c>
    </row>
    <row r="217" spans="1:8">
      <c r="A217" s="21" t="s">
        <v>331</v>
      </c>
      <c r="B217" s="18"/>
      <c r="C217" s="18"/>
      <c r="D217" s="18"/>
      <c r="E217" s="18"/>
      <c r="F217" s="323">
        <v>43.375</v>
      </c>
      <c r="G217" s="323">
        <v>-2.5</v>
      </c>
      <c r="H217" s="323" t="s">
        <v>323</v>
      </c>
    </row>
    <row r="218" spans="1:8">
      <c r="A218" s="21" t="s">
        <v>332</v>
      </c>
      <c r="B218" s="18"/>
      <c r="C218" s="18"/>
      <c r="D218" s="18"/>
      <c r="E218" s="18"/>
      <c r="F218" s="323">
        <v>43.25</v>
      </c>
      <c r="G218" s="323">
        <v>-1.25</v>
      </c>
      <c r="H218" s="323" t="s">
        <v>333</v>
      </c>
    </row>
    <row r="219" spans="1:8">
      <c r="A219" s="21" t="s">
        <v>332</v>
      </c>
      <c r="B219" s="18"/>
      <c r="C219" s="18"/>
      <c r="D219" s="18"/>
      <c r="E219" s="18"/>
      <c r="F219" s="323">
        <v>43.375</v>
      </c>
      <c r="G219" s="323">
        <v>-1.5</v>
      </c>
      <c r="H219" s="323" t="s">
        <v>333</v>
      </c>
    </row>
    <row r="220" spans="1:8">
      <c r="A220" s="21" t="s">
        <v>334</v>
      </c>
      <c r="B220" s="18"/>
      <c r="C220" s="18"/>
      <c r="D220" s="18"/>
      <c r="E220" s="18"/>
      <c r="F220" s="323">
        <v>43.75</v>
      </c>
      <c r="G220" s="323">
        <v>-17.25</v>
      </c>
      <c r="H220" s="323" t="s">
        <v>315</v>
      </c>
    </row>
    <row r="221" spans="1:8">
      <c r="A221" s="21" t="s">
        <v>335</v>
      </c>
      <c r="B221" s="18"/>
      <c r="C221" s="18"/>
      <c r="D221" s="18"/>
      <c r="E221" s="18"/>
      <c r="F221" s="323">
        <v>43.75</v>
      </c>
      <c r="G221" s="323">
        <v>-16.25</v>
      </c>
      <c r="H221" s="323" t="s">
        <v>315</v>
      </c>
    </row>
    <row r="222" spans="1:8">
      <c r="A222" s="21" t="s">
        <v>336</v>
      </c>
      <c r="B222" s="18"/>
      <c r="C222" s="18"/>
      <c r="D222" s="18"/>
      <c r="E222" s="18"/>
      <c r="F222" s="323">
        <v>43.75</v>
      </c>
      <c r="G222" s="323">
        <v>-15.25</v>
      </c>
      <c r="H222" s="323" t="s">
        <v>315</v>
      </c>
    </row>
    <row r="223" spans="1:8">
      <c r="A223" s="21" t="s">
        <v>337</v>
      </c>
      <c r="B223" s="18"/>
      <c r="C223" s="18"/>
      <c r="D223" s="18"/>
      <c r="E223" s="18"/>
      <c r="F223" s="323">
        <v>43.75</v>
      </c>
      <c r="G223" s="323">
        <v>-14.25</v>
      </c>
      <c r="H223" s="323" t="s">
        <v>315</v>
      </c>
    </row>
    <row r="224" spans="1:8">
      <c r="A224" s="21" t="s">
        <v>338</v>
      </c>
      <c r="B224" s="18"/>
      <c r="C224" s="18"/>
      <c r="D224" s="18"/>
      <c r="E224" s="18"/>
      <c r="F224" s="323">
        <v>43.75</v>
      </c>
      <c r="G224" s="323">
        <v>-13.25</v>
      </c>
      <c r="H224" s="323" t="s">
        <v>315</v>
      </c>
    </row>
    <row r="225" spans="1:8">
      <c r="A225" s="21" t="s">
        <v>339</v>
      </c>
      <c r="B225" s="18"/>
      <c r="C225" s="18"/>
      <c r="D225" s="18"/>
      <c r="E225" s="18"/>
      <c r="F225" s="323">
        <v>43.75</v>
      </c>
      <c r="G225" s="323">
        <v>-12.25</v>
      </c>
      <c r="H225" s="323" t="s">
        <v>315</v>
      </c>
    </row>
    <row r="226" spans="1:8">
      <c r="A226" s="21" t="s">
        <v>340</v>
      </c>
      <c r="B226" s="18"/>
      <c r="C226" s="18"/>
      <c r="D226" s="18"/>
      <c r="E226" s="18"/>
      <c r="F226" s="323">
        <v>43.75</v>
      </c>
      <c r="G226" s="323">
        <v>-11.25</v>
      </c>
      <c r="H226" s="323" t="s">
        <v>315</v>
      </c>
    </row>
    <row r="227" spans="1:8">
      <c r="A227" s="21" t="s">
        <v>341</v>
      </c>
      <c r="B227" s="18"/>
      <c r="C227" s="18"/>
      <c r="D227" s="18"/>
      <c r="E227" s="18"/>
      <c r="F227" s="323">
        <v>43.75</v>
      </c>
      <c r="G227" s="323">
        <v>-10.25</v>
      </c>
      <c r="H227" s="323" t="s">
        <v>323</v>
      </c>
    </row>
    <row r="228" spans="1:8">
      <c r="A228" s="21" t="s">
        <v>342</v>
      </c>
      <c r="B228" s="18"/>
      <c r="C228" s="18"/>
      <c r="D228" s="18"/>
      <c r="E228" s="18"/>
      <c r="F228" s="323">
        <v>43.75</v>
      </c>
      <c r="G228" s="323">
        <v>-9.25</v>
      </c>
      <c r="H228" s="323" t="s">
        <v>323</v>
      </c>
    </row>
    <row r="229" spans="1:8">
      <c r="A229" s="21" t="s">
        <v>342</v>
      </c>
      <c r="B229" s="18"/>
      <c r="C229" s="18"/>
      <c r="D229" s="18"/>
      <c r="E229" s="18"/>
      <c r="F229" s="323">
        <v>43.875</v>
      </c>
      <c r="G229" s="323">
        <v>-9.5</v>
      </c>
      <c r="H229" s="323" t="s">
        <v>323</v>
      </c>
    </row>
    <row r="230" spans="1:8">
      <c r="A230" s="21" t="s">
        <v>343</v>
      </c>
      <c r="B230" s="18"/>
      <c r="C230" s="18"/>
      <c r="D230" s="18"/>
      <c r="E230" s="18"/>
      <c r="F230" s="323">
        <v>43.75</v>
      </c>
      <c r="G230" s="323">
        <v>-8.25</v>
      </c>
      <c r="H230" s="323" t="s">
        <v>323</v>
      </c>
    </row>
    <row r="231" spans="1:8">
      <c r="A231" s="21" t="s">
        <v>343</v>
      </c>
      <c r="B231" s="18"/>
      <c r="C231" s="18"/>
      <c r="D231" s="18"/>
      <c r="E231" s="18"/>
      <c r="F231" s="323">
        <v>43.875</v>
      </c>
      <c r="G231" s="323">
        <v>-8.5</v>
      </c>
      <c r="H231" s="323" t="s">
        <v>323</v>
      </c>
    </row>
    <row r="232" spans="1:8">
      <c r="A232" s="21" t="s">
        <v>344</v>
      </c>
      <c r="B232" s="18"/>
      <c r="C232" s="18"/>
      <c r="D232" s="18"/>
      <c r="E232" s="18"/>
      <c r="F232" s="323">
        <v>43.75</v>
      </c>
      <c r="G232" s="323">
        <v>-7.25</v>
      </c>
      <c r="H232" s="323" t="s">
        <v>323</v>
      </c>
    </row>
    <row r="233" spans="1:8">
      <c r="A233" s="21" t="s">
        <v>344</v>
      </c>
      <c r="B233" s="18"/>
      <c r="C233" s="18"/>
      <c r="D233" s="18"/>
      <c r="E233" s="18"/>
      <c r="F233" s="323">
        <v>43.875</v>
      </c>
      <c r="G233" s="323">
        <v>-7.5</v>
      </c>
      <c r="H233" s="323" t="s">
        <v>323</v>
      </c>
    </row>
    <row r="234" spans="1:8">
      <c r="A234" s="21" t="s">
        <v>345</v>
      </c>
      <c r="B234" s="18"/>
      <c r="C234" s="18"/>
      <c r="D234" s="18"/>
      <c r="E234" s="18"/>
      <c r="F234" s="323">
        <v>43.75</v>
      </c>
      <c r="G234" s="323">
        <v>-6.25</v>
      </c>
      <c r="H234" s="323" t="s">
        <v>323</v>
      </c>
    </row>
    <row r="235" spans="1:8">
      <c r="A235" s="21" t="s">
        <v>345</v>
      </c>
      <c r="B235" s="18"/>
      <c r="C235" s="18"/>
      <c r="D235" s="18"/>
      <c r="E235" s="18"/>
      <c r="F235" s="323">
        <v>43.875</v>
      </c>
      <c r="G235" s="323">
        <v>-6.5</v>
      </c>
      <c r="H235" s="323" t="s">
        <v>323</v>
      </c>
    </row>
    <row r="236" spans="1:8">
      <c r="A236" s="21" t="s">
        <v>346</v>
      </c>
      <c r="B236" s="18"/>
      <c r="C236" s="18"/>
      <c r="D236" s="18"/>
      <c r="E236" s="18"/>
      <c r="F236" s="323">
        <v>43.75</v>
      </c>
      <c r="G236" s="323">
        <v>-5.25</v>
      </c>
      <c r="H236" s="323" t="s">
        <v>323</v>
      </c>
    </row>
    <row r="237" spans="1:8">
      <c r="A237" s="21" t="s">
        <v>346</v>
      </c>
      <c r="B237" s="18"/>
      <c r="C237" s="18"/>
      <c r="D237" s="18"/>
      <c r="E237" s="18"/>
      <c r="F237" s="323">
        <v>43.875</v>
      </c>
      <c r="G237" s="323">
        <v>-5.5</v>
      </c>
      <c r="H237" s="323" t="s">
        <v>323</v>
      </c>
    </row>
    <row r="238" spans="1:8">
      <c r="A238" s="21" t="s">
        <v>347</v>
      </c>
      <c r="B238" s="18"/>
      <c r="C238" s="18"/>
      <c r="D238" s="18"/>
      <c r="E238" s="18"/>
      <c r="F238" s="323">
        <v>43.75</v>
      </c>
      <c r="G238" s="323">
        <v>-4.25</v>
      </c>
      <c r="H238" s="323" t="s">
        <v>323</v>
      </c>
    </row>
    <row r="239" spans="1:8">
      <c r="A239" s="21" t="s">
        <v>347</v>
      </c>
      <c r="B239" s="18"/>
      <c r="C239" s="18"/>
      <c r="D239" s="18"/>
      <c r="E239" s="18"/>
      <c r="F239" s="323">
        <v>43.875</v>
      </c>
      <c r="G239" s="323">
        <v>-4.5</v>
      </c>
      <c r="H239" s="323" t="s">
        <v>323</v>
      </c>
    </row>
    <row r="240" spans="1:8">
      <c r="A240" s="21" t="s">
        <v>348</v>
      </c>
      <c r="B240" s="18"/>
      <c r="C240" s="18"/>
      <c r="D240" s="18"/>
      <c r="E240" s="18"/>
      <c r="F240" s="323">
        <v>43.75</v>
      </c>
      <c r="G240" s="323">
        <v>-3.25</v>
      </c>
      <c r="H240" s="323" t="s">
        <v>323</v>
      </c>
    </row>
    <row r="241" spans="1:8">
      <c r="A241" s="21" t="s">
        <v>348</v>
      </c>
      <c r="B241" s="18"/>
      <c r="C241" s="18"/>
      <c r="D241" s="18"/>
      <c r="E241" s="18"/>
      <c r="F241" s="323">
        <v>43.875</v>
      </c>
      <c r="G241" s="323">
        <v>-3.5</v>
      </c>
      <c r="H241" s="323" t="s">
        <v>323</v>
      </c>
    </row>
    <row r="242" spans="1:8">
      <c r="A242" s="21" t="s">
        <v>349</v>
      </c>
      <c r="B242" s="18"/>
      <c r="C242" s="18"/>
      <c r="D242" s="18"/>
      <c r="E242" s="18"/>
      <c r="F242" s="323">
        <v>43.75</v>
      </c>
      <c r="G242" s="323">
        <v>-2.25</v>
      </c>
      <c r="H242" s="323" t="s">
        <v>323</v>
      </c>
    </row>
    <row r="243" spans="1:8">
      <c r="A243" s="21" t="s">
        <v>349</v>
      </c>
      <c r="B243" s="18"/>
      <c r="C243" s="18"/>
      <c r="D243" s="18"/>
      <c r="E243" s="18"/>
      <c r="F243" s="323">
        <v>43.875</v>
      </c>
      <c r="G243" s="323">
        <v>-2.5</v>
      </c>
      <c r="H243" s="323" t="s">
        <v>323</v>
      </c>
    </row>
    <row r="244" spans="1:8">
      <c r="A244" s="21" t="s">
        <v>350</v>
      </c>
      <c r="B244" s="18"/>
      <c r="C244" s="18"/>
      <c r="D244" s="18"/>
      <c r="E244" s="18"/>
      <c r="F244" s="323">
        <v>43.75</v>
      </c>
      <c r="G244" s="323">
        <v>-1.25</v>
      </c>
      <c r="H244" s="323" t="s">
        <v>333</v>
      </c>
    </row>
    <row r="245" spans="1:8">
      <c r="A245" s="21" t="s">
        <v>350</v>
      </c>
      <c r="B245" s="18"/>
      <c r="C245" s="18"/>
      <c r="D245" s="18"/>
      <c r="E245" s="18"/>
      <c r="F245" s="323">
        <v>43.875</v>
      </c>
      <c r="G245" s="323">
        <v>-1.5</v>
      </c>
      <c r="H245" s="323" t="s">
        <v>333</v>
      </c>
    </row>
    <row r="246" spans="1:8">
      <c r="A246" s="21" t="s">
        <v>351</v>
      </c>
      <c r="B246" s="18"/>
      <c r="C246" s="18"/>
      <c r="D246" s="18"/>
      <c r="E246" s="18"/>
      <c r="F246" s="323">
        <v>43.75</v>
      </c>
      <c r="G246" s="323">
        <v>-0.25</v>
      </c>
      <c r="H246" s="323" t="s">
        <v>333</v>
      </c>
    </row>
    <row r="247" spans="1:8">
      <c r="A247" s="21" t="s">
        <v>352</v>
      </c>
      <c r="B247" s="18"/>
      <c r="C247" s="18"/>
      <c r="D247" s="18"/>
      <c r="E247" s="18"/>
      <c r="F247" s="323">
        <v>43.75</v>
      </c>
      <c r="G247" s="323">
        <v>0.75</v>
      </c>
      <c r="H247" s="323" t="s">
        <v>333</v>
      </c>
    </row>
    <row r="248" spans="1:8">
      <c r="A248" s="21" t="s">
        <v>353</v>
      </c>
      <c r="B248" s="18"/>
      <c r="C248" s="18"/>
      <c r="D248" s="18"/>
      <c r="E248" s="18"/>
      <c r="F248" s="323">
        <v>43.75</v>
      </c>
      <c r="G248" s="323">
        <v>1.75</v>
      </c>
      <c r="H248" s="323" t="s">
        <v>333</v>
      </c>
    </row>
    <row r="249" spans="1:8">
      <c r="A249" s="21" t="s">
        <v>354</v>
      </c>
      <c r="B249" s="18"/>
      <c r="C249" s="18"/>
      <c r="D249" s="18"/>
      <c r="E249" s="18"/>
      <c r="F249" s="323">
        <v>44.25</v>
      </c>
      <c r="G249" s="323">
        <v>-17.25</v>
      </c>
      <c r="H249" s="323" t="s">
        <v>315</v>
      </c>
    </row>
    <row r="250" spans="1:8">
      <c r="A250" s="21" t="s">
        <v>355</v>
      </c>
      <c r="B250" s="18"/>
      <c r="C250" s="18"/>
      <c r="D250" s="18"/>
      <c r="E250" s="18"/>
      <c r="F250" s="323">
        <v>44.25</v>
      </c>
      <c r="G250" s="323">
        <v>-16.25</v>
      </c>
      <c r="H250" s="323" t="s">
        <v>315</v>
      </c>
    </row>
    <row r="251" spans="1:8">
      <c r="A251" s="21" t="s">
        <v>356</v>
      </c>
      <c r="B251" s="18"/>
      <c r="C251" s="18"/>
      <c r="D251" s="18"/>
      <c r="E251" s="18"/>
      <c r="F251" s="323">
        <v>44.25</v>
      </c>
      <c r="G251" s="323">
        <v>-15.25</v>
      </c>
      <c r="H251" s="323" t="s">
        <v>315</v>
      </c>
    </row>
    <row r="252" spans="1:8">
      <c r="A252" s="21" t="s">
        <v>357</v>
      </c>
      <c r="B252" s="18"/>
      <c r="C252" s="18"/>
      <c r="D252" s="18"/>
      <c r="E252" s="18"/>
      <c r="F252" s="323">
        <v>44.25</v>
      </c>
      <c r="G252" s="323">
        <v>-14.25</v>
      </c>
      <c r="H252" s="323" t="s">
        <v>315</v>
      </c>
    </row>
    <row r="253" spans="1:8">
      <c r="A253" s="21" t="s">
        <v>358</v>
      </c>
      <c r="B253" s="18"/>
      <c r="C253" s="18"/>
      <c r="D253" s="18"/>
      <c r="E253" s="18"/>
      <c r="F253" s="323">
        <v>44.25</v>
      </c>
      <c r="G253" s="323">
        <v>-13.25</v>
      </c>
      <c r="H253" s="323" t="s">
        <v>315</v>
      </c>
    </row>
    <row r="254" spans="1:8">
      <c r="A254" s="21" t="s">
        <v>359</v>
      </c>
      <c r="B254" s="18"/>
      <c r="C254" s="18"/>
      <c r="D254" s="18"/>
      <c r="E254" s="18"/>
      <c r="F254" s="323">
        <v>44.25</v>
      </c>
      <c r="G254" s="323">
        <v>-12.25</v>
      </c>
      <c r="H254" s="323" t="s">
        <v>315</v>
      </c>
    </row>
    <row r="255" spans="1:8">
      <c r="A255" s="21" t="s">
        <v>360</v>
      </c>
      <c r="B255" s="18"/>
      <c r="C255" s="18"/>
      <c r="D255" s="18"/>
      <c r="E255" s="18"/>
      <c r="F255" s="323">
        <v>44.25</v>
      </c>
      <c r="G255" s="323">
        <v>-11.25</v>
      </c>
      <c r="H255" s="323" t="s">
        <v>315</v>
      </c>
    </row>
    <row r="256" spans="1:8">
      <c r="A256" s="21" t="s">
        <v>361</v>
      </c>
      <c r="B256" s="18"/>
      <c r="C256" s="18"/>
      <c r="D256" s="18"/>
      <c r="E256" s="18"/>
      <c r="F256" s="323">
        <v>44.25</v>
      </c>
      <c r="G256" s="323">
        <v>-10.25</v>
      </c>
      <c r="H256" s="323" t="s">
        <v>323</v>
      </c>
    </row>
    <row r="257" spans="1:8">
      <c r="A257" s="21" t="s">
        <v>362</v>
      </c>
      <c r="B257" s="18"/>
      <c r="C257" s="18"/>
      <c r="D257" s="18"/>
      <c r="E257" s="18"/>
      <c r="F257" s="323">
        <v>44.25</v>
      </c>
      <c r="G257" s="323">
        <v>-9.25</v>
      </c>
      <c r="H257" s="323" t="s">
        <v>323</v>
      </c>
    </row>
    <row r="258" spans="1:8">
      <c r="A258" s="21" t="s">
        <v>362</v>
      </c>
      <c r="B258" s="18"/>
      <c r="C258" s="18"/>
      <c r="D258" s="18"/>
      <c r="E258" s="18"/>
      <c r="F258" s="323">
        <v>44.375</v>
      </c>
      <c r="G258" s="323">
        <v>-9.5</v>
      </c>
      <c r="H258" s="323" t="s">
        <v>323</v>
      </c>
    </row>
    <row r="259" spans="1:8">
      <c r="A259" s="21" t="s">
        <v>363</v>
      </c>
      <c r="B259" s="18"/>
      <c r="C259" s="18"/>
      <c r="D259" s="18"/>
      <c r="E259" s="18"/>
      <c r="F259" s="323">
        <v>44.25</v>
      </c>
      <c r="G259" s="323">
        <v>-8.25</v>
      </c>
      <c r="H259" s="323" t="s">
        <v>323</v>
      </c>
    </row>
    <row r="260" spans="1:8">
      <c r="A260" s="21" t="s">
        <v>363</v>
      </c>
      <c r="B260" s="18"/>
      <c r="C260" s="18"/>
      <c r="D260" s="18"/>
      <c r="E260" s="18"/>
      <c r="F260" s="323">
        <v>44.375</v>
      </c>
      <c r="G260" s="323">
        <v>-8.5</v>
      </c>
      <c r="H260" s="323" t="s">
        <v>323</v>
      </c>
    </row>
    <row r="261" spans="1:8">
      <c r="A261" s="21" t="s">
        <v>364</v>
      </c>
      <c r="B261" s="18"/>
      <c r="C261" s="18"/>
      <c r="D261" s="18"/>
      <c r="E261" s="18"/>
      <c r="F261" s="323">
        <v>44.25</v>
      </c>
      <c r="G261" s="323">
        <v>-7.25</v>
      </c>
      <c r="H261" s="323" t="s">
        <v>323</v>
      </c>
    </row>
    <row r="262" spans="1:8">
      <c r="A262" s="21" t="s">
        <v>364</v>
      </c>
      <c r="B262" s="18"/>
      <c r="C262" s="18"/>
      <c r="D262" s="18"/>
      <c r="E262" s="18"/>
      <c r="F262" s="323">
        <v>44.375</v>
      </c>
      <c r="G262" s="323">
        <v>-7.5</v>
      </c>
      <c r="H262" s="323" t="s">
        <v>323</v>
      </c>
    </row>
    <row r="263" spans="1:8">
      <c r="A263" s="21" t="s">
        <v>365</v>
      </c>
      <c r="B263" s="18"/>
      <c r="C263" s="18"/>
      <c r="D263" s="18"/>
      <c r="E263" s="18"/>
      <c r="F263" s="323">
        <v>44.25</v>
      </c>
      <c r="G263" s="323">
        <v>-6.25</v>
      </c>
      <c r="H263" s="323" t="s">
        <v>323</v>
      </c>
    </row>
    <row r="264" spans="1:8">
      <c r="A264" s="21" t="s">
        <v>365</v>
      </c>
      <c r="B264" s="18"/>
      <c r="C264" s="18"/>
      <c r="D264" s="18"/>
      <c r="E264" s="18"/>
      <c r="F264" s="323">
        <v>44.375</v>
      </c>
      <c r="G264" s="323">
        <v>-6.5</v>
      </c>
      <c r="H264" s="323" t="s">
        <v>323</v>
      </c>
    </row>
    <row r="265" spans="1:8">
      <c r="A265" s="21" t="s">
        <v>366</v>
      </c>
      <c r="B265" s="18"/>
      <c r="C265" s="18"/>
      <c r="D265" s="18"/>
      <c r="E265" s="18"/>
      <c r="F265" s="323">
        <v>44.25</v>
      </c>
      <c r="G265" s="323">
        <v>-5.25</v>
      </c>
      <c r="H265" s="323" t="s">
        <v>323</v>
      </c>
    </row>
    <row r="266" spans="1:8">
      <c r="A266" s="21" t="s">
        <v>366</v>
      </c>
      <c r="B266" s="18"/>
      <c r="C266" s="18"/>
      <c r="D266" s="18"/>
      <c r="E266" s="18"/>
      <c r="F266" s="323">
        <v>44.375</v>
      </c>
      <c r="G266" s="323">
        <v>-5.5</v>
      </c>
      <c r="H266" s="323" t="s">
        <v>323</v>
      </c>
    </row>
    <row r="267" spans="1:8">
      <c r="A267" s="21" t="s">
        <v>367</v>
      </c>
      <c r="B267" s="18"/>
      <c r="C267" s="18"/>
      <c r="D267" s="18"/>
      <c r="E267" s="18"/>
      <c r="F267" s="323">
        <v>44.25</v>
      </c>
      <c r="G267" s="323">
        <v>-4.25</v>
      </c>
      <c r="H267" s="323" t="s">
        <v>323</v>
      </c>
    </row>
    <row r="268" spans="1:8">
      <c r="A268" s="21" t="s">
        <v>367</v>
      </c>
      <c r="B268" s="18"/>
      <c r="C268" s="18"/>
      <c r="D268" s="18"/>
      <c r="E268" s="18"/>
      <c r="F268" s="323">
        <v>44.375</v>
      </c>
      <c r="G268" s="323">
        <v>-4.5</v>
      </c>
      <c r="H268" s="323" t="s">
        <v>323</v>
      </c>
    </row>
    <row r="269" spans="1:8">
      <c r="A269" s="21" t="s">
        <v>368</v>
      </c>
      <c r="B269" s="18"/>
      <c r="C269" s="18"/>
      <c r="D269" s="18"/>
      <c r="E269" s="18"/>
      <c r="F269" s="323">
        <v>44.25</v>
      </c>
      <c r="G269" s="323">
        <v>-3.25</v>
      </c>
      <c r="H269" s="323" t="s">
        <v>323</v>
      </c>
    </row>
    <row r="270" spans="1:8">
      <c r="A270" s="21" t="s">
        <v>368</v>
      </c>
      <c r="B270" s="18"/>
      <c r="C270" s="18"/>
      <c r="D270" s="18"/>
      <c r="E270" s="18"/>
      <c r="F270" s="323">
        <v>44.375</v>
      </c>
      <c r="G270" s="323">
        <v>-3.5</v>
      </c>
      <c r="H270" s="323" t="s">
        <v>323</v>
      </c>
    </row>
    <row r="271" spans="1:8">
      <c r="A271" s="21" t="s">
        <v>369</v>
      </c>
      <c r="B271" s="18"/>
      <c r="C271" s="18"/>
      <c r="D271" s="18"/>
      <c r="E271" s="18"/>
      <c r="F271" s="323">
        <v>44.25</v>
      </c>
      <c r="G271" s="323">
        <v>-2.25</v>
      </c>
      <c r="H271" s="323" t="s">
        <v>323</v>
      </c>
    </row>
    <row r="272" spans="1:8">
      <c r="A272" s="21" t="s">
        <v>369</v>
      </c>
      <c r="B272" s="18"/>
      <c r="C272" s="18"/>
      <c r="D272" s="18"/>
      <c r="E272" s="18"/>
      <c r="F272" s="323">
        <v>44.375</v>
      </c>
      <c r="G272" s="323">
        <v>-2.5</v>
      </c>
      <c r="H272" s="323" t="s">
        <v>323</v>
      </c>
    </row>
    <row r="273" spans="1:8">
      <c r="A273" s="21" t="s">
        <v>370</v>
      </c>
      <c r="B273" s="18"/>
      <c r="C273" s="18"/>
      <c r="D273" s="18"/>
      <c r="E273" s="18"/>
      <c r="F273" s="323">
        <v>44.25</v>
      </c>
      <c r="G273" s="323">
        <v>-1.25</v>
      </c>
      <c r="H273" s="323" t="s">
        <v>333</v>
      </c>
    </row>
    <row r="274" spans="1:8">
      <c r="A274" s="21" t="s">
        <v>370</v>
      </c>
      <c r="B274" s="18"/>
      <c r="C274" s="18"/>
      <c r="D274" s="18"/>
      <c r="E274" s="18"/>
      <c r="F274" s="323">
        <v>44.375</v>
      </c>
      <c r="G274" s="323">
        <v>-1.5</v>
      </c>
      <c r="H274" s="323" t="s">
        <v>333</v>
      </c>
    </row>
    <row r="275" spans="1:8">
      <c r="A275" s="21" t="s">
        <v>371</v>
      </c>
      <c r="B275" s="18"/>
      <c r="C275" s="18"/>
      <c r="D275" s="18"/>
      <c r="E275" s="18"/>
      <c r="F275" s="323">
        <v>44.25</v>
      </c>
      <c r="G275" s="323">
        <v>-0.25</v>
      </c>
      <c r="H275" s="323" t="s">
        <v>333</v>
      </c>
    </row>
    <row r="276" spans="1:8">
      <c r="A276" s="21" t="s">
        <v>372</v>
      </c>
      <c r="B276" s="18"/>
      <c r="C276" s="18"/>
      <c r="D276" s="18"/>
      <c r="E276" s="18"/>
      <c r="F276" s="323">
        <v>44.25</v>
      </c>
      <c r="G276" s="323">
        <v>0.75</v>
      </c>
      <c r="H276" s="323" t="s">
        <v>333</v>
      </c>
    </row>
    <row r="277" spans="1:8">
      <c r="A277" s="21" t="s">
        <v>373</v>
      </c>
      <c r="B277" s="18"/>
      <c r="C277" s="18"/>
      <c r="D277" s="18"/>
      <c r="E277" s="18"/>
      <c r="F277" s="323">
        <v>44.25</v>
      </c>
      <c r="G277" s="323">
        <v>1.75</v>
      </c>
      <c r="H277" s="323" t="s">
        <v>333</v>
      </c>
    </row>
    <row r="278" spans="1:8">
      <c r="A278" s="21" t="s">
        <v>374</v>
      </c>
      <c r="B278" s="18"/>
      <c r="C278" s="18"/>
      <c r="D278" s="18"/>
      <c r="E278" s="18"/>
      <c r="F278" s="323">
        <v>44.75</v>
      </c>
      <c r="G278" s="323">
        <v>-17.25</v>
      </c>
      <c r="H278" s="323" t="s">
        <v>315</v>
      </c>
    </row>
    <row r="279" spans="1:8">
      <c r="A279" s="21" t="s">
        <v>375</v>
      </c>
      <c r="B279" s="18"/>
      <c r="C279" s="18"/>
      <c r="D279" s="18"/>
      <c r="E279" s="18"/>
      <c r="F279" s="323">
        <v>44.75</v>
      </c>
      <c r="G279" s="323">
        <v>-16.25</v>
      </c>
      <c r="H279" s="323" t="s">
        <v>315</v>
      </c>
    </row>
    <row r="280" spans="1:8">
      <c r="A280" s="21" t="s">
        <v>376</v>
      </c>
      <c r="B280" s="18"/>
      <c r="C280" s="18"/>
      <c r="D280" s="18"/>
      <c r="E280" s="18"/>
      <c r="F280" s="323">
        <v>44.75</v>
      </c>
      <c r="G280" s="323">
        <v>-15.25</v>
      </c>
      <c r="H280" s="323" t="s">
        <v>315</v>
      </c>
    </row>
    <row r="281" spans="1:8">
      <c r="A281" s="21" t="s">
        <v>377</v>
      </c>
      <c r="B281" s="18"/>
      <c r="C281" s="18"/>
      <c r="D281" s="18"/>
      <c r="E281" s="18"/>
      <c r="F281" s="323">
        <v>44.75</v>
      </c>
      <c r="G281" s="323">
        <v>-14.25</v>
      </c>
      <c r="H281" s="323" t="s">
        <v>315</v>
      </c>
    </row>
    <row r="282" spans="1:8">
      <c r="A282" s="21" t="s">
        <v>378</v>
      </c>
      <c r="B282" s="18"/>
      <c r="C282" s="18"/>
      <c r="D282" s="18"/>
      <c r="E282" s="18"/>
      <c r="F282" s="323">
        <v>44.75</v>
      </c>
      <c r="G282" s="323">
        <v>-13.25</v>
      </c>
      <c r="H282" s="323" t="s">
        <v>315</v>
      </c>
    </row>
    <row r="283" spans="1:8">
      <c r="A283" s="21" t="s">
        <v>379</v>
      </c>
      <c r="B283" s="18"/>
      <c r="C283" s="18"/>
      <c r="D283" s="18"/>
      <c r="E283" s="18"/>
      <c r="F283" s="323">
        <v>44.75</v>
      </c>
      <c r="G283" s="323">
        <v>-12.25</v>
      </c>
      <c r="H283" s="323" t="s">
        <v>315</v>
      </c>
    </row>
    <row r="284" spans="1:8">
      <c r="A284" s="21" t="s">
        <v>380</v>
      </c>
      <c r="B284" s="18"/>
      <c r="C284" s="18"/>
      <c r="D284" s="18"/>
      <c r="E284" s="18"/>
      <c r="F284" s="323">
        <v>44.75</v>
      </c>
      <c r="G284" s="323">
        <v>-11.25</v>
      </c>
      <c r="H284" s="323" t="s">
        <v>315</v>
      </c>
    </row>
    <row r="285" spans="1:8">
      <c r="A285" s="21" t="s">
        <v>381</v>
      </c>
      <c r="B285" s="18"/>
      <c r="C285" s="18"/>
      <c r="D285" s="18"/>
      <c r="E285" s="18"/>
      <c r="F285" s="323">
        <v>44.75</v>
      </c>
      <c r="G285" s="323">
        <v>-10.25</v>
      </c>
      <c r="H285" s="323" t="s">
        <v>315</v>
      </c>
    </row>
    <row r="286" spans="1:8">
      <c r="A286" s="21" t="s">
        <v>382</v>
      </c>
      <c r="B286" s="18"/>
      <c r="C286" s="18"/>
      <c r="D286" s="18"/>
      <c r="E286" s="18"/>
      <c r="F286" s="323">
        <v>44.75</v>
      </c>
      <c r="G286" s="323">
        <v>-9.25</v>
      </c>
      <c r="H286" s="323" t="s">
        <v>315</v>
      </c>
    </row>
    <row r="287" spans="1:8">
      <c r="A287" s="21" t="s">
        <v>382</v>
      </c>
      <c r="B287" s="18"/>
      <c r="C287" s="18"/>
      <c r="D287" s="18"/>
      <c r="E287" s="18"/>
      <c r="F287" s="323">
        <v>44.875</v>
      </c>
      <c r="G287" s="323">
        <v>-9.5</v>
      </c>
      <c r="H287" s="323" t="s">
        <v>315</v>
      </c>
    </row>
    <row r="288" spans="1:8">
      <c r="A288" s="21" t="s">
        <v>383</v>
      </c>
      <c r="B288" s="18"/>
      <c r="C288" s="18"/>
      <c r="D288" s="18"/>
      <c r="E288" s="18"/>
      <c r="F288" s="323">
        <v>44.75</v>
      </c>
      <c r="G288" s="323">
        <v>-8.25</v>
      </c>
      <c r="H288" s="323" t="s">
        <v>315</v>
      </c>
    </row>
    <row r="289" spans="1:8">
      <c r="A289" s="21" t="s">
        <v>383</v>
      </c>
      <c r="B289" s="18"/>
      <c r="C289" s="18"/>
      <c r="D289" s="18"/>
      <c r="E289" s="18"/>
      <c r="F289" s="323">
        <v>44.875</v>
      </c>
      <c r="G289" s="323">
        <v>-8.5</v>
      </c>
      <c r="H289" s="323" t="s">
        <v>315</v>
      </c>
    </row>
    <row r="290" spans="1:8">
      <c r="A290" s="21" t="s">
        <v>384</v>
      </c>
      <c r="B290" s="18"/>
      <c r="C290" s="18"/>
      <c r="D290" s="18"/>
      <c r="E290" s="18"/>
      <c r="F290" s="323">
        <v>44.75</v>
      </c>
      <c r="G290" s="323">
        <v>-7.25</v>
      </c>
      <c r="H290" s="323" t="s">
        <v>315</v>
      </c>
    </row>
    <row r="291" spans="1:8">
      <c r="A291" s="21" t="s">
        <v>384</v>
      </c>
      <c r="B291" s="18"/>
      <c r="C291" s="18"/>
      <c r="D291" s="18"/>
      <c r="E291" s="18"/>
      <c r="F291" s="323">
        <v>44.875</v>
      </c>
      <c r="G291" s="323">
        <v>-7.5</v>
      </c>
      <c r="H291" s="323" t="s">
        <v>315</v>
      </c>
    </row>
    <row r="292" spans="1:8">
      <c r="A292" s="21" t="s">
        <v>385</v>
      </c>
      <c r="B292" s="18"/>
      <c r="C292" s="18"/>
      <c r="D292" s="18"/>
      <c r="E292" s="18"/>
      <c r="F292" s="323">
        <v>44.75</v>
      </c>
      <c r="G292" s="323">
        <v>-6.25</v>
      </c>
      <c r="H292" s="323" t="s">
        <v>315</v>
      </c>
    </row>
    <row r="293" spans="1:8">
      <c r="A293" s="21" t="s">
        <v>385</v>
      </c>
      <c r="B293" s="18"/>
      <c r="C293" s="18"/>
      <c r="D293" s="18"/>
      <c r="E293" s="18"/>
      <c r="F293" s="323">
        <v>44.875</v>
      </c>
      <c r="G293" s="323">
        <v>-6.5</v>
      </c>
      <c r="H293" s="323" t="s">
        <v>315</v>
      </c>
    </row>
    <row r="294" spans="1:8">
      <c r="A294" s="21" t="s">
        <v>386</v>
      </c>
      <c r="B294" s="18"/>
      <c r="C294" s="18"/>
      <c r="D294" s="18"/>
      <c r="E294" s="18"/>
      <c r="F294" s="323">
        <v>44.75</v>
      </c>
      <c r="G294" s="323">
        <v>-5.25</v>
      </c>
      <c r="H294" s="323" t="s">
        <v>315</v>
      </c>
    </row>
    <row r="295" spans="1:8">
      <c r="A295" s="21" t="s">
        <v>386</v>
      </c>
      <c r="B295" s="18"/>
      <c r="C295" s="18"/>
      <c r="D295" s="18"/>
      <c r="E295" s="18"/>
      <c r="F295" s="323">
        <v>44.875</v>
      </c>
      <c r="G295" s="323">
        <v>-5.5</v>
      </c>
      <c r="H295" s="323" t="s">
        <v>315</v>
      </c>
    </row>
    <row r="296" spans="1:8">
      <c r="A296" s="21" t="s">
        <v>387</v>
      </c>
      <c r="B296" s="18"/>
      <c r="C296" s="18"/>
      <c r="D296" s="18"/>
      <c r="E296" s="18"/>
      <c r="F296" s="323">
        <v>44.75</v>
      </c>
      <c r="G296" s="323">
        <v>-4.25</v>
      </c>
      <c r="H296" s="323" t="s">
        <v>315</v>
      </c>
    </row>
    <row r="297" spans="1:8">
      <c r="A297" s="21" t="s">
        <v>387</v>
      </c>
      <c r="B297" s="18"/>
      <c r="C297" s="18"/>
      <c r="D297" s="18"/>
      <c r="E297" s="18"/>
      <c r="F297" s="323">
        <v>44.875</v>
      </c>
      <c r="G297" s="323">
        <v>-4.5</v>
      </c>
      <c r="H297" s="323" t="s">
        <v>315</v>
      </c>
    </row>
    <row r="298" spans="1:8">
      <c r="A298" s="21" t="s">
        <v>388</v>
      </c>
      <c r="B298" s="18"/>
      <c r="C298" s="18"/>
      <c r="D298" s="18"/>
      <c r="E298" s="18"/>
      <c r="F298" s="323">
        <v>44.75</v>
      </c>
      <c r="G298" s="323">
        <v>-3.25</v>
      </c>
      <c r="H298" s="323" t="s">
        <v>315</v>
      </c>
    </row>
    <row r="299" spans="1:8">
      <c r="A299" s="21" t="s">
        <v>389</v>
      </c>
      <c r="B299" s="18"/>
      <c r="C299" s="18"/>
      <c r="D299" s="18"/>
      <c r="E299" s="18"/>
      <c r="F299" s="323">
        <v>44.75</v>
      </c>
      <c r="G299" s="323">
        <v>-2.25</v>
      </c>
      <c r="H299" s="323" t="s">
        <v>333</v>
      </c>
    </row>
    <row r="300" spans="1:8">
      <c r="A300" s="21" t="s">
        <v>390</v>
      </c>
      <c r="B300" s="18"/>
      <c r="C300" s="18"/>
      <c r="D300" s="18"/>
      <c r="E300" s="18"/>
      <c r="F300" s="323">
        <v>44.75</v>
      </c>
      <c r="G300" s="323">
        <v>-1.25</v>
      </c>
      <c r="H300" s="323" t="s">
        <v>333</v>
      </c>
    </row>
    <row r="301" spans="1:8">
      <c r="A301" s="21" t="s">
        <v>391</v>
      </c>
      <c r="B301" s="18"/>
      <c r="C301" s="18"/>
      <c r="D301" s="18"/>
      <c r="E301" s="18"/>
      <c r="F301" s="323">
        <v>44.75</v>
      </c>
      <c r="G301" s="323">
        <v>-0.25</v>
      </c>
      <c r="H301" s="323" t="s">
        <v>333</v>
      </c>
    </row>
    <row r="302" spans="1:8">
      <c r="A302" s="21" t="s">
        <v>392</v>
      </c>
      <c r="B302" s="18"/>
      <c r="C302" s="18"/>
      <c r="D302" s="18"/>
      <c r="E302" s="18"/>
      <c r="F302" s="323">
        <v>44.75</v>
      </c>
      <c r="G302" s="323">
        <v>0.75</v>
      </c>
      <c r="H302" s="323" t="s">
        <v>333</v>
      </c>
    </row>
    <row r="303" spans="1:8">
      <c r="A303" s="21" t="s">
        <v>393</v>
      </c>
      <c r="B303" s="18"/>
      <c r="C303" s="18"/>
      <c r="D303" s="18"/>
      <c r="E303" s="18"/>
      <c r="F303" s="323">
        <v>44.75</v>
      </c>
      <c r="G303" s="323">
        <v>1.75</v>
      </c>
      <c r="H303" s="323" t="s">
        <v>333</v>
      </c>
    </row>
    <row r="304" spans="1:8">
      <c r="A304" s="21" t="s">
        <v>394</v>
      </c>
      <c r="B304" s="18"/>
      <c r="C304" s="18"/>
      <c r="D304" s="18"/>
      <c r="E304" s="18"/>
      <c r="F304" s="323">
        <v>45.25</v>
      </c>
      <c r="G304" s="323">
        <v>-17.25</v>
      </c>
      <c r="H304" s="323" t="s">
        <v>315</v>
      </c>
    </row>
    <row r="305" spans="1:8">
      <c r="A305" s="21" t="s">
        <v>395</v>
      </c>
      <c r="B305" s="18"/>
      <c r="C305" s="18"/>
      <c r="D305" s="18"/>
      <c r="E305" s="18"/>
      <c r="F305" s="323">
        <v>45.25</v>
      </c>
      <c r="G305" s="323">
        <v>-16.25</v>
      </c>
      <c r="H305" s="323" t="s">
        <v>315</v>
      </c>
    </row>
    <row r="306" spans="1:8">
      <c r="A306" s="21" t="s">
        <v>396</v>
      </c>
      <c r="B306" s="18"/>
      <c r="C306" s="18"/>
      <c r="D306" s="18"/>
      <c r="E306" s="18"/>
      <c r="F306" s="323">
        <v>45.25</v>
      </c>
      <c r="G306" s="323">
        <v>-15.25</v>
      </c>
      <c r="H306" s="323" t="s">
        <v>315</v>
      </c>
    </row>
    <row r="307" spans="1:8">
      <c r="A307" s="21" t="s">
        <v>397</v>
      </c>
      <c r="B307" s="18"/>
      <c r="C307" s="18"/>
      <c r="D307" s="18"/>
      <c r="E307" s="18"/>
      <c r="F307" s="323">
        <v>45.25</v>
      </c>
      <c r="G307" s="323">
        <v>-14.25</v>
      </c>
      <c r="H307" s="323" t="s">
        <v>315</v>
      </c>
    </row>
    <row r="308" spans="1:8">
      <c r="A308" s="21" t="s">
        <v>398</v>
      </c>
      <c r="B308" s="18"/>
      <c r="C308" s="18"/>
      <c r="D308" s="18"/>
      <c r="E308" s="18"/>
      <c r="F308" s="323">
        <v>45.25</v>
      </c>
      <c r="G308" s="323">
        <v>-13.25</v>
      </c>
      <c r="H308" s="323" t="s">
        <v>315</v>
      </c>
    </row>
    <row r="309" spans="1:8">
      <c r="A309" s="21" t="s">
        <v>399</v>
      </c>
      <c r="B309" s="18"/>
      <c r="C309" s="18"/>
      <c r="D309" s="18"/>
      <c r="E309" s="18"/>
      <c r="F309" s="323">
        <v>45.25</v>
      </c>
      <c r="G309" s="323">
        <v>-12.25</v>
      </c>
      <c r="H309" s="323" t="s">
        <v>315</v>
      </c>
    </row>
    <row r="310" spans="1:8">
      <c r="A310" s="21" t="s">
        <v>400</v>
      </c>
      <c r="B310" s="18"/>
      <c r="C310" s="18"/>
      <c r="D310" s="18"/>
      <c r="E310" s="18"/>
      <c r="F310" s="323">
        <v>45.25</v>
      </c>
      <c r="G310" s="323">
        <v>-11.25</v>
      </c>
      <c r="H310" s="323" t="s">
        <v>315</v>
      </c>
    </row>
    <row r="311" spans="1:8">
      <c r="A311" s="21" t="s">
        <v>401</v>
      </c>
      <c r="B311" s="18"/>
      <c r="C311" s="18"/>
      <c r="D311" s="18"/>
      <c r="E311" s="18"/>
      <c r="F311" s="323">
        <v>45.25</v>
      </c>
      <c r="G311" s="323">
        <v>-10.25</v>
      </c>
      <c r="H311" s="323" t="s">
        <v>315</v>
      </c>
    </row>
    <row r="312" spans="1:8">
      <c r="A312" s="21" t="s">
        <v>402</v>
      </c>
      <c r="B312" s="18"/>
      <c r="C312" s="18"/>
      <c r="D312" s="18"/>
      <c r="E312" s="18"/>
      <c r="F312" s="323">
        <v>45.25</v>
      </c>
      <c r="G312" s="323">
        <v>-9.25</v>
      </c>
      <c r="H312" s="323" t="s">
        <v>315</v>
      </c>
    </row>
    <row r="313" spans="1:8">
      <c r="A313" s="21" t="s">
        <v>403</v>
      </c>
      <c r="B313" s="18"/>
      <c r="C313" s="18"/>
      <c r="D313" s="18"/>
      <c r="E313" s="18"/>
      <c r="F313" s="323">
        <v>45.25</v>
      </c>
      <c r="G313" s="323">
        <v>-8.25</v>
      </c>
      <c r="H313" s="323" t="s">
        <v>315</v>
      </c>
    </row>
    <row r="314" spans="1:8">
      <c r="A314" s="21" t="s">
        <v>404</v>
      </c>
      <c r="B314" s="18"/>
      <c r="C314" s="18"/>
      <c r="D314" s="18"/>
      <c r="E314" s="18"/>
      <c r="F314" s="323">
        <v>45.25</v>
      </c>
      <c r="G314" s="323">
        <v>-7.25</v>
      </c>
      <c r="H314" s="323" t="s">
        <v>315</v>
      </c>
    </row>
    <row r="315" spans="1:8">
      <c r="A315" s="21" t="s">
        <v>405</v>
      </c>
      <c r="B315" s="18"/>
      <c r="C315" s="18"/>
      <c r="D315" s="18"/>
      <c r="E315" s="18"/>
      <c r="F315" s="323">
        <v>45.25</v>
      </c>
      <c r="G315" s="323">
        <v>-6.25</v>
      </c>
      <c r="H315" s="323" t="s">
        <v>315</v>
      </c>
    </row>
    <row r="316" spans="1:8">
      <c r="A316" s="21" t="s">
        <v>406</v>
      </c>
      <c r="B316" s="18"/>
      <c r="C316" s="18"/>
      <c r="D316" s="18"/>
      <c r="E316" s="18"/>
      <c r="F316" s="323">
        <v>45.25</v>
      </c>
      <c r="G316" s="323">
        <v>-5.25</v>
      </c>
      <c r="H316" s="323" t="s">
        <v>315</v>
      </c>
    </row>
    <row r="317" spans="1:8">
      <c r="A317" s="21" t="s">
        <v>407</v>
      </c>
      <c r="B317" s="18"/>
      <c r="C317" s="18"/>
      <c r="D317" s="18"/>
      <c r="E317" s="18"/>
      <c r="F317" s="323">
        <v>45.25</v>
      </c>
      <c r="G317" s="323">
        <v>-4.25</v>
      </c>
      <c r="H317" s="323" t="s">
        <v>315</v>
      </c>
    </row>
    <row r="318" spans="1:8">
      <c r="A318" s="21" t="s">
        <v>408</v>
      </c>
      <c r="B318" s="18"/>
      <c r="C318" s="18"/>
      <c r="D318" s="18"/>
      <c r="E318" s="18"/>
      <c r="F318" s="323">
        <v>45.25</v>
      </c>
      <c r="G318" s="323">
        <v>-3.25</v>
      </c>
      <c r="H318" s="323" t="s">
        <v>315</v>
      </c>
    </row>
    <row r="319" spans="1:8">
      <c r="A319" s="21" t="s">
        <v>409</v>
      </c>
      <c r="B319" s="18"/>
      <c r="C319" s="18"/>
      <c r="D319" s="18"/>
      <c r="E319" s="18"/>
      <c r="F319" s="323">
        <v>45.25</v>
      </c>
      <c r="G319" s="323">
        <v>-2.25</v>
      </c>
      <c r="H319" s="323" t="s">
        <v>333</v>
      </c>
    </row>
    <row r="320" spans="1:8">
      <c r="A320" s="21" t="s">
        <v>410</v>
      </c>
      <c r="B320" s="18"/>
      <c r="C320" s="18"/>
      <c r="D320" s="18"/>
      <c r="E320" s="18"/>
      <c r="F320" s="323">
        <v>45.25</v>
      </c>
      <c r="G320" s="323">
        <v>-1.25</v>
      </c>
      <c r="H320" s="323" t="s">
        <v>333</v>
      </c>
    </row>
    <row r="321" spans="1:8">
      <c r="A321" s="21" t="s">
        <v>411</v>
      </c>
      <c r="B321" s="18"/>
      <c r="C321" s="18"/>
      <c r="D321" s="18"/>
      <c r="E321" s="18"/>
      <c r="F321" s="323">
        <v>45.25</v>
      </c>
      <c r="G321" s="323">
        <v>-0.25</v>
      </c>
      <c r="H321" s="323" t="s">
        <v>333</v>
      </c>
    </row>
    <row r="322" spans="1:8">
      <c r="A322" s="21" t="s">
        <v>412</v>
      </c>
      <c r="B322" s="18"/>
      <c r="C322" s="18"/>
      <c r="D322" s="18"/>
      <c r="E322" s="18"/>
      <c r="F322" s="323">
        <v>45.25</v>
      </c>
      <c r="G322" s="323">
        <v>0.75</v>
      </c>
      <c r="H322" s="323" t="s">
        <v>333</v>
      </c>
    </row>
    <row r="323" spans="1:8">
      <c r="A323" s="21" t="s">
        <v>413</v>
      </c>
      <c r="B323" s="18"/>
      <c r="C323" s="18"/>
      <c r="D323" s="18"/>
      <c r="E323" s="18"/>
      <c r="F323" s="323">
        <v>45.25</v>
      </c>
      <c r="G323" s="323">
        <v>1.75</v>
      </c>
      <c r="H323" s="323" t="s">
        <v>333</v>
      </c>
    </row>
    <row r="324" spans="1:8">
      <c r="A324" s="21" t="s">
        <v>414</v>
      </c>
      <c r="B324" s="18"/>
      <c r="C324" s="18"/>
      <c r="D324" s="18"/>
      <c r="E324" s="18"/>
      <c r="F324" s="323">
        <v>45.75</v>
      </c>
      <c r="G324" s="323">
        <v>-17.25</v>
      </c>
      <c r="H324" s="323" t="s">
        <v>315</v>
      </c>
    </row>
    <row r="325" spans="1:8">
      <c r="A325" s="21" t="s">
        <v>415</v>
      </c>
      <c r="B325" s="18"/>
      <c r="C325" s="18"/>
      <c r="D325" s="18"/>
      <c r="E325" s="18"/>
      <c r="F325" s="323">
        <v>45.75</v>
      </c>
      <c r="G325" s="323">
        <v>-16.25</v>
      </c>
      <c r="H325" s="323" t="s">
        <v>315</v>
      </c>
    </row>
    <row r="326" spans="1:8">
      <c r="A326" s="21" t="s">
        <v>416</v>
      </c>
      <c r="B326" s="18"/>
      <c r="C326" s="18"/>
      <c r="D326" s="18"/>
      <c r="E326" s="18"/>
      <c r="F326" s="323">
        <v>45.75</v>
      </c>
      <c r="G326" s="323">
        <v>-15.25</v>
      </c>
      <c r="H326" s="323" t="s">
        <v>315</v>
      </c>
    </row>
    <row r="327" spans="1:8">
      <c r="A327" s="21" t="s">
        <v>417</v>
      </c>
      <c r="B327" s="18"/>
      <c r="C327" s="18"/>
      <c r="D327" s="18"/>
      <c r="E327" s="18"/>
      <c r="F327" s="323">
        <v>45.75</v>
      </c>
      <c r="G327" s="323">
        <v>-14.25</v>
      </c>
      <c r="H327" s="323" t="s">
        <v>315</v>
      </c>
    </row>
    <row r="328" spans="1:8">
      <c r="A328" s="21" t="s">
        <v>418</v>
      </c>
      <c r="B328" s="18"/>
      <c r="C328" s="18"/>
      <c r="D328" s="18"/>
      <c r="E328" s="18"/>
      <c r="F328" s="323">
        <v>45.75</v>
      </c>
      <c r="G328" s="323">
        <v>-13.25</v>
      </c>
      <c r="H328" s="323" t="s">
        <v>315</v>
      </c>
    </row>
    <row r="329" spans="1:8">
      <c r="A329" s="21" t="s">
        <v>419</v>
      </c>
      <c r="B329" s="18"/>
      <c r="C329" s="18"/>
      <c r="D329" s="18"/>
      <c r="E329" s="18"/>
      <c r="F329" s="323">
        <v>45.75</v>
      </c>
      <c r="G329" s="323">
        <v>-12.25</v>
      </c>
      <c r="H329" s="323" t="s">
        <v>315</v>
      </c>
    </row>
    <row r="330" spans="1:8">
      <c r="A330" s="21" t="s">
        <v>420</v>
      </c>
      <c r="B330" s="18"/>
      <c r="C330" s="18"/>
      <c r="D330" s="18"/>
      <c r="E330" s="18"/>
      <c r="F330" s="323">
        <v>45.75</v>
      </c>
      <c r="G330" s="323">
        <v>-11.25</v>
      </c>
      <c r="H330" s="323" t="s">
        <v>315</v>
      </c>
    </row>
    <row r="331" spans="1:8">
      <c r="A331" s="21" t="s">
        <v>421</v>
      </c>
      <c r="B331" s="18"/>
      <c r="C331" s="18"/>
      <c r="D331" s="18"/>
      <c r="E331" s="18"/>
      <c r="F331" s="323">
        <v>45.75</v>
      </c>
      <c r="G331" s="323">
        <v>-10.25</v>
      </c>
      <c r="H331" s="323" t="s">
        <v>315</v>
      </c>
    </row>
    <row r="332" spans="1:8">
      <c r="A332" s="21" t="s">
        <v>422</v>
      </c>
      <c r="B332" s="18"/>
      <c r="C332" s="18"/>
      <c r="D332" s="18"/>
      <c r="E332" s="18"/>
      <c r="F332" s="323">
        <v>45.75</v>
      </c>
      <c r="G332" s="323">
        <v>-9.25</v>
      </c>
      <c r="H332" s="323" t="s">
        <v>315</v>
      </c>
    </row>
    <row r="333" spans="1:8">
      <c r="A333" s="21" t="s">
        <v>423</v>
      </c>
      <c r="B333" s="18"/>
      <c r="C333" s="18"/>
      <c r="D333" s="18"/>
      <c r="E333" s="18"/>
      <c r="F333" s="323">
        <v>45.75</v>
      </c>
      <c r="G333" s="323">
        <v>-8.25</v>
      </c>
      <c r="H333" s="323" t="s">
        <v>315</v>
      </c>
    </row>
    <row r="334" spans="1:8">
      <c r="A334" s="21" t="s">
        <v>424</v>
      </c>
      <c r="B334" s="18"/>
      <c r="C334" s="18"/>
      <c r="D334" s="18"/>
      <c r="E334" s="18"/>
      <c r="F334" s="323">
        <v>45.75</v>
      </c>
      <c r="G334" s="323">
        <v>-7.25</v>
      </c>
      <c r="H334" s="323" t="s">
        <v>315</v>
      </c>
    </row>
    <row r="335" spans="1:8">
      <c r="A335" s="21" t="s">
        <v>425</v>
      </c>
      <c r="B335" s="18"/>
      <c r="C335" s="18"/>
      <c r="D335" s="18"/>
      <c r="E335" s="18"/>
      <c r="F335" s="323">
        <v>45.75</v>
      </c>
      <c r="G335" s="323">
        <v>-6.25</v>
      </c>
      <c r="H335" s="323" t="s">
        <v>315</v>
      </c>
    </row>
    <row r="336" spans="1:8">
      <c r="A336" s="21" t="s">
        <v>426</v>
      </c>
      <c r="B336" s="18"/>
      <c r="C336" s="18"/>
      <c r="D336" s="18"/>
      <c r="E336" s="18"/>
      <c r="F336" s="323">
        <v>45.75</v>
      </c>
      <c r="G336" s="323">
        <v>-5.25</v>
      </c>
      <c r="H336" s="323" t="s">
        <v>315</v>
      </c>
    </row>
    <row r="337" spans="1:8">
      <c r="A337" s="21" t="s">
        <v>427</v>
      </c>
      <c r="B337" s="18"/>
      <c r="C337" s="18"/>
      <c r="D337" s="18"/>
      <c r="E337" s="18"/>
      <c r="F337" s="323">
        <v>45.75</v>
      </c>
      <c r="G337" s="323">
        <v>-4.25</v>
      </c>
      <c r="H337" s="323" t="s">
        <v>315</v>
      </c>
    </row>
    <row r="338" spans="1:8">
      <c r="A338" s="21" t="s">
        <v>428</v>
      </c>
      <c r="B338" s="18"/>
      <c r="C338" s="18"/>
      <c r="D338" s="18"/>
      <c r="E338" s="18"/>
      <c r="F338" s="323">
        <v>45.75</v>
      </c>
      <c r="G338" s="323">
        <v>-3.25</v>
      </c>
      <c r="H338" s="323" t="s">
        <v>333</v>
      </c>
    </row>
    <row r="339" spans="1:8">
      <c r="A339" s="21" t="s">
        <v>429</v>
      </c>
      <c r="B339" s="18"/>
      <c r="C339" s="18"/>
      <c r="D339" s="18"/>
      <c r="E339" s="18"/>
      <c r="F339" s="323">
        <v>45.75</v>
      </c>
      <c r="G339" s="323">
        <v>-2.25</v>
      </c>
      <c r="H339" s="323" t="s">
        <v>333</v>
      </c>
    </row>
    <row r="340" spans="1:8">
      <c r="A340" s="21" t="s">
        <v>430</v>
      </c>
      <c r="B340" s="18"/>
      <c r="C340" s="18"/>
      <c r="D340" s="18"/>
      <c r="E340" s="18"/>
      <c r="F340" s="323">
        <v>45.75</v>
      </c>
      <c r="G340" s="323">
        <v>-1.25</v>
      </c>
      <c r="H340" s="323" t="s">
        <v>333</v>
      </c>
    </row>
    <row r="341" spans="1:8">
      <c r="A341" s="21" t="s">
        <v>431</v>
      </c>
      <c r="B341" s="18"/>
      <c r="C341" s="18"/>
      <c r="D341" s="18"/>
      <c r="E341" s="18"/>
      <c r="F341" s="323">
        <v>45.75</v>
      </c>
      <c r="G341" s="323">
        <v>-0.25</v>
      </c>
      <c r="H341" s="323" t="s">
        <v>333</v>
      </c>
    </row>
    <row r="342" spans="1:8">
      <c r="A342" s="21" t="s">
        <v>432</v>
      </c>
      <c r="B342" s="18"/>
      <c r="C342" s="18"/>
      <c r="D342" s="18"/>
      <c r="E342" s="18"/>
      <c r="F342" s="323">
        <v>45.75</v>
      </c>
      <c r="G342" s="323">
        <v>0.75</v>
      </c>
      <c r="H342" s="323" t="s">
        <v>333</v>
      </c>
    </row>
    <row r="343" spans="1:8">
      <c r="A343" s="21" t="s">
        <v>433</v>
      </c>
      <c r="B343" s="18"/>
      <c r="C343" s="18"/>
      <c r="D343" s="18"/>
      <c r="E343" s="18"/>
      <c r="F343" s="323">
        <v>45.75</v>
      </c>
      <c r="G343" s="323">
        <v>1.75</v>
      </c>
      <c r="H343" s="323" t="s">
        <v>333</v>
      </c>
    </row>
    <row r="344" spans="1:8">
      <c r="A344" s="21" t="s">
        <v>434</v>
      </c>
      <c r="B344" s="18"/>
      <c r="C344" s="18"/>
      <c r="D344" s="18"/>
      <c r="E344" s="18"/>
      <c r="F344" s="323">
        <v>46.25</v>
      </c>
      <c r="G344" s="323">
        <v>-17.25</v>
      </c>
      <c r="H344" s="323" t="s">
        <v>315</v>
      </c>
    </row>
    <row r="345" spans="1:8">
      <c r="A345" s="21" t="s">
        <v>435</v>
      </c>
      <c r="B345" s="18"/>
      <c r="C345" s="18"/>
      <c r="D345" s="18"/>
      <c r="E345" s="18"/>
      <c r="F345" s="323">
        <v>46.25</v>
      </c>
      <c r="G345" s="323">
        <v>-16.25</v>
      </c>
      <c r="H345" s="323" t="s">
        <v>315</v>
      </c>
    </row>
    <row r="346" spans="1:8">
      <c r="A346" s="21" t="s">
        <v>436</v>
      </c>
      <c r="B346" s="18"/>
      <c r="C346" s="18"/>
      <c r="D346" s="18"/>
      <c r="E346" s="18"/>
      <c r="F346" s="323">
        <v>46.25</v>
      </c>
      <c r="G346" s="323">
        <v>-15.25</v>
      </c>
      <c r="H346" s="323" t="s">
        <v>315</v>
      </c>
    </row>
    <row r="347" spans="1:8">
      <c r="A347" s="21" t="s">
        <v>437</v>
      </c>
      <c r="B347" s="18"/>
      <c r="C347" s="18"/>
      <c r="D347" s="18"/>
      <c r="E347" s="18"/>
      <c r="F347" s="323">
        <v>46.25</v>
      </c>
      <c r="G347" s="323">
        <v>-14.25</v>
      </c>
      <c r="H347" s="323" t="s">
        <v>315</v>
      </c>
    </row>
    <row r="348" spans="1:8">
      <c r="A348" s="21" t="s">
        <v>438</v>
      </c>
      <c r="B348" s="18"/>
      <c r="C348" s="18"/>
      <c r="D348" s="18"/>
      <c r="E348" s="18"/>
      <c r="F348" s="323">
        <v>46.25</v>
      </c>
      <c r="G348" s="323">
        <v>-13.25</v>
      </c>
      <c r="H348" s="323" t="s">
        <v>315</v>
      </c>
    </row>
    <row r="349" spans="1:8">
      <c r="A349" s="21" t="s">
        <v>439</v>
      </c>
      <c r="B349" s="18"/>
      <c r="C349" s="18"/>
      <c r="D349" s="18"/>
      <c r="E349" s="18"/>
      <c r="F349" s="323">
        <v>46.25</v>
      </c>
      <c r="G349" s="323">
        <v>-12.25</v>
      </c>
      <c r="H349" s="323" t="s">
        <v>315</v>
      </c>
    </row>
    <row r="350" spans="1:8">
      <c r="A350" s="21" t="s">
        <v>440</v>
      </c>
      <c r="B350" s="18"/>
      <c r="C350" s="18"/>
      <c r="D350" s="18"/>
      <c r="E350" s="18"/>
      <c r="F350" s="323">
        <v>46.25</v>
      </c>
      <c r="G350" s="323">
        <v>-11.25</v>
      </c>
      <c r="H350" s="323" t="s">
        <v>315</v>
      </c>
    </row>
    <row r="351" spans="1:8">
      <c r="A351" s="21" t="s">
        <v>441</v>
      </c>
      <c r="B351" s="18"/>
      <c r="C351" s="18"/>
      <c r="D351" s="18"/>
      <c r="E351" s="18"/>
      <c r="F351" s="323">
        <v>46.25</v>
      </c>
      <c r="G351" s="323">
        <v>-10.25</v>
      </c>
      <c r="H351" s="323" t="s">
        <v>315</v>
      </c>
    </row>
    <row r="352" spans="1:8">
      <c r="A352" s="21" t="s">
        <v>442</v>
      </c>
      <c r="B352" s="18"/>
      <c r="C352" s="18"/>
      <c r="D352" s="18"/>
      <c r="E352" s="18"/>
      <c r="F352" s="323">
        <v>46.25</v>
      </c>
      <c r="G352" s="323">
        <v>-9.25</v>
      </c>
      <c r="H352" s="323" t="s">
        <v>315</v>
      </c>
    </row>
    <row r="353" spans="1:8">
      <c r="A353" s="21" t="s">
        <v>443</v>
      </c>
      <c r="B353" s="18"/>
      <c r="C353" s="18"/>
      <c r="D353" s="18"/>
      <c r="E353" s="18"/>
      <c r="F353" s="323">
        <v>46.25</v>
      </c>
      <c r="G353" s="323">
        <v>-8.25</v>
      </c>
      <c r="H353" s="323" t="s">
        <v>315</v>
      </c>
    </row>
    <row r="354" spans="1:8">
      <c r="A354" s="21" t="s">
        <v>444</v>
      </c>
      <c r="B354" s="18"/>
      <c r="C354" s="18"/>
      <c r="D354" s="18"/>
      <c r="E354" s="18"/>
      <c r="F354" s="323">
        <v>46.25</v>
      </c>
      <c r="G354" s="323">
        <v>-7.25</v>
      </c>
      <c r="H354" s="323" t="s">
        <v>315</v>
      </c>
    </row>
    <row r="355" spans="1:8">
      <c r="A355" s="21" t="s">
        <v>445</v>
      </c>
      <c r="B355" s="18"/>
      <c r="C355" s="18"/>
      <c r="D355" s="18"/>
      <c r="E355" s="18"/>
      <c r="F355" s="323">
        <v>46.25</v>
      </c>
      <c r="G355" s="323">
        <v>-6.25</v>
      </c>
      <c r="H355" s="323" t="s">
        <v>315</v>
      </c>
    </row>
    <row r="356" spans="1:8">
      <c r="A356" s="21" t="s">
        <v>446</v>
      </c>
      <c r="B356" s="18"/>
      <c r="C356" s="18"/>
      <c r="D356" s="18"/>
      <c r="E356" s="18"/>
      <c r="F356" s="323">
        <v>46.25</v>
      </c>
      <c r="G356" s="323">
        <v>-5.25</v>
      </c>
      <c r="H356" s="323" t="s">
        <v>315</v>
      </c>
    </row>
    <row r="357" spans="1:8">
      <c r="A357" s="21" t="s">
        <v>447</v>
      </c>
      <c r="B357" s="18"/>
      <c r="C357" s="18"/>
      <c r="D357" s="18"/>
      <c r="E357" s="18"/>
      <c r="F357" s="323">
        <v>46.25</v>
      </c>
      <c r="G357" s="323">
        <v>-4.25</v>
      </c>
      <c r="H357" s="323" t="s">
        <v>448</v>
      </c>
    </row>
    <row r="358" spans="1:8">
      <c r="A358" s="21" t="s">
        <v>449</v>
      </c>
      <c r="B358" s="18"/>
      <c r="C358" s="18"/>
      <c r="D358" s="18"/>
      <c r="E358" s="18"/>
      <c r="F358" s="323">
        <v>46.25</v>
      </c>
      <c r="G358" s="323">
        <v>-3.25</v>
      </c>
      <c r="H358" s="323" t="s">
        <v>448</v>
      </c>
    </row>
    <row r="359" spans="1:8">
      <c r="A359" s="21" t="s">
        <v>450</v>
      </c>
      <c r="B359" s="18"/>
      <c r="C359" s="18"/>
      <c r="D359" s="18"/>
      <c r="E359" s="18"/>
      <c r="F359" s="323">
        <v>46.25</v>
      </c>
      <c r="G359" s="323">
        <v>-2.25</v>
      </c>
      <c r="H359" s="323" t="s">
        <v>448</v>
      </c>
    </row>
    <row r="360" spans="1:8">
      <c r="A360" s="21" t="s">
        <v>451</v>
      </c>
      <c r="B360" s="18"/>
      <c r="C360" s="18"/>
      <c r="D360" s="18"/>
      <c r="E360" s="18"/>
      <c r="F360" s="323">
        <v>46.25</v>
      </c>
      <c r="G360" s="323">
        <v>-1.25</v>
      </c>
      <c r="H360" s="323" t="s">
        <v>448</v>
      </c>
    </row>
    <row r="361" spans="1:8">
      <c r="A361" s="21" t="s">
        <v>452</v>
      </c>
      <c r="B361" s="18"/>
      <c r="C361" s="18"/>
      <c r="D361" s="18"/>
      <c r="E361" s="18"/>
      <c r="F361" s="323">
        <v>46.25</v>
      </c>
      <c r="G361" s="323">
        <v>-0.25</v>
      </c>
      <c r="H361" s="323" t="s">
        <v>448</v>
      </c>
    </row>
    <row r="362" spans="1:8">
      <c r="A362" s="21" t="s">
        <v>453</v>
      </c>
      <c r="B362" s="18"/>
      <c r="C362" s="18"/>
      <c r="D362" s="18"/>
      <c r="E362" s="18"/>
      <c r="F362" s="323">
        <v>46.25</v>
      </c>
      <c r="G362" s="323">
        <v>0.75</v>
      </c>
      <c r="H362" s="323" t="s">
        <v>448</v>
      </c>
    </row>
    <row r="363" spans="1:8">
      <c r="A363" s="21" t="s">
        <v>454</v>
      </c>
      <c r="B363" s="18"/>
      <c r="C363" s="18"/>
      <c r="D363" s="18"/>
      <c r="E363" s="18"/>
      <c r="F363" s="323">
        <v>46.25</v>
      </c>
      <c r="G363" s="323">
        <v>1.75</v>
      </c>
      <c r="H363" s="323" t="s">
        <v>448</v>
      </c>
    </row>
    <row r="364" spans="1:8">
      <c r="A364" s="21" t="s">
        <v>455</v>
      </c>
      <c r="B364" s="18"/>
      <c r="C364" s="18"/>
      <c r="D364" s="18"/>
      <c r="E364" s="18"/>
      <c r="F364" s="323">
        <v>46.75</v>
      </c>
      <c r="G364" s="323">
        <v>-17.25</v>
      </c>
      <c r="H364" s="323" t="s">
        <v>315</v>
      </c>
    </row>
    <row r="365" spans="1:8">
      <c r="A365" s="21" t="s">
        <v>456</v>
      </c>
      <c r="B365" s="18"/>
      <c r="C365" s="18"/>
      <c r="D365" s="18"/>
      <c r="E365" s="18"/>
      <c r="F365" s="323">
        <v>46.75</v>
      </c>
      <c r="G365" s="323">
        <v>-16.25</v>
      </c>
      <c r="H365" s="323" t="s">
        <v>315</v>
      </c>
    </row>
    <row r="366" spans="1:8">
      <c r="A366" s="21" t="s">
        <v>457</v>
      </c>
      <c r="B366" s="18"/>
      <c r="C366" s="18"/>
      <c r="D366" s="18"/>
      <c r="E366" s="18"/>
      <c r="F366" s="323">
        <v>46.75</v>
      </c>
      <c r="G366" s="323">
        <v>-15.25</v>
      </c>
      <c r="H366" s="323" t="s">
        <v>315</v>
      </c>
    </row>
    <row r="367" spans="1:8">
      <c r="A367" s="21" t="s">
        <v>458</v>
      </c>
      <c r="B367" s="18"/>
      <c r="C367" s="18"/>
      <c r="D367" s="18"/>
      <c r="E367" s="18"/>
      <c r="F367" s="323">
        <v>46.75</v>
      </c>
      <c r="G367" s="323">
        <v>-14.25</v>
      </c>
      <c r="H367" s="323" t="s">
        <v>315</v>
      </c>
    </row>
    <row r="368" spans="1:8">
      <c r="A368" s="21" t="s">
        <v>459</v>
      </c>
      <c r="B368" s="18"/>
      <c r="C368" s="18"/>
      <c r="D368" s="18"/>
      <c r="E368" s="18"/>
      <c r="F368" s="323">
        <v>46.75</v>
      </c>
      <c r="G368" s="323">
        <v>-13.25</v>
      </c>
      <c r="H368" s="323" t="s">
        <v>315</v>
      </c>
    </row>
    <row r="369" spans="1:8">
      <c r="A369" s="21" t="s">
        <v>460</v>
      </c>
      <c r="B369" s="18"/>
      <c r="C369" s="18"/>
      <c r="D369" s="18"/>
      <c r="E369" s="18"/>
      <c r="F369" s="323">
        <v>46.75</v>
      </c>
      <c r="G369" s="323">
        <v>-12.25</v>
      </c>
      <c r="H369" s="323" t="s">
        <v>315</v>
      </c>
    </row>
    <row r="370" spans="1:8">
      <c r="A370" s="21" t="s">
        <v>461</v>
      </c>
      <c r="B370" s="18"/>
      <c r="C370" s="18"/>
      <c r="D370" s="18"/>
      <c r="E370" s="18"/>
      <c r="F370" s="323">
        <v>46.75</v>
      </c>
      <c r="G370" s="323">
        <v>-11.25</v>
      </c>
      <c r="H370" s="323" t="s">
        <v>315</v>
      </c>
    </row>
    <row r="371" spans="1:8">
      <c r="A371" s="21" t="s">
        <v>462</v>
      </c>
      <c r="B371" s="18"/>
      <c r="C371" s="18"/>
      <c r="D371" s="18"/>
      <c r="E371" s="18"/>
      <c r="F371" s="323">
        <v>46.75</v>
      </c>
      <c r="G371" s="323">
        <v>-10.25</v>
      </c>
      <c r="H371" s="323" t="s">
        <v>315</v>
      </c>
    </row>
    <row r="372" spans="1:8">
      <c r="A372" s="21" t="s">
        <v>463</v>
      </c>
      <c r="B372" s="18"/>
      <c r="C372" s="18"/>
      <c r="D372" s="18"/>
      <c r="E372" s="18"/>
      <c r="F372" s="323">
        <v>46.75</v>
      </c>
      <c r="G372" s="323">
        <v>-9.25</v>
      </c>
      <c r="H372" s="323" t="s">
        <v>315</v>
      </c>
    </row>
    <row r="373" spans="1:8">
      <c r="A373" s="21" t="s">
        <v>464</v>
      </c>
      <c r="B373" s="18"/>
      <c r="C373" s="18"/>
      <c r="D373" s="18"/>
      <c r="E373" s="18"/>
      <c r="F373" s="323">
        <v>46.75</v>
      </c>
      <c r="G373" s="323">
        <v>-8.25</v>
      </c>
      <c r="H373" s="323" t="s">
        <v>315</v>
      </c>
    </row>
    <row r="374" spans="1:8">
      <c r="A374" s="21" t="s">
        <v>465</v>
      </c>
      <c r="B374" s="18"/>
      <c r="C374" s="18"/>
      <c r="D374" s="18"/>
      <c r="E374" s="18"/>
      <c r="F374" s="323">
        <v>46.75</v>
      </c>
      <c r="G374" s="323">
        <v>-7.25</v>
      </c>
      <c r="H374" s="323" t="s">
        <v>315</v>
      </c>
    </row>
    <row r="375" spans="1:8">
      <c r="A375" s="21" t="s">
        <v>466</v>
      </c>
      <c r="B375" s="18"/>
      <c r="C375" s="18"/>
      <c r="D375" s="18"/>
      <c r="E375" s="18"/>
      <c r="F375" s="323">
        <v>46.75</v>
      </c>
      <c r="G375" s="323">
        <v>-6.25</v>
      </c>
      <c r="H375" s="323" t="s">
        <v>315</v>
      </c>
    </row>
    <row r="376" spans="1:8">
      <c r="A376" s="21" t="s">
        <v>467</v>
      </c>
      <c r="B376" s="18"/>
      <c r="C376" s="18"/>
      <c r="D376" s="18"/>
      <c r="E376" s="18"/>
      <c r="F376" s="323">
        <v>46.75</v>
      </c>
      <c r="G376" s="323">
        <v>-5.25</v>
      </c>
      <c r="H376" s="323" t="s">
        <v>315</v>
      </c>
    </row>
    <row r="377" spans="1:8">
      <c r="A377" s="21" t="s">
        <v>468</v>
      </c>
      <c r="B377" s="18"/>
      <c r="C377" s="18"/>
      <c r="D377" s="18"/>
      <c r="E377" s="18"/>
      <c r="F377" s="323">
        <v>46.75</v>
      </c>
      <c r="G377" s="323">
        <v>-4.25</v>
      </c>
      <c r="H377" s="323" t="s">
        <v>448</v>
      </c>
    </row>
    <row r="378" spans="1:8">
      <c r="A378" s="21" t="s">
        <v>469</v>
      </c>
      <c r="B378" s="18"/>
      <c r="C378" s="18"/>
      <c r="D378" s="18"/>
      <c r="E378" s="18"/>
      <c r="F378" s="323">
        <v>46.75</v>
      </c>
      <c r="G378" s="323">
        <v>-3.25</v>
      </c>
      <c r="H378" s="323" t="s">
        <v>448</v>
      </c>
    </row>
    <row r="379" spans="1:8">
      <c r="A379" s="21" t="s">
        <v>470</v>
      </c>
      <c r="B379" s="18"/>
      <c r="C379" s="18"/>
      <c r="D379" s="18"/>
      <c r="E379" s="18"/>
      <c r="F379" s="323">
        <v>46.75</v>
      </c>
      <c r="G379" s="323">
        <v>-2.25</v>
      </c>
      <c r="H379" s="323" t="s">
        <v>448</v>
      </c>
    </row>
    <row r="380" spans="1:8">
      <c r="A380" s="21" t="s">
        <v>471</v>
      </c>
      <c r="B380" s="18"/>
      <c r="C380" s="18"/>
      <c r="D380" s="18"/>
      <c r="E380" s="18"/>
      <c r="F380" s="323">
        <v>46.75</v>
      </c>
      <c r="G380" s="323">
        <v>-1.25</v>
      </c>
      <c r="H380" s="323" t="s">
        <v>448</v>
      </c>
    </row>
    <row r="381" spans="1:8">
      <c r="A381" s="21" t="s">
        <v>472</v>
      </c>
      <c r="B381" s="18"/>
      <c r="C381" s="18"/>
      <c r="D381" s="18"/>
      <c r="E381" s="18"/>
      <c r="F381" s="323">
        <v>46.75</v>
      </c>
      <c r="G381" s="323">
        <v>-0.25</v>
      </c>
      <c r="H381" s="323" t="s">
        <v>448</v>
      </c>
    </row>
    <row r="382" spans="1:8">
      <c r="A382" s="21" t="s">
        <v>473</v>
      </c>
      <c r="B382" s="18"/>
      <c r="C382" s="18"/>
      <c r="D382" s="18"/>
      <c r="E382" s="18"/>
      <c r="F382" s="323">
        <v>46.75</v>
      </c>
      <c r="G382" s="323">
        <v>0.75</v>
      </c>
      <c r="H382" s="323" t="s">
        <v>448</v>
      </c>
    </row>
    <row r="383" spans="1:8">
      <c r="A383" s="21" t="s">
        <v>474</v>
      </c>
      <c r="B383" s="18"/>
      <c r="C383" s="18"/>
      <c r="D383" s="18"/>
      <c r="E383" s="18"/>
      <c r="F383" s="323">
        <v>46.75</v>
      </c>
      <c r="G383" s="323">
        <v>1.75</v>
      </c>
      <c r="H383" s="323" t="s">
        <v>448</v>
      </c>
    </row>
    <row r="384" spans="1:8">
      <c r="A384" s="21" t="s">
        <v>475</v>
      </c>
      <c r="B384" s="18"/>
      <c r="C384" s="18"/>
      <c r="D384" s="18"/>
      <c r="E384" s="18"/>
      <c r="F384" s="323">
        <v>47.25</v>
      </c>
      <c r="G384" s="323">
        <v>-17.25</v>
      </c>
      <c r="H384" s="323" t="s">
        <v>315</v>
      </c>
    </row>
    <row r="385" spans="1:8">
      <c r="A385" s="21" t="s">
        <v>476</v>
      </c>
      <c r="B385" s="18"/>
      <c r="C385" s="18"/>
      <c r="D385" s="18"/>
      <c r="E385" s="18"/>
      <c r="F385" s="323">
        <v>47.25</v>
      </c>
      <c r="G385" s="323">
        <v>-16.25</v>
      </c>
      <c r="H385" s="323" t="s">
        <v>315</v>
      </c>
    </row>
    <row r="386" spans="1:8">
      <c r="A386" s="21" t="s">
        <v>477</v>
      </c>
      <c r="B386" s="18"/>
      <c r="C386" s="18"/>
      <c r="D386" s="18"/>
      <c r="E386" s="18"/>
      <c r="F386" s="323">
        <v>47.25</v>
      </c>
      <c r="G386" s="323">
        <v>-15.25</v>
      </c>
      <c r="H386" s="323" t="s">
        <v>315</v>
      </c>
    </row>
    <row r="387" spans="1:8">
      <c r="A387" s="21" t="s">
        <v>478</v>
      </c>
      <c r="B387" s="18"/>
      <c r="C387" s="18"/>
      <c r="D387" s="18"/>
      <c r="E387" s="18"/>
      <c r="F387" s="323">
        <v>47.25</v>
      </c>
      <c r="G387" s="323">
        <v>-14.25</v>
      </c>
      <c r="H387" s="323" t="s">
        <v>315</v>
      </c>
    </row>
    <row r="388" spans="1:8">
      <c r="A388" s="21" t="s">
        <v>479</v>
      </c>
      <c r="B388" s="18"/>
      <c r="C388" s="18"/>
      <c r="D388" s="18"/>
      <c r="E388" s="18"/>
      <c r="F388" s="323">
        <v>47.25</v>
      </c>
      <c r="G388" s="323">
        <v>-13.25</v>
      </c>
      <c r="H388" s="323" t="s">
        <v>315</v>
      </c>
    </row>
    <row r="389" spans="1:8">
      <c r="A389" s="21" t="s">
        <v>480</v>
      </c>
      <c r="B389" s="18"/>
      <c r="C389" s="18"/>
      <c r="D389" s="18"/>
      <c r="E389" s="18"/>
      <c r="F389" s="323">
        <v>47.25</v>
      </c>
      <c r="G389" s="323">
        <v>-12.25</v>
      </c>
      <c r="H389" s="323" t="s">
        <v>315</v>
      </c>
    </row>
    <row r="390" spans="1:8">
      <c r="A390" s="21" t="s">
        <v>481</v>
      </c>
      <c r="B390" s="18"/>
      <c r="C390" s="18"/>
      <c r="D390" s="18"/>
      <c r="E390" s="18"/>
      <c r="F390" s="323">
        <v>47.25</v>
      </c>
      <c r="G390" s="323">
        <v>-11.25</v>
      </c>
      <c r="H390" s="323" t="s">
        <v>315</v>
      </c>
    </row>
    <row r="391" spans="1:8">
      <c r="A391" s="21" t="s">
        <v>482</v>
      </c>
      <c r="B391" s="18"/>
      <c r="C391" s="18"/>
      <c r="D391" s="18"/>
      <c r="E391" s="18"/>
      <c r="F391" s="323">
        <v>47.25</v>
      </c>
      <c r="G391" s="323">
        <v>-10.25</v>
      </c>
      <c r="H391" s="323" t="s">
        <v>315</v>
      </c>
    </row>
    <row r="392" spans="1:8">
      <c r="A392" s="21" t="s">
        <v>483</v>
      </c>
      <c r="B392" s="18"/>
      <c r="C392" s="18"/>
      <c r="D392" s="18"/>
      <c r="E392" s="18"/>
      <c r="F392" s="323">
        <v>47.25</v>
      </c>
      <c r="G392" s="323">
        <v>-9.25</v>
      </c>
      <c r="H392" s="323" t="s">
        <v>315</v>
      </c>
    </row>
    <row r="393" spans="1:8">
      <c r="A393" s="21" t="s">
        <v>484</v>
      </c>
      <c r="B393" s="18"/>
      <c r="C393" s="18"/>
      <c r="D393" s="18"/>
      <c r="E393" s="18"/>
      <c r="F393" s="323">
        <v>47.25</v>
      </c>
      <c r="G393" s="323">
        <v>-8.25</v>
      </c>
      <c r="H393" s="323" t="s">
        <v>315</v>
      </c>
    </row>
    <row r="394" spans="1:8">
      <c r="A394" s="21" t="s">
        <v>485</v>
      </c>
      <c r="B394" s="18"/>
      <c r="C394" s="18"/>
      <c r="D394" s="18"/>
      <c r="E394" s="18"/>
      <c r="F394" s="323">
        <v>47.25</v>
      </c>
      <c r="G394" s="323">
        <v>-7.25</v>
      </c>
      <c r="H394" s="323" t="s">
        <v>315</v>
      </c>
    </row>
    <row r="395" spans="1:8">
      <c r="A395" s="21" t="s">
        <v>486</v>
      </c>
      <c r="B395" s="18"/>
      <c r="C395" s="18"/>
      <c r="D395" s="18"/>
      <c r="E395" s="18"/>
      <c r="F395" s="323">
        <v>47.25</v>
      </c>
      <c r="G395" s="323">
        <v>-6.25</v>
      </c>
      <c r="H395" s="323" t="s">
        <v>315</v>
      </c>
    </row>
    <row r="396" spans="1:8">
      <c r="A396" s="21" t="s">
        <v>487</v>
      </c>
      <c r="B396" s="18"/>
      <c r="C396" s="18"/>
      <c r="D396" s="18"/>
      <c r="E396" s="18"/>
      <c r="F396" s="323">
        <v>47.25</v>
      </c>
      <c r="G396" s="323">
        <v>-5.25</v>
      </c>
      <c r="H396" s="323" t="s">
        <v>448</v>
      </c>
    </row>
    <row r="397" spans="1:8">
      <c r="A397" s="21" t="s">
        <v>488</v>
      </c>
      <c r="B397" s="18"/>
      <c r="C397" s="18"/>
      <c r="D397" s="18"/>
      <c r="E397" s="18"/>
      <c r="F397" s="323">
        <v>47.25</v>
      </c>
      <c r="G397" s="323">
        <v>-4.25</v>
      </c>
      <c r="H397" s="323" t="s">
        <v>448</v>
      </c>
    </row>
    <row r="398" spans="1:8">
      <c r="A398" s="21" t="s">
        <v>489</v>
      </c>
      <c r="B398" s="18"/>
      <c r="C398" s="18"/>
      <c r="D398" s="18"/>
      <c r="E398" s="18"/>
      <c r="F398" s="323">
        <v>47.25</v>
      </c>
      <c r="G398" s="323">
        <v>-3.25</v>
      </c>
      <c r="H398" s="323" t="s">
        <v>448</v>
      </c>
    </row>
    <row r="399" spans="1:8">
      <c r="A399" s="21" t="s">
        <v>490</v>
      </c>
      <c r="B399" s="18"/>
      <c r="C399" s="18"/>
      <c r="D399" s="18"/>
      <c r="E399" s="18"/>
      <c r="F399" s="323">
        <v>47.25</v>
      </c>
      <c r="G399" s="323">
        <v>-2.25</v>
      </c>
      <c r="H399" s="323" t="s">
        <v>448</v>
      </c>
    </row>
    <row r="400" spans="1:8">
      <c r="A400" s="21" t="s">
        <v>491</v>
      </c>
      <c r="B400" s="18"/>
      <c r="C400" s="18"/>
      <c r="D400" s="18"/>
      <c r="E400" s="18"/>
      <c r="F400" s="323">
        <v>47.25</v>
      </c>
      <c r="G400" s="323">
        <v>-1.25</v>
      </c>
      <c r="H400" s="323" t="s">
        <v>448</v>
      </c>
    </row>
    <row r="401" spans="1:8">
      <c r="A401" s="21" t="s">
        <v>492</v>
      </c>
      <c r="B401" s="18"/>
      <c r="C401" s="18"/>
      <c r="D401" s="18"/>
      <c r="E401" s="18"/>
      <c r="F401" s="323">
        <v>47.25</v>
      </c>
      <c r="G401" s="323">
        <v>-0.25</v>
      </c>
      <c r="H401" s="323" t="s">
        <v>448</v>
      </c>
    </row>
    <row r="402" spans="1:8">
      <c r="A402" s="21" t="s">
        <v>493</v>
      </c>
      <c r="B402" s="18"/>
      <c r="C402" s="18"/>
      <c r="D402" s="18"/>
      <c r="E402" s="18"/>
      <c r="F402" s="323">
        <v>47.25</v>
      </c>
      <c r="G402" s="323">
        <v>0.75</v>
      </c>
      <c r="H402" s="323" t="s">
        <v>448</v>
      </c>
    </row>
    <row r="403" spans="1:8">
      <c r="A403" s="21" t="s">
        <v>494</v>
      </c>
      <c r="B403" s="18"/>
      <c r="C403" s="18"/>
      <c r="D403" s="18"/>
      <c r="E403" s="18"/>
      <c r="F403" s="323">
        <v>47.25</v>
      </c>
      <c r="G403" s="323">
        <v>1.75</v>
      </c>
      <c r="H403" s="323" t="s">
        <v>448</v>
      </c>
    </row>
    <row r="404" spans="1:8">
      <c r="A404" s="21" t="s">
        <v>495</v>
      </c>
      <c r="B404" s="18"/>
      <c r="C404" s="18"/>
      <c r="D404" s="18"/>
      <c r="E404" s="18"/>
      <c r="F404" s="323">
        <v>47.75</v>
      </c>
      <c r="G404" s="323">
        <v>-17.25</v>
      </c>
      <c r="H404" s="323" t="s">
        <v>315</v>
      </c>
    </row>
    <row r="405" spans="1:8">
      <c r="A405" s="21" t="s">
        <v>496</v>
      </c>
      <c r="B405" s="18"/>
      <c r="C405" s="18"/>
      <c r="D405" s="18"/>
      <c r="E405" s="18"/>
      <c r="F405" s="323">
        <v>47.75</v>
      </c>
      <c r="G405" s="323">
        <v>-16.25</v>
      </c>
      <c r="H405" s="323" t="s">
        <v>315</v>
      </c>
    </row>
    <row r="406" spans="1:8">
      <c r="A406" s="21" t="s">
        <v>497</v>
      </c>
      <c r="B406" s="18"/>
      <c r="C406" s="18"/>
      <c r="D406" s="18"/>
      <c r="E406" s="18"/>
      <c r="F406" s="323">
        <v>47.75</v>
      </c>
      <c r="G406" s="323">
        <v>-15.25</v>
      </c>
      <c r="H406" s="323" t="s">
        <v>315</v>
      </c>
    </row>
    <row r="407" spans="1:8">
      <c r="A407" s="21" t="s">
        <v>498</v>
      </c>
      <c r="B407" s="18"/>
      <c r="C407" s="18"/>
      <c r="D407" s="18"/>
      <c r="E407" s="18"/>
      <c r="F407" s="323">
        <v>47.75</v>
      </c>
      <c r="G407" s="323">
        <v>-14.25</v>
      </c>
      <c r="H407" s="323" t="s">
        <v>315</v>
      </c>
    </row>
    <row r="408" spans="1:8">
      <c r="A408" s="21" t="s">
        <v>499</v>
      </c>
      <c r="B408" s="18"/>
      <c r="C408" s="18"/>
      <c r="D408" s="18"/>
      <c r="E408" s="18"/>
      <c r="F408" s="323">
        <v>47.75</v>
      </c>
      <c r="G408" s="323">
        <v>-13.25</v>
      </c>
      <c r="H408" s="323" t="s">
        <v>315</v>
      </c>
    </row>
    <row r="409" spans="1:8">
      <c r="A409" s="21" t="s">
        <v>500</v>
      </c>
      <c r="B409" s="18"/>
      <c r="C409" s="18"/>
      <c r="D409" s="18"/>
      <c r="E409" s="18"/>
      <c r="F409" s="323">
        <v>47.75</v>
      </c>
      <c r="G409" s="323">
        <v>-12.25</v>
      </c>
      <c r="H409" s="323" t="s">
        <v>315</v>
      </c>
    </row>
    <row r="410" spans="1:8">
      <c r="A410" s="21" t="s">
        <v>501</v>
      </c>
      <c r="B410" s="18"/>
      <c r="C410" s="18"/>
      <c r="D410" s="18"/>
      <c r="E410" s="18"/>
      <c r="F410" s="323">
        <v>47.75</v>
      </c>
      <c r="G410" s="323">
        <v>-11.25</v>
      </c>
      <c r="H410" s="323" t="s">
        <v>315</v>
      </c>
    </row>
    <row r="411" spans="1:8">
      <c r="A411" s="21" t="s">
        <v>502</v>
      </c>
      <c r="B411" s="18"/>
      <c r="C411" s="18"/>
      <c r="D411" s="18"/>
      <c r="E411" s="18"/>
      <c r="F411" s="323">
        <v>47.75</v>
      </c>
      <c r="G411" s="323">
        <v>-10.25</v>
      </c>
      <c r="H411" s="323" t="s">
        <v>315</v>
      </c>
    </row>
    <row r="412" spans="1:8">
      <c r="A412" s="21" t="s">
        <v>503</v>
      </c>
      <c r="B412" s="18"/>
      <c r="C412" s="18"/>
      <c r="D412" s="18"/>
      <c r="E412" s="18"/>
      <c r="F412" s="323">
        <v>47.75</v>
      </c>
      <c r="G412" s="323">
        <v>-9.25</v>
      </c>
      <c r="H412" s="323" t="s">
        <v>315</v>
      </c>
    </row>
    <row r="413" spans="1:8">
      <c r="A413" s="21" t="s">
        <v>504</v>
      </c>
      <c r="B413" s="18"/>
      <c r="C413" s="18"/>
      <c r="D413" s="18"/>
      <c r="E413" s="18"/>
      <c r="F413" s="323">
        <v>47.75</v>
      </c>
      <c r="G413" s="323">
        <v>-8.25</v>
      </c>
      <c r="H413" s="323" t="s">
        <v>315</v>
      </c>
    </row>
    <row r="414" spans="1:8">
      <c r="A414" s="21" t="s">
        <v>505</v>
      </c>
      <c r="B414" s="18">
        <v>35.4</v>
      </c>
      <c r="C414" s="18"/>
      <c r="D414" s="18"/>
      <c r="E414" s="18">
        <v>0.5</v>
      </c>
      <c r="F414" s="323">
        <v>47.75</v>
      </c>
      <c r="G414" s="323">
        <v>-7.25</v>
      </c>
      <c r="H414" s="323" t="s">
        <v>448</v>
      </c>
    </row>
    <row r="415" spans="1:8">
      <c r="A415" s="21" t="s">
        <v>506</v>
      </c>
      <c r="B415" s="18"/>
      <c r="C415" s="18"/>
      <c r="D415" s="18"/>
      <c r="E415" s="18"/>
      <c r="F415" s="323">
        <v>47.75</v>
      </c>
      <c r="G415" s="323">
        <v>-6.25</v>
      </c>
      <c r="H415" s="323" t="s">
        <v>448</v>
      </c>
    </row>
    <row r="416" spans="1:8">
      <c r="A416" s="21" t="s">
        <v>507</v>
      </c>
      <c r="B416" s="18"/>
      <c r="C416" s="18"/>
      <c r="D416" s="18"/>
      <c r="E416" s="18"/>
      <c r="F416" s="323">
        <v>47.75</v>
      </c>
      <c r="G416" s="323">
        <v>-5.25</v>
      </c>
      <c r="H416" s="323" t="s">
        <v>448</v>
      </c>
    </row>
    <row r="417" spans="1:8">
      <c r="A417" s="21" t="s">
        <v>508</v>
      </c>
      <c r="B417" s="18"/>
      <c r="C417" s="18"/>
      <c r="D417" s="18"/>
      <c r="E417" s="18"/>
      <c r="F417" s="323">
        <v>47.75</v>
      </c>
      <c r="G417" s="323">
        <v>-4.25</v>
      </c>
      <c r="H417" s="323" t="s">
        <v>448</v>
      </c>
    </row>
    <row r="418" spans="1:8">
      <c r="A418" s="21" t="s">
        <v>509</v>
      </c>
      <c r="B418" s="18"/>
      <c r="C418" s="18"/>
      <c r="D418" s="18"/>
      <c r="E418" s="18"/>
      <c r="F418" s="323">
        <v>47.75</v>
      </c>
      <c r="G418" s="323">
        <v>-3.25</v>
      </c>
      <c r="H418" s="323" t="s">
        <v>448</v>
      </c>
    </row>
    <row r="419" spans="1:8">
      <c r="A419" s="21" t="s">
        <v>510</v>
      </c>
      <c r="B419" s="18"/>
      <c r="C419" s="18"/>
      <c r="D419" s="18"/>
      <c r="E419" s="18"/>
      <c r="F419" s="323">
        <v>47.75</v>
      </c>
      <c r="G419" s="323">
        <v>-2.25</v>
      </c>
      <c r="H419" s="323" t="s">
        <v>448</v>
      </c>
    </row>
    <row r="420" spans="1:8">
      <c r="A420" s="21" t="s">
        <v>511</v>
      </c>
      <c r="B420" s="18"/>
      <c r="C420" s="18"/>
      <c r="D420" s="18"/>
      <c r="E420" s="18"/>
      <c r="F420" s="323">
        <v>47.75</v>
      </c>
      <c r="G420" s="323">
        <v>-1.25</v>
      </c>
      <c r="H420" s="323" t="s">
        <v>448</v>
      </c>
    </row>
    <row r="421" spans="1:8">
      <c r="A421" s="21" t="s">
        <v>512</v>
      </c>
      <c r="B421" s="18"/>
      <c r="C421" s="18"/>
      <c r="D421" s="18"/>
      <c r="E421" s="18"/>
      <c r="F421" s="323">
        <v>47.75</v>
      </c>
      <c r="G421" s="323">
        <v>-0.25</v>
      </c>
      <c r="H421" s="323" t="s">
        <v>448</v>
      </c>
    </row>
    <row r="422" spans="1:8">
      <c r="A422" s="21" t="s">
        <v>513</v>
      </c>
      <c r="B422" s="18"/>
      <c r="C422" s="18"/>
      <c r="D422" s="18"/>
      <c r="E422" s="18"/>
      <c r="F422" s="323">
        <v>47.75</v>
      </c>
      <c r="G422" s="323">
        <v>0.75</v>
      </c>
      <c r="H422" s="323" t="s">
        <v>448</v>
      </c>
    </row>
    <row r="423" spans="1:8">
      <c r="A423" s="21" t="s">
        <v>514</v>
      </c>
      <c r="B423" s="18"/>
      <c r="C423" s="18"/>
      <c r="D423" s="18"/>
      <c r="E423" s="18"/>
      <c r="F423" s="323">
        <v>48.25</v>
      </c>
      <c r="G423" s="323">
        <v>-17.25</v>
      </c>
      <c r="H423" s="323" t="s">
        <v>515</v>
      </c>
    </row>
    <row r="424" spans="1:8">
      <c r="A424" s="21" t="s">
        <v>516</v>
      </c>
      <c r="B424" s="18"/>
      <c r="C424" s="18"/>
      <c r="D424" s="18"/>
      <c r="E424" s="18"/>
      <c r="F424" s="323">
        <v>48.25</v>
      </c>
      <c r="G424" s="323">
        <v>-16.25</v>
      </c>
      <c r="H424" s="323" t="s">
        <v>515</v>
      </c>
    </row>
    <row r="425" spans="1:8">
      <c r="A425" s="21" t="s">
        <v>517</v>
      </c>
      <c r="B425" s="18"/>
      <c r="C425" s="18"/>
      <c r="D425" s="18"/>
      <c r="E425" s="18"/>
      <c r="F425" s="323">
        <v>48.25</v>
      </c>
      <c r="G425" s="323">
        <v>-15.25</v>
      </c>
      <c r="H425" s="323" t="s">
        <v>515</v>
      </c>
    </row>
    <row r="426" spans="1:8">
      <c r="A426" s="21" t="s">
        <v>518</v>
      </c>
      <c r="B426" s="18"/>
      <c r="C426" s="18"/>
      <c r="D426" s="18"/>
      <c r="E426" s="18"/>
      <c r="F426" s="323">
        <v>48.25</v>
      </c>
      <c r="G426" s="323">
        <v>-14.25</v>
      </c>
      <c r="H426" s="323" t="s">
        <v>515</v>
      </c>
    </row>
    <row r="427" spans="1:8">
      <c r="A427" s="21" t="s">
        <v>519</v>
      </c>
      <c r="B427" s="18"/>
      <c r="C427" s="18"/>
      <c r="D427" s="18"/>
      <c r="E427" s="18"/>
      <c r="F427" s="323">
        <v>48.25</v>
      </c>
      <c r="G427" s="323">
        <v>-13.25</v>
      </c>
      <c r="H427" s="323" t="s">
        <v>515</v>
      </c>
    </row>
    <row r="428" spans="1:8">
      <c r="A428" s="21" t="s">
        <v>520</v>
      </c>
      <c r="B428" s="18"/>
      <c r="C428" s="18"/>
      <c r="D428" s="18"/>
      <c r="E428" s="18"/>
      <c r="F428" s="323">
        <v>48.25</v>
      </c>
      <c r="G428" s="323">
        <v>-12.25</v>
      </c>
      <c r="H428" s="323" t="s">
        <v>515</v>
      </c>
    </row>
    <row r="429" spans="1:8">
      <c r="A429" s="21" t="s">
        <v>521</v>
      </c>
      <c r="B429" s="18"/>
      <c r="C429" s="18"/>
      <c r="D429" s="18"/>
      <c r="E429" s="18"/>
      <c r="F429" s="323">
        <v>48.25</v>
      </c>
      <c r="G429" s="323">
        <v>-11.25</v>
      </c>
      <c r="H429" s="323" t="s">
        <v>522</v>
      </c>
    </row>
    <row r="430" spans="1:8">
      <c r="A430" s="21" t="s">
        <v>523</v>
      </c>
      <c r="B430" s="18"/>
      <c r="C430" s="18"/>
      <c r="D430" s="18"/>
      <c r="E430" s="18"/>
      <c r="F430" s="323">
        <v>48.25</v>
      </c>
      <c r="G430" s="323">
        <v>-10.25</v>
      </c>
      <c r="H430" s="323" t="s">
        <v>522</v>
      </c>
    </row>
    <row r="431" spans="1:8">
      <c r="A431" s="21" t="s">
        <v>524</v>
      </c>
      <c r="B431" s="18"/>
      <c r="C431" s="329"/>
      <c r="D431" s="18"/>
      <c r="E431" s="18"/>
      <c r="F431" s="323">
        <v>48.25</v>
      </c>
      <c r="G431" s="323">
        <v>-9.25</v>
      </c>
      <c r="H431" s="323" t="s">
        <v>522</v>
      </c>
    </row>
    <row r="432" spans="1:8">
      <c r="A432" s="21" t="s">
        <v>525</v>
      </c>
      <c r="B432" s="18"/>
      <c r="C432" s="18"/>
      <c r="D432" s="18"/>
      <c r="E432" s="18"/>
      <c r="F432" s="323">
        <v>48.25</v>
      </c>
      <c r="G432" s="323">
        <v>-8.25</v>
      </c>
      <c r="H432" s="323" t="s">
        <v>526</v>
      </c>
    </row>
    <row r="433" spans="1:8">
      <c r="A433" s="21" t="s">
        <v>527</v>
      </c>
      <c r="B433" s="18">
        <v>5.0999999999999996</v>
      </c>
      <c r="C433" s="18"/>
      <c r="D433" s="18"/>
      <c r="E433" s="18"/>
      <c r="F433" s="323">
        <v>48.25</v>
      </c>
      <c r="G433" s="323">
        <v>-7.25</v>
      </c>
      <c r="H433" s="323" t="s">
        <v>526</v>
      </c>
    </row>
    <row r="434" spans="1:8">
      <c r="A434" s="21" t="s">
        <v>528</v>
      </c>
      <c r="B434" s="18"/>
      <c r="C434" s="18"/>
      <c r="D434" s="18"/>
      <c r="E434" s="18"/>
      <c r="F434" s="323">
        <v>48.25</v>
      </c>
      <c r="G434" s="323">
        <v>-6.25</v>
      </c>
      <c r="H434" s="323" t="s">
        <v>526</v>
      </c>
    </row>
    <row r="435" spans="1:8">
      <c r="A435" s="21" t="s">
        <v>529</v>
      </c>
      <c r="B435" s="18"/>
      <c r="C435" s="18"/>
      <c r="D435" s="18"/>
      <c r="E435" s="18"/>
      <c r="F435" s="323">
        <v>48.25</v>
      </c>
      <c r="G435" s="323">
        <v>-5.25</v>
      </c>
      <c r="H435" s="323" t="s">
        <v>526</v>
      </c>
    </row>
    <row r="436" spans="1:8">
      <c r="A436" s="21" t="s">
        <v>530</v>
      </c>
      <c r="B436" s="18"/>
      <c r="C436" s="18"/>
      <c r="D436" s="18"/>
      <c r="E436" s="18"/>
      <c r="F436" s="323">
        <v>48.25</v>
      </c>
      <c r="G436" s="323">
        <v>-4.25</v>
      </c>
      <c r="H436" s="323" t="s">
        <v>531</v>
      </c>
    </row>
    <row r="437" spans="1:8">
      <c r="A437" s="21" t="s">
        <v>532</v>
      </c>
      <c r="B437" s="18"/>
      <c r="C437" s="18"/>
      <c r="D437" s="18"/>
      <c r="E437" s="18"/>
      <c r="F437" s="323">
        <v>48.25</v>
      </c>
      <c r="G437" s="323">
        <v>-3.25</v>
      </c>
      <c r="H437" s="323" t="s">
        <v>531</v>
      </c>
    </row>
    <row r="438" spans="1:8">
      <c r="A438" s="21" t="s">
        <v>533</v>
      </c>
      <c r="B438" s="18"/>
      <c r="C438" s="18"/>
      <c r="D438" s="18"/>
      <c r="E438" s="18"/>
      <c r="F438" s="323">
        <v>48.25</v>
      </c>
      <c r="G438" s="323">
        <v>-2.25</v>
      </c>
      <c r="H438" s="323" t="s">
        <v>531</v>
      </c>
    </row>
    <row r="439" spans="1:8">
      <c r="A439" s="21" t="s">
        <v>534</v>
      </c>
      <c r="B439" s="18"/>
      <c r="C439" s="18"/>
      <c r="D439" s="18"/>
      <c r="E439" s="18"/>
      <c r="F439" s="323">
        <v>48.25</v>
      </c>
      <c r="G439" s="323">
        <v>-1.25</v>
      </c>
      <c r="H439" s="323" t="s">
        <v>531</v>
      </c>
    </row>
    <row r="440" spans="1:8">
      <c r="A440" s="21" t="s">
        <v>535</v>
      </c>
      <c r="B440" s="18"/>
      <c r="C440" s="18"/>
      <c r="D440" s="18"/>
      <c r="E440" s="18"/>
      <c r="F440" s="323">
        <v>48.25</v>
      </c>
      <c r="G440" s="323">
        <v>-0.25</v>
      </c>
      <c r="H440" s="323" t="s">
        <v>536</v>
      </c>
    </row>
    <row r="441" spans="1:8">
      <c r="A441" s="21" t="s">
        <v>537</v>
      </c>
      <c r="B441" s="18"/>
      <c r="C441" s="18"/>
      <c r="D441" s="18"/>
      <c r="E441" s="18"/>
      <c r="F441" s="323">
        <v>48.25</v>
      </c>
      <c r="G441" s="323">
        <v>0.75</v>
      </c>
      <c r="H441" s="323" t="s">
        <v>536</v>
      </c>
    </row>
    <row r="442" spans="1:8">
      <c r="A442" s="21" t="s">
        <v>538</v>
      </c>
      <c r="B442" s="18"/>
      <c r="C442" s="18"/>
      <c r="D442" s="18"/>
      <c r="E442" s="18"/>
      <c r="F442" s="323">
        <v>48.25</v>
      </c>
      <c r="G442" s="323">
        <v>1.75</v>
      </c>
      <c r="H442" s="323" t="s">
        <v>536</v>
      </c>
    </row>
    <row r="443" spans="1:8">
      <c r="A443" s="21" t="s">
        <v>539</v>
      </c>
      <c r="B443" s="18"/>
      <c r="C443" s="18"/>
      <c r="D443" s="18"/>
      <c r="E443" s="18"/>
      <c r="F443" s="323">
        <v>48.75</v>
      </c>
      <c r="G443" s="323">
        <v>-17.25</v>
      </c>
      <c r="H443" s="323" t="s">
        <v>515</v>
      </c>
    </row>
    <row r="444" spans="1:8">
      <c r="A444" s="21" t="s">
        <v>540</v>
      </c>
      <c r="B444" s="18"/>
      <c r="C444" s="18"/>
      <c r="D444" s="18"/>
      <c r="E444" s="18"/>
      <c r="F444" s="323">
        <v>48.75</v>
      </c>
      <c r="G444" s="323">
        <v>-16.25</v>
      </c>
      <c r="H444" s="323" t="s">
        <v>515</v>
      </c>
    </row>
    <row r="445" spans="1:8">
      <c r="A445" s="21" t="s">
        <v>541</v>
      </c>
      <c r="B445" s="18"/>
      <c r="C445" s="18"/>
      <c r="D445" s="18"/>
      <c r="E445" s="18"/>
      <c r="F445" s="323">
        <v>48.75</v>
      </c>
      <c r="G445" s="323">
        <v>-15.25</v>
      </c>
      <c r="H445" s="323" t="s">
        <v>515</v>
      </c>
    </row>
    <row r="446" spans="1:8">
      <c r="A446" s="21" t="s">
        <v>542</v>
      </c>
      <c r="B446" s="18"/>
      <c r="C446" s="18"/>
      <c r="D446" s="18"/>
      <c r="E446" s="18"/>
      <c r="F446" s="323">
        <v>48.75</v>
      </c>
      <c r="G446" s="323">
        <v>-14.25</v>
      </c>
      <c r="H446" s="323" t="s">
        <v>515</v>
      </c>
    </row>
    <row r="447" spans="1:8">
      <c r="A447" s="21" t="s">
        <v>543</v>
      </c>
      <c r="B447" s="18"/>
      <c r="C447" s="18"/>
      <c r="D447" s="18"/>
      <c r="E447" s="18"/>
      <c r="F447" s="323">
        <v>48.75</v>
      </c>
      <c r="G447" s="323">
        <v>-13.25</v>
      </c>
      <c r="H447" s="323" t="s">
        <v>515</v>
      </c>
    </row>
    <row r="448" spans="1:8">
      <c r="A448" s="21" t="s">
        <v>544</v>
      </c>
      <c r="B448" s="18"/>
      <c r="C448" s="18"/>
      <c r="D448" s="18"/>
      <c r="E448" s="18"/>
      <c r="F448" s="323">
        <v>48.75</v>
      </c>
      <c r="G448" s="323">
        <v>-12.25</v>
      </c>
      <c r="H448" s="323" t="s">
        <v>515</v>
      </c>
    </row>
    <row r="449" spans="1:8">
      <c r="A449" s="21" t="s">
        <v>545</v>
      </c>
      <c r="B449" s="18"/>
      <c r="C449" s="18"/>
      <c r="D449" s="18"/>
      <c r="E449" s="18"/>
      <c r="F449" s="323">
        <v>48.75</v>
      </c>
      <c r="G449" s="323">
        <v>-11.25</v>
      </c>
      <c r="H449" s="323" t="s">
        <v>522</v>
      </c>
    </row>
    <row r="450" spans="1:8">
      <c r="A450" s="21" t="s">
        <v>546</v>
      </c>
      <c r="B450" s="18"/>
      <c r="C450" s="330"/>
      <c r="D450" s="18"/>
      <c r="E450" s="18"/>
      <c r="F450" s="323">
        <v>48.75</v>
      </c>
      <c r="G450" s="323">
        <v>-10.25</v>
      </c>
      <c r="H450" s="323" t="s">
        <v>522</v>
      </c>
    </row>
    <row r="451" spans="1:8">
      <c r="A451" s="21" t="s">
        <v>547</v>
      </c>
      <c r="B451" s="18"/>
      <c r="C451" s="330"/>
      <c r="D451" s="18"/>
      <c r="E451" s="18"/>
      <c r="F451" s="323">
        <v>48.75</v>
      </c>
      <c r="G451" s="323">
        <v>-9.25</v>
      </c>
      <c r="H451" s="323" t="s">
        <v>522</v>
      </c>
    </row>
    <row r="452" spans="1:8">
      <c r="A452" s="21" t="s">
        <v>548</v>
      </c>
      <c r="B452" s="18"/>
      <c r="C452" s="18"/>
      <c r="D452" s="18"/>
      <c r="E452" s="18"/>
      <c r="F452" s="323">
        <v>48.75</v>
      </c>
      <c r="G452" s="323">
        <v>-8.25</v>
      </c>
      <c r="H452" s="323" t="s">
        <v>526</v>
      </c>
    </row>
    <row r="453" spans="1:8">
      <c r="A453" s="21" t="s">
        <v>549</v>
      </c>
      <c r="B453" s="18"/>
      <c r="C453" s="18"/>
      <c r="D453" s="18"/>
      <c r="E453" s="18"/>
      <c r="F453" s="323">
        <v>48.75</v>
      </c>
      <c r="G453" s="323">
        <v>-7.25</v>
      </c>
      <c r="H453" s="323" t="s">
        <v>526</v>
      </c>
    </row>
    <row r="454" spans="1:8">
      <c r="A454" s="21" t="s">
        <v>550</v>
      </c>
      <c r="B454" s="18"/>
      <c r="C454" s="18"/>
      <c r="D454" s="18"/>
      <c r="E454" s="18"/>
      <c r="F454" s="323">
        <v>48.75</v>
      </c>
      <c r="G454" s="323">
        <v>-6.25</v>
      </c>
      <c r="H454" s="323" t="s">
        <v>526</v>
      </c>
    </row>
    <row r="455" spans="1:8">
      <c r="A455" s="21" t="s">
        <v>551</v>
      </c>
      <c r="B455" s="18"/>
      <c r="C455" s="18"/>
      <c r="D455" s="18"/>
      <c r="E455" s="18"/>
      <c r="F455" s="323">
        <v>48.75</v>
      </c>
      <c r="G455" s="323">
        <v>-5.25</v>
      </c>
      <c r="H455" s="323" t="s">
        <v>526</v>
      </c>
    </row>
    <row r="456" spans="1:8">
      <c r="A456" s="21" t="s">
        <v>552</v>
      </c>
      <c r="B456" s="18"/>
      <c r="C456" s="18"/>
      <c r="D456" s="18"/>
      <c r="E456" s="18"/>
      <c r="F456" s="323">
        <v>48.75</v>
      </c>
      <c r="G456" s="323">
        <v>-4.25</v>
      </c>
      <c r="H456" s="323" t="s">
        <v>531</v>
      </c>
    </row>
    <row r="457" spans="1:8">
      <c r="A457" s="21" t="s">
        <v>553</v>
      </c>
      <c r="B457" s="18"/>
      <c r="C457" s="18"/>
      <c r="D457" s="18"/>
      <c r="E457" s="18"/>
      <c r="F457" s="323">
        <v>48.75</v>
      </c>
      <c r="G457" s="323">
        <v>-3.25</v>
      </c>
      <c r="H457" s="323" t="s">
        <v>531</v>
      </c>
    </row>
    <row r="458" spans="1:8">
      <c r="A458" s="21" t="s">
        <v>554</v>
      </c>
      <c r="B458" s="18"/>
      <c r="C458" s="18"/>
      <c r="D458" s="18"/>
      <c r="E458" s="18"/>
      <c r="F458" s="323">
        <v>48.75</v>
      </c>
      <c r="G458" s="323">
        <v>-2.25</v>
      </c>
      <c r="H458" s="323" t="s">
        <v>531</v>
      </c>
    </row>
    <row r="459" spans="1:8">
      <c r="A459" s="21" t="s">
        <v>555</v>
      </c>
      <c r="B459" s="18"/>
      <c r="C459" s="18"/>
      <c r="D459" s="18"/>
      <c r="E459" s="18"/>
      <c r="F459" s="323">
        <v>48.75</v>
      </c>
      <c r="G459" s="323">
        <v>-1.25</v>
      </c>
      <c r="H459" s="323" t="s">
        <v>531</v>
      </c>
    </row>
    <row r="460" spans="1:8">
      <c r="A460" s="21" t="s">
        <v>556</v>
      </c>
      <c r="B460" s="18"/>
      <c r="C460" s="18"/>
      <c r="D460" s="18"/>
      <c r="E460" s="18"/>
      <c r="F460" s="323">
        <v>48.75</v>
      </c>
      <c r="G460" s="323">
        <v>-0.25</v>
      </c>
      <c r="H460" s="323" t="s">
        <v>536</v>
      </c>
    </row>
    <row r="461" spans="1:8">
      <c r="A461" s="21" t="s">
        <v>557</v>
      </c>
      <c r="B461" s="18"/>
      <c r="C461" s="18"/>
      <c r="D461" s="18"/>
      <c r="E461" s="18"/>
      <c r="F461" s="323">
        <v>48.75</v>
      </c>
      <c r="G461" s="323">
        <v>0.75</v>
      </c>
      <c r="H461" s="323" t="s">
        <v>536</v>
      </c>
    </row>
    <row r="462" spans="1:8">
      <c r="A462" s="21" t="s">
        <v>558</v>
      </c>
      <c r="B462" s="18"/>
      <c r="C462" s="18"/>
      <c r="D462" s="18"/>
      <c r="E462" s="18"/>
      <c r="F462" s="323">
        <v>49.25</v>
      </c>
      <c r="G462" s="323">
        <v>-17.25</v>
      </c>
      <c r="H462" s="323" t="s">
        <v>515</v>
      </c>
    </row>
    <row r="463" spans="1:8">
      <c r="A463" s="21" t="s">
        <v>559</v>
      </c>
      <c r="B463" s="18"/>
      <c r="C463" s="18"/>
      <c r="D463" s="18"/>
      <c r="E463" s="18"/>
      <c r="F463" s="323">
        <v>49.25</v>
      </c>
      <c r="G463" s="323">
        <v>-16.25</v>
      </c>
      <c r="H463" s="323" t="s">
        <v>515</v>
      </c>
    </row>
    <row r="464" spans="1:8">
      <c r="A464" s="21" t="s">
        <v>560</v>
      </c>
      <c r="B464" s="18"/>
      <c r="C464" s="18"/>
      <c r="D464" s="18"/>
      <c r="E464" s="18"/>
      <c r="F464" s="323">
        <v>49.25</v>
      </c>
      <c r="G464" s="323">
        <v>-15.25</v>
      </c>
      <c r="H464" s="323" t="s">
        <v>515</v>
      </c>
    </row>
    <row r="465" spans="1:8">
      <c r="A465" s="21" t="s">
        <v>561</v>
      </c>
      <c r="B465" s="18"/>
      <c r="C465" s="18"/>
      <c r="D465" s="18"/>
      <c r="E465" s="18"/>
      <c r="F465" s="323">
        <v>49.25</v>
      </c>
      <c r="G465" s="323">
        <v>-14.25</v>
      </c>
      <c r="H465" s="323" t="s">
        <v>515</v>
      </c>
    </row>
    <row r="466" spans="1:8">
      <c r="A466" s="21" t="s">
        <v>562</v>
      </c>
      <c r="B466" s="18"/>
      <c r="C466" s="18"/>
      <c r="D466" s="18"/>
      <c r="E466" s="18"/>
      <c r="F466" s="323">
        <v>49.25</v>
      </c>
      <c r="G466" s="323">
        <v>-13.25</v>
      </c>
      <c r="H466" s="323" t="s">
        <v>515</v>
      </c>
    </row>
    <row r="467" spans="1:8">
      <c r="A467" s="21" t="s">
        <v>563</v>
      </c>
      <c r="B467" s="18"/>
      <c r="C467" s="18"/>
      <c r="D467" s="18"/>
      <c r="E467" s="18"/>
      <c r="F467" s="323">
        <v>49.25</v>
      </c>
      <c r="G467" s="323">
        <v>-12.25</v>
      </c>
      <c r="H467" s="323" t="s">
        <v>515</v>
      </c>
    </row>
    <row r="468" spans="1:8">
      <c r="A468" s="21" t="s">
        <v>564</v>
      </c>
      <c r="B468" s="18"/>
      <c r="C468" s="330"/>
      <c r="D468" s="18"/>
      <c r="E468" s="18"/>
      <c r="F468" s="323">
        <v>49.25</v>
      </c>
      <c r="G468" s="323">
        <v>-11.25</v>
      </c>
      <c r="H468" s="323" t="s">
        <v>522</v>
      </c>
    </row>
    <row r="469" spans="1:8">
      <c r="A469" s="21" t="s">
        <v>565</v>
      </c>
      <c r="B469" s="18"/>
      <c r="C469" s="330"/>
      <c r="D469" s="18"/>
      <c r="E469" s="18"/>
      <c r="F469" s="323">
        <v>49.25</v>
      </c>
      <c r="G469" s="323">
        <v>-10.25</v>
      </c>
      <c r="H469" s="323" t="s">
        <v>522</v>
      </c>
    </row>
    <row r="470" spans="1:8">
      <c r="A470" s="21" t="s">
        <v>566</v>
      </c>
      <c r="B470" s="18"/>
      <c r="C470" s="18"/>
      <c r="D470" s="18"/>
      <c r="E470" s="18"/>
      <c r="F470" s="323">
        <v>49.25</v>
      </c>
      <c r="G470" s="323">
        <v>-9.25</v>
      </c>
      <c r="H470" s="323" t="s">
        <v>522</v>
      </c>
    </row>
    <row r="471" spans="1:8">
      <c r="A471" s="21" t="s">
        <v>567</v>
      </c>
      <c r="B471" s="18"/>
      <c r="C471" s="18"/>
      <c r="D471" s="18"/>
      <c r="E471" s="18"/>
      <c r="F471" s="323">
        <v>49.25</v>
      </c>
      <c r="G471" s="323">
        <v>-8.25</v>
      </c>
      <c r="H471" s="323" t="s">
        <v>526</v>
      </c>
    </row>
    <row r="472" spans="1:8">
      <c r="A472" s="21" t="s">
        <v>568</v>
      </c>
      <c r="B472" s="18"/>
      <c r="C472" s="18"/>
      <c r="D472" s="18"/>
      <c r="E472" s="18"/>
      <c r="F472" s="323">
        <v>49.25</v>
      </c>
      <c r="G472" s="323">
        <v>-7.25</v>
      </c>
      <c r="H472" s="323" t="s">
        <v>526</v>
      </c>
    </row>
    <row r="473" spans="1:8">
      <c r="A473" s="21" t="s">
        <v>569</v>
      </c>
      <c r="B473" s="18"/>
      <c r="C473" s="18"/>
      <c r="D473" s="18"/>
      <c r="E473" s="18"/>
      <c r="F473" s="323">
        <v>49.25</v>
      </c>
      <c r="G473" s="323">
        <v>-6.25</v>
      </c>
      <c r="H473" s="323" t="s">
        <v>526</v>
      </c>
    </row>
    <row r="474" spans="1:8">
      <c r="A474" s="21" t="s">
        <v>570</v>
      </c>
      <c r="B474" s="18"/>
      <c r="C474" s="18"/>
      <c r="D474" s="18"/>
      <c r="E474" s="18"/>
      <c r="F474" s="323">
        <v>49.25</v>
      </c>
      <c r="G474" s="323">
        <v>-5.25</v>
      </c>
      <c r="H474" s="323" t="s">
        <v>526</v>
      </c>
    </row>
    <row r="475" spans="1:8">
      <c r="A475" s="21" t="s">
        <v>571</v>
      </c>
      <c r="B475" s="18"/>
      <c r="C475" s="18"/>
      <c r="D475" s="18"/>
      <c r="E475" s="18"/>
      <c r="F475" s="323">
        <v>49.25</v>
      </c>
      <c r="G475" s="323">
        <v>-4.25</v>
      </c>
      <c r="H475" s="323" t="s">
        <v>531</v>
      </c>
    </row>
    <row r="476" spans="1:8">
      <c r="A476" s="21" t="s">
        <v>572</v>
      </c>
      <c r="B476" s="18"/>
      <c r="C476" s="18"/>
      <c r="D476" s="18"/>
      <c r="E476" s="18"/>
      <c r="F476" s="323">
        <v>49.25</v>
      </c>
      <c r="G476" s="323">
        <v>-3.25</v>
      </c>
      <c r="H476" s="323" t="s">
        <v>531</v>
      </c>
    </row>
    <row r="477" spans="1:8">
      <c r="A477" s="21" t="s">
        <v>573</v>
      </c>
      <c r="B477" s="18"/>
      <c r="C477" s="18"/>
      <c r="D477" s="18"/>
      <c r="E477" s="18"/>
      <c r="F477" s="323">
        <v>49.25</v>
      </c>
      <c r="G477" s="323">
        <v>-2.25</v>
      </c>
      <c r="H477" s="323" t="s">
        <v>531</v>
      </c>
    </row>
    <row r="478" spans="1:8">
      <c r="A478" s="21" t="s">
        <v>574</v>
      </c>
      <c r="B478" s="18"/>
      <c r="C478" s="18"/>
      <c r="D478" s="18"/>
      <c r="E478" s="18"/>
      <c r="F478" s="323">
        <v>49.25</v>
      </c>
      <c r="G478" s="323">
        <v>-1.25</v>
      </c>
      <c r="H478" s="323" t="s">
        <v>531</v>
      </c>
    </row>
    <row r="479" spans="1:8">
      <c r="A479" s="21" t="s">
        <v>575</v>
      </c>
      <c r="B479" s="18"/>
      <c r="C479" s="18"/>
      <c r="D479" s="18"/>
      <c r="E479" s="18"/>
      <c r="F479" s="323">
        <v>49.25</v>
      </c>
      <c r="G479" s="323">
        <v>-0.25</v>
      </c>
      <c r="H479" s="323" t="s">
        <v>536</v>
      </c>
    </row>
    <row r="480" spans="1:8">
      <c r="A480" s="21" t="s">
        <v>576</v>
      </c>
      <c r="B480" s="18"/>
      <c r="C480" s="18"/>
      <c r="D480" s="18"/>
      <c r="E480" s="18"/>
      <c r="F480" s="323">
        <v>49.25</v>
      </c>
      <c r="G480" s="323">
        <v>0.75</v>
      </c>
      <c r="H480" s="323" t="s">
        <v>536</v>
      </c>
    </row>
    <row r="481" spans="1:8">
      <c r="A481" s="21" t="s">
        <v>577</v>
      </c>
      <c r="B481" s="18"/>
      <c r="C481" s="18"/>
      <c r="D481" s="18"/>
      <c r="E481" s="18"/>
      <c r="F481" s="323">
        <v>49.75</v>
      </c>
      <c r="G481" s="323">
        <v>-17.25</v>
      </c>
      <c r="H481" s="323" t="s">
        <v>515</v>
      </c>
    </row>
    <row r="482" spans="1:8">
      <c r="A482" s="21" t="s">
        <v>578</v>
      </c>
      <c r="B482" s="18"/>
      <c r="C482" s="18"/>
      <c r="D482" s="18"/>
      <c r="E482" s="18"/>
      <c r="F482" s="323">
        <v>49.75</v>
      </c>
      <c r="G482" s="323">
        <v>-16.25</v>
      </c>
      <c r="H482" s="323" t="s">
        <v>515</v>
      </c>
    </row>
    <row r="483" spans="1:8">
      <c r="A483" s="21" t="s">
        <v>579</v>
      </c>
      <c r="B483" s="18"/>
      <c r="C483" s="18"/>
      <c r="D483" s="18"/>
      <c r="E483" s="18"/>
      <c r="F483" s="323">
        <v>49.75</v>
      </c>
      <c r="G483" s="323">
        <v>-15.25</v>
      </c>
      <c r="H483" s="323" t="s">
        <v>515</v>
      </c>
    </row>
    <row r="484" spans="1:8">
      <c r="A484" s="21" t="s">
        <v>580</v>
      </c>
      <c r="B484" s="18"/>
      <c r="C484" s="18"/>
      <c r="D484" s="18"/>
      <c r="E484" s="18"/>
      <c r="F484" s="323">
        <v>49.75</v>
      </c>
      <c r="G484" s="323">
        <v>-14.25</v>
      </c>
      <c r="H484" s="323" t="s">
        <v>515</v>
      </c>
    </row>
    <row r="485" spans="1:8">
      <c r="A485" s="21" t="s">
        <v>581</v>
      </c>
      <c r="B485" s="18"/>
      <c r="C485" s="18"/>
      <c r="D485" s="18"/>
      <c r="E485" s="18"/>
      <c r="F485" s="323">
        <v>49.75</v>
      </c>
      <c r="G485" s="323">
        <v>-13.25</v>
      </c>
      <c r="H485" s="323" t="s">
        <v>515</v>
      </c>
    </row>
    <row r="486" spans="1:8">
      <c r="A486" s="21" t="s">
        <v>582</v>
      </c>
      <c r="B486" s="18"/>
      <c r="C486" s="18"/>
      <c r="D486" s="18"/>
      <c r="E486" s="18"/>
      <c r="F486" s="323">
        <v>49.75</v>
      </c>
      <c r="G486" s="323">
        <v>-12.25</v>
      </c>
      <c r="H486" s="323" t="s">
        <v>515</v>
      </c>
    </row>
    <row r="487" spans="1:8">
      <c r="A487" s="21" t="s">
        <v>583</v>
      </c>
      <c r="B487" s="18"/>
      <c r="C487" s="18"/>
      <c r="D487" s="18"/>
      <c r="E487" s="18"/>
      <c r="F487" s="323">
        <v>49.75</v>
      </c>
      <c r="G487" s="323">
        <v>-11.25</v>
      </c>
      <c r="H487" s="323" t="s">
        <v>522</v>
      </c>
    </row>
    <row r="488" spans="1:8">
      <c r="A488" s="21" t="s">
        <v>584</v>
      </c>
      <c r="B488" s="18"/>
      <c r="C488" s="330"/>
      <c r="D488" s="18"/>
      <c r="E488" s="18"/>
      <c r="F488" s="323">
        <v>49.75</v>
      </c>
      <c r="G488" s="323">
        <v>-10.25</v>
      </c>
      <c r="H488" s="323" t="s">
        <v>522</v>
      </c>
    </row>
    <row r="489" spans="1:8">
      <c r="A489" s="21" t="s">
        <v>585</v>
      </c>
      <c r="B489" s="18"/>
      <c r="C489" s="329"/>
      <c r="D489" s="18"/>
      <c r="E489" s="18"/>
      <c r="F489" s="323">
        <v>49.75</v>
      </c>
      <c r="G489" s="323">
        <v>-9.25</v>
      </c>
      <c r="H489" s="323" t="s">
        <v>522</v>
      </c>
    </row>
    <row r="490" spans="1:8">
      <c r="A490" s="21" t="s">
        <v>586</v>
      </c>
      <c r="B490" s="18"/>
      <c r="C490" s="18"/>
      <c r="D490" s="18"/>
      <c r="E490" s="333"/>
      <c r="F490" s="323">
        <v>49.75</v>
      </c>
      <c r="G490" s="323">
        <v>-8.25</v>
      </c>
      <c r="H490" s="323" t="s">
        <v>526</v>
      </c>
    </row>
    <row r="491" spans="1:8">
      <c r="A491" s="21" t="s">
        <v>587</v>
      </c>
      <c r="B491" s="18"/>
      <c r="C491" s="18">
        <v>0.16</v>
      </c>
      <c r="D491" s="18"/>
      <c r="E491" s="333"/>
      <c r="F491" s="323">
        <v>49.75</v>
      </c>
      <c r="G491" s="323">
        <v>-7.25</v>
      </c>
      <c r="H491" s="323" t="s">
        <v>526</v>
      </c>
    </row>
    <row r="492" spans="1:8">
      <c r="A492" s="21" t="s">
        <v>588</v>
      </c>
      <c r="B492" s="18"/>
      <c r="C492" s="18"/>
      <c r="D492" s="18"/>
      <c r="E492" s="18"/>
      <c r="F492" s="323">
        <v>49.75</v>
      </c>
      <c r="G492" s="323">
        <v>-6.25</v>
      </c>
      <c r="H492" s="323" t="s">
        <v>531</v>
      </c>
    </row>
    <row r="493" spans="1:8">
      <c r="A493" s="21" t="s">
        <v>589</v>
      </c>
      <c r="B493" s="18"/>
      <c r="C493" s="18"/>
      <c r="D493" s="18"/>
      <c r="E493" s="18"/>
      <c r="F493" s="323">
        <v>49.75</v>
      </c>
      <c r="G493" s="323">
        <v>-5.25</v>
      </c>
      <c r="H493" s="323" t="s">
        <v>531</v>
      </c>
    </row>
    <row r="494" spans="1:8">
      <c r="A494" s="21" t="s">
        <v>590</v>
      </c>
      <c r="B494" s="18"/>
      <c r="C494" s="18"/>
      <c r="D494" s="18"/>
      <c r="E494" s="18"/>
      <c r="F494" s="323">
        <v>49.75</v>
      </c>
      <c r="G494" s="323">
        <v>-4.25</v>
      </c>
      <c r="H494" s="323" t="s">
        <v>531</v>
      </c>
    </row>
    <row r="495" spans="1:8">
      <c r="A495" s="21" t="s">
        <v>591</v>
      </c>
      <c r="B495" s="18"/>
      <c r="C495" s="18"/>
      <c r="D495" s="18"/>
      <c r="E495" s="18"/>
      <c r="F495" s="323">
        <v>49.75</v>
      </c>
      <c r="G495" s="323">
        <v>-3.25</v>
      </c>
      <c r="H495" s="323" t="s">
        <v>531</v>
      </c>
    </row>
    <row r="496" spans="1:8">
      <c r="A496" s="21" t="s">
        <v>592</v>
      </c>
      <c r="B496" s="18"/>
      <c r="C496" s="18"/>
      <c r="D496" s="18"/>
      <c r="E496" s="18"/>
      <c r="F496" s="323">
        <v>49.75</v>
      </c>
      <c r="G496" s="323">
        <v>-2.25</v>
      </c>
      <c r="H496" s="323" t="s">
        <v>531</v>
      </c>
    </row>
    <row r="497" spans="1:8">
      <c r="A497" s="21" t="s">
        <v>593</v>
      </c>
      <c r="B497" s="18"/>
      <c r="C497" s="18"/>
      <c r="D497" s="18"/>
      <c r="E497" s="18"/>
      <c r="F497" s="323">
        <v>49.75</v>
      </c>
      <c r="G497" s="323">
        <v>-1.25</v>
      </c>
      <c r="H497" s="323" t="s">
        <v>536</v>
      </c>
    </row>
    <row r="498" spans="1:8">
      <c r="A498" s="21" t="s">
        <v>594</v>
      </c>
      <c r="B498" s="18"/>
      <c r="C498" s="18"/>
      <c r="D498" s="18"/>
      <c r="E498" s="18"/>
      <c r="F498" s="323">
        <v>49.75</v>
      </c>
      <c r="G498" s="323">
        <v>-0.25</v>
      </c>
      <c r="H498" s="323" t="s">
        <v>536</v>
      </c>
    </row>
    <row r="499" spans="1:8">
      <c r="A499" s="21" t="s">
        <v>595</v>
      </c>
      <c r="B499" s="18"/>
      <c r="C499" s="18"/>
      <c r="D499" s="18"/>
      <c r="E499" s="18"/>
      <c r="F499" s="323">
        <v>49.75</v>
      </c>
      <c r="G499" s="323">
        <v>0.75</v>
      </c>
      <c r="H499" s="323" t="s">
        <v>536</v>
      </c>
    </row>
    <row r="500" spans="1:8">
      <c r="A500" s="21" t="s">
        <v>596</v>
      </c>
      <c r="B500" s="18"/>
      <c r="C500" s="18"/>
      <c r="D500" s="18"/>
      <c r="E500" s="18"/>
      <c r="F500" s="323">
        <v>49.75</v>
      </c>
      <c r="G500" s="323">
        <v>1.75</v>
      </c>
      <c r="H500" s="323" t="s">
        <v>536</v>
      </c>
    </row>
    <row r="501" spans="1:8">
      <c r="A501" s="21" t="s">
        <v>597</v>
      </c>
      <c r="B501" s="18"/>
      <c r="C501" s="18"/>
      <c r="D501" s="18"/>
      <c r="E501" s="18"/>
      <c r="F501" s="323">
        <v>49.75</v>
      </c>
      <c r="G501" s="323">
        <v>2.75</v>
      </c>
      <c r="H501" s="323" t="s">
        <v>536</v>
      </c>
    </row>
    <row r="502" spans="1:8">
      <c r="A502" s="21" t="s">
        <v>598</v>
      </c>
      <c r="B502" s="18"/>
      <c r="C502" s="18"/>
      <c r="D502" s="18"/>
      <c r="E502" s="18"/>
      <c r="F502" s="323">
        <v>50.25</v>
      </c>
      <c r="G502" s="323">
        <v>-17.25</v>
      </c>
      <c r="H502" s="323" t="s">
        <v>515</v>
      </c>
    </row>
    <row r="503" spans="1:8">
      <c r="A503" s="21" t="s">
        <v>599</v>
      </c>
      <c r="B503" s="18"/>
      <c r="C503" s="18"/>
      <c r="D503" s="18"/>
      <c r="E503" s="18"/>
      <c r="F503" s="323">
        <v>50.25</v>
      </c>
      <c r="G503" s="323">
        <v>-16.25</v>
      </c>
      <c r="H503" s="323" t="s">
        <v>515</v>
      </c>
    </row>
    <row r="504" spans="1:8">
      <c r="A504" s="21" t="s">
        <v>600</v>
      </c>
      <c r="B504" s="18"/>
      <c r="C504" s="18"/>
      <c r="D504" s="18"/>
      <c r="E504" s="18"/>
      <c r="F504" s="323">
        <v>50.25</v>
      </c>
      <c r="G504" s="323">
        <v>-15.25</v>
      </c>
      <c r="H504" s="323" t="s">
        <v>515</v>
      </c>
    </row>
    <row r="505" spans="1:8">
      <c r="A505" s="21" t="s">
        <v>601</v>
      </c>
      <c r="B505" s="18"/>
      <c r="C505" s="18"/>
      <c r="D505" s="18"/>
      <c r="E505" s="18"/>
      <c r="F505" s="323">
        <v>50.25</v>
      </c>
      <c r="G505" s="323">
        <v>-14.25</v>
      </c>
      <c r="H505" s="323" t="s">
        <v>515</v>
      </c>
    </row>
    <row r="506" spans="1:8">
      <c r="A506" s="21" t="s">
        <v>602</v>
      </c>
      <c r="B506" s="18"/>
      <c r="C506" s="18"/>
      <c r="D506" s="18"/>
      <c r="E506" s="18"/>
      <c r="F506" s="323">
        <v>50.25</v>
      </c>
      <c r="G506" s="323">
        <v>-13.25</v>
      </c>
      <c r="H506" s="323" t="s">
        <v>515</v>
      </c>
    </row>
    <row r="507" spans="1:8">
      <c r="A507" s="21" t="s">
        <v>603</v>
      </c>
      <c r="B507" s="18"/>
      <c r="C507" s="18"/>
      <c r="D507" s="18"/>
      <c r="E507" s="18"/>
      <c r="F507" s="323">
        <v>50.25</v>
      </c>
      <c r="G507" s="323">
        <v>-12.25</v>
      </c>
      <c r="H507" s="323" t="s">
        <v>515</v>
      </c>
    </row>
    <row r="508" spans="1:8">
      <c r="A508" s="21" t="s">
        <v>604</v>
      </c>
      <c r="B508" s="18"/>
      <c r="C508" s="18"/>
      <c r="D508" s="18"/>
      <c r="E508" s="18"/>
      <c r="F508" s="323">
        <v>50.25</v>
      </c>
      <c r="G508" s="323">
        <v>-11.25</v>
      </c>
      <c r="H508" s="323" t="s">
        <v>522</v>
      </c>
    </row>
    <row r="509" spans="1:8">
      <c r="A509" s="21" t="s">
        <v>605</v>
      </c>
      <c r="B509" s="18"/>
      <c r="C509" s="330"/>
      <c r="D509" s="18"/>
      <c r="E509" s="18"/>
      <c r="F509" s="323">
        <v>50.25</v>
      </c>
      <c r="G509" s="323">
        <v>-10.25</v>
      </c>
      <c r="H509" s="323" t="s">
        <v>522</v>
      </c>
    </row>
    <row r="510" spans="1:8">
      <c r="A510" s="21" t="s">
        <v>606</v>
      </c>
      <c r="B510" s="18"/>
      <c r="C510" s="18">
        <v>9.3780397936624904E-2</v>
      </c>
      <c r="D510" s="18"/>
      <c r="E510" s="18">
        <v>1.4491608195341E-2</v>
      </c>
      <c r="F510" s="323">
        <v>50.25</v>
      </c>
      <c r="G510" s="323">
        <v>-9.25</v>
      </c>
      <c r="H510" s="323" t="s">
        <v>522</v>
      </c>
    </row>
    <row r="511" spans="1:8">
      <c r="A511" s="21" t="s">
        <v>607</v>
      </c>
      <c r="B511" s="18"/>
      <c r="C511" s="18"/>
      <c r="D511" s="18"/>
      <c r="E511" s="18"/>
      <c r="F511" s="323">
        <v>50.25</v>
      </c>
      <c r="G511" s="323">
        <v>-8.25</v>
      </c>
      <c r="H511" s="323" t="s">
        <v>608</v>
      </c>
    </row>
    <row r="512" spans="1:8">
      <c r="A512" s="21" t="s">
        <v>609</v>
      </c>
      <c r="B512" s="18"/>
      <c r="C512" s="18"/>
      <c r="D512" s="18"/>
      <c r="E512" s="18"/>
      <c r="F512" s="323">
        <v>50.25</v>
      </c>
      <c r="G512" s="323">
        <v>-7.25</v>
      </c>
      <c r="H512" s="323" t="s">
        <v>608</v>
      </c>
    </row>
    <row r="513" spans="1:8">
      <c r="A513" s="21" t="s">
        <v>610</v>
      </c>
      <c r="B513" s="18"/>
      <c r="C513" s="18"/>
      <c r="D513" s="18"/>
      <c r="E513" s="18"/>
      <c r="F513" s="323">
        <v>50.25</v>
      </c>
      <c r="G513" s="323">
        <v>-6.25</v>
      </c>
      <c r="H513" s="323" t="s">
        <v>611</v>
      </c>
    </row>
    <row r="514" spans="1:8">
      <c r="A514" s="21" t="s">
        <v>612</v>
      </c>
      <c r="B514" s="18"/>
      <c r="C514" s="18"/>
      <c r="D514" s="18"/>
      <c r="E514" s="18"/>
      <c r="F514" s="323">
        <v>50.25</v>
      </c>
      <c r="G514" s="323">
        <v>-5.25</v>
      </c>
      <c r="H514" s="323" t="s">
        <v>611</v>
      </c>
    </row>
    <row r="515" spans="1:8">
      <c r="A515" s="21" t="s">
        <v>613</v>
      </c>
      <c r="B515" s="18"/>
      <c r="C515" s="18"/>
      <c r="D515" s="18"/>
      <c r="E515" s="18"/>
      <c r="F515" s="323">
        <v>50.25</v>
      </c>
      <c r="G515" s="323">
        <v>-4.25</v>
      </c>
      <c r="H515" s="323" t="s">
        <v>531</v>
      </c>
    </row>
    <row r="516" spans="1:8">
      <c r="A516" s="21" t="s">
        <v>614</v>
      </c>
      <c r="B516" s="18"/>
      <c r="C516" s="18"/>
      <c r="D516" s="18"/>
      <c r="E516" s="18"/>
      <c r="F516" s="323">
        <v>50.25</v>
      </c>
      <c r="G516" s="323">
        <v>-3.25</v>
      </c>
      <c r="H516" s="323" t="s">
        <v>531</v>
      </c>
    </row>
    <row r="517" spans="1:8">
      <c r="A517" s="21" t="s">
        <v>615</v>
      </c>
      <c r="B517" s="18"/>
      <c r="C517" s="18"/>
      <c r="D517" s="18"/>
      <c r="E517" s="18"/>
      <c r="F517" s="323">
        <v>50.25</v>
      </c>
      <c r="G517" s="323">
        <v>-2.25</v>
      </c>
      <c r="H517" s="323" t="s">
        <v>531</v>
      </c>
    </row>
    <row r="518" spans="1:8">
      <c r="A518" s="21" t="s">
        <v>616</v>
      </c>
      <c r="B518" s="18"/>
      <c r="C518" s="18"/>
      <c r="D518" s="18"/>
      <c r="E518" s="18"/>
      <c r="F518" s="323">
        <v>50.25</v>
      </c>
      <c r="G518" s="323">
        <v>-1.25</v>
      </c>
      <c r="H518" s="323" t="s">
        <v>536</v>
      </c>
    </row>
    <row r="519" spans="1:8">
      <c r="A519" s="21" t="s">
        <v>617</v>
      </c>
      <c r="B519" s="18"/>
      <c r="C519" s="18"/>
      <c r="D519" s="18"/>
      <c r="E519" s="18"/>
      <c r="F519" s="323">
        <v>50.25</v>
      </c>
      <c r="G519" s="323">
        <v>-0.25</v>
      </c>
      <c r="H519" s="323" t="s">
        <v>536</v>
      </c>
    </row>
    <row r="520" spans="1:8">
      <c r="A520" s="21" t="s">
        <v>618</v>
      </c>
      <c r="B520" s="18"/>
      <c r="C520" s="18"/>
      <c r="D520" s="18"/>
      <c r="E520" s="18"/>
      <c r="F520" s="323">
        <v>50.25</v>
      </c>
      <c r="G520" s="323">
        <v>0.75</v>
      </c>
      <c r="H520" s="323" t="s">
        <v>536</v>
      </c>
    </row>
    <row r="521" spans="1:8">
      <c r="A521" s="21" t="s">
        <v>619</v>
      </c>
      <c r="B521" s="18"/>
      <c r="C521" s="18"/>
      <c r="D521" s="18"/>
      <c r="E521" s="18"/>
      <c r="F521" s="323">
        <v>50.25</v>
      </c>
      <c r="G521" s="323">
        <v>1.75</v>
      </c>
      <c r="H521" s="323" t="s">
        <v>536</v>
      </c>
    </row>
    <row r="522" spans="1:8">
      <c r="A522" s="21" t="s">
        <v>620</v>
      </c>
      <c r="B522" s="18"/>
      <c r="C522" s="18"/>
      <c r="D522" s="18"/>
      <c r="E522" s="18"/>
      <c r="F522" s="323">
        <v>50.25</v>
      </c>
      <c r="G522" s="323">
        <v>2.75</v>
      </c>
      <c r="H522" s="323" t="s">
        <v>536</v>
      </c>
    </row>
    <row r="523" spans="1:8">
      <c r="A523" s="21" t="s">
        <v>621</v>
      </c>
      <c r="B523" s="18"/>
      <c r="C523" s="18"/>
      <c r="D523" s="18"/>
      <c r="E523" s="18"/>
      <c r="F523" s="323">
        <v>50.75</v>
      </c>
      <c r="G523" s="323">
        <v>-17.25</v>
      </c>
      <c r="H523" s="323" t="s">
        <v>515</v>
      </c>
    </row>
    <row r="524" spans="1:8">
      <c r="A524" s="21" t="s">
        <v>622</v>
      </c>
      <c r="B524" s="18"/>
      <c r="C524" s="18"/>
      <c r="D524" s="18"/>
      <c r="E524" s="18"/>
      <c r="F524" s="323">
        <v>50.75</v>
      </c>
      <c r="G524" s="323">
        <v>-16.25</v>
      </c>
      <c r="H524" s="323" t="s">
        <v>515</v>
      </c>
    </row>
    <row r="525" spans="1:8">
      <c r="A525" s="21" t="s">
        <v>623</v>
      </c>
      <c r="B525" s="18"/>
      <c r="C525" s="18"/>
      <c r="D525" s="18"/>
      <c r="E525" s="18"/>
      <c r="F525" s="323">
        <v>50.75</v>
      </c>
      <c r="G525" s="323">
        <v>-15.25</v>
      </c>
      <c r="H525" s="323" t="s">
        <v>515</v>
      </c>
    </row>
    <row r="526" spans="1:8">
      <c r="A526" s="21" t="s">
        <v>624</v>
      </c>
      <c r="B526" s="18"/>
      <c r="C526" s="18"/>
      <c r="D526" s="18"/>
      <c r="E526" s="18"/>
      <c r="F526" s="323">
        <v>50.75</v>
      </c>
      <c r="G526" s="323">
        <v>-14.25</v>
      </c>
      <c r="H526" s="323" t="s">
        <v>515</v>
      </c>
    </row>
    <row r="527" spans="1:8">
      <c r="A527" s="21" t="s">
        <v>625</v>
      </c>
      <c r="B527" s="18"/>
      <c r="C527" s="18"/>
      <c r="D527" s="18"/>
      <c r="E527" s="18"/>
      <c r="F527" s="323">
        <v>50.75</v>
      </c>
      <c r="G527" s="323">
        <v>-13.25</v>
      </c>
      <c r="H527" s="323" t="s">
        <v>515</v>
      </c>
    </row>
    <row r="528" spans="1:8">
      <c r="A528" s="21" t="s">
        <v>626</v>
      </c>
      <c r="B528" s="18"/>
      <c r="C528" s="18"/>
      <c r="D528" s="18"/>
      <c r="E528" s="18"/>
      <c r="F528" s="323">
        <v>50.75</v>
      </c>
      <c r="G528" s="323">
        <v>-12.25</v>
      </c>
      <c r="H528" s="323" t="s">
        <v>515</v>
      </c>
    </row>
    <row r="529" spans="1:8">
      <c r="A529" s="21" t="s">
        <v>627</v>
      </c>
      <c r="B529" s="18"/>
      <c r="C529" s="18"/>
      <c r="D529" s="18"/>
      <c r="E529" s="18"/>
      <c r="F529" s="323">
        <v>50.75</v>
      </c>
      <c r="G529" s="323">
        <v>-11.25</v>
      </c>
      <c r="H529" s="323" t="s">
        <v>522</v>
      </c>
    </row>
    <row r="530" spans="1:8">
      <c r="A530" s="21" t="s">
        <v>628</v>
      </c>
      <c r="B530" s="18"/>
      <c r="C530" s="329">
        <v>0.10128282977155489</v>
      </c>
      <c r="D530" s="18"/>
      <c r="E530" s="18"/>
      <c r="F530" s="323">
        <v>50.75</v>
      </c>
      <c r="G530" s="323">
        <v>-10.25</v>
      </c>
      <c r="H530" s="323" t="s">
        <v>522</v>
      </c>
    </row>
    <row r="531" spans="1:8">
      <c r="A531" s="21" t="s">
        <v>629</v>
      </c>
      <c r="B531" s="18"/>
      <c r="C531" s="18">
        <v>0.13879498894620479</v>
      </c>
      <c r="D531" s="18">
        <v>2.4761904761904759E-2</v>
      </c>
      <c r="E531" s="18"/>
      <c r="F531" s="323">
        <v>50.75</v>
      </c>
      <c r="G531" s="323">
        <v>-9.25</v>
      </c>
      <c r="H531" s="323" t="s">
        <v>522</v>
      </c>
    </row>
    <row r="532" spans="1:8">
      <c r="A532" s="21" t="s">
        <v>630</v>
      </c>
      <c r="B532" s="18"/>
      <c r="C532" s="18"/>
      <c r="D532" s="18">
        <v>4.0634146341463423E-2</v>
      </c>
      <c r="E532" s="18"/>
      <c r="F532" s="323">
        <v>50.75</v>
      </c>
      <c r="G532" s="323">
        <v>-8.25</v>
      </c>
      <c r="H532" s="323" t="s">
        <v>608</v>
      </c>
    </row>
    <row r="533" spans="1:8">
      <c r="A533" s="21" t="s">
        <v>631</v>
      </c>
      <c r="B533" s="18"/>
      <c r="C533" s="18"/>
      <c r="D533" s="18">
        <v>3.1926829268292677E-2</v>
      </c>
      <c r="E533" s="18"/>
      <c r="F533" s="323">
        <v>50.75</v>
      </c>
      <c r="G533" s="323">
        <v>-7.25</v>
      </c>
      <c r="H533" s="323" t="s">
        <v>608</v>
      </c>
    </row>
    <row r="534" spans="1:8">
      <c r="A534" s="21" t="s">
        <v>632</v>
      </c>
      <c r="B534" s="18"/>
      <c r="C534" s="18"/>
      <c r="D534" s="18"/>
      <c r="E534" s="18"/>
      <c r="F534" s="323">
        <v>50.75</v>
      </c>
      <c r="G534" s="323">
        <v>-6.25</v>
      </c>
      <c r="H534" s="323" t="s">
        <v>608</v>
      </c>
    </row>
    <row r="535" spans="1:8">
      <c r="A535" s="21" t="s">
        <v>633</v>
      </c>
      <c r="B535" s="18"/>
      <c r="C535" s="18"/>
      <c r="D535" s="18"/>
      <c r="E535" s="18"/>
      <c r="F535" s="323">
        <v>50.75</v>
      </c>
      <c r="G535" s="323">
        <v>-5.25</v>
      </c>
      <c r="H535" s="323" t="s">
        <v>611</v>
      </c>
    </row>
    <row r="536" spans="1:8">
      <c r="A536" s="21" t="s">
        <v>634</v>
      </c>
      <c r="B536" s="18"/>
      <c r="C536" s="18"/>
      <c r="D536" s="18"/>
      <c r="E536" s="18"/>
      <c r="F536" s="323">
        <v>50.75</v>
      </c>
      <c r="G536" s="323">
        <v>-4.25</v>
      </c>
      <c r="H536" s="323" t="s">
        <v>611</v>
      </c>
    </row>
    <row r="537" spans="1:8">
      <c r="A537" s="21" t="s">
        <v>635</v>
      </c>
      <c r="B537" s="18"/>
      <c r="C537" s="18"/>
      <c r="D537" s="18"/>
      <c r="E537" s="18"/>
      <c r="F537" s="323">
        <v>50.75</v>
      </c>
      <c r="G537" s="323">
        <v>-3.25</v>
      </c>
      <c r="H537" s="323" t="s">
        <v>531</v>
      </c>
    </row>
    <row r="538" spans="1:8">
      <c r="A538" s="21" t="s">
        <v>636</v>
      </c>
      <c r="B538" s="18"/>
      <c r="C538" s="18"/>
      <c r="D538" s="18"/>
      <c r="E538" s="18"/>
      <c r="F538" s="323">
        <v>50.75</v>
      </c>
      <c r="G538" s="323">
        <v>-2.25</v>
      </c>
      <c r="H538" s="323" t="s">
        <v>531</v>
      </c>
    </row>
    <row r="539" spans="1:8">
      <c r="A539" s="21" t="s">
        <v>637</v>
      </c>
      <c r="B539" s="18"/>
      <c r="C539" s="18"/>
      <c r="D539" s="18"/>
      <c r="E539" s="18"/>
      <c r="F539" s="323">
        <v>50.75</v>
      </c>
      <c r="G539" s="323">
        <v>-1.25</v>
      </c>
      <c r="H539" s="323" t="s">
        <v>536</v>
      </c>
    </row>
    <row r="540" spans="1:8">
      <c r="A540" s="21" t="s">
        <v>638</v>
      </c>
      <c r="B540" s="18"/>
      <c r="C540" s="18"/>
      <c r="D540" s="18"/>
      <c r="E540" s="18"/>
      <c r="F540" s="323">
        <v>50.75</v>
      </c>
      <c r="G540" s="323">
        <v>-0.25</v>
      </c>
      <c r="H540" s="323" t="s">
        <v>536</v>
      </c>
    </row>
    <row r="541" spans="1:8">
      <c r="A541" s="21" t="s">
        <v>639</v>
      </c>
      <c r="B541" s="18"/>
      <c r="C541" s="18"/>
      <c r="D541" s="18"/>
      <c r="E541" s="18"/>
      <c r="F541" s="323">
        <v>50.75</v>
      </c>
      <c r="G541" s="323">
        <v>0.75</v>
      </c>
      <c r="H541" s="323" t="s">
        <v>536</v>
      </c>
    </row>
    <row r="542" spans="1:8">
      <c r="A542" s="21" t="s">
        <v>640</v>
      </c>
      <c r="B542" s="18"/>
      <c r="C542" s="18"/>
      <c r="D542" s="18"/>
      <c r="E542" s="18"/>
      <c r="F542" s="323">
        <v>50.75</v>
      </c>
      <c r="G542" s="323">
        <v>1.75</v>
      </c>
      <c r="H542" s="323" t="s">
        <v>536</v>
      </c>
    </row>
    <row r="543" spans="1:8">
      <c r="A543" s="21" t="s">
        <v>641</v>
      </c>
      <c r="B543" s="18"/>
      <c r="C543" s="18"/>
      <c r="D543" s="18"/>
      <c r="E543" s="18"/>
      <c r="F543" s="323">
        <v>50.75</v>
      </c>
      <c r="G543" s="323">
        <v>2.75</v>
      </c>
      <c r="H543" s="323" t="s">
        <v>536</v>
      </c>
    </row>
    <row r="544" spans="1:8">
      <c r="A544" s="21" t="s">
        <v>642</v>
      </c>
      <c r="B544" s="18"/>
      <c r="C544" s="18"/>
      <c r="D544" s="18"/>
      <c r="E544" s="18"/>
      <c r="F544" s="323">
        <v>51.25</v>
      </c>
      <c r="G544" s="323">
        <v>-17.25</v>
      </c>
      <c r="H544" s="323" t="s">
        <v>515</v>
      </c>
    </row>
    <row r="545" spans="1:8">
      <c r="A545" s="21" t="s">
        <v>643</v>
      </c>
      <c r="B545" s="18"/>
      <c r="C545" s="18"/>
      <c r="D545" s="18"/>
      <c r="E545" s="18"/>
      <c r="F545" s="323">
        <v>51.25</v>
      </c>
      <c r="G545" s="323">
        <v>-16.25</v>
      </c>
      <c r="H545" s="323" t="s">
        <v>515</v>
      </c>
    </row>
    <row r="546" spans="1:8">
      <c r="A546" s="21" t="s">
        <v>644</v>
      </c>
      <c r="B546" s="18"/>
      <c r="C546" s="18"/>
      <c r="D546" s="18"/>
      <c r="E546" s="18"/>
      <c r="F546" s="323">
        <v>51.25</v>
      </c>
      <c r="G546" s="323">
        <v>-15.25</v>
      </c>
      <c r="H546" s="323" t="s">
        <v>515</v>
      </c>
    </row>
    <row r="547" spans="1:8">
      <c r="A547" s="21" t="s">
        <v>645</v>
      </c>
      <c r="B547" s="18"/>
      <c r="C547" s="18"/>
      <c r="D547" s="18"/>
      <c r="E547" s="18"/>
      <c r="F547" s="323">
        <v>51.25</v>
      </c>
      <c r="G547" s="323">
        <v>-14.25</v>
      </c>
      <c r="H547" s="323" t="s">
        <v>515</v>
      </c>
    </row>
    <row r="548" spans="1:8">
      <c r="A548" s="21" t="s">
        <v>646</v>
      </c>
      <c r="B548" s="18"/>
      <c r="C548" s="18"/>
      <c r="D548" s="18"/>
      <c r="E548" s="18"/>
      <c r="F548" s="323">
        <v>51.25</v>
      </c>
      <c r="G548" s="323">
        <v>-13.25</v>
      </c>
      <c r="H548" s="323" t="s">
        <v>515</v>
      </c>
    </row>
    <row r="549" spans="1:8">
      <c r="A549" s="21" t="s">
        <v>647</v>
      </c>
      <c r="B549" s="18"/>
      <c r="C549" s="18"/>
      <c r="D549" s="18"/>
      <c r="E549" s="18"/>
      <c r="F549" s="323">
        <v>51.25</v>
      </c>
      <c r="G549" s="323">
        <v>-12.25</v>
      </c>
      <c r="H549" s="323" t="s">
        <v>515</v>
      </c>
    </row>
    <row r="550" spans="1:8">
      <c r="A550" s="21" t="s">
        <v>648</v>
      </c>
      <c r="B550" s="18"/>
      <c r="C550" s="18"/>
      <c r="D550" s="18"/>
      <c r="E550" s="18"/>
      <c r="F550" s="323">
        <v>51.25</v>
      </c>
      <c r="G550" s="323">
        <v>-11.25</v>
      </c>
      <c r="H550" s="323" t="s">
        <v>522</v>
      </c>
    </row>
    <row r="551" spans="1:8">
      <c r="A551" s="21" t="s">
        <v>649</v>
      </c>
      <c r="B551" s="18">
        <v>68.277072582083647</v>
      </c>
      <c r="C551" s="330">
        <v>0.25133146647015481</v>
      </c>
      <c r="D551" s="330">
        <v>3.9619047619047623E-2</v>
      </c>
      <c r="E551" s="330"/>
      <c r="F551" s="323">
        <v>51.25</v>
      </c>
      <c r="G551" s="323">
        <v>-10.25</v>
      </c>
      <c r="H551" s="323" t="s">
        <v>522</v>
      </c>
    </row>
    <row r="552" spans="1:8">
      <c r="A552" s="21" t="s">
        <v>650</v>
      </c>
      <c r="B552" s="18"/>
      <c r="C552" s="330">
        <v>0.29634605747973469</v>
      </c>
      <c r="D552" s="330">
        <v>3.9619047619047623E-2</v>
      </c>
      <c r="E552" s="330">
        <v>86.01252517541397</v>
      </c>
      <c r="F552" s="323">
        <v>51.25</v>
      </c>
      <c r="G552" s="323">
        <v>-9.25</v>
      </c>
      <c r="H552" s="323" t="s">
        <v>522</v>
      </c>
    </row>
    <row r="553" spans="1:8">
      <c r="A553" s="21" t="s">
        <v>651</v>
      </c>
      <c r="B553" s="330"/>
      <c r="C553" s="330"/>
      <c r="D553" s="330"/>
      <c r="E553" s="330"/>
      <c r="F553" s="323">
        <v>51.25</v>
      </c>
      <c r="G553" s="323">
        <v>-8.25</v>
      </c>
      <c r="H553" s="323" t="s">
        <v>608</v>
      </c>
    </row>
    <row r="554" spans="1:8">
      <c r="A554" s="21" t="s">
        <v>652</v>
      </c>
      <c r="B554" s="330"/>
      <c r="C554" s="330"/>
      <c r="D554" s="330"/>
      <c r="E554" s="330"/>
      <c r="F554" s="323">
        <v>51.25</v>
      </c>
      <c r="G554" s="323">
        <v>-7.25</v>
      </c>
      <c r="H554" s="323" t="s">
        <v>608</v>
      </c>
    </row>
    <row r="555" spans="1:8">
      <c r="A555" s="21" t="s">
        <v>653</v>
      </c>
      <c r="B555" s="18"/>
      <c r="C555" s="18"/>
      <c r="D555" s="18">
        <v>4.0634146341463423E-2</v>
      </c>
      <c r="E555" s="18"/>
      <c r="F555" s="323">
        <v>51.25</v>
      </c>
      <c r="G555" s="323">
        <v>-6.25</v>
      </c>
      <c r="H555" s="323" t="s">
        <v>608</v>
      </c>
    </row>
    <row r="556" spans="1:8">
      <c r="A556" s="21" t="s">
        <v>654</v>
      </c>
      <c r="B556" s="18"/>
      <c r="C556" s="18"/>
      <c r="D556" s="18"/>
      <c r="E556" s="18"/>
      <c r="F556" s="323">
        <v>51.25</v>
      </c>
      <c r="G556" s="323">
        <v>-5.25</v>
      </c>
      <c r="H556" s="323" t="s">
        <v>608</v>
      </c>
    </row>
    <row r="557" spans="1:8">
      <c r="A557" s="21" t="s">
        <v>655</v>
      </c>
      <c r="B557" s="18"/>
      <c r="C557" s="18"/>
      <c r="D557" s="18"/>
      <c r="E557" s="18"/>
      <c r="F557" s="323">
        <v>51.25</v>
      </c>
      <c r="G557" s="323">
        <v>-4.25</v>
      </c>
      <c r="H557" s="323" t="s">
        <v>611</v>
      </c>
    </row>
    <row r="558" spans="1:8">
      <c r="A558" s="21" t="s">
        <v>656</v>
      </c>
      <c r="B558" s="18"/>
      <c r="C558" s="18"/>
      <c r="D558" s="18"/>
      <c r="E558" s="18"/>
      <c r="F558" s="323">
        <v>51.25</v>
      </c>
      <c r="G558" s="323">
        <v>-3.25</v>
      </c>
      <c r="H558" s="323" t="s">
        <v>611</v>
      </c>
    </row>
    <row r="559" spans="1:8">
      <c r="A559" s="21" t="s">
        <v>657</v>
      </c>
      <c r="B559" s="18"/>
      <c r="C559" s="18"/>
      <c r="D559" s="18"/>
      <c r="E559" s="18"/>
      <c r="F559" s="323">
        <v>51.25</v>
      </c>
      <c r="G559" s="323">
        <v>-2.25</v>
      </c>
      <c r="H559" s="323" t="s">
        <v>611</v>
      </c>
    </row>
    <row r="560" spans="1:8">
      <c r="A560" s="21" t="s">
        <v>658</v>
      </c>
      <c r="B560" s="18"/>
      <c r="C560" s="18"/>
      <c r="D560" s="18"/>
      <c r="E560" s="18"/>
      <c r="F560" s="323">
        <v>51.25</v>
      </c>
      <c r="G560" s="323">
        <v>-1.25</v>
      </c>
      <c r="H560" s="323" t="s">
        <v>659</v>
      </c>
    </row>
    <row r="561" spans="1:8">
      <c r="A561" s="21" t="s">
        <v>660</v>
      </c>
      <c r="B561" s="18"/>
      <c r="C561" s="18"/>
      <c r="D561" s="18"/>
      <c r="E561" s="18"/>
      <c r="F561" s="323">
        <v>51.25</v>
      </c>
      <c r="G561" s="323">
        <v>-0.25</v>
      </c>
      <c r="H561" s="323" t="s">
        <v>659</v>
      </c>
    </row>
    <row r="562" spans="1:8">
      <c r="A562" s="21" t="s">
        <v>661</v>
      </c>
      <c r="B562" s="18"/>
      <c r="C562" s="18"/>
      <c r="D562" s="18"/>
      <c r="E562" s="18"/>
      <c r="F562" s="323">
        <v>51.25</v>
      </c>
      <c r="G562" s="323">
        <v>0.75</v>
      </c>
      <c r="H562" s="323" t="s">
        <v>659</v>
      </c>
    </row>
    <row r="563" spans="1:8">
      <c r="A563" s="21" t="s">
        <v>662</v>
      </c>
      <c r="B563" s="18"/>
      <c r="C563" s="18"/>
      <c r="D563" s="18"/>
      <c r="E563" s="18"/>
      <c r="F563" s="323">
        <v>51.25</v>
      </c>
      <c r="G563" s="323">
        <v>1.75</v>
      </c>
      <c r="H563" s="323" t="s">
        <v>659</v>
      </c>
    </row>
    <row r="564" spans="1:8">
      <c r="A564" s="21" t="s">
        <v>663</v>
      </c>
      <c r="B564" s="18"/>
      <c r="C564" s="18"/>
      <c r="D564" s="18"/>
      <c r="E564" s="18"/>
      <c r="F564" s="323">
        <v>51.25</v>
      </c>
      <c r="G564" s="323">
        <v>2.75</v>
      </c>
      <c r="H564" s="323" t="s">
        <v>659</v>
      </c>
    </row>
    <row r="565" spans="1:8">
      <c r="A565" s="21" t="s">
        <v>664</v>
      </c>
      <c r="B565" s="18"/>
      <c r="C565" s="18"/>
      <c r="D565" s="18"/>
      <c r="E565" s="18"/>
      <c r="F565" s="323">
        <v>51.25</v>
      </c>
      <c r="G565" s="323">
        <v>3.75</v>
      </c>
      <c r="H565" s="323" t="s">
        <v>659</v>
      </c>
    </row>
    <row r="566" spans="1:8">
      <c r="A566" s="21" t="s">
        <v>665</v>
      </c>
      <c r="B566" s="18"/>
      <c r="C566" s="18"/>
      <c r="D566" s="18"/>
      <c r="E566" s="18"/>
      <c r="F566" s="323">
        <v>51.25</v>
      </c>
      <c r="G566" s="323">
        <v>4.75</v>
      </c>
      <c r="H566" s="323" t="s">
        <v>659</v>
      </c>
    </row>
    <row r="567" spans="1:8">
      <c r="A567" s="21" t="s">
        <v>666</v>
      </c>
      <c r="B567" s="18"/>
      <c r="C567" s="18"/>
      <c r="D567" s="18"/>
      <c r="E567" s="18"/>
      <c r="F567" s="323">
        <v>51.75</v>
      </c>
      <c r="G567" s="323">
        <v>-17.25</v>
      </c>
      <c r="H567" s="323" t="s">
        <v>515</v>
      </c>
    </row>
    <row r="568" spans="1:8">
      <c r="A568" s="21" t="s">
        <v>667</v>
      </c>
      <c r="B568" s="18"/>
      <c r="C568" s="18"/>
      <c r="D568" s="18"/>
      <c r="E568" s="18"/>
      <c r="F568" s="323">
        <v>51.75</v>
      </c>
      <c r="G568" s="323">
        <v>-16.25</v>
      </c>
      <c r="H568" s="323" t="s">
        <v>515</v>
      </c>
    </row>
    <row r="569" spans="1:8">
      <c r="A569" s="21" t="s">
        <v>668</v>
      </c>
      <c r="B569" s="18"/>
      <c r="C569" s="18"/>
      <c r="D569" s="18"/>
      <c r="E569" s="18"/>
      <c r="F569" s="323">
        <v>51.75</v>
      </c>
      <c r="G569" s="323">
        <v>-15.25</v>
      </c>
      <c r="H569" s="323" t="s">
        <v>515</v>
      </c>
    </row>
    <row r="570" spans="1:8">
      <c r="A570" s="21" t="s">
        <v>669</v>
      </c>
      <c r="B570" s="18"/>
      <c r="C570" s="18"/>
      <c r="D570" s="18"/>
      <c r="E570" s="18"/>
      <c r="F570" s="323">
        <v>51.75</v>
      </c>
      <c r="G570" s="323">
        <v>-14.25</v>
      </c>
      <c r="H570" s="323" t="s">
        <v>515</v>
      </c>
    </row>
    <row r="571" spans="1:8">
      <c r="A571" s="21" t="s">
        <v>670</v>
      </c>
      <c r="B571" s="18"/>
      <c r="C571" s="18"/>
      <c r="D571" s="18"/>
      <c r="E571" s="18"/>
      <c r="F571" s="323">
        <v>51.75</v>
      </c>
      <c r="G571" s="323">
        <v>-13.25</v>
      </c>
      <c r="H571" s="323" t="s">
        <v>515</v>
      </c>
    </row>
    <row r="572" spans="1:8">
      <c r="A572" s="21" t="s">
        <v>671</v>
      </c>
      <c r="B572" s="18"/>
      <c r="C572" s="18"/>
      <c r="D572" s="18"/>
      <c r="E572" s="18"/>
      <c r="F572" s="323">
        <v>51.75</v>
      </c>
      <c r="G572" s="323">
        <v>-12.25</v>
      </c>
      <c r="H572" s="323" t="s">
        <v>515</v>
      </c>
    </row>
    <row r="573" spans="1:8">
      <c r="A573" s="21" t="s">
        <v>672</v>
      </c>
      <c r="B573" s="18">
        <v>82.338820363414513</v>
      </c>
      <c r="C573" s="330"/>
      <c r="D573" s="330"/>
      <c r="E573" s="330"/>
      <c r="F573" s="323">
        <v>51.75</v>
      </c>
      <c r="G573" s="323">
        <v>-11.25</v>
      </c>
      <c r="H573" s="323" t="s">
        <v>522</v>
      </c>
    </row>
    <row r="574" spans="1:8">
      <c r="A574" s="21" t="s">
        <v>673</v>
      </c>
      <c r="B574" s="18">
        <v>23.68490433031479</v>
      </c>
      <c r="C574" s="330">
        <v>0.1284791451731761</v>
      </c>
      <c r="D574" s="330">
        <v>0.104</v>
      </c>
      <c r="E574" s="330"/>
      <c r="F574" s="323">
        <v>51.75</v>
      </c>
      <c r="G574" s="323">
        <v>-10.25</v>
      </c>
      <c r="H574" s="323" t="s">
        <v>522</v>
      </c>
    </row>
    <row r="575" spans="1:8">
      <c r="A575" s="21" t="s">
        <v>674</v>
      </c>
      <c r="B575" s="18"/>
      <c r="C575" s="330">
        <v>0.16880471628592481</v>
      </c>
      <c r="D575" s="330"/>
      <c r="E575" s="330"/>
      <c r="F575" s="323">
        <v>51.75</v>
      </c>
      <c r="G575" s="323">
        <v>-9.25</v>
      </c>
      <c r="H575" s="323" t="s">
        <v>522</v>
      </c>
    </row>
    <row r="576" spans="1:8">
      <c r="A576" s="21" t="s">
        <v>675</v>
      </c>
      <c r="B576" s="330"/>
      <c r="C576" s="330"/>
      <c r="D576" s="330">
        <v>5.8048780487804878E-3</v>
      </c>
      <c r="E576" s="330"/>
      <c r="F576" s="323">
        <v>51.75</v>
      </c>
      <c r="G576" s="323">
        <v>-8.25</v>
      </c>
      <c r="H576" s="323" t="s">
        <v>608</v>
      </c>
    </row>
    <row r="577" spans="1:8">
      <c r="A577" s="21" t="s">
        <v>676</v>
      </c>
      <c r="B577" s="330"/>
      <c r="C577" s="330"/>
      <c r="D577" s="330"/>
      <c r="E577" s="330"/>
      <c r="F577" s="323">
        <v>51.75</v>
      </c>
      <c r="G577" s="323">
        <v>-7.25</v>
      </c>
      <c r="H577" s="323" t="s">
        <v>608</v>
      </c>
    </row>
    <row r="578" spans="1:8">
      <c r="A578" s="21" t="s">
        <v>677</v>
      </c>
      <c r="B578" s="330"/>
      <c r="C578" s="330"/>
      <c r="D578" s="330"/>
      <c r="E578" s="330"/>
      <c r="F578" s="323">
        <v>51.75</v>
      </c>
      <c r="G578" s="323">
        <v>-6.25</v>
      </c>
      <c r="H578" s="323" t="s">
        <v>608</v>
      </c>
    </row>
    <row r="579" spans="1:8">
      <c r="A579" s="21" t="s">
        <v>678</v>
      </c>
      <c r="B579" s="18"/>
      <c r="C579" s="18"/>
      <c r="D579" s="18"/>
      <c r="E579" s="18"/>
      <c r="F579" s="323">
        <v>51.75</v>
      </c>
      <c r="G579" s="323">
        <v>-5.25</v>
      </c>
      <c r="H579" s="323" t="s">
        <v>608</v>
      </c>
    </row>
    <row r="580" spans="1:8">
      <c r="A580" s="21" t="s">
        <v>679</v>
      </c>
      <c r="B580" s="18"/>
      <c r="C580" s="18"/>
      <c r="D580" s="18"/>
      <c r="E580" s="18"/>
      <c r="F580" s="323">
        <v>51.75</v>
      </c>
      <c r="G580" s="323">
        <v>-4.25</v>
      </c>
      <c r="H580" s="323" t="s">
        <v>611</v>
      </c>
    </row>
    <row r="581" spans="1:8">
      <c r="A581" s="21" t="s">
        <v>680</v>
      </c>
      <c r="B581" s="18"/>
      <c r="C581" s="18"/>
      <c r="D581" s="18"/>
      <c r="E581" s="18"/>
      <c r="F581" s="323">
        <v>51.75</v>
      </c>
      <c r="G581" s="323">
        <v>-3.25</v>
      </c>
      <c r="H581" s="323" t="s">
        <v>611</v>
      </c>
    </row>
    <row r="582" spans="1:8">
      <c r="A582" s="21" t="s">
        <v>681</v>
      </c>
      <c r="B582" s="18"/>
      <c r="C582" s="18"/>
      <c r="D582" s="18"/>
      <c r="E582" s="18"/>
      <c r="F582" s="323">
        <v>51.75</v>
      </c>
      <c r="G582" s="323">
        <v>-2.25</v>
      </c>
      <c r="H582" s="323" t="s">
        <v>611</v>
      </c>
    </row>
    <row r="583" spans="1:8">
      <c r="A583" s="21" t="s">
        <v>682</v>
      </c>
      <c r="B583" s="18"/>
      <c r="C583" s="18"/>
      <c r="D583" s="18"/>
      <c r="E583" s="18"/>
      <c r="F583" s="323">
        <v>51.75</v>
      </c>
      <c r="G583" s="323">
        <v>-1.25</v>
      </c>
      <c r="H583" s="323" t="s">
        <v>659</v>
      </c>
    </row>
    <row r="584" spans="1:8">
      <c r="A584" s="21" t="s">
        <v>683</v>
      </c>
      <c r="B584" s="18"/>
      <c r="C584" s="18"/>
      <c r="D584" s="18"/>
      <c r="E584" s="18"/>
      <c r="F584" s="323">
        <v>51.75</v>
      </c>
      <c r="G584" s="323">
        <v>-0.25</v>
      </c>
      <c r="H584" s="323" t="s">
        <v>659</v>
      </c>
    </row>
    <row r="585" spans="1:8">
      <c r="A585" s="21" t="s">
        <v>684</v>
      </c>
      <c r="B585" s="18"/>
      <c r="C585" s="18"/>
      <c r="D585" s="18"/>
      <c r="E585" s="18"/>
      <c r="F585" s="323">
        <v>51.75</v>
      </c>
      <c r="G585" s="323">
        <v>0.75</v>
      </c>
      <c r="H585" s="323" t="s">
        <v>659</v>
      </c>
    </row>
    <row r="586" spans="1:8">
      <c r="A586" s="21" t="s">
        <v>685</v>
      </c>
      <c r="B586" s="18"/>
      <c r="C586" s="18"/>
      <c r="D586" s="18"/>
      <c r="E586" s="18"/>
      <c r="F586" s="323">
        <v>51.75</v>
      </c>
      <c r="G586" s="323">
        <v>1.75</v>
      </c>
      <c r="H586" s="323" t="s">
        <v>659</v>
      </c>
    </row>
    <row r="587" spans="1:8">
      <c r="A587" s="21" t="s">
        <v>686</v>
      </c>
      <c r="B587" s="18"/>
      <c r="C587" s="18"/>
      <c r="D587" s="18"/>
      <c r="E587" s="18"/>
      <c r="F587" s="323">
        <v>51.75</v>
      </c>
      <c r="G587" s="323">
        <v>2.75</v>
      </c>
      <c r="H587" s="323" t="s">
        <v>659</v>
      </c>
    </row>
    <row r="588" spans="1:8">
      <c r="A588" s="21" t="s">
        <v>687</v>
      </c>
      <c r="B588" s="18"/>
      <c r="C588" s="18"/>
      <c r="D588" s="18"/>
      <c r="E588" s="18"/>
      <c r="F588" s="323">
        <v>51.75</v>
      </c>
      <c r="G588" s="323">
        <v>3.75</v>
      </c>
      <c r="H588" s="323" t="s">
        <v>659</v>
      </c>
    </row>
    <row r="589" spans="1:8">
      <c r="A589" s="21" t="s">
        <v>688</v>
      </c>
      <c r="B589" s="18"/>
      <c r="C589" s="18"/>
      <c r="D589" s="18"/>
      <c r="E589" s="18"/>
      <c r="F589" s="323">
        <v>51.75</v>
      </c>
      <c r="G589" s="323">
        <v>4.75</v>
      </c>
      <c r="H589" s="323" t="s">
        <v>659</v>
      </c>
    </row>
    <row r="590" spans="1:8">
      <c r="A590" s="21" t="s">
        <v>689</v>
      </c>
      <c r="B590" s="18"/>
      <c r="C590" s="18"/>
      <c r="D590" s="18"/>
      <c r="E590" s="18"/>
      <c r="F590" s="323">
        <v>51.75</v>
      </c>
      <c r="G590" s="323">
        <v>5.75</v>
      </c>
      <c r="H590" s="323" t="s">
        <v>659</v>
      </c>
    </row>
    <row r="591" spans="1:8">
      <c r="A591" s="21" t="s">
        <v>690</v>
      </c>
      <c r="B591" s="18"/>
      <c r="C591" s="18"/>
      <c r="D591" s="18"/>
      <c r="E591" s="18"/>
      <c r="F591" s="323">
        <v>52.25</v>
      </c>
      <c r="G591" s="323">
        <v>-17.25</v>
      </c>
      <c r="H591" s="323" t="s">
        <v>515</v>
      </c>
    </row>
    <row r="592" spans="1:8">
      <c r="A592" s="21" t="s">
        <v>691</v>
      </c>
      <c r="B592" s="18"/>
      <c r="C592" s="18"/>
      <c r="D592" s="18"/>
      <c r="E592" s="18"/>
      <c r="F592" s="323">
        <v>52.25</v>
      </c>
      <c r="G592" s="323">
        <v>-16.25</v>
      </c>
      <c r="H592" s="323" t="s">
        <v>515</v>
      </c>
    </row>
    <row r="593" spans="1:8">
      <c r="A593" s="21" t="s">
        <v>692</v>
      </c>
      <c r="B593" s="18"/>
      <c r="C593" s="18"/>
      <c r="D593" s="18"/>
      <c r="E593" s="18"/>
      <c r="F593" s="323">
        <v>52.25</v>
      </c>
      <c r="G593" s="323">
        <v>-15.25</v>
      </c>
      <c r="H593" s="323" t="s">
        <v>515</v>
      </c>
    </row>
    <row r="594" spans="1:8">
      <c r="A594" s="21" t="s">
        <v>693</v>
      </c>
      <c r="B594" s="18"/>
      <c r="C594" s="18"/>
      <c r="D594" s="18"/>
      <c r="E594" s="18"/>
      <c r="F594" s="323">
        <v>52.25</v>
      </c>
      <c r="G594" s="323">
        <v>-14.25</v>
      </c>
      <c r="H594" s="323" t="s">
        <v>515</v>
      </c>
    </row>
    <row r="595" spans="1:8">
      <c r="A595" s="21" t="s">
        <v>694</v>
      </c>
      <c r="B595" s="18">
        <v>30.118000000000009</v>
      </c>
      <c r="C595" s="18"/>
      <c r="D595" s="18"/>
      <c r="E595" s="18"/>
      <c r="F595" s="323">
        <v>52.25</v>
      </c>
      <c r="G595" s="323">
        <v>-13.25</v>
      </c>
      <c r="H595" s="323" t="s">
        <v>515</v>
      </c>
    </row>
    <row r="596" spans="1:8">
      <c r="A596" s="21" t="s">
        <v>695</v>
      </c>
      <c r="B596" s="18"/>
      <c r="C596" s="18"/>
      <c r="D596" s="18"/>
      <c r="E596" s="18"/>
      <c r="F596" s="323">
        <v>52.25</v>
      </c>
      <c r="G596" s="323">
        <v>-12.25</v>
      </c>
      <c r="H596" s="323" t="s">
        <v>515</v>
      </c>
    </row>
    <row r="597" spans="1:8">
      <c r="A597" s="21" t="s">
        <v>696</v>
      </c>
      <c r="B597" s="18">
        <v>163.55095636078801</v>
      </c>
      <c r="C597" s="330">
        <v>9.3780397936624904E-2</v>
      </c>
      <c r="D597" s="330"/>
      <c r="E597" s="330">
        <v>2.898321639068201E-2</v>
      </c>
      <c r="F597" s="323">
        <v>52.25</v>
      </c>
      <c r="G597" s="323">
        <v>-11.25</v>
      </c>
      <c r="H597" s="323" t="s">
        <v>522</v>
      </c>
    </row>
    <row r="598" spans="1:8">
      <c r="A598" s="21" t="s">
        <v>697</v>
      </c>
      <c r="B598" s="18">
        <v>13.629246363399</v>
      </c>
      <c r="C598" s="330"/>
      <c r="D598" s="330"/>
      <c r="E598" s="330"/>
      <c r="F598" s="323">
        <v>52.25</v>
      </c>
      <c r="G598" s="323">
        <v>-10.25</v>
      </c>
      <c r="H598" s="323" t="s">
        <v>522</v>
      </c>
    </row>
    <row r="599" spans="1:8">
      <c r="A599" s="21" t="s">
        <v>698</v>
      </c>
      <c r="B599" s="18"/>
      <c r="C599" s="18"/>
      <c r="D599" s="18"/>
      <c r="E599" s="18"/>
      <c r="F599" s="323">
        <v>52.25</v>
      </c>
      <c r="G599" s="323">
        <v>-9.25</v>
      </c>
      <c r="H599" s="323" t="s">
        <v>522</v>
      </c>
    </row>
    <row r="600" spans="1:8">
      <c r="A600" s="21" t="s">
        <v>699</v>
      </c>
      <c r="B600" s="18"/>
      <c r="C600" s="18"/>
      <c r="D600" s="18"/>
      <c r="E600" s="18"/>
      <c r="F600" s="323">
        <v>52.25</v>
      </c>
      <c r="G600" s="323">
        <v>-8.25</v>
      </c>
      <c r="H600" s="323" t="s">
        <v>700</v>
      </c>
    </row>
    <row r="601" spans="1:8">
      <c r="A601" s="21" t="s">
        <v>701</v>
      </c>
      <c r="B601" s="18"/>
      <c r="C601" s="18"/>
      <c r="D601" s="18"/>
      <c r="E601" s="18"/>
      <c r="F601" s="323">
        <v>52.25</v>
      </c>
      <c r="G601" s="323">
        <v>-7.25</v>
      </c>
      <c r="H601" s="323" t="s">
        <v>700</v>
      </c>
    </row>
    <row r="602" spans="1:8">
      <c r="A602" s="21" t="s">
        <v>702</v>
      </c>
      <c r="B602" s="18"/>
      <c r="C602" s="18"/>
      <c r="D602" s="18"/>
      <c r="E602" s="18"/>
      <c r="F602" s="323">
        <v>52.25</v>
      </c>
      <c r="G602" s="323">
        <v>-6.25</v>
      </c>
      <c r="H602" s="323" t="s">
        <v>700</v>
      </c>
    </row>
    <row r="603" spans="1:8">
      <c r="A603" s="21" t="s">
        <v>703</v>
      </c>
      <c r="B603" s="18"/>
      <c r="C603" s="18"/>
      <c r="D603" s="18"/>
      <c r="E603" s="18"/>
      <c r="F603" s="323">
        <v>52.25</v>
      </c>
      <c r="G603" s="323">
        <v>-5.25</v>
      </c>
      <c r="H603" s="323" t="s">
        <v>700</v>
      </c>
    </row>
    <row r="604" spans="1:8">
      <c r="A604" s="21" t="s">
        <v>704</v>
      </c>
      <c r="B604" s="18"/>
      <c r="C604" s="18"/>
      <c r="D604" s="18"/>
      <c r="E604" s="18"/>
      <c r="F604" s="323">
        <v>52.25</v>
      </c>
      <c r="G604" s="323">
        <v>-4.25</v>
      </c>
      <c r="H604" s="323" t="s">
        <v>700</v>
      </c>
    </row>
    <row r="605" spans="1:8">
      <c r="A605" s="21" t="s">
        <v>705</v>
      </c>
      <c r="B605" s="18"/>
      <c r="C605" s="18"/>
      <c r="D605" s="18"/>
      <c r="E605" s="18"/>
      <c r="F605" s="323">
        <v>52.25</v>
      </c>
      <c r="G605" s="323">
        <v>-3.25</v>
      </c>
      <c r="H605" s="323" t="s">
        <v>700</v>
      </c>
    </row>
    <row r="606" spans="1:8">
      <c r="A606" s="21" t="s">
        <v>706</v>
      </c>
      <c r="B606" s="18"/>
      <c r="C606" s="18"/>
      <c r="D606" s="18"/>
      <c r="E606" s="18"/>
      <c r="F606" s="323">
        <v>52.25</v>
      </c>
      <c r="G606" s="323">
        <v>-2.25</v>
      </c>
      <c r="H606" s="323" t="s">
        <v>700</v>
      </c>
    </row>
    <row r="607" spans="1:8">
      <c r="A607" s="21" t="s">
        <v>707</v>
      </c>
      <c r="B607" s="18"/>
      <c r="C607" s="18"/>
      <c r="D607" s="18"/>
      <c r="E607" s="18"/>
      <c r="F607" s="323">
        <v>52.25</v>
      </c>
      <c r="G607" s="323">
        <v>-1.25</v>
      </c>
      <c r="H607" s="323" t="s">
        <v>659</v>
      </c>
    </row>
    <row r="608" spans="1:8">
      <c r="A608" s="21" t="s">
        <v>708</v>
      </c>
      <c r="B608" s="18"/>
      <c r="C608" s="18"/>
      <c r="D608" s="18"/>
      <c r="E608" s="18"/>
      <c r="F608" s="323">
        <v>52.25</v>
      </c>
      <c r="G608" s="323">
        <v>-0.25</v>
      </c>
      <c r="H608" s="323" t="s">
        <v>659</v>
      </c>
    </row>
    <row r="609" spans="1:8">
      <c r="A609" s="21" t="s">
        <v>709</v>
      </c>
      <c r="B609" s="18"/>
      <c r="C609" s="18"/>
      <c r="D609" s="18"/>
      <c r="E609" s="18"/>
      <c r="F609" s="323">
        <v>52.25</v>
      </c>
      <c r="G609" s="323">
        <v>0.75</v>
      </c>
      <c r="H609" s="323" t="s">
        <v>659</v>
      </c>
    </row>
    <row r="610" spans="1:8">
      <c r="A610" s="21" t="s">
        <v>710</v>
      </c>
      <c r="B610" s="18"/>
      <c r="C610" s="18"/>
      <c r="D610" s="18"/>
      <c r="E610" s="18"/>
      <c r="F610" s="323">
        <v>52.25</v>
      </c>
      <c r="G610" s="323">
        <v>1.75</v>
      </c>
      <c r="H610" s="323" t="s">
        <v>659</v>
      </c>
    </row>
    <row r="611" spans="1:8">
      <c r="A611" s="21" t="s">
        <v>711</v>
      </c>
      <c r="B611" s="18"/>
      <c r="C611" s="18"/>
      <c r="D611" s="18"/>
      <c r="E611" s="18"/>
      <c r="F611" s="323">
        <v>52.25</v>
      </c>
      <c r="G611" s="323">
        <v>2.75</v>
      </c>
      <c r="H611" s="323" t="s">
        <v>659</v>
      </c>
    </row>
    <row r="612" spans="1:8">
      <c r="A612" s="21" t="s">
        <v>712</v>
      </c>
      <c r="B612" s="18"/>
      <c r="C612" s="18"/>
      <c r="D612" s="18"/>
      <c r="E612" s="18"/>
      <c r="F612" s="323">
        <v>52.25</v>
      </c>
      <c r="G612" s="323">
        <v>3.75</v>
      </c>
      <c r="H612" s="323" t="s">
        <v>659</v>
      </c>
    </row>
    <row r="613" spans="1:8">
      <c r="A613" s="21" t="s">
        <v>713</v>
      </c>
      <c r="B613" s="18"/>
      <c r="C613" s="18"/>
      <c r="D613" s="18"/>
      <c r="E613" s="18"/>
      <c r="F613" s="323">
        <v>52.25</v>
      </c>
      <c r="G613" s="323">
        <v>4.75</v>
      </c>
      <c r="H613" s="323" t="s">
        <v>659</v>
      </c>
    </row>
    <row r="614" spans="1:8">
      <c r="A614" s="21" t="s">
        <v>714</v>
      </c>
      <c r="B614" s="18"/>
      <c r="C614" s="18"/>
      <c r="D614" s="18"/>
      <c r="E614" s="18"/>
      <c r="F614" s="323">
        <v>52.25</v>
      </c>
      <c r="G614" s="323">
        <v>5.75</v>
      </c>
      <c r="H614" s="323" t="s">
        <v>659</v>
      </c>
    </row>
    <row r="615" spans="1:8">
      <c r="A615" s="21" t="s">
        <v>715</v>
      </c>
      <c r="B615" s="18"/>
      <c r="C615" s="18"/>
      <c r="D615" s="18"/>
      <c r="E615" s="18"/>
      <c r="F615" s="323">
        <v>52.25</v>
      </c>
      <c r="G615" s="323">
        <v>6.75</v>
      </c>
      <c r="H615" s="323" t="s">
        <v>659</v>
      </c>
    </row>
    <row r="616" spans="1:8">
      <c r="A616" s="21" t="s">
        <v>716</v>
      </c>
      <c r="B616" s="18"/>
      <c r="C616" s="18"/>
      <c r="D616" s="18"/>
      <c r="E616" s="18"/>
      <c r="F616" s="323">
        <v>52.75</v>
      </c>
      <c r="G616" s="323">
        <v>-17.25</v>
      </c>
      <c r="H616" s="323" t="s">
        <v>717</v>
      </c>
    </row>
    <row r="617" spans="1:8">
      <c r="A617" s="21" t="s">
        <v>718</v>
      </c>
      <c r="B617" s="18"/>
      <c r="C617" s="18"/>
      <c r="D617" s="18"/>
      <c r="E617" s="18"/>
      <c r="F617" s="323">
        <v>52.75</v>
      </c>
      <c r="G617" s="323">
        <v>-16.25</v>
      </c>
      <c r="H617" s="323" t="s">
        <v>717</v>
      </c>
    </row>
    <row r="618" spans="1:8">
      <c r="A618" s="21" t="s">
        <v>719</v>
      </c>
      <c r="B618" s="18"/>
      <c r="C618" s="18"/>
      <c r="D618" s="18"/>
      <c r="E618" s="18"/>
      <c r="F618" s="323">
        <v>52.75</v>
      </c>
      <c r="G618" s="323">
        <v>-15.25</v>
      </c>
      <c r="H618" s="323" t="s">
        <v>717</v>
      </c>
    </row>
    <row r="619" spans="1:8">
      <c r="A619" s="21" t="s">
        <v>720</v>
      </c>
      <c r="B619" s="18"/>
      <c r="C619" s="18"/>
      <c r="D619" s="18"/>
      <c r="E619" s="18"/>
      <c r="F619" s="323">
        <v>52.75</v>
      </c>
      <c r="G619" s="323">
        <v>-14.25</v>
      </c>
      <c r="H619" s="323" t="s">
        <v>717</v>
      </c>
    </row>
    <row r="620" spans="1:8">
      <c r="A620" s="21" t="s">
        <v>721</v>
      </c>
      <c r="B620" s="18"/>
      <c r="C620" s="18"/>
      <c r="D620" s="18"/>
      <c r="E620" s="18"/>
      <c r="F620" s="323">
        <v>52.75</v>
      </c>
      <c r="G620" s="323">
        <v>-13.25</v>
      </c>
      <c r="H620" s="323" t="s">
        <v>717</v>
      </c>
    </row>
    <row r="621" spans="1:8">
      <c r="A621" s="21" t="s">
        <v>722</v>
      </c>
      <c r="B621" s="18">
        <v>26.60362146384951</v>
      </c>
      <c r="C621" s="18"/>
      <c r="D621" s="18"/>
      <c r="E621" s="18"/>
      <c r="F621" s="323">
        <v>52.75</v>
      </c>
      <c r="G621" s="323">
        <v>-12.25</v>
      </c>
      <c r="H621" s="323" t="s">
        <v>717</v>
      </c>
    </row>
    <row r="622" spans="1:8">
      <c r="A622" s="21" t="s">
        <v>723</v>
      </c>
      <c r="B622" s="330">
        <v>169.8743156566365</v>
      </c>
      <c r="C622" s="330">
        <v>0.16654615384615379</v>
      </c>
      <c r="D622" s="330"/>
      <c r="E622" s="330">
        <v>78.18270738079687</v>
      </c>
      <c r="F622" s="323">
        <v>52.75</v>
      </c>
      <c r="G622" s="323">
        <v>-11.25</v>
      </c>
      <c r="H622" s="323" t="s">
        <v>724</v>
      </c>
    </row>
    <row r="623" spans="1:8">
      <c r="A623" s="21" t="s">
        <v>725</v>
      </c>
      <c r="B623" s="330"/>
      <c r="C623" s="330"/>
      <c r="D623" s="330"/>
      <c r="E623" s="330"/>
      <c r="F623" s="323">
        <v>52.75</v>
      </c>
      <c r="G623" s="323">
        <v>-10.25</v>
      </c>
      <c r="H623" s="323" t="s">
        <v>724</v>
      </c>
    </row>
    <row r="624" spans="1:8">
      <c r="A624" s="21" t="s">
        <v>726</v>
      </c>
      <c r="B624" s="330"/>
      <c r="C624" s="330"/>
      <c r="D624" s="330"/>
      <c r="E624" s="330"/>
      <c r="F624" s="323">
        <v>52.75</v>
      </c>
      <c r="G624" s="323">
        <v>-9.25</v>
      </c>
      <c r="H624" s="323" t="s">
        <v>724</v>
      </c>
    </row>
    <row r="625" spans="1:8">
      <c r="A625" s="21" t="s">
        <v>727</v>
      </c>
      <c r="B625" s="18"/>
      <c r="C625" s="18"/>
      <c r="D625" s="18"/>
      <c r="E625" s="18"/>
      <c r="F625" s="323">
        <v>52.75</v>
      </c>
      <c r="G625" s="323">
        <v>-8.25</v>
      </c>
      <c r="H625" s="323" t="s">
        <v>724</v>
      </c>
    </row>
    <row r="626" spans="1:8">
      <c r="A626" s="21" t="s">
        <v>728</v>
      </c>
      <c r="B626" s="18"/>
      <c r="C626" s="18"/>
      <c r="D626" s="18"/>
      <c r="E626" s="18"/>
      <c r="F626" s="323">
        <v>52.75</v>
      </c>
      <c r="G626" s="323">
        <v>-7.25</v>
      </c>
      <c r="H626" s="323" t="s">
        <v>724</v>
      </c>
    </row>
    <row r="627" spans="1:8">
      <c r="A627" s="21" t="s">
        <v>729</v>
      </c>
      <c r="B627" s="18"/>
      <c r="C627" s="18"/>
      <c r="D627" s="18"/>
      <c r="E627" s="18"/>
      <c r="F627" s="323">
        <v>52.75</v>
      </c>
      <c r="G627" s="323">
        <v>-6.25</v>
      </c>
      <c r="H627" s="323" t="s">
        <v>700</v>
      </c>
    </row>
    <row r="628" spans="1:8">
      <c r="A628" s="21" t="s">
        <v>730</v>
      </c>
      <c r="B628" s="18"/>
      <c r="C628" s="18"/>
      <c r="D628" s="18"/>
      <c r="E628" s="18"/>
      <c r="F628" s="323">
        <v>52.75</v>
      </c>
      <c r="G628" s="323">
        <v>-5.25</v>
      </c>
      <c r="H628" s="323" t="s">
        <v>700</v>
      </c>
    </row>
    <row r="629" spans="1:8">
      <c r="A629" s="21" t="s">
        <v>731</v>
      </c>
      <c r="B629" s="18"/>
      <c r="C629" s="18"/>
      <c r="D629" s="18"/>
      <c r="E629" s="18"/>
      <c r="F629" s="323">
        <v>52.75</v>
      </c>
      <c r="G629" s="323">
        <v>-4.25</v>
      </c>
      <c r="H629" s="323" t="s">
        <v>700</v>
      </c>
    </row>
    <row r="630" spans="1:8">
      <c r="A630" s="21" t="s">
        <v>732</v>
      </c>
      <c r="B630" s="18"/>
      <c r="C630" s="18"/>
      <c r="D630" s="18"/>
      <c r="E630" s="18"/>
      <c r="F630" s="323">
        <v>52.75</v>
      </c>
      <c r="G630" s="323">
        <v>-3.25</v>
      </c>
      <c r="H630" s="323" t="s">
        <v>700</v>
      </c>
    </row>
    <row r="631" spans="1:8">
      <c r="A631" s="21" t="s">
        <v>733</v>
      </c>
      <c r="B631" s="18"/>
      <c r="C631" s="18"/>
      <c r="D631" s="18"/>
      <c r="E631" s="18"/>
      <c r="F631" s="323">
        <v>52.75</v>
      </c>
      <c r="G631" s="323">
        <v>-2.25</v>
      </c>
      <c r="H631" s="323" t="s">
        <v>700</v>
      </c>
    </row>
    <row r="632" spans="1:8">
      <c r="A632" s="21" t="s">
        <v>734</v>
      </c>
      <c r="B632" s="18"/>
      <c r="C632" s="18"/>
      <c r="D632" s="18"/>
      <c r="E632" s="18"/>
      <c r="F632" s="323">
        <v>52.75</v>
      </c>
      <c r="G632" s="323">
        <v>-1.25</v>
      </c>
      <c r="H632" s="323" t="s">
        <v>659</v>
      </c>
    </row>
    <row r="633" spans="1:8">
      <c r="A633" s="21" t="s">
        <v>735</v>
      </c>
      <c r="B633" s="18"/>
      <c r="C633" s="18"/>
      <c r="D633" s="18"/>
      <c r="E633" s="18"/>
      <c r="F633" s="323">
        <v>52.75</v>
      </c>
      <c r="G633" s="323">
        <v>-0.25</v>
      </c>
      <c r="H633" s="323" t="s">
        <v>659</v>
      </c>
    </row>
    <row r="634" spans="1:8">
      <c r="A634" s="21" t="s">
        <v>736</v>
      </c>
      <c r="B634" s="18"/>
      <c r="C634" s="18"/>
      <c r="D634" s="18"/>
      <c r="E634" s="18"/>
      <c r="F634" s="323">
        <v>52.75</v>
      </c>
      <c r="G634" s="323">
        <v>0.75</v>
      </c>
      <c r="H634" s="323" t="s">
        <v>659</v>
      </c>
    </row>
    <row r="635" spans="1:8">
      <c r="A635" s="21" t="s">
        <v>737</v>
      </c>
      <c r="B635" s="18"/>
      <c r="C635" s="18"/>
      <c r="D635" s="18"/>
      <c r="E635" s="18"/>
      <c r="F635" s="323">
        <v>52.75</v>
      </c>
      <c r="G635" s="323">
        <v>1.75</v>
      </c>
      <c r="H635" s="323" t="s">
        <v>659</v>
      </c>
    </row>
    <row r="636" spans="1:8">
      <c r="A636" s="21" t="s">
        <v>738</v>
      </c>
      <c r="B636" s="18"/>
      <c r="C636" s="18"/>
      <c r="D636" s="18"/>
      <c r="E636" s="18"/>
      <c r="F636" s="323">
        <v>52.75</v>
      </c>
      <c r="G636" s="323">
        <v>2.75</v>
      </c>
      <c r="H636" s="323" t="s">
        <v>659</v>
      </c>
    </row>
    <row r="637" spans="1:8">
      <c r="A637" s="21" t="s">
        <v>739</v>
      </c>
      <c r="B637" s="18"/>
      <c r="C637" s="18"/>
      <c r="D637" s="18"/>
      <c r="E637" s="18"/>
      <c r="F637" s="323">
        <v>52.75</v>
      </c>
      <c r="G637" s="323">
        <v>3.75</v>
      </c>
      <c r="H637" s="323" t="s">
        <v>659</v>
      </c>
    </row>
    <row r="638" spans="1:8">
      <c r="A638" s="21" t="s">
        <v>740</v>
      </c>
      <c r="B638" s="18"/>
      <c r="C638" s="18"/>
      <c r="D638" s="18"/>
      <c r="E638" s="18"/>
      <c r="F638" s="323">
        <v>52.75</v>
      </c>
      <c r="G638" s="323">
        <v>4.75</v>
      </c>
      <c r="H638" s="323" t="s">
        <v>659</v>
      </c>
    </row>
    <row r="639" spans="1:8">
      <c r="A639" s="21" t="s">
        <v>741</v>
      </c>
      <c r="B639" s="18"/>
      <c r="C639" s="18"/>
      <c r="D639" s="18"/>
      <c r="E639" s="18"/>
      <c r="F639" s="323">
        <v>52.75</v>
      </c>
      <c r="G639" s="323">
        <v>5.75</v>
      </c>
      <c r="H639" s="323" t="s">
        <v>659</v>
      </c>
    </row>
    <row r="640" spans="1:8">
      <c r="A640" s="21" t="s">
        <v>742</v>
      </c>
      <c r="B640" s="18"/>
      <c r="C640" s="18"/>
      <c r="D640" s="18"/>
      <c r="E640" s="18"/>
      <c r="F640" s="323">
        <v>52.75</v>
      </c>
      <c r="G640" s="323">
        <v>6.75</v>
      </c>
      <c r="H640" s="323" t="s">
        <v>659</v>
      </c>
    </row>
    <row r="641" spans="1:8">
      <c r="A641" s="21" t="s">
        <v>743</v>
      </c>
      <c r="B641" s="18"/>
      <c r="C641" s="18"/>
      <c r="D641" s="18"/>
      <c r="E641" s="18"/>
      <c r="F641" s="323">
        <v>52.75</v>
      </c>
      <c r="G641" s="323">
        <v>7.75</v>
      </c>
      <c r="H641" s="323" t="s">
        <v>659</v>
      </c>
    </row>
    <row r="642" spans="1:8">
      <c r="A642" s="21" t="s">
        <v>744</v>
      </c>
      <c r="B642" s="18"/>
      <c r="C642" s="18"/>
      <c r="D642" s="18"/>
      <c r="E642" s="18"/>
      <c r="F642" s="323">
        <v>52.75</v>
      </c>
      <c r="G642" s="323">
        <v>8.75</v>
      </c>
      <c r="H642" s="323" t="s">
        <v>659</v>
      </c>
    </row>
    <row r="643" spans="1:8">
      <c r="A643" s="21" t="s">
        <v>745</v>
      </c>
      <c r="B643" s="18"/>
      <c r="C643" s="18"/>
      <c r="D643" s="18"/>
      <c r="E643" s="18"/>
      <c r="F643" s="323">
        <v>52.75</v>
      </c>
      <c r="G643" s="323">
        <v>9.75</v>
      </c>
      <c r="H643" s="323" t="s">
        <v>659</v>
      </c>
    </row>
    <row r="644" spans="1:8">
      <c r="A644" s="21" t="s">
        <v>746</v>
      </c>
      <c r="B644" s="18"/>
      <c r="C644" s="18"/>
      <c r="D644" s="18"/>
      <c r="E644" s="18"/>
      <c r="F644" s="323">
        <v>53.25</v>
      </c>
      <c r="G644" s="323">
        <v>-17.25</v>
      </c>
      <c r="H644" s="323" t="s">
        <v>717</v>
      </c>
    </row>
    <row r="645" spans="1:8">
      <c r="A645" s="21" t="s">
        <v>747</v>
      </c>
      <c r="B645" s="18"/>
      <c r="C645" s="18"/>
      <c r="D645" s="18"/>
      <c r="E645" s="18"/>
      <c r="F645" s="323">
        <v>53.25</v>
      </c>
      <c r="G645" s="323">
        <v>-16.25</v>
      </c>
      <c r="H645" s="323" t="s">
        <v>717</v>
      </c>
    </row>
    <row r="646" spans="1:8">
      <c r="A646" s="21" t="s">
        <v>748</v>
      </c>
      <c r="B646" s="18"/>
      <c r="C646" s="18"/>
      <c r="D646" s="18"/>
      <c r="E646" s="18"/>
      <c r="F646" s="323">
        <v>53.25</v>
      </c>
      <c r="G646" s="323">
        <v>-15.25</v>
      </c>
      <c r="H646" s="323" t="s">
        <v>717</v>
      </c>
    </row>
    <row r="647" spans="1:8">
      <c r="A647" s="21" t="s">
        <v>749</v>
      </c>
      <c r="B647" s="18"/>
      <c r="C647" s="18"/>
      <c r="D647" s="18"/>
      <c r="E647" s="18"/>
      <c r="F647" s="323">
        <v>53.25</v>
      </c>
      <c r="G647" s="323">
        <v>-14.25</v>
      </c>
      <c r="H647" s="323" t="s">
        <v>717</v>
      </c>
    </row>
    <row r="648" spans="1:8">
      <c r="A648" s="21" t="s">
        <v>750</v>
      </c>
      <c r="B648" s="18"/>
      <c r="C648" s="18"/>
      <c r="D648" s="18"/>
      <c r="E648" s="18"/>
      <c r="F648" s="323">
        <v>53.25</v>
      </c>
      <c r="G648" s="323">
        <v>-13.25</v>
      </c>
      <c r="H648" s="323" t="s">
        <v>717</v>
      </c>
    </row>
    <row r="649" spans="1:8">
      <c r="A649" s="21" t="s">
        <v>751</v>
      </c>
      <c r="B649" s="18">
        <v>268.27070853615049</v>
      </c>
      <c r="C649" s="18">
        <v>0.26069999999999999</v>
      </c>
      <c r="D649" s="18"/>
      <c r="E649" s="18"/>
      <c r="F649" s="323">
        <v>53.25</v>
      </c>
      <c r="G649" s="323">
        <v>-12.25</v>
      </c>
      <c r="H649" s="323" t="s">
        <v>717</v>
      </c>
    </row>
    <row r="650" spans="1:8">
      <c r="A650" s="21" t="s">
        <v>752</v>
      </c>
      <c r="B650" s="330">
        <v>180.5664049362012</v>
      </c>
      <c r="C650" s="330">
        <v>0.45205384615384608</v>
      </c>
      <c r="D650" s="330"/>
      <c r="E650" s="330">
        <v>1563.6541476159371</v>
      </c>
      <c r="F650" s="323">
        <v>53.25</v>
      </c>
      <c r="G650" s="323">
        <v>-11.25</v>
      </c>
      <c r="H650" s="323" t="s">
        <v>724</v>
      </c>
    </row>
    <row r="651" spans="1:8">
      <c r="A651" s="21" t="s">
        <v>753</v>
      </c>
      <c r="B651" s="330">
        <v>80.940115106985616</v>
      </c>
      <c r="C651" s="330"/>
      <c r="D651" s="330"/>
      <c r="E651" s="330"/>
      <c r="F651" s="323">
        <v>53.25</v>
      </c>
      <c r="G651" s="323">
        <v>-10.25</v>
      </c>
      <c r="H651" s="323" t="s">
        <v>724</v>
      </c>
    </row>
    <row r="652" spans="1:8">
      <c r="A652" s="21" t="s">
        <v>754</v>
      </c>
      <c r="B652" s="330"/>
      <c r="C652" s="330"/>
      <c r="D652" s="330"/>
      <c r="E652" s="330"/>
      <c r="F652" s="323">
        <v>53.25</v>
      </c>
      <c r="G652" s="323">
        <v>-9.25</v>
      </c>
      <c r="H652" s="323" t="s">
        <v>724</v>
      </c>
    </row>
    <row r="653" spans="1:8">
      <c r="A653" s="21" t="s">
        <v>755</v>
      </c>
      <c r="B653" s="18"/>
      <c r="C653" s="18"/>
      <c r="D653" s="18"/>
      <c r="E653" s="18"/>
      <c r="F653" s="323">
        <v>53.25</v>
      </c>
      <c r="G653" s="323">
        <v>-8.25</v>
      </c>
      <c r="H653" s="323" t="s">
        <v>724</v>
      </c>
    </row>
    <row r="654" spans="1:8">
      <c r="A654" s="21" t="s">
        <v>756</v>
      </c>
      <c r="B654" s="18"/>
      <c r="C654" s="18"/>
      <c r="D654" s="18"/>
      <c r="E654" s="18"/>
      <c r="F654" s="323">
        <v>53.25</v>
      </c>
      <c r="G654" s="323">
        <v>-7.25</v>
      </c>
      <c r="H654" s="323" t="s">
        <v>724</v>
      </c>
    </row>
    <row r="655" spans="1:8">
      <c r="A655" s="21" t="s">
        <v>757</v>
      </c>
      <c r="B655" s="18"/>
      <c r="C655" s="18"/>
      <c r="D655" s="18"/>
      <c r="E655" s="18"/>
      <c r="F655" s="323">
        <v>53.25</v>
      </c>
      <c r="G655" s="323">
        <v>-6.25</v>
      </c>
      <c r="H655" s="323" t="s">
        <v>700</v>
      </c>
    </row>
    <row r="656" spans="1:8">
      <c r="A656" s="21" t="s">
        <v>758</v>
      </c>
      <c r="B656" s="18"/>
      <c r="C656" s="18"/>
      <c r="D656" s="18"/>
      <c r="E656" s="18"/>
      <c r="F656" s="323">
        <v>53.25</v>
      </c>
      <c r="G656" s="323">
        <v>-5.25</v>
      </c>
      <c r="H656" s="323" t="s">
        <v>700</v>
      </c>
    </row>
    <row r="657" spans="1:8">
      <c r="A657" s="21" t="s">
        <v>759</v>
      </c>
      <c r="B657" s="18"/>
      <c r="C657" s="18"/>
      <c r="D657" s="18"/>
      <c r="E657" s="18"/>
      <c r="F657" s="323">
        <v>53.25</v>
      </c>
      <c r="G657" s="323">
        <v>-4.25</v>
      </c>
      <c r="H657" s="323" t="s">
        <v>700</v>
      </c>
    </row>
    <row r="658" spans="1:8">
      <c r="A658" s="21" t="s">
        <v>760</v>
      </c>
      <c r="B658" s="18"/>
      <c r="C658" s="18"/>
      <c r="D658" s="18"/>
      <c r="E658" s="18"/>
      <c r="F658" s="323">
        <v>53.25</v>
      </c>
      <c r="G658" s="323">
        <v>-3.25</v>
      </c>
      <c r="H658" s="323" t="s">
        <v>700</v>
      </c>
    </row>
    <row r="659" spans="1:8">
      <c r="A659" s="21" t="s">
        <v>761</v>
      </c>
      <c r="B659" s="18"/>
      <c r="C659" s="18"/>
      <c r="D659" s="18"/>
      <c r="E659" s="18"/>
      <c r="F659" s="323">
        <v>53.25</v>
      </c>
      <c r="G659" s="323">
        <v>-2.25</v>
      </c>
      <c r="H659" s="323" t="s">
        <v>700</v>
      </c>
    </row>
    <row r="660" spans="1:8">
      <c r="A660" s="21" t="s">
        <v>762</v>
      </c>
      <c r="B660" s="18"/>
      <c r="C660" s="18"/>
      <c r="D660" s="18"/>
      <c r="E660" s="18"/>
      <c r="F660" s="323">
        <v>53.25</v>
      </c>
      <c r="G660" s="323">
        <v>-1.25</v>
      </c>
      <c r="H660" s="323" t="s">
        <v>763</v>
      </c>
    </row>
    <row r="661" spans="1:8">
      <c r="A661" s="21" t="s">
        <v>764</v>
      </c>
      <c r="B661" s="18"/>
      <c r="C661" s="18"/>
      <c r="D661" s="18"/>
      <c r="E661" s="18"/>
      <c r="F661" s="323">
        <v>53.25</v>
      </c>
      <c r="G661" s="323">
        <v>-0.25</v>
      </c>
      <c r="H661" s="323" t="s">
        <v>763</v>
      </c>
    </row>
    <row r="662" spans="1:8">
      <c r="A662" s="21" t="s">
        <v>765</v>
      </c>
      <c r="B662" s="18"/>
      <c r="C662" s="18"/>
      <c r="D662" s="18"/>
      <c r="E662" s="18"/>
      <c r="F662" s="323">
        <v>53.25</v>
      </c>
      <c r="G662" s="323">
        <v>0.75</v>
      </c>
      <c r="H662" s="323" t="s">
        <v>763</v>
      </c>
    </row>
    <row r="663" spans="1:8">
      <c r="A663" s="21" t="s">
        <v>766</v>
      </c>
      <c r="B663" s="18"/>
      <c r="C663" s="18"/>
      <c r="D663" s="18"/>
      <c r="E663" s="18"/>
      <c r="F663" s="323">
        <v>53.25</v>
      </c>
      <c r="G663" s="323">
        <v>1.75</v>
      </c>
      <c r="H663" s="323" t="s">
        <v>763</v>
      </c>
    </row>
    <row r="664" spans="1:8">
      <c r="A664" s="21" t="s">
        <v>767</v>
      </c>
      <c r="B664" s="18"/>
      <c r="C664" s="18"/>
      <c r="D664" s="18"/>
      <c r="E664" s="18"/>
      <c r="F664" s="323">
        <v>53.25</v>
      </c>
      <c r="G664" s="323">
        <v>2.75</v>
      </c>
      <c r="H664" s="323" t="s">
        <v>763</v>
      </c>
    </row>
    <row r="665" spans="1:8">
      <c r="A665" s="21" t="s">
        <v>768</v>
      </c>
      <c r="B665" s="18"/>
      <c r="C665" s="18"/>
      <c r="D665" s="18"/>
      <c r="E665" s="18"/>
      <c r="F665" s="323">
        <v>53.25</v>
      </c>
      <c r="G665" s="323">
        <v>3.75</v>
      </c>
      <c r="H665" s="323" t="s">
        <v>763</v>
      </c>
    </row>
    <row r="666" spans="1:8">
      <c r="A666" s="21" t="s">
        <v>769</v>
      </c>
      <c r="B666" s="18"/>
      <c r="C666" s="18"/>
      <c r="D666" s="18"/>
      <c r="E666" s="18"/>
      <c r="F666" s="323">
        <v>53.25</v>
      </c>
      <c r="G666" s="323">
        <v>4.75</v>
      </c>
      <c r="H666" s="323" t="s">
        <v>763</v>
      </c>
    </row>
    <row r="667" spans="1:8">
      <c r="A667" s="21" t="s">
        <v>770</v>
      </c>
      <c r="B667" s="18"/>
      <c r="C667" s="18"/>
      <c r="D667" s="18"/>
      <c r="E667" s="18"/>
      <c r="F667" s="323">
        <v>53.25</v>
      </c>
      <c r="G667" s="323">
        <v>5.75</v>
      </c>
      <c r="H667" s="323" t="s">
        <v>763</v>
      </c>
    </row>
    <row r="668" spans="1:8">
      <c r="A668" s="21" t="s">
        <v>771</v>
      </c>
      <c r="B668" s="18"/>
      <c r="C668" s="18"/>
      <c r="D668" s="18"/>
      <c r="E668" s="18"/>
      <c r="F668" s="323">
        <v>53.25</v>
      </c>
      <c r="G668" s="323">
        <v>6.75</v>
      </c>
      <c r="H668" s="323" t="s">
        <v>763</v>
      </c>
    </row>
    <row r="669" spans="1:8">
      <c r="A669" s="21" t="s">
        <v>772</v>
      </c>
      <c r="B669" s="18"/>
      <c r="C669" s="18"/>
      <c r="D669" s="18"/>
      <c r="E669" s="18"/>
      <c r="F669" s="323">
        <v>53.25</v>
      </c>
      <c r="G669" s="323">
        <v>7.75</v>
      </c>
      <c r="H669" s="323" t="s">
        <v>763</v>
      </c>
    </row>
    <row r="670" spans="1:8">
      <c r="A670" s="21" t="s">
        <v>773</v>
      </c>
      <c r="B670" s="18"/>
      <c r="C670" s="18"/>
      <c r="D670" s="18"/>
      <c r="E670" s="18"/>
      <c r="F670" s="323">
        <v>53.25</v>
      </c>
      <c r="G670" s="323">
        <v>8.75</v>
      </c>
      <c r="H670" s="323" t="s">
        <v>763</v>
      </c>
    </row>
    <row r="671" spans="1:8">
      <c r="A671" s="21" t="s">
        <v>774</v>
      </c>
      <c r="B671" s="18"/>
      <c r="C671" s="18"/>
      <c r="D671" s="18"/>
      <c r="E671" s="18"/>
      <c r="F671" s="323">
        <v>53.25</v>
      </c>
      <c r="G671" s="323">
        <v>9.75</v>
      </c>
      <c r="H671" s="323" t="s">
        <v>763</v>
      </c>
    </row>
    <row r="672" spans="1:8">
      <c r="A672" s="21" t="s">
        <v>775</v>
      </c>
      <c r="B672" s="18"/>
      <c r="C672" s="18"/>
      <c r="D672" s="18"/>
      <c r="E672" s="18"/>
      <c r="F672" s="323">
        <v>53.75</v>
      </c>
      <c r="G672" s="323">
        <v>-17.25</v>
      </c>
      <c r="H672" s="323" t="s">
        <v>717</v>
      </c>
    </row>
    <row r="673" spans="1:8">
      <c r="A673" s="21" t="s">
        <v>776</v>
      </c>
      <c r="B673" s="18"/>
      <c r="C673" s="18"/>
      <c r="D673" s="18"/>
      <c r="E673" s="18"/>
      <c r="F673" s="323">
        <v>53.75</v>
      </c>
      <c r="G673" s="323">
        <v>-16.25</v>
      </c>
      <c r="H673" s="323" t="s">
        <v>717</v>
      </c>
    </row>
    <row r="674" spans="1:8">
      <c r="A674" s="21" t="s">
        <v>777</v>
      </c>
      <c r="B674" s="18"/>
      <c r="C674" s="18"/>
      <c r="D674" s="18"/>
      <c r="E674" s="18"/>
      <c r="F674" s="323">
        <v>53.75</v>
      </c>
      <c r="G674" s="323">
        <v>-15.25</v>
      </c>
      <c r="H674" s="323" t="s">
        <v>717</v>
      </c>
    </row>
    <row r="675" spans="1:8">
      <c r="A675" s="21" t="s">
        <v>778</v>
      </c>
      <c r="B675" s="18"/>
      <c r="C675" s="18"/>
      <c r="D675" s="18"/>
      <c r="E675" s="18"/>
      <c r="F675" s="323">
        <v>53.75</v>
      </c>
      <c r="G675" s="323">
        <v>-14.25</v>
      </c>
      <c r="H675" s="323" t="s">
        <v>717</v>
      </c>
    </row>
    <row r="676" spans="1:8">
      <c r="A676" s="21" t="s">
        <v>779</v>
      </c>
      <c r="B676" s="18"/>
      <c r="C676" s="18"/>
      <c r="D676" s="18"/>
      <c r="E676" s="18"/>
      <c r="F676" s="323">
        <v>53.75</v>
      </c>
      <c r="G676" s="323">
        <v>-13.25</v>
      </c>
      <c r="H676" s="323" t="s">
        <v>717</v>
      </c>
    </row>
    <row r="677" spans="1:8">
      <c r="A677" s="21" t="s">
        <v>780</v>
      </c>
      <c r="B677" s="18"/>
      <c r="C677" s="18"/>
      <c r="D677" s="18"/>
      <c r="E677" s="18"/>
      <c r="F677" s="323">
        <v>53.75</v>
      </c>
      <c r="G677" s="323">
        <v>-12.25</v>
      </c>
      <c r="H677" s="323" t="s">
        <v>717</v>
      </c>
    </row>
    <row r="678" spans="1:8">
      <c r="A678" s="21" t="s">
        <v>781</v>
      </c>
      <c r="B678" s="330">
        <v>1124.1682653748001</v>
      </c>
      <c r="C678" s="330"/>
      <c r="D678" s="330"/>
      <c r="E678" s="330">
        <v>446.75832789026782</v>
      </c>
      <c r="F678" s="323">
        <v>53.75</v>
      </c>
      <c r="G678" s="323">
        <v>-11.25</v>
      </c>
      <c r="H678" s="323" t="s">
        <v>724</v>
      </c>
    </row>
    <row r="679" spans="1:8">
      <c r="A679" s="21" t="s">
        <v>782</v>
      </c>
      <c r="B679" s="330">
        <v>74.94455102498668</v>
      </c>
      <c r="C679" s="330"/>
      <c r="D679" s="330"/>
      <c r="E679" s="330">
        <v>41.325145329849782</v>
      </c>
      <c r="F679" s="323">
        <v>53.75</v>
      </c>
      <c r="G679" s="323">
        <v>-10.25</v>
      </c>
      <c r="H679" s="323" t="s">
        <v>724</v>
      </c>
    </row>
    <row r="680" spans="1:8">
      <c r="A680" s="21" t="s">
        <v>783</v>
      </c>
      <c r="B680" s="330"/>
      <c r="C680" s="330"/>
      <c r="D680" s="330"/>
      <c r="E680" s="330"/>
      <c r="F680" s="323">
        <v>53.75</v>
      </c>
      <c r="G680" s="323">
        <v>-9.25</v>
      </c>
      <c r="H680" s="323" t="s">
        <v>724</v>
      </c>
    </row>
    <row r="681" spans="1:8">
      <c r="A681" s="21" t="s">
        <v>784</v>
      </c>
      <c r="B681" s="18"/>
      <c r="C681" s="18"/>
      <c r="D681" s="18"/>
      <c r="E681" s="18"/>
      <c r="F681" s="323">
        <v>53.75</v>
      </c>
      <c r="G681" s="323">
        <v>-8.25</v>
      </c>
      <c r="H681" s="323" t="s">
        <v>724</v>
      </c>
    </row>
    <row r="682" spans="1:8">
      <c r="A682" s="21" t="s">
        <v>785</v>
      </c>
      <c r="B682" s="18"/>
      <c r="C682" s="18"/>
      <c r="D682" s="18"/>
      <c r="E682" s="18"/>
      <c r="F682" s="323">
        <v>53.75</v>
      </c>
      <c r="G682" s="323">
        <v>-7.25</v>
      </c>
      <c r="H682" s="323" t="s">
        <v>724</v>
      </c>
    </row>
    <row r="683" spans="1:8">
      <c r="A683" s="21" t="s">
        <v>786</v>
      </c>
      <c r="B683" s="18"/>
      <c r="C683" s="18"/>
      <c r="D683" s="18"/>
      <c r="E683" s="18"/>
      <c r="F683" s="323">
        <v>53.75</v>
      </c>
      <c r="G683" s="323">
        <v>-6.25</v>
      </c>
      <c r="H683" s="323" t="s">
        <v>700</v>
      </c>
    </row>
    <row r="684" spans="1:8">
      <c r="A684" s="21" t="s">
        <v>787</v>
      </c>
      <c r="B684" s="18"/>
      <c r="C684" s="18"/>
      <c r="D684" s="18">
        <v>0.24</v>
      </c>
      <c r="E684" s="18"/>
      <c r="F684" s="323">
        <v>53.75</v>
      </c>
      <c r="G684" s="323">
        <v>-5.25</v>
      </c>
      <c r="H684" s="323" t="s">
        <v>700</v>
      </c>
    </row>
    <row r="685" spans="1:8">
      <c r="A685" s="21" t="s">
        <v>788</v>
      </c>
      <c r="B685" s="18"/>
      <c r="C685" s="18"/>
      <c r="D685" s="18"/>
      <c r="E685" s="18"/>
      <c r="F685" s="323">
        <v>53.75</v>
      </c>
      <c r="G685" s="323">
        <v>-4.25</v>
      </c>
      <c r="H685" s="323" t="s">
        <v>700</v>
      </c>
    </row>
    <row r="686" spans="1:8">
      <c r="A686" s="21" t="s">
        <v>789</v>
      </c>
      <c r="B686" s="18"/>
      <c r="C686" s="18"/>
      <c r="D686" s="18"/>
      <c r="E686" s="18"/>
      <c r="F686" s="323">
        <v>53.75</v>
      </c>
      <c r="G686" s="323">
        <v>-3.25</v>
      </c>
      <c r="H686" s="323" t="s">
        <v>700</v>
      </c>
    </row>
    <row r="687" spans="1:8">
      <c r="A687" s="21" t="s">
        <v>790</v>
      </c>
      <c r="B687" s="18"/>
      <c r="C687" s="18"/>
      <c r="D687" s="18"/>
      <c r="E687" s="18"/>
      <c r="F687" s="323">
        <v>53.75</v>
      </c>
      <c r="G687" s="323">
        <v>-2.25</v>
      </c>
      <c r="H687" s="323" t="s">
        <v>700</v>
      </c>
    </row>
    <row r="688" spans="1:8">
      <c r="A688" s="21" t="s">
        <v>791</v>
      </c>
      <c r="B688" s="18"/>
      <c r="C688" s="18"/>
      <c r="D688" s="18"/>
      <c r="E688" s="18"/>
      <c r="F688" s="323">
        <v>53.75</v>
      </c>
      <c r="G688" s="323">
        <v>-1.25</v>
      </c>
      <c r="H688" s="323" t="s">
        <v>763</v>
      </c>
    </row>
    <row r="689" spans="1:8">
      <c r="A689" s="21" t="s">
        <v>792</v>
      </c>
      <c r="B689" s="18"/>
      <c r="C689" s="18"/>
      <c r="D689" s="18"/>
      <c r="E689" s="18"/>
      <c r="F689" s="323">
        <v>53.75</v>
      </c>
      <c r="G689" s="323">
        <v>-0.25</v>
      </c>
      <c r="H689" s="323" t="s">
        <v>763</v>
      </c>
    </row>
    <row r="690" spans="1:8">
      <c r="A690" s="21" t="s">
        <v>793</v>
      </c>
      <c r="B690" s="18"/>
      <c r="C690" s="18"/>
      <c r="D690" s="18"/>
      <c r="E690" s="18"/>
      <c r="F690" s="323">
        <v>53.75</v>
      </c>
      <c r="G690" s="323">
        <v>0.75</v>
      </c>
      <c r="H690" s="323" t="s">
        <v>763</v>
      </c>
    </row>
    <row r="691" spans="1:8">
      <c r="A691" s="21" t="s">
        <v>794</v>
      </c>
      <c r="B691" s="18"/>
      <c r="C691" s="18"/>
      <c r="D691" s="18"/>
      <c r="E691" s="18"/>
      <c r="F691" s="323">
        <v>53.75</v>
      </c>
      <c r="G691" s="323">
        <v>1.75</v>
      </c>
      <c r="H691" s="323" t="s">
        <v>763</v>
      </c>
    </row>
    <row r="692" spans="1:8">
      <c r="A692" s="21" t="s">
        <v>795</v>
      </c>
      <c r="B692" s="18"/>
      <c r="C692" s="18"/>
      <c r="D692" s="18"/>
      <c r="E692" s="18"/>
      <c r="F692" s="323">
        <v>53.75</v>
      </c>
      <c r="G692" s="323">
        <v>2.75</v>
      </c>
      <c r="H692" s="323" t="s">
        <v>763</v>
      </c>
    </row>
    <row r="693" spans="1:8">
      <c r="A693" s="21" t="s">
        <v>796</v>
      </c>
      <c r="B693" s="18"/>
      <c r="C693" s="18"/>
      <c r="D693" s="18"/>
      <c r="E693" s="18"/>
      <c r="F693" s="323">
        <v>53.75</v>
      </c>
      <c r="G693" s="323">
        <v>3.75</v>
      </c>
      <c r="H693" s="323" t="s">
        <v>763</v>
      </c>
    </row>
    <row r="694" spans="1:8">
      <c r="A694" s="21" t="s">
        <v>797</v>
      </c>
      <c r="B694" s="18"/>
      <c r="C694" s="18"/>
      <c r="D694" s="18"/>
      <c r="E694" s="18"/>
      <c r="F694" s="323">
        <v>53.75</v>
      </c>
      <c r="G694" s="323">
        <v>4.75</v>
      </c>
      <c r="H694" s="323" t="s">
        <v>763</v>
      </c>
    </row>
    <row r="695" spans="1:8">
      <c r="A695" s="21" t="s">
        <v>798</v>
      </c>
      <c r="B695" s="18"/>
      <c r="C695" s="18"/>
      <c r="D695" s="18"/>
      <c r="E695" s="18"/>
      <c r="F695" s="323">
        <v>53.75</v>
      </c>
      <c r="G695" s="323">
        <v>5.75</v>
      </c>
      <c r="H695" s="323" t="s">
        <v>763</v>
      </c>
    </row>
    <row r="696" spans="1:8">
      <c r="A696" s="21" t="s">
        <v>799</v>
      </c>
      <c r="B696" s="18"/>
      <c r="C696" s="18"/>
      <c r="D696" s="18"/>
      <c r="E696" s="18"/>
      <c r="F696" s="323">
        <v>53.75</v>
      </c>
      <c r="G696" s="323">
        <v>6.75</v>
      </c>
      <c r="H696" s="323" t="s">
        <v>763</v>
      </c>
    </row>
    <row r="697" spans="1:8">
      <c r="A697" s="21" t="s">
        <v>800</v>
      </c>
      <c r="B697" s="18"/>
      <c r="C697" s="18"/>
      <c r="D697" s="18"/>
      <c r="E697" s="18"/>
      <c r="F697" s="323">
        <v>53.75</v>
      </c>
      <c r="G697" s="323">
        <v>7.75</v>
      </c>
      <c r="H697" s="323" t="s">
        <v>763</v>
      </c>
    </row>
    <row r="698" spans="1:8">
      <c r="A698" s="21" t="s">
        <v>801</v>
      </c>
      <c r="B698" s="18"/>
      <c r="C698" s="18"/>
      <c r="D698" s="18"/>
      <c r="E698" s="18"/>
      <c r="F698" s="323">
        <v>53.75</v>
      </c>
      <c r="G698" s="323">
        <v>8.75</v>
      </c>
      <c r="H698" s="323" t="s">
        <v>763</v>
      </c>
    </row>
    <row r="699" spans="1:8">
      <c r="A699" s="21" t="s">
        <v>802</v>
      </c>
      <c r="B699" s="18"/>
      <c r="C699" s="18"/>
      <c r="D699" s="18"/>
      <c r="E699" s="18"/>
      <c r="F699" s="323">
        <v>53.75</v>
      </c>
      <c r="G699" s="323">
        <v>9.75</v>
      </c>
      <c r="H699" s="323" t="s">
        <v>763</v>
      </c>
    </row>
    <row r="700" spans="1:8">
      <c r="A700" s="21" t="s">
        <v>803</v>
      </c>
      <c r="B700" s="18"/>
      <c r="C700" s="18"/>
      <c r="D700" s="18"/>
      <c r="E700" s="18"/>
      <c r="F700" s="323">
        <v>53.75</v>
      </c>
      <c r="G700" s="323">
        <v>10.75</v>
      </c>
      <c r="H700" s="323" t="s">
        <v>804</v>
      </c>
    </row>
    <row r="701" spans="1:8">
      <c r="A701" s="21" t="s">
        <v>805</v>
      </c>
      <c r="B701" s="18"/>
      <c r="C701" s="18"/>
      <c r="D701" s="18"/>
      <c r="E701" s="18"/>
      <c r="F701" s="323">
        <v>53.75</v>
      </c>
      <c r="G701" s="323">
        <v>11.75</v>
      </c>
      <c r="H701" s="323" t="s">
        <v>804</v>
      </c>
    </row>
    <row r="702" spans="1:8">
      <c r="A702" s="21" t="s">
        <v>806</v>
      </c>
      <c r="B702" s="18"/>
      <c r="C702" s="18"/>
      <c r="D702" s="18"/>
      <c r="E702" s="18"/>
      <c r="F702" s="323">
        <v>53.75</v>
      </c>
      <c r="G702" s="323">
        <v>12.75</v>
      </c>
      <c r="H702" s="323" t="s">
        <v>807</v>
      </c>
    </row>
    <row r="703" spans="1:8">
      <c r="A703" s="21" t="s">
        <v>808</v>
      </c>
      <c r="B703" s="18"/>
      <c r="C703" s="18"/>
      <c r="D703" s="18"/>
      <c r="E703" s="18"/>
      <c r="F703" s="323">
        <v>53.75</v>
      </c>
      <c r="G703" s="323">
        <v>13.75</v>
      </c>
      <c r="H703" s="323" t="s">
        <v>807</v>
      </c>
    </row>
    <row r="704" spans="1:8">
      <c r="A704" s="21" t="s">
        <v>809</v>
      </c>
      <c r="B704" s="18"/>
      <c r="C704" s="18"/>
      <c r="D704" s="18"/>
      <c r="E704" s="18"/>
      <c r="F704" s="323">
        <v>53.75</v>
      </c>
      <c r="G704" s="323">
        <v>14.75</v>
      </c>
      <c r="H704" s="323" t="s">
        <v>807</v>
      </c>
    </row>
    <row r="705" spans="1:8">
      <c r="A705" s="21" t="s">
        <v>810</v>
      </c>
      <c r="B705" s="18"/>
      <c r="C705" s="18"/>
      <c r="D705" s="18"/>
      <c r="E705" s="18"/>
      <c r="F705" s="323">
        <v>54.25</v>
      </c>
      <c r="G705" s="323">
        <v>-17.25</v>
      </c>
      <c r="H705" s="323" t="s">
        <v>717</v>
      </c>
    </row>
    <row r="706" spans="1:8">
      <c r="A706" s="21" t="s">
        <v>811</v>
      </c>
      <c r="B706" s="18"/>
      <c r="C706" s="18"/>
      <c r="D706" s="18"/>
      <c r="E706" s="18"/>
      <c r="F706" s="323">
        <v>54.25</v>
      </c>
      <c r="G706" s="323">
        <v>-16.25</v>
      </c>
      <c r="H706" s="323" t="s">
        <v>717</v>
      </c>
    </row>
    <row r="707" spans="1:8">
      <c r="A707" s="21" t="s">
        <v>812</v>
      </c>
      <c r="B707" s="18"/>
      <c r="C707" s="18"/>
      <c r="D707" s="18"/>
      <c r="E707" s="18"/>
      <c r="F707" s="323">
        <v>54.25</v>
      </c>
      <c r="G707" s="323">
        <v>-15.25</v>
      </c>
      <c r="H707" s="323" t="s">
        <v>717</v>
      </c>
    </row>
    <row r="708" spans="1:8">
      <c r="A708" s="21" t="s">
        <v>813</v>
      </c>
      <c r="B708" s="18"/>
      <c r="C708" s="18"/>
      <c r="D708" s="18"/>
      <c r="E708" s="18"/>
      <c r="F708" s="323">
        <v>54.25</v>
      </c>
      <c r="G708" s="323">
        <v>-14.25</v>
      </c>
      <c r="H708" s="323" t="s">
        <v>717</v>
      </c>
    </row>
    <row r="709" spans="1:8">
      <c r="A709" s="21" t="s">
        <v>814</v>
      </c>
      <c r="B709" s="18"/>
      <c r="C709" s="18"/>
      <c r="D709" s="18"/>
      <c r="E709" s="18"/>
      <c r="F709" s="323">
        <v>54.25</v>
      </c>
      <c r="G709" s="323">
        <v>-13.25</v>
      </c>
      <c r="H709" s="323" t="s">
        <v>717</v>
      </c>
    </row>
    <row r="710" spans="1:8">
      <c r="A710" s="21" t="s">
        <v>815</v>
      </c>
      <c r="B710" s="18"/>
      <c r="C710" s="18"/>
      <c r="D710" s="18"/>
      <c r="E710" s="18"/>
      <c r="F710" s="323">
        <v>54.25</v>
      </c>
      <c r="G710" s="323">
        <v>-12.25</v>
      </c>
      <c r="H710" s="323" t="s">
        <v>717</v>
      </c>
    </row>
    <row r="711" spans="1:8">
      <c r="A711" s="21" t="s">
        <v>816</v>
      </c>
      <c r="B711" s="330">
        <v>74.94455102498668</v>
      </c>
      <c r="C711" s="330"/>
      <c r="D711" s="330"/>
      <c r="E711" s="330"/>
      <c r="F711" s="323">
        <v>54.25</v>
      </c>
      <c r="G711" s="323">
        <v>-11.25</v>
      </c>
      <c r="H711" s="323" t="s">
        <v>724</v>
      </c>
    </row>
    <row r="712" spans="1:8">
      <c r="A712" s="21" t="s">
        <v>817</v>
      </c>
      <c r="B712" s="330">
        <v>1569.0391202591211</v>
      </c>
      <c r="C712" s="330"/>
      <c r="D712" s="330"/>
      <c r="E712" s="330">
        <v>540.57757674722404</v>
      </c>
      <c r="F712" s="323">
        <v>54.25</v>
      </c>
      <c r="G712" s="323">
        <v>-10.25</v>
      </c>
      <c r="H712" s="323" t="s">
        <v>724</v>
      </c>
    </row>
    <row r="713" spans="1:8">
      <c r="A713" s="21" t="s">
        <v>818</v>
      </c>
      <c r="B713" s="330">
        <v>288.78633661628197</v>
      </c>
      <c r="C713" s="330"/>
      <c r="D713" s="330"/>
      <c r="E713" s="330">
        <v>749.43709503592424</v>
      </c>
      <c r="F713" s="323">
        <v>54.25</v>
      </c>
      <c r="G713" s="323">
        <v>-9.25</v>
      </c>
      <c r="H713" s="323" t="s">
        <v>724</v>
      </c>
    </row>
    <row r="714" spans="1:8">
      <c r="A714" s="21" t="s">
        <v>819</v>
      </c>
      <c r="B714" s="330"/>
      <c r="C714" s="330"/>
      <c r="D714" s="330"/>
      <c r="E714" s="330"/>
      <c r="F714" s="323">
        <v>54.25</v>
      </c>
      <c r="G714" s="323">
        <v>-8.25</v>
      </c>
      <c r="H714" s="323" t="s">
        <v>724</v>
      </c>
    </row>
    <row r="715" spans="1:8">
      <c r="A715" s="21" t="s">
        <v>820</v>
      </c>
      <c r="B715" s="330"/>
      <c r="C715" s="330"/>
      <c r="D715" s="330"/>
      <c r="E715" s="330"/>
      <c r="F715" s="323">
        <v>54.25</v>
      </c>
      <c r="G715" s="323">
        <v>-7.25</v>
      </c>
      <c r="H715" s="323" t="s">
        <v>724</v>
      </c>
    </row>
    <row r="716" spans="1:8">
      <c r="A716" s="21" t="s">
        <v>821</v>
      </c>
      <c r="B716" s="332"/>
      <c r="C716" s="332"/>
      <c r="D716" s="332"/>
      <c r="E716" s="332"/>
      <c r="F716" s="323">
        <v>54.25</v>
      </c>
      <c r="G716" s="323">
        <v>-6.25</v>
      </c>
      <c r="H716" s="323" t="s">
        <v>700</v>
      </c>
    </row>
    <row r="717" spans="1:8">
      <c r="A717" s="21" t="s">
        <v>822</v>
      </c>
      <c r="B717" s="18"/>
      <c r="C717" s="18"/>
      <c r="D717" s="18"/>
      <c r="E717" s="18"/>
      <c r="F717" s="323">
        <v>54.25</v>
      </c>
      <c r="G717" s="323">
        <v>-5.25</v>
      </c>
      <c r="H717" s="323" t="s">
        <v>700</v>
      </c>
    </row>
    <row r="718" spans="1:8">
      <c r="A718" s="21" t="s">
        <v>823</v>
      </c>
      <c r="B718" s="18"/>
      <c r="C718" s="18"/>
      <c r="D718" s="18"/>
      <c r="E718" s="18"/>
      <c r="F718" s="323">
        <v>54.25</v>
      </c>
      <c r="G718" s="323">
        <v>-4.25</v>
      </c>
      <c r="H718" s="323" t="s">
        <v>700</v>
      </c>
    </row>
    <row r="719" spans="1:8">
      <c r="A719" s="21" t="s">
        <v>824</v>
      </c>
      <c r="B719" s="18"/>
      <c r="C719" s="18"/>
      <c r="D719" s="18"/>
      <c r="E719" s="18"/>
      <c r="F719" s="323">
        <v>54.25</v>
      </c>
      <c r="G719" s="323">
        <v>-3.25</v>
      </c>
      <c r="H719" s="323" t="s">
        <v>700</v>
      </c>
    </row>
    <row r="720" spans="1:8">
      <c r="A720" s="21" t="s">
        <v>825</v>
      </c>
      <c r="B720" s="18"/>
      <c r="C720" s="18"/>
      <c r="D720" s="18"/>
      <c r="E720" s="18"/>
      <c r="F720" s="323">
        <v>54.25</v>
      </c>
      <c r="G720" s="323">
        <v>-2.25</v>
      </c>
      <c r="H720" s="323" t="s">
        <v>700</v>
      </c>
    </row>
    <row r="721" spans="1:8">
      <c r="A721" s="21" t="s">
        <v>826</v>
      </c>
      <c r="B721" s="18"/>
      <c r="C721" s="18"/>
      <c r="D721" s="18"/>
      <c r="E721" s="18"/>
      <c r="F721" s="323">
        <v>54.25</v>
      </c>
      <c r="G721" s="323">
        <v>-1.25</v>
      </c>
      <c r="H721" s="323" t="s">
        <v>763</v>
      </c>
    </row>
    <row r="722" spans="1:8">
      <c r="A722" s="21" t="s">
        <v>827</v>
      </c>
      <c r="B722" s="18"/>
      <c r="C722" s="18"/>
      <c r="D722" s="18"/>
      <c r="E722" s="18"/>
      <c r="F722" s="323">
        <v>54.25</v>
      </c>
      <c r="G722" s="323">
        <v>-0.25</v>
      </c>
      <c r="H722" s="323" t="s">
        <v>763</v>
      </c>
    </row>
    <row r="723" spans="1:8">
      <c r="A723" s="21" t="s">
        <v>828</v>
      </c>
      <c r="B723" s="18"/>
      <c r="C723" s="18"/>
      <c r="D723" s="18"/>
      <c r="E723" s="18"/>
      <c r="F723" s="323">
        <v>54.25</v>
      </c>
      <c r="G723" s="323">
        <v>0.75</v>
      </c>
      <c r="H723" s="323" t="s">
        <v>763</v>
      </c>
    </row>
    <row r="724" spans="1:8">
      <c r="A724" s="21" t="s">
        <v>829</v>
      </c>
      <c r="B724" s="18"/>
      <c r="C724" s="18"/>
      <c r="D724" s="18"/>
      <c r="E724" s="18"/>
      <c r="F724" s="323">
        <v>54.25</v>
      </c>
      <c r="G724" s="323">
        <v>1.75</v>
      </c>
      <c r="H724" s="323" t="s">
        <v>763</v>
      </c>
    </row>
    <row r="725" spans="1:8">
      <c r="A725" s="21" t="s">
        <v>830</v>
      </c>
      <c r="B725" s="18"/>
      <c r="C725" s="18"/>
      <c r="D725" s="18"/>
      <c r="E725" s="18"/>
      <c r="F725" s="323">
        <v>54.25</v>
      </c>
      <c r="G725" s="323">
        <v>2.75</v>
      </c>
      <c r="H725" s="323" t="s">
        <v>763</v>
      </c>
    </row>
    <row r="726" spans="1:8">
      <c r="A726" s="21" t="s">
        <v>831</v>
      </c>
      <c r="B726" s="18"/>
      <c r="C726" s="18"/>
      <c r="D726" s="18"/>
      <c r="E726" s="18"/>
      <c r="F726" s="323">
        <v>54.25</v>
      </c>
      <c r="G726" s="323">
        <v>3.75</v>
      </c>
      <c r="H726" s="323" t="s">
        <v>763</v>
      </c>
    </row>
    <row r="727" spans="1:8">
      <c r="A727" s="21" t="s">
        <v>832</v>
      </c>
      <c r="B727" s="18"/>
      <c r="C727" s="18"/>
      <c r="D727" s="18"/>
      <c r="E727" s="18"/>
      <c r="F727" s="323">
        <v>54.25</v>
      </c>
      <c r="G727" s="323">
        <v>4.75</v>
      </c>
      <c r="H727" s="323" t="s">
        <v>763</v>
      </c>
    </row>
    <row r="728" spans="1:8">
      <c r="A728" s="21" t="s">
        <v>833</v>
      </c>
      <c r="B728" s="18"/>
      <c r="C728" s="18"/>
      <c r="D728" s="18"/>
      <c r="E728" s="18"/>
      <c r="F728" s="323">
        <v>54.25</v>
      </c>
      <c r="G728" s="323">
        <v>5.75</v>
      </c>
      <c r="H728" s="323" t="s">
        <v>763</v>
      </c>
    </row>
    <row r="729" spans="1:8">
      <c r="A729" s="21" t="s">
        <v>834</v>
      </c>
      <c r="B729" s="18"/>
      <c r="C729" s="18"/>
      <c r="D729" s="18"/>
      <c r="E729" s="18"/>
      <c r="F729" s="323">
        <v>54.25</v>
      </c>
      <c r="G729" s="323">
        <v>6.75</v>
      </c>
      <c r="H729" s="323" t="s">
        <v>763</v>
      </c>
    </row>
    <row r="730" spans="1:8">
      <c r="A730" s="21" t="s">
        <v>835</v>
      </c>
      <c r="B730" s="18"/>
      <c r="C730" s="18"/>
      <c r="D730" s="18"/>
      <c r="E730" s="18"/>
      <c r="F730" s="323">
        <v>54.25</v>
      </c>
      <c r="G730" s="323">
        <v>7.75</v>
      </c>
      <c r="H730" s="323" t="s">
        <v>763</v>
      </c>
    </row>
    <row r="731" spans="1:8">
      <c r="A731" s="21" t="s">
        <v>836</v>
      </c>
      <c r="B731" s="18"/>
      <c r="C731" s="18"/>
      <c r="D731" s="18"/>
      <c r="E731" s="18"/>
      <c r="F731" s="323">
        <v>54.25</v>
      </c>
      <c r="G731" s="323">
        <v>8.75</v>
      </c>
      <c r="H731" s="323" t="s">
        <v>763</v>
      </c>
    </row>
    <row r="732" spans="1:8">
      <c r="A732" s="21" t="s">
        <v>837</v>
      </c>
      <c r="B732" s="18"/>
      <c r="C732" s="18"/>
      <c r="D732" s="18"/>
      <c r="E732" s="18"/>
      <c r="F732" s="323">
        <v>54.25</v>
      </c>
      <c r="G732" s="323">
        <v>9.75</v>
      </c>
      <c r="H732" s="323" t="s">
        <v>763</v>
      </c>
    </row>
    <row r="733" spans="1:8">
      <c r="A733" s="21" t="s">
        <v>838</v>
      </c>
      <c r="B733" s="18"/>
      <c r="C733" s="18"/>
      <c r="D733" s="18"/>
      <c r="E733" s="18"/>
      <c r="F733" s="323">
        <v>54.25</v>
      </c>
      <c r="G733" s="323">
        <v>10.75</v>
      </c>
      <c r="H733" s="323" t="s">
        <v>804</v>
      </c>
    </row>
    <row r="734" spans="1:8">
      <c r="A734" s="21" t="s">
        <v>839</v>
      </c>
      <c r="B734" s="18"/>
      <c r="C734" s="18"/>
      <c r="D734" s="18"/>
      <c r="E734" s="18"/>
      <c r="F734" s="323">
        <v>54.25</v>
      </c>
      <c r="G734" s="323">
        <v>11.75</v>
      </c>
      <c r="H734" s="323" t="s">
        <v>804</v>
      </c>
    </row>
    <row r="735" spans="1:8">
      <c r="A735" s="21" t="s">
        <v>840</v>
      </c>
      <c r="B735" s="18"/>
      <c r="C735" s="18"/>
      <c r="D735" s="18"/>
      <c r="E735" s="18"/>
      <c r="F735" s="323">
        <v>54.25</v>
      </c>
      <c r="G735" s="323">
        <v>12.75</v>
      </c>
      <c r="H735" s="323" t="s">
        <v>807</v>
      </c>
    </row>
    <row r="736" spans="1:8">
      <c r="A736" s="21" t="s">
        <v>841</v>
      </c>
      <c r="B736" s="18"/>
      <c r="C736" s="18"/>
      <c r="D736" s="18"/>
      <c r="E736" s="18"/>
      <c r="F736" s="323">
        <v>54.25</v>
      </c>
      <c r="G736" s="323">
        <v>13.75</v>
      </c>
      <c r="H736" s="323" t="s">
        <v>807</v>
      </c>
    </row>
    <row r="737" spans="1:8">
      <c r="A737" s="21" t="s">
        <v>842</v>
      </c>
      <c r="B737" s="18"/>
      <c r="C737" s="18"/>
      <c r="D737" s="18"/>
      <c r="E737" s="18"/>
      <c r="F737" s="323">
        <v>54.25</v>
      </c>
      <c r="G737" s="323">
        <v>14.75</v>
      </c>
      <c r="H737" s="323" t="s">
        <v>807</v>
      </c>
    </row>
    <row r="738" spans="1:8">
      <c r="A738" s="21" t="s">
        <v>843</v>
      </c>
      <c r="B738" s="18"/>
      <c r="C738" s="18"/>
      <c r="D738" s="18"/>
      <c r="E738" s="18"/>
      <c r="F738" s="323">
        <v>54.75</v>
      </c>
      <c r="G738" s="323">
        <v>-17.25</v>
      </c>
      <c r="H738" s="323" t="s">
        <v>844</v>
      </c>
    </row>
    <row r="739" spans="1:8">
      <c r="A739" s="21" t="s">
        <v>845</v>
      </c>
      <c r="B739" s="18"/>
      <c r="C739" s="18"/>
      <c r="D739" s="18"/>
      <c r="E739" s="18"/>
      <c r="F739" s="323">
        <v>54.75</v>
      </c>
      <c r="G739" s="323">
        <v>-16.25</v>
      </c>
      <c r="H739" s="323" t="s">
        <v>844</v>
      </c>
    </row>
    <row r="740" spans="1:8">
      <c r="A740" s="21" t="s">
        <v>846</v>
      </c>
      <c r="B740" s="18"/>
      <c r="C740" s="18"/>
      <c r="D740" s="18"/>
      <c r="E740" s="18"/>
      <c r="F740" s="323">
        <v>54.75</v>
      </c>
      <c r="G740" s="323">
        <v>-15.25</v>
      </c>
      <c r="H740" s="323" t="s">
        <v>844</v>
      </c>
    </row>
    <row r="741" spans="1:8">
      <c r="A741" s="21" t="s">
        <v>847</v>
      </c>
      <c r="B741" s="18"/>
      <c r="C741" s="18"/>
      <c r="D741" s="18"/>
      <c r="E741" s="18"/>
      <c r="F741" s="323">
        <v>54.75</v>
      </c>
      <c r="G741" s="323">
        <v>-14.25</v>
      </c>
      <c r="H741" s="323" t="s">
        <v>844</v>
      </c>
    </row>
    <row r="742" spans="1:8">
      <c r="A742" s="21" t="s">
        <v>848</v>
      </c>
      <c r="B742" s="18"/>
      <c r="C742" s="18"/>
      <c r="D742" s="18"/>
      <c r="E742" s="18"/>
      <c r="F742" s="323">
        <v>54.75</v>
      </c>
      <c r="G742" s="323">
        <v>-13.25</v>
      </c>
      <c r="H742" s="323" t="s">
        <v>844</v>
      </c>
    </row>
    <row r="743" spans="1:8">
      <c r="A743" s="21" t="s">
        <v>849</v>
      </c>
      <c r="B743" s="18"/>
      <c r="C743" s="18"/>
      <c r="D743" s="18"/>
      <c r="E743" s="18"/>
      <c r="F743" s="323">
        <v>54.75</v>
      </c>
      <c r="G743" s="323">
        <v>-12.25</v>
      </c>
      <c r="H743" s="323" t="s">
        <v>844</v>
      </c>
    </row>
    <row r="744" spans="1:8">
      <c r="A744" s="21" t="s">
        <v>850</v>
      </c>
      <c r="B744" s="18"/>
      <c r="C744" s="330">
        <v>4.9200000000000001E-2</v>
      </c>
      <c r="D744" s="330"/>
      <c r="E744" s="330"/>
      <c r="F744" s="323">
        <v>54.75</v>
      </c>
      <c r="G744" s="323">
        <v>-11.25</v>
      </c>
      <c r="H744" s="323" t="s">
        <v>1206</v>
      </c>
    </row>
    <row r="745" spans="1:8">
      <c r="A745" s="21" t="s">
        <v>851</v>
      </c>
      <c r="B745" s="18">
        <v>1947.6141795372509</v>
      </c>
      <c r="C745" s="330">
        <v>4.9200000000000001E-2</v>
      </c>
      <c r="D745" s="330"/>
      <c r="E745" s="330">
        <v>662.18824623017167</v>
      </c>
      <c r="F745" s="323">
        <v>54.75</v>
      </c>
      <c r="G745" s="323">
        <v>-10.25</v>
      </c>
      <c r="H745" s="323" t="s">
        <v>1206</v>
      </c>
    </row>
    <row r="746" spans="1:8">
      <c r="A746" s="21" t="s">
        <v>852</v>
      </c>
      <c r="B746" s="18">
        <v>243.45177244215631</v>
      </c>
      <c r="C746" s="330"/>
      <c r="D746" s="330">
        <v>12.77811688311688</v>
      </c>
      <c r="E746" s="330">
        <v>713.51708375220312</v>
      </c>
      <c r="F746" s="323">
        <v>54.75</v>
      </c>
      <c r="G746" s="323">
        <v>-9.25</v>
      </c>
      <c r="H746" s="323" t="s">
        <v>1206</v>
      </c>
    </row>
    <row r="747" spans="1:8">
      <c r="A747" s="21" t="s">
        <v>853</v>
      </c>
      <c r="B747" s="18"/>
      <c r="C747" s="330"/>
      <c r="D747" s="330"/>
      <c r="E747" s="330"/>
      <c r="F747" s="323">
        <v>54.75</v>
      </c>
      <c r="G747" s="323">
        <v>-8.25</v>
      </c>
      <c r="H747" s="323" t="s">
        <v>1206</v>
      </c>
    </row>
    <row r="748" spans="1:8">
      <c r="A748" s="21" t="s">
        <v>854</v>
      </c>
      <c r="B748" s="18"/>
      <c r="C748" s="18"/>
      <c r="D748" s="18"/>
      <c r="E748" s="18"/>
      <c r="F748" s="323">
        <v>54.75</v>
      </c>
      <c r="G748" s="323">
        <v>-7.25</v>
      </c>
      <c r="H748" s="323" t="s">
        <v>1206</v>
      </c>
    </row>
    <row r="749" spans="1:8">
      <c r="A749" s="21" t="s">
        <v>855</v>
      </c>
      <c r="B749" s="18"/>
      <c r="C749" s="18"/>
      <c r="D749" s="18"/>
      <c r="E749" s="18"/>
      <c r="F749" s="323">
        <v>54.75</v>
      </c>
      <c r="G749" s="323">
        <v>-6.25</v>
      </c>
      <c r="H749" s="323" t="s">
        <v>700</v>
      </c>
    </row>
    <row r="750" spans="1:8">
      <c r="A750" s="21" t="s">
        <v>856</v>
      </c>
      <c r="B750" s="18"/>
      <c r="C750" s="18"/>
      <c r="D750" s="18"/>
      <c r="E750" s="18"/>
      <c r="F750" s="323">
        <v>54.75</v>
      </c>
      <c r="G750" s="323">
        <v>-5.25</v>
      </c>
      <c r="H750" s="323" t="s">
        <v>700</v>
      </c>
    </row>
    <row r="751" spans="1:8">
      <c r="A751" s="21" t="s">
        <v>857</v>
      </c>
      <c r="B751" s="18"/>
      <c r="C751" s="18"/>
      <c r="D751" s="18"/>
      <c r="E751" s="18"/>
      <c r="F751" s="323">
        <v>54.75</v>
      </c>
      <c r="G751" s="323">
        <v>-4.25</v>
      </c>
      <c r="H751" s="323" t="s">
        <v>700</v>
      </c>
    </row>
    <row r="752" spans="1:8">
      <c r="A752" s="21" t="s">
        <v>858</v>
      </c>
      <c r="B752" s="18"/>
      <c r="C752" s="18"/>
      <c r="D752" s="18"/>
      <c r="E752" s="18"/>
      <c r="F752" s="323">
        <v>54.75</v>
      </c>
      <c r="G752" s="323">
        <v>-3.25</v>
      </c>
      <c r="H752" s="323" t="s">
        <v>700</v>
      </c>
    </row>
    <row r="753" spans="1:8">
      <c r="A753" s="21" t="s">
        <v>859</v>
      </c>
      <c r="B753" s="18"/>
      <c r="C753" s="18"/>
      <c r="D753" s="18"/>
      <c r="E753" s="18"/>
      <c r="F753" s="323">
        <v>54.75</v>
      </c>
      <c r="G753" s="323">
        <v>-2.25</v>
      </c>
      <c r="H753" s="323" t="s">
        <v>700</v>
      </c>
    </row>
    <row r="754" spans="1:8">
      <c r="A754" s="21" t="s">
        <v>860</v>
      </c>
      <c r="B754" s="18"/>
      <c r="C754" s="18"/>
      <c r="D754" s="18"/>
      <c r="E754" s="18"/>
      <c r="F754" s="323">
        <v>54.75</v>
      </c>
      <c r="G754" s="323">
        <v>-1.25</v>
      </c>
      <c r="H754" s="323" t="s">
        <v>763</v>
      </c>
    </row>
    <row r="755" spans="1:8">
      <c r="A755" s="21" t="s">
        <v>861</v>
      </c>
      <c r="B755" s="18"/>
      <c r="C755" s="18"/>
      <c r="D755" s="18"/>
      <c r="E755" s="18"/>
      <c r="F755" s="323">
        <v>54.75</v>
      </c>
      <c r="G755" s="323">
        <v>-0.25</v>
      </c>
      <c r="H755" s="323" t="s">
        <v>763</v>
      </c>
    </row>
    <row r="756" spans="1:8">
      <c r="A756" s="21" t="s">
        <v>862</v>
      </c>
      <c r="B756" s="18"/>
      <c r="C756" s="18"/>
      <c r="D756" s="18"/>
      <c r="E756" s="18"/>
      <c r="F756" s="323">
        <v>54.75</v>
      </c>
      <c r="G756" s="323">
        <v>0.75</v>
      </c>
      <c r="H756" s="323" t="s">
        <v>763</v>
      </c>
    </row>
    <row r="757" spans="1:8">
      <c r="A757" s="21" t="s">
        <v>863</v>
      </c>
      <c r="B757" s="18"/>
      <c r="C757" s="18"/>
      <c r="D757" s="18"/>
      <c r="E757" s="18"/>
      <c r="F757" s="323">
        <v>54.75</v>
      </c>
      <c r="G757" s="323">
        <v>1.75</v>
      </c>
      <c r="H757" s="323" t="s">
        <v>763</v>
      </c>
    </row>
    <row r="758" spans="1:8">
      <c r="A758" s="21" t="s">
        <v>864</v>
      </c>
      <c r="B758" s="18"/>
      <c r="C758" s="18"/>
      <c r="D758" s="18"/>
      <c r="E758" s="18"/>
      <c r="F758" s="323">
        <v>54.75</v>
      </c>
      <c r="G758" s="323">
        <v>2.75</v>
      </c>
      <c r="H758" s="323" t="s">
        <v>763</v>
      </c>
    </row>
    <row r="759" spans="1:8">
      <c r="A759" s="21" t="s">
        <v>865</v>
      </c>
      <c r="B759" s="18"/>
      <c r="C759" s="18"/>
      <c r="D759" s="18"/>
      <c r="E759" s="18"/>
      <c r="F759" s="323">
        <v>54.75</v>
      </c>
      <c r="G759" s="323">
        <v>3.75</v>
      </c>
      <c r="H759" s="323" t="s">
        <v>763</v>
      </c>
    </row>
    <row r="760" spans="1:8">
      <c r="A760" s="21" t="s">
        <v>866</v>
      </c>
      <c r="B760" s="18"/>
      <c r="C760" s="18"/>
      <c r="D760" s="18"/>
      <c r="E760" s="18"/>
      <c r="F760" s="323">
        <v>54.75</v>
      </c>
      <c r="G760" s="323">
        <v>4.75</v>
      </c>
      <c r="H760" s="323" t="s">
        <v>763</v>
      </c>
    </row>
    <row r="761" spans="1:8">
      <c r="A761" s="21" t="s">
        <v>867</v>
      </c>
      <c r="B761" s="18"/>
      <c r="C761" s="18"/>
      <c r="D761" s="18"/>
      <c r="E761" s="18"/>
      <c r="F761" s="323">
        <v>54.75</v>
      </c>
      <c r="G761" s="323">
        <v>5.75</v>
      </c>
      <c r="H761" s="323" t="s">
        <v>763</v>
      </c>
    </row>
    <row r="762" spans="1:8">
      <c r="A762" s="21" t="s">
        <v>868</v>
      </c>
      <c r="B762" s="18"/>
      <c r="C762" s="18"/>
      <c r="D762" s="18"/>
      <c r="E762" s="18"/>
      <c r="F762" s="323">
        <v>54.75</v>
      </c>
      <c r="G762" s="323">
        <v>6.75</v>
      </c>
      <c r="H762" s="323" t="s">
        <v>763</v>
      </c>
    </row>
    <row r="763" spans="1:8">
      <c r="A763" s="21" t="s">
        <v>869</v>
      </c>
      <c r="B763" s="18"/>
      <c r="C763" s="18"/>
      <c r="D763" s="18"/>
      <c r="E763" s="18"/>
      <c r="F763" s="323">
        <v>54.75</v>
      </c>
      <c r="G763" s="323">
        <v>7.75</v>
      </c>
      <c r="H763" s="323" t="s">
        <v>763</v>
      </c>
    </row>
    <row r="764" spans="1:8">
      <c r="A764" s="21" t="s">
        <v>870</v>
      </c>
      <c r="B764" s="18"/>
      <c r="C764" s="18"/>
      <c r="D764" s="18"/>
      <c r="E764" s="18"/>
      <c r="F764" s="323">
        <v>54.75</v>
      </c>
      <c r="G764" s="323">
        <v>8.75</v>
      </c>
      <c r="H764" s="323" t="s">
        <v>763</v>
      </c>
    </row>
    <row r="765" spans="1:8">
      <c r="A765" s="21" t="s">
        <v>871</v>
      </c>
      <c r="B765" s="18"/>
      <c r="C765" s="18"/>
      <c r="D765" s="18"/>
      <c r="E765" s="18"/>
      <c r="F765" s="323">
        <v>54.75</v>
      </c>
      <c r="G765" s="323">
        <v>9.75</v>
      </c>
      <c r="H765" s="323" t="s">
        <v>804</v>
      </c>
    </row>
    <row r="766" spans="1:8">
      <c r="A766" s="21" t="s">
        <v>872</v>
      </c>
      <c r="B766" s="18"/>
      <c r="C766" s="18"/>
      <c r="D766" s="18"/>
      <c r="E766" s="18"/>
      <c r="F766" s="323">
        <v>54.75</v>
      </c>
      <c r="G766" s="323">
        <v>10.75</v>
      </c>
      <c r="H766" s="323" t="s">
        <v>804</v>
      </c>
    </row>
    <row r="767" spans="1:8">
      <c r="A767" s="21" t="s">
        <v>873</v>
      </c>
      <c r="B767" s="18"/>
      <c r="C767" s="18"/>
      <c r="D767" s="18"/>
      <c r="E767" s="18"/>
      <c r="F767" s="323">
        <v>54.75</v>
      </c>
      <c r="G767" s="323">
        <v>11.75</v>
      </c>
      <c r="H767" s="323" t="s">
        <v>804</v>
      </c>
    </row>
    <row r="768" spans="1:8">
      <c r="A768" s="21" t="s">
        <v>874</v>
      </c>
      <c r="B768" s="18"/>
      <c r="C768" s="18"/>
      <c r="D768" s="18"/>
      <c r="E768" s="18"/>
      <c r="F768" s="323">
        <v>54.75</v>
      </c>
      <c r="G768" s="323">
        <v>12.75</v>
      </c>
      <c r="H768" s="323" t="s">
        <v>807</v>
      </c>
    </row>
    <row r="769" spans="1:8">
      <c r="A769" s="21" t="s">
        <v>875</v>
      </c>
      <c r="B769" s="18"/>
      <c r="C769" s="18"/>
      <c r="D769" s="18"/>
      <c r="E769" s="18"/>
      <c r="F769" s="323">
        <v>54.75</v>
      </c>
      <c r="G769" s="323">
        <v>13.75</v>
      </c>
      <c r="H769" s="323" t="s">
        <v>807</v>
      </c>
    </row>
    <row r="770" spans="1:8">
      <c r="A770" s="21" t="s">
        <v>876</v>
      </c>
      <c r="B770" s="18"/>
      <c r="C770" s="18"/>
      <c r="D770" s="18"/>
      <c r="E770" s="18"/>
      <c r="F770" s="323">
        <v>54.75</v>
      </c>
      <c r="G770" s="323">
        <v>14.75</v>
      </c>
      <c r="H770" s="323" t="s">
        <v>807</v>
      </c>
    </row>
    <row r="771" spans="1:8">
      <c r="A771" s="21" t="s">
        <v>877</v>
      </c>
      <c r="B771" s="18"/>
      <c r="C771" s="18"/>
      <c r="D771" s="18"/>
      <c r="E771" s="18"/>
      <c r="F771" s="323">
        <v>55.25</v>
      </c>
      <c r="G771" s="323">
        <v>-17.25</v>
      </c>
      <c r="H771" s="323" t="s">
        <v>844</v>
      </c>
    </row>
    <row r="772" spans="1:8">
      <c r="A772" s="21" t="s">
        <v>878</v>
      </c>
      <c r="B772" s="18"/>
      <c r="C772" s="18"/>
      <c r="D772" s="18"/>
      <c r="E772" s="18"/>
      <c r="F772" s="323">
        <v>55.25</v>
      </c>
      <c r="G772" s="323">
        <v>-16.25</v>
      </c>
      <c r="H772" s="323" t="s">
        <v>844</v>
      </c>
    </row>
    <row r="773" spans="1:8">
      <c r="A773" s="21" t="s">
        <v>879</v>
      </c>
      <c r="B773" s="18"/>
      <c r="C773" s="18"/>
      <c r="D773" s="18"/>
      <c r="E773" s="18"/>
      <c r="F773" s="323">
        <v>55.25</v>
      </c>
      <c r="G773" s="323">
        <v>-15.25</v>
      </c>
      <c r="H773" s="323" t="s">
        <v>844</v>
      </c>
    </row>
    <row r="774" spans="1:8">
      <c r="A774" s="21" t="s">
        <v>880</v>
      </c>
      <c r="B774" s="18"/>
      <c r="C774" s="18"/>
      <c r="D774" s="18"/>
      <c r="E774" s="18"/>
      <c r="F774" s="323">
        <v>55.25</v>
      </c>
      <c r="G774" s="323">
        <v>-14.25</v>
      </c>
      <c r="H774" s="323" t="s">
        <v>844</v>
      </c>
    </row>
    <row r="775" spans="1:8">
      <c r="A775" s="21" t="s">
        <v>881</v>
      </c>
      <c r="B775" s="18"/>
      <c r="C775" s="18"/>
      <c r="D775" s="18"/>
      <c r="E775" s="18"/>
      <c r="F775" s="323">
        <v>55.25</v>
      </c>
      <c r="G775" s="323">
        <v>-13.25</v>
      </c>
      <c r="H775" s="323" t="s">
        <v>844</v>
      </c>
    </row>
    <row r="776" spans="1:8">
      <c r="A776" s="21" t="s">
        <v>882</v>
      </c>
      <c r="B776" s="18"/>
      <c r="C776" s="18"/>
      <c r="D776" s="18"/>
      <c r="E776" s="18"/>
      <c r="F776" s="323">
        <v>55.25</v>
      </c>
      <c r="G776" s="323">
        <v>-12.25</v>
      </c>
      <c r="H776" s="323" t="s">
        <v>844</v>
      </c>
    </row>
    <row r="777" spans="1:8">
      <c r="A777" s="21" t="s">
        <v>883</v>
      </c>
      <c r="B777" s="330"/>
      <c r="C777" s="330"/>
      <c r="D777" s="330"/>
      <c r="E777" s="330"/>
      <c r="F777" s="323">
        <v>55.25</v>
      </c>
      <c r="G777" s="323">
        <v>-11.25</v>
      </c>
      <c r="H777" s="323" t="s">
        <v>1206</v>
      </c>
    </row>
    <row r="778" spans="1:8">
      <c r="A778" s="21" t="s">
        <v>884</v>
      </c>
      <c r="B778" s="330">
        <v>400.97938990472812</v>
      </c>
      <c r="C778" s="330"/>
      <c r="D778" s="330"/>
      <c r="E778" s="330">
        <v>319.07115216397932</v>
      </c>
      <c r="F778" s="323">
        <v>55.25</v>
      </c>
      <c r="G778" s="323">
        <v>-10.25</v>
      </c>
      <c r="H778" s="323" t="s">
        <v>1206</v>
      </c>
    </row>
    <row r="779" spans="1:8">
      <c r="A779" s="21" t="s">
        <v>885</v>
      </c>
      <c r="B779" s="330">
        <v>2215.6157105450029</v>
      </c>
      <c r="C779" s="330"/>
      <c r="D779" s="330">
        <v>17.037489177489171</v>
      </c>
      <c r="E779" s="330">
        <v>2027.257871140414</v>
      </c>
      <c r="F779" s="323">
        <v>55.25</v>
      </c>
      <c r="G779" s="323">
        <v>-9.25</v>
      </c>
      <c r="H779" s="323" t="s">
        <v>1206</v>
      </c>
    </row>
    <row r="780" spans="1:8">
      <c r="A780" s="21" t="s">
        <v>886</v>
      </c>
      <c r="B780" s="330">
        <v>1059.2197914447599</v>
      </c>
      <c r="C780" s="330"/>
      <c r="D780" s="330"/>
      <c r="E780" s="330">
        <v>1230.9672566094389</v>
      </c>
      <c r="F780" s="323">
        <v>55.25</v>
      </c>
      <c r="G780" s="323">
        <v>-8.25</v>
      </c>
      <c r="H780" s="323" t="s">
        <v>1206</v>
      </c>
    </row>
    <row r="781" spans="1:8">
      <c r="A781" s="21" t="s">
        <v>887</v>
      </c>
      <c r="B781" s="18"/>
      <c r="C781" s="18"/>
      <c r="D781" s="18"/>
      <c r="E781" s="18">
        <v>69.363293948691165</v>
      </c>
      <c r="F781" s="323">
        <v>55.25</v>
      </c>
      <c r="G781" s="323">
        <v>-7.25</v>
      </c>
      <c r="H781" s="323" t="s">
        <v>1206</v>
      </c>
    </row>
    <row r="782" spans="1:8">
      <c r="A782" s="21" t="s">
        <v>888</v>
      </c>
      <c r="B782" s="18"/>
      <c r="C782" s="18"/>
      <c r="D782" s="18"/>
      <c r="E782" s="18"/>
      <c r="F782" s="323">
        <v>55.25</v>
      </c>
      <c r="G782" s="323">
        <v>-6.25</v>
      </c>
      <c r="H782" s="323" t="s">
        <v>1206</v>
      </c>
    </row>
    <row r="783" spans="1:8">
      <c r="A783" s="21" t="s">
        <v>889</v>
      </c>
      <c r="B783" s="18"/>
      <c r="C783" s="18"/>
      <c r="D783" s="18"/>
      <c r="E783" s="18"/>
      <c r="F783" s="323">
        <v>55.25</v>
      </c>
      <c r="G783" s="323">
        <v>-5.25</v>
      </c>
      <c r="H783" s="323" t="s">
        <v>1206</v>
      </c>
    </row>
    <row r="784" spans="1:8">
      <c r="A784" s="21" t="s">
        <v>890</v>
      </c>
      <c r="B784" s="18"/>
      <c r="C784" s="18"/>
      <c r="D784" s="18"/>
      <c r="E784" s="18"/>
      <c r="F784" s="323">
        <v>55.25</v>
      </c>
      <c r="G784" s="323">
        <v>-4.25</v>
      </c>
      <c r="H784" s="323" t="s">
        <v>1206</v>
      </c>
    </row>
    <row r="785" spans="1:8">
      <c r="A785" s="21" t="s">
        <v>891</v>
      </c>
      <c r="B785" s="18"/>
      <c r="C785" s="18"/>
      <c r="D785" s="18"/>
      <c r="E785" s="18"/>
      <c r="F785" s="323">
        <v>55.25</v>
      </c>
      <c r="G785" s="323">
        <v>-3.25</v>
      </c>
      <c r="H785" s="323" t="s">
        <v>763</v>
      </c>
    </row>
    <row r="786" spans="1:8">
      <c r="A786" s="21" t="s">
        <v>892</v>
      </c>
      <c r="B786" s="18"/>
      <c r="C786" s="18"/>
      <c r="D786" s="18"/>
      <c r="E786" s="18"/>
      <c r="F786" s="323">
        <v>55.25</v>
      </c>
      <c r="G786" s="323">
        <v>-2.25</v>
      </c>
      <c r="H786" s="323" t="s">
        <v>763</v>
      </c>
    </row>
    <row r="787" spans="1:8">
      <c r="A787" s="21" t="s">
        <v>893</v>
      </c>
      <c r="B787" s="18"/>
      <c r="C787" s="18"/>
      <c r="D787" s="18"/>
      <c r="E787" s="18"/>
      <c r="F787" s="323">
        <v>55.25</v>
      </c>
      <c r="G787" s="323">
        <v>-1.25</v>
      </c>
      <c r="H787" s="323" t="s">
        <v>763</v>
      </c>
    </row>
    <row r="788" spans="1:8">
      <c r="A788" s="21" t="s">
        <v>894</v>
      </c>
      <c r="B788" s="18"/>
      <c r="C788" s="18"/>
      <c r="D788" s="18"/>
      <c r="E788" s="18"/>
      <c r="F788" s="323">
        <v>55.25</v>
      </c>
      <c r="G788" s="323">
        <v>-0.25</v>
      </c>
      <c r="H788" s="323" t="s">
        <v>763</v>
      </c>
    </row>
    <row r="789" spans="1:8">
      <c r="A789" s="21" t="s">
        <v>895</v>
      </c>
      <c r="B789" s="18"/>
      <c r="C789" s="18"/>
      <c r="D789" s="18"/>
      <c r="E789" s="18"/>
      <c r="F789" s="323">
        <v>55.25</v>
      </c>
      <c r="G789" s="323">
        <v>0.75</v>
      </c>
      <c r="H789" s="323" t="s">
        <v>763</v>
      </c>
    </row>
    <row r="790" spans="1:8">
      <c r="A790" s="21" t="s">
        <v>896</v>
      </c>
      <c r="B790" s="18"/>
      <c r="C790" s="18"/>
      <c r="D790" s="18"/>
      <c r="E790" s="18"/>
      <c r="F790" s="323">
        <v>55.25</v>
      </c>
      <c r="G790" s="323">
        <v>1.75</v>
      </c>
      <c r="H790" s="323" t="s">
        <v>763</v>
      </c>
    </row>
    <row r="791" spans="1:8">
      <c r="A791" s="21" t="s">
        <v>897</v>
      </c>
      <c r="B791" s="18"/>
      <c r="C791" s="18"/>
      <c r="D791" s="18"/>
      <c r="E791" s="18"/>
      <c r="F791" s="323">
        <v>55.25</v>
      </c>
      <c r="G791" s="323">
        <v>2.75</v>
      </c>
      <c r="H791" s="323" t="s">
        <v>763</v>
      </c>
    </row>
    <row r="792" spans="1:8">
      <c r="A792" s="21" t="s">
        <v>898</v>
      </c>
      <c r="B792" s="18"/>
      <c r="C792" s="18"/>
      <c r="D792" s="18"/>
      <c r="E792" s="18"/>
      <c r="F792" s="323">
        <v>55.25</v>
      </c>
      <c r="G792" s="323">
        <v>3.75</v>
      </c>
      <c r="H792" s="323" t="s">
        <v>763</v>
      </c>
    </row>
    <row r="793" spans="1:8">
      <c r="A793" s="21" t="s">
        <v>899</v>
      </c>
      <c r="B793" s="18"/>
      <c r="C793" s="18"/>
      <c r="D793" s="18"/>
      <c r="E793" s="18"/>
      <c r="F793" s="323">
        <v>55.25</v>
      </c>
      <c r="G793" s="323">
        <v>4.75</v>
      </c>
      <c r="H793" s="323" t="s">
        <v>763</v>
      </c>
    </row>
    <row r="794" spans="1:8">
      <c r="A794" s="21" t="s">
        <v>900</v>
      </c>
      <c r="B794" s="18"/>
      <c r="C794" s="18"/>
      <c r="D794" s="18"/>
      <c r="E794" s="18"/>
      <c r="F794" s="323">
        <v>55.25</v>
      </c>
      <c r="G794" s="323">
        <v>5.75</v>
      </c>
      <c r="H794" s="323" t="s">
        <v>763</v>
      </c>
    </row>
    <row r="795" spans="1:8">
      <c r="A795" s="21" t="s">
        <v>901</v>
      </c>
      <c r="B795" s="18"/>
      <c r="C795" s="18"/>
      <c r="D795" s="18"/>
      <c r="E795" s="18"/>
      <c r="F795" s="323">
        <v>55.25</v>
      </c>
      <c r="G795" s="323">
        <v>6.75</v>
      </c>
      <c r="H795" s="323" t="s">
        <v>763</v>
      </c>
    </row>
    <row r="796" spans="1:8">
      <c r="A796" s="21" t="s">
        <v>902</v>
      </c>
      <c r="B796" s="18"/>
      <c r="C796" s="18"/>
      <c r="D796" s="18"/>
      <c r="E796" s="18"/>
      <c r="F796" s="323">
        <v>55.25</v>
      </c>
      <c r="G796" s="323">
        <v>7.75</v>
      </c>
      <c r="H796" s="323" t="s">
        <v>763</v>
      </c>
    </row>
    <row r="797" spans="1:8">
      <c r="A797" s="21" t="s">
        <v>903</v>
      </c>
      <c r="B797" s="18"/>
      <c r="C797" s="18"/>
      <c r="D797" s="18"/>
      <c r="E797" s="18"/>
      <c r="F797" s="323">
        <v>55.25</v>
      </c>
      <c r="G797" s="323">
        <v>8.75</v>
      </c>
      <c r="H797" s="323" t="s">
        <v>763</v>
      </c>
    </row>
    <row r="798" spans="1:8">
      <c r="A798" s="21" t="s">
        <v>904</v>
      </c>
      <c r="B798" s="18"/>
      <c r="C798" s="18"/>
      <c r="D798" s="18"/>
      <c r="E798" s="18"/>
      <c r="F798" s="323">
        <v>55.25</v>
      </c>
      <c r="G798" s="323">
        <v>9.75</v>
      </c>
      <c r="H798" s="323" t="s">
        <v>804</v>
      </c>
    </row>
    <row r="799" spans="1:8">
      <c r="A799" s="21" t="s">
        <v>905</v>
      </c>
      <c r="B799" s="18"/>
      <c r="C799" s="18"/>
      <c r="D799" s="18"/>
      <c r="E799" s="18"/>
      <c r="F799" s="323">
        <v>55.25</v>
      </c>
      <c r="G799" s="323">
        <v>10.75</v>
      </c>
      <c r="H799" s="323" t="s">
        <v>804</v>
      </c>
    </row>
    <row r="800" spans="1:8">
      <c r="A800" s="21" t="s">
        <v>906</v>
      </c>
      <c r="B800" s="18"/>
      <c r="C800" s="18"/>
      <c r="D800" s="18"/>
      <c r="E800" s="18"/>
      <c r="F800" s="323">
        <v>55.25</v>
      </c>
      <c r="G800" s="323">
        <v>11.75</v>
      </c>
      <c r="H800" s="323" t="s">
        <v>804</v>
      </c>
    </row>
    <row r="801" spans="1:8">
      <c r="A801" s="21" t="s">
        <v>907</v>
      </c>
      <c r="B801" s="18"/>
      <c r="C801" s="18"/>
      <c r="D801" s="18"/>
      <c r="E801" s="18"/>
      <c r="F801" s="323">
        <v>55.25</v>
      </c>
      <c r="G801" s="323">
        <v>12.75</v>
      </c>
      <c r="H801" s="323" t="s">
        <v>807</v>
      </c>
    </row>
    <row r="802" spans="1:8">
      <c r="A802" s="21" t="s">
        <v>908</v>
      </c>
      <c r="B802" s="18"/>
      <c r="C802" s="18"/>
      <c r="D802" s="18"/>
      <c r="E802" s="18"/>
      <c r="F802" s="323">
        <v>55.25</v>
      </c>
      <c r="G802" s="323">
        <v>13.75</v>
      </c>
      <c r="H802" s="323" t="s">
        <v>807</v>
      </c>
    </row>
    <row r="803" spans="1:8">
      <c r="A803" s="21" t="s">
        <v>909</v>
      </c>
      <c r="B803" s="18"/>
      <c r="C803" s="18"/>
      <c r="D803" s="18"/>
      <c r="E803" s="18"/>
      <c r="F803" s="323">
        <v>55.25</v>
      </c>
      <c r="G803" s="323">
        <v>14.75</v>
      </c>
      <c r="H803" s="323" t="s">
        <v>807</v>
      </c>
    </row>
    <row r="804" spans="1:8">
      <c r="A804" s="21" t="s">
        <v>910</v>
      </c>
      <c r="B804" s="18"/>
      <c r="C804" s="18"/>
      <c r="D804" s="18"/>
      <c r="E804" s="18"/>
      <c r="F804" s="323">
        <v>55.75</v>
      </c>
      <c r="G804" s="323">
        <v>-17.25</v>
      </c>
      <c r="H804" s="323" t="s">
        <v>844</v>
      </c>
    </row>
    <row r="805" spans="1:8">
      <c r="A805" s="21" t="s">
        <v>911</v>
      </c>
      <c r="B805" s="18"/>
      <c r="C805" s="18"/>
      <c r="D805" s="18"/>
      <c r="E805" s="18"/>
      <c r="F805" s="323">
        <v>55.75</v>
      </c>
      <c r="G805" s="323">
        <v>-16.25</v>
      </c>
      <c r="H805" s="323" t="s">
        <v>844</v>
      </c>
    </row>
    <row r="806" spans="1:8">
      <c r="A806" s="21" t="s">
        <v>912</v>
      </c>
      <c r="B806" s="18"/>
      <c r="C806" s="18"/>
      <c r="D806" s="18"/>
      <c r="E806" s="18"/>
      <c r="F806" s="323">
        <v>55.75</v>
      </c>
      <c r="G806" s="323">
        <v>-15.25</v>
      </c>
      <c r="H806" s="323" t="s">
        <v>844</v>
      </c>
    </row>
    <row r="807" spans="1:8">
      <c r="A807" s="21" t="s">
        <v>913</v>
      </c>
      <c r="B807" s="18"/>
      <c r="C807" s="18"/>
      <c r="D807" s="18"/>
      <c r="E807" s="18"/>
      <c r="F807" s="323">
        <v>55.75</v>
      </c>
      <c r="G807" s="323">
        <v>-14.25</v>
      </c>
      <c r="H807" s="323" t="s">
        <v>844</v>
      </c>
    </row>
    <row r="808" spans="1:8">
      <c r="A808" s="21" t="s">
        <v>914</v>
      </c>
      <c r="B808" s="18"/>
      <c r="C808" s="18"/>
      <c r="D808" s="18"/>
      <c r="E808" s="18"/>
      <c r="F808" s="323">
        <v>55.75</v>
      </c>
      <c r="G808" s="323">
        <v>-13.25</v>
      </c>
      <c r="H808" s="323" t="s">
        <v>844</v>
      </c>
    </row>
    <row r="809" spans="1:8">
      <c r="A809" s="21" t="s">
        <v>915</v>
      </c>
      <c r="B809" s="18"/>
      <c r="C809" s="18"/>
      <c r="D809" s="18"/>
      <c r="E809" s="18"/>
      <c r="F809" s="323">
        <v>55.75</v>
      </c>
      <c r="G809" s="323">
        <v>-12.25</v>
      </c>
      <c r="H809" s="323" t="s">
        <v>844</v>
      </c>
    </row>
    <row r="810" spans="1:8">
      <c r="A810" s="21" t="s">
        <v>916</v>
      </c>
      <c r="B810" s="18"/>
      <c r="C810" s="18"/>
      <c r="D810" s="18"/>
      <c r="E810" s="18"/>
      <c r="F810" s="323">
        <v>55.75</v>
      </c>
      <c r="G810" s="323">
        <v>-11.25</v>
      </c>
      <c r="H810" s="323" t="s">
        <v>1206</v>
      </c>
    </row>
    <row r="811" spans="1:8">
      <c r="A811" s="21" t="s">
        <v>917</v>
      </c>
      <c r="B811" s="18"/>
      <c r="C811" s="18"/>
      <c r="D811" s="18"/>
      <c r="E811" s="18"/>
      <c r="F811" s="323">
        <v>55.75</v>
      </c>
      <c r="G811" s="323">
        <v>-10.25</v>
      </c>
      <c r="H811" s="323" t="s">
        <v>1206</v>
      </c>
    </row>
    <row r="812" spans="1:8">
      <c r="A812" s="21" t="s">
        <v>918</v>
      </c>
      <c r="B812" s="330">
        <v>1303.3875985117461</v>
      </c>
      <c r="C812" s="330"/>
      <c r="D812" s="330">
        <v>0.85187445887445878</v>
      </c>
      <c r="E812" s="330">
        <v>454.0983643840982</v>
      </c>
      <c r="F812" s="323">
        <v>55.75</v>
      </c>
      <c r="G812" s="323">
        <v>-9.25</v>
      </c>
      <c r="H812" s="323" t="s">
        <v>1206</v>
      </c>
    </row>
    <row r="813" spans="1:8">
      <c r="A813" s="21" t="s">
        <v>919</v>
      </c>
      <c r="B813" s="330">
        <v>1615.1695322948101</v>
      </c>
      <c r="C813" s="330"/>
      <c r="D813" s="330"/>
      <c r="E813" s="330">
        <v>673.28637326196224</v>
      </c>
      <c r="F813" s="323">
        <v>55.75</v>
      </c>
      <c r="G813" s="323">
        <v>-8.25</v>
      </c>
      <c r="H813" s="323" t="s">
        <v>1206</v>
      </c>
    </row>
    <row r="814" spans="1:8">
      <c r="A814" s="21" t="s">
        <v>920</v>
      </c>
      <c r="B814" s="330"/>
      <c r="C814" s="330"/>
      <c r="D814" s="330"/>
      <c r="E814" s="330"/>
      <c r="F814" s="323">
        <v>55.75</v>
      </c>
      <c r="G814" s="323">
        <v>-7.25</v>
      </c>
      <c r="H814" s="323" t="s">
        <v>1206</v>
      </c>
    </row>
    <row r="815" spans="1:8">
      <c r="A815" s="21" t="s">
        <v>921</v>
      </c>
      <c r="B815" s="18"/>
      <c r="C815" s="18"/>
      <c r="D815" s="18"/>
      <c r="E815" s="18"/>
      <c r="F815" s="323">
        <v>55.75</v>
      </c>
      <c r="G815" s="323">
        <v>-6.25</v>
      </c>
      <c r="H815" s="323" t="s">
        <v>1206</v>
      </c>
    </row>
    <row r="816" spans="1:8">
      <c r="A816" s="21" t="s">
        <v>922</v>
      </c>
      <c r="B816" s="18"/>
      <c r="C816" s="18"/>
      <c r="D816" s="18"/>
      <c r="E816" s="18"/>
      <c r="F816" s="323">
        <v>55.75</v>
      </c>
      <c r="G816" s="323">
        <v>-5.25</v>
      </c>
      <c r="H816" s="323" t="s">
        <v>1206</v>
      </c>
    </row>
    <row r="817" spans="1:8">
      <c r="A817" s="21" t="s">
        <v>923</v>
      </c>
      <c r="B817" s="18"/>
      <c r="C817" s="18"/>
      <c r="D817" s="18"/>
      <c r="E817" s="18"/>
      <c r="F817" s="323">
        <v>55.75</v>
      </c>
      <c r="G817" s="323">
        <v>-4.25</v>
      </c>
      <c r="H817" s="323" t="s">
        <v>1206</v>
      </c>
    </row>
    <row r="818" spans="1:8">
      <c r="A818" s="21" t="s">
        <v>924</v>
      </c>
      <c r="B818" s="18"/>
      <c r="C818" s="18"/>
      <c r="D818" s="18"/>
      <c r="E818" s="18"/>
      <c r="F818" s="323">
        <v>55.75</v>
      </c>
      <c r="G818" s="323">
        <v>-3.25</v>
      </c>
      <c r="H818" s="323" t="s">
        <v>763</v>
      </c>
    </row>
    <row r="819" spans="1:8">
      <c r="A819" s="21" t="s">
        <v>925</v>
      </c>
      <c r="B819" s="18"/>
      <c r="C819" s="18"/>
      <c r="D819" s="18"/>
      <c r="E819" s="18"/>
      <c r="F819" s="323">
        <v>55.75</v>
      </c>
      <c r="G819" s="323">
        <v>-2.25</v>
      </c>
      <c r="H819" s="323" t="s">
        <v>763</v>
      </c>
    </row>
    <row r="820" spans="1:8">
      <c r="A820" s="21" t="s">
        <v>926</v>
      </c>
      <c r="B820" s="18"/>
      <c r="C820" s="18"/>
      <c r="D820" s="18"/>
      <c r="E820" s="18"/>
      <c r="F820" s="323">
        <v>55.75</v>
      </c>
      <c r="G820" s="323">
        <v>-1.25</v>
      </c>
      <c r="H820" s="323" t="s">
        <v>763</v>
      </c>
    </row>
    <row r="821" spans="1:8">
      <c r="A821" s="21" t="s">
        <v>927</v>
      </c>
      <c r="B821" s="18"/>
      <c r="C821" s="18"/>
      <c r="D821" s="18"/>
      <c r="E821" s="18"/>
      <c r="F821" s="323">
        <v>55.75</v>
      </c>
      <c r="G821" s="323">
        <v>-0.25</v>
      </c>
      <c r="H821" s="323" t="s">
        <v>763</v>
      </c>
    </row>
    <row r="822" spans="1:8">
      <c r="A822" s="21" t="s">
        <v>928</v>
      </c>
      <c r="B822" s="18"/>
      <c r="C822" s="18"/>
      <c r="D822" s="18"/>
      <c r="E822" s="18"/>
      <c r="F822" s="323">
        <v>55.75</v>
      </c>
      <c r="G822" s="323">
        <v>0.75</v>
      </c>
      <c r="H822" s="323" t="s">
        <v>763</v>
      </c>
    </row>
    <row r="823" spans="1:8">
      <c r="A823" s="21" t="s">
        <v>929</v>
      </c>
      <c r="B823" s="18"/>
      <c r="C823" s="18"/>
      <c r="D823" s="18"/>
      <c r="E823" s="18"/>
      <c r="F823" s="323">
        <v>55.75</v>
      </c>
      <c r="G823" s="323">
        <v>1.75</v>
      </c>
      <c r="H823" s="323" t="s">
        <v>763</v>
      </c>
    </row>
    <row r="824" spans="1:8">
      <c r="A824" s="21" t="s">
        <v>930</v>
      </c>
      <c r="B824" s="18"/>
      <c r="C824" s="18"/>
      <c r="D824" s="18"/>
      <c r="E824" s="18"/>
      <c r="F824" s="323">
        <v>55.75</v>
      </c>
      <c r="G824" s="323">
        <v>2.75</v>
      </c>
      <c r="H824" s="323" t="s">
        <v>763</v>
      </c>
    </row>
    <row r="825" spans="1:8">
      <c r="A825" s="21" t="s">
        <v>931</v>
      </c>
      <c r="B825" s="18"/>
      <c r="C825" s="18"/>
      <c r="D825" s="18"/>
      <c r="E825" s="18"/>
      <c r="F825" s="323">
        <v>55.75</v>
      </c>
      <c r="G825" s="323">
        <v>3.75</v>
      </c>
      <c r="H825" s="323" t="s">
        <v>763</v>
      </c>
    </row>
    <row r="826" spans="1:8">
      <c r="A826" s="21" t="s">
        <v>932</v>
      </c>
      <c r="B826" s="18"/>
      <c r="C826" s="18"/>
      <c r="D826" s="18"/>
      <c r="E826" s="18"/>
      <c r="F826" s="323">
        <v>55.75</v>
      </c>
      <c r="G826" s="323">
        <v>4.75</v>
      </c>
      <c r="H826" s="323" t="s">
        <v>763</v>
      </c>
    </row>
    <row r="827" spans="1:8">
      <c r="A827" s="21" t="s">
        <v>933</v>
      </c>
      <c r="B827" s="18"/>
      <c r="C827" s="18"/>
      <c r="D827" s="18"/>
      <c r="E827" s="18"/>
      <c r="F827" s="323">
        <v>55.75</v>
      </c>
      <c r="G827" s="323">
        <v>5.75</v>
      </c>
      <c r="H827" s="323" t="s">
        <v>763</v>
      </c>
    </row>
    <row r="828" spans="1:8">
      <c r="A828" s="21" t="s">
        <v>934</v>
      </c>
      <c r="B828" s="18"/>
      <c r="C828" s="18"/>
      <c r="D828" s="18"/>
      <c r="E828" s="18"/>
      <c r="F828" s="323">
        <v>55.75</v>
      </c>
      <c r="G828" s="323">
        <v>6.75</v>
      </c>
      <c r="H828" s="323" t="s">
        <v>763</v>
      </c>
    </row>
    <row r="829" spans="1:8">
      <c r="A829" s="21" t="s">
        <v>935</v>
      </c>
      <c r="B829" s="18"/>
      <c r="C829" s="18"/>
      <c r="D829" s="18"/>
      <c r="E829" s="18"/>
      <c r="F829" s="323">
        <v>55.75</v>
      </c>
      <c r="G829" s="323">
        <v>7.75</v>
      </c>
      <c r="H829" s="323" t="s">
        <v>763</v>
      </c>
    </row>
    <row r="830" spans="1:8">
      <c r="A830" s="21" t="s">
        <v>936</v>
      </c>
      <c r="B830" s="18"/>
      <c r="C830" s="18"/>
      <c r="D830" s="18"/>
      <c r="E830" s="18"/>
      <c r="F830" s="323">
        <v>55.75</v>
      </c>
      <c r="G830" s="323">
        <v>8.75</v>
      </c>
      <c r="H830" s="323" t="s">
        <v>763</v>
      </c>
    </row>
    <row r="831" spans="1:8">
      <c r="A831" s="21" t="s">
        <v>937</v>
      </c>
      <c r="B831" s="18"/>
      <c r="C831" s="18"/>
      <c r="D831" s="18"/>
      <c r="E831" s="18"/>
      <c r="F831" s="323">
        <v>55.75</v>
      </c>
      <c r="G831" s="323">
        <v>9.75</v>
      </c>
      <c r="H831" s="323" t="s">
        <v>804</v>
      </c>
    </row>
    <row r="832" spans="1:8">
      <c r="A832" s="21" t="s">
        <v>938</v>
      </c>
      <c r="B832" s="18"/>
      <c r="C832" s="18"/>
      <c r="D832" s="18"/>
      <c r="E832" s="18"/>
      <c r="F832" s="323">
        <v>55.75</v>
      </c>
      <c r="G832" s="323">
        <v>10.75</v>
      </c>
      <c r="H832" s="323" t="s">
        <v>804</v>
      </c>
    </row>
    <row r="833" spans="1:8">
      <c r="A833" s="21" t="s">
        <v>939</v>
      </c>
      <c r="B833" s="18"/>
      <c r="C833" s="18"/>
      <c r="D833" s="18"/>
      <c r="E833" s="18"/>
      <c r="F833" s="323">
        <v>55.75</v>
      </c>
      <c r="G833" s="323">
        <v>11.75</v>
      </c>
      <c r="H833" s="323" t="s">
        <v>804</v>
      </c>
    </row>
    <row r="834" spans="1:8">
      <c r="A834" s="21" t="s">
        <v>940</v>
      </c>
      <c r="B834" s="18"/>
      <c r="C834" s="18"/>
      <c r="D834" s="18"/>
      <c r="E834" s="18"/>
      <c r="F834" s="323">
        <v>55.75</v>
      </c>
      <c r="G834" s="323">
        <v>12.75</v>
      </c>
      <c r="H834" s="323" t="s">
        <v>941</v>
      </c>
    </row>
    <row r="835" spans="1:8">
      <c r="A835" s="21" t="s">
        <v>942</v>
      </c>
      <c r="B835" s="18"/>
      <c r="C835" s="18"/>
      <c r="D835" s="18"/>
      <c r="E835" s="18"/>
      <c r="F835" s="323">
        <v>55.75</v>
      </c>
      <c r="G835" s="323">
        <v>14.75</v>
      </c>
      <c r="H835" s="323" t="s">
        <v>807</v>
      </c>
    </row>
    <row r="836" spans="1:8">
      <c r="A836" s="21" t="s">
        <v>943</v>
      </c>
      <c r="B836" s="18"/>
      <c r="C836" s="18"/>
      <c r="D836" s="18"/>
      <c r="E836" s="18"/>
      <c r="F836" s="323">
        <v>56.25</v>
      </c>
      <c r="G836" s="323">
        <v>-17.25</v>
      </c>
      <c r="H836" s="323" t="s">
        <v>844</v>
      </c>
    </row>
    <row r="837" spans="1:8">
      <c r="A837" s="21" t="s">
        <v>944</v>
      </c>
      <c r="B837" s="18"/>
      <c r="C837" s="18"/>
      <c r="D837" s="18"/>
      <c r="E837" s="18"/>
      <c r="F837" s="323">
        <v>56.25</v>
      </c>
      <c r="G837" s="323">
        <v>-16.25</v>
      </c>
      <c r="H837" s="323" t="s">
        <v>844</v>
      </c>
    </row>
    <row r="838" spans="1:8">
      <c r="A838" s="21" t="s">
        <v>945</v>
      </c>
      <c r="B838" s="18"/>
      <c r="C838" s="18"/>
      <c r="D838" s="18"/>
      <c r="E838" s="18"/>
      <c r="F838" s="323">
        <v>56.25</v>
      </c>
      <c r="G838" s="323">
        <v>-15.25</v>
      </c>
      <c r="H838" s="323" t="s">
        <v>844</v>
      </c>
    </row>
    <row r="839" spans="1:8">
      <c r="A839" s="21" t="s">
        <v>946</v>
      </c>
      <c r="B839" s="18"/>
      <c r="C839" s="18"/>
      <c r="D839" s="18"/>
      <c r="E839" s="18"/>
      <c r="F839" s="323">
        <v>56.25</v>
      </c>
      <c r="G839" s="323">
        <v>-14.25</v>
      </c>
      <c r="H839" s="323" t="s">
        <v>844</v>
      </c>
    </row>
    <row r="840" spans="1:8">
      <c r="A840" s="21" t="s">
        <v>947</v>
      </c>
      <c r="B840" s="18"/>
      <c r="C840" s="18"/>
      <c r="D840" s="18"/>
      <c r="E840" s="18"/>
      <c r="F840" s="323">
        <v>56.25</v>
      </c>
      <c r="G840" s="323">
        <v>-13.25</v>
      </c>
      <c r="H840" s="323" t="s">
        <v>844</v>
      </c>
    </row>
    <row r="841" spans="1:8">
      <c r="A841" s="21" t="s">
        <v>948</v>
      </c>
      <c r="B841" s="18"/>
      <c r="C841" s="18"/>
      <c r="D841" s="18"/>
      <c r="E841" s="18"/>
      <c r="F841" s="323">
        <v>56.25</v>
      </c>
      <c r="G841" s="323">
        <v>-12.25</v>
      </c>
      <c r="H841" s="323" t="s">
        <v>844</v>
      </c>
    </row>
    <row r="842" spans="1:8">
      <c r="A842" s="21" t="s">
        <v>949</v>
      </c>
      <c r="B842" s="18"/>
      <c r="C842" s="18"/>
      <c r="D842" s="18"/>
      <c r="E842" s="18"/>
      <c r="F842" s="323">
        <v>56.25</v>
      </c>
      <c r="G842" s="323">
        <v>-11.25</v>
      </c>
      <c r="H842" s="323" t="s">
        <v>1206</v>
      </c>
    </row>
    <row r="843" spans="1:8">
      <c r="A843" s="21" t="s">
        <v>950</v>
      </c>
      <c r="B843" s="18"/>
      <c r="C843" s="18"/>
      <c r="D843" s="18"/>
      <c r="E843" s="18"/>
      <c r="F843" s="323">
        <v>56.25</v>
      </c>
      <c r="G843" s="323">
        <v>-10.25</v>
      </c>
      <c r="H843" s="323" t="s">
        <v>1206</v>
      </c>
    </row>
    <row r="844" spans="1:8">
      <c r="A844" s="21" t="s">
        <v>951</v>
      </c>
      <c r="B844" s="18">
        <v>981.99034262382384</v>
      </c>
      <c r="C844" s="329"/>
      <c r="D844" s="18">
        <v>166.11551948051951</v>
      </c>
      <c r="E844" s="18">
        <v>235.83519942554989</v>
      </c>
      <c r="F844" s="323">
        <v>56.25</v>
      </c>
      <c r="G844" s="323">
        <v>-9.25</v>
      </c>
      <c r="H844" s="323" t="s">
        <v>1206</v>
      </c>
    </row>
    <row r="845" spans="1:8">
      <c r="A845" s="21" t="s">
        <v>952</v>
      </c>
      <c r="B845" s="18">
        <v>490.99517131191192</v>
      </c>
      <c r="C845" s="18"/>
      <c r="D845" s="18"/>
      <c r="E845" s="18"/>
      <c r="F845" s="323">
        <v>56.25</v>
      </c>
      <c r="G845" s="323">
        <v>-8.25</v>
      </c>
      <c r="H845" s="323" t="s">
        <v>1206</v>
      </c>
    </row>
    <row r="846" spans="1:8">
      <c r="A846" s="21" t="s">
        <v>953</v>
      </c>
      <c r="B846" s="18"/>
      <c r="C846" s="18"/>
      <c r="D846" s="18"/>
      <c r="E846" s="18"/>
      <c r="F846" s="323">
        <v>56.25</v>
      </c>
      <c r="G846" s="323">
        <v>-7.25</v>
      </c>
      <c r="H846" s="323" t="s">
        <v>1206</v>
      </c>
    </row>
    <row r="847" spans="1:8">
      <c r="A847" s="21" t="s">
        <v>954</v>
      </c>
      <c r="B847" s="18"/>
      <c r="C847" s="18"/>
      <c r="D847" s="18"/>
      <c r="E847" s="18"/>
      <c r="F847" s="323">
        <v>56.25</v>
      </c>
      <c r="G847" s="323">
        <v>-6.25</v>
      </c>
      <c r="H847" s="323" t="s">
        <v>1206</v>
      </c>
    </row>
    <row r="848" spans="1:8">
      <c r="A848" s="21" t="s">
        <v>955</v>
      </c>
      <c r="B848" s="18"/>
      <c r="C848" s="18"/>
      <c r="D848" s="18"/>
      <c r="E848" s="18"/>
      <c r="F848" s="323">
        <v>56.25</v>
      </c>
      <c r="G848" s="323">
        <v>-5.25</v>
      </c>
      <c r="H848" s="323" t="s">
        <v>1206</v>
      </c>
    </row>
    <row r="849" spans="1:8">
      <c r="A849" s="21" t="s">
        <v>956</v>
      </c>
      <c r="B849" s="18"/>
      <c r="C849" s="18"/>
      <c r="D849" s="18"/>
      <c r="E849" s="18"/>
      <c r="F849" s="323">
        <v>56.25</v>
      </c>
      <c r="G849" s="323">
        <v>-4.25</v>
      </c>
      <c r="H849" s="323" t="s">
        <v>1206</v>
      </c>
    </row>
    <row r="850" spans="1:8">
      <c r="A850" s="21" t="s">
        <v>957</v>
      </c>
      <c r="B850" s="18"/>
      <c r="C850" s="18"/>
      <c r="D850" s="18"/>
      <c r="E850" s="18"/>
      <c r="F850" s="323">
        <v>56.25</v>
      </c>
      <c r="G850" s="323">
        <v>-3.25</v>
      </c>
      <c r="H850" s="323" t="s">
        <v>763</v>
      </c>
    </row>
    <row r="851" spans="1:8">
      <c r="A851" s="21" t="s">
        <v>958</v>
      </c>
      <c r="B851" s="18"/>
      <c r="C851" s="18"/>
      <c r="D851" s="18"/>
      <c r="E851" s="18"/>
      <c r="F851" s="323">
        <v>56.25</v>
      </c>
      <c r="G851" s="323">
        <v>-2.25</v>
      </c>
      <c r="H851" s="323" t="s">
        <v>763</v>
      </c>
    </row>
    <row r="852" spans="1:8">
      <c r="A852" s="21" t="s">
        <v>959</v>
      </c>
      <c r="B852" s="18"/>
      <c r="C852" s="18"/>
      <c r="D852" s="18"/>
      <c r="E852" s="18"/>
      <c r="F852" s="323">
        <v>56.25</v>
      </c>
      <c r="G852" s="323">
        <v>-1.25</v>
      </c>
      <c r="H852" s="323" t="s">
        <v>763</v>
      </c>
    </row>
    <row r="853" spans="1:8">
      <c r="A853" s="21" t="s">
        <v>960</v>
      </c>
      <c r="B853" s="18"/>
      <c r="C853" s="18"/>
      <c r="D853" s="18"/>
      <c r="E853" s="18"/>
      <c r="F853" s="323">
        <v>56.25</v>
      </c>
      <c r="G853" s="323">
        <v>-0.25</v>
      </c>
      <c r="H853" s="323" t="s">
        <v>763</v>
      </c>
    </row>
    <row r="854" spans="1:8">
      <c r="A854" s="21" t="s">
        <v>961</v>
      </c>
      <c r="B854" s="18"/>
      <c r="C854" s="18"/>
      <c r="D854" s="18"/>
      <c r="E854" s="18"/>
      <c r="F854" s="323">
        <v>56.25</v>
      </c>
      <c r="G854" s="323">
        <v>0.75</v>
      </c>
      <c r="H854" s="323" t="s">
        <v>763</v>
      </c>
    </row>
    <row r="855" spans="1:8">
      <c r="A855" s="21" t="s">
        <v>962</v>
      </c>
      <c r="B855" s="18"/>
      <c r="C855" s="18"/>
      <c r="D855" s="18"/>
      <c r="E855" s="18"/>
      <c r="F855" s="323">
        <v>56.25</v>
      </c>
      <c r="G855" s="323">
        <v>1.75</v>
      </c>
      <c r="H855" s="323" t="s">
        <v>763</v>
      </c>
    </row>
    <row r="856" spans="1:8">
      <c r="A856" s="21" t="s">
        <v>963</v>
      </c>
      <c r="B856" s="18"/>
      <c r="C856" s="18"/>
      <c r="D856" s="18"/>
      <c r="E856" s="18"/>
      <c r="F856" s="323">
        <v>56.25</v>
      </c>
      <c r="G856" s="323">
        <v>2.75</v>
      </c>
      <c r="H856" s="323" t="s">
        <v>763</v>
      </c>
    </row>
    <row r="857" spans="1:8">
      <c r="A857" s="21" t="s">
        <v>964</v>
      </c>
      <c r="B857" s="18"/>
      <c r="C857" s="18"/>
      <c r="D857" s="18"/>
      <c r="E857" s="18"/>
      <c r="F857" s="323">
        <v>56.25</v>
      </c>
      <c r="G857" s="323">
        <v>3.75</v>
      </c>
      <c r="H857" s="323" t="s">
        <v>763</v>
      </c>
    </row>
    <row r="858" spans="1:8">
      <c r="A858" s="21" t="s">
        <v>965</v>
      </c>
      <c r="B858" s="18"/>
      <c r="C858" s="18"/>
      <c r="D858" s="18"/>
      <c r="E858" s="18"/>
      <c r="F858" s="323">
        <v>56.25</v>
      </c>
      <c r="G858" s="323">
        <v>4.75</v>
      </c>
      <c r="H858" s="323" t="s">
        <v>763</v>
      </c>
    </row>
    <row r="859" spans="1:8">
      <c r="A859" s="21" t="s">
        <v>966</v>
      </c>
      <c r="B859" s="18"/>
      <c r="C859" s="18"/>
      <c r="D859" s="18"/>
      <c r="E859" s="18"/>
      <c r="F859" s="323">
        <v>56.25</v>
      </c>
      <c r="G859" s="323">
        <v>5.75</v>
      </c>
      <c r="H859" s="323" t="s">
        <v>763</v>
      </c>
    </row>
    <row r="860" spans="1:8">
      <c r="A860" s="21" t="s">
        <v>967</v>
      </c>
      <c r="B860" s="18"/>
      <c r="C860" s="18"/>
      <c r="D860" s="18"/>
      <c r="E860" s="18"/>
      <c r="F860" s="323">
        <v>56.25</v>
      </c>
      <c r="G860" s="323">
        <v>6.75</v>
      </c>
      <c r="H860" s="323" t="s">
        <v>763</v>
      </c>
    </row>
    <row r="861" spans="1:8">
      <c r="A861" s="21" t="s">
        <v>968</v>
      </c>
      <c r="B861" s="18"/>
      <c r="C861" s="18"/>
      <c r="D861" s="18"/>
      <c r="E861" s="18"/>
      <c r="F861" s="323">
        <v>56.25</v>
      </c>
      <c r="G861" s="323">
        <v>7.75</v>
      </c>
      <c r="H861" s="323" t="s">
        <v>763</v>
      </c>
    </row>
    <row r="862" spans="1:8">
      <c r="A862" s="21" t="s">
        <v>969</v>
      </c>
      <c r="B862" s="18"/>
      <c r="C862" s="18"/>
      <c r="D862" s="18"/>
      <c r="E862" s="18"/>
      <c r="F862" s="323">
        <v>56.25</v>
      </c>
      <c r="G862" s="323">
        <v>8.75</v>
      </c>
      <c r="H862" s="323" t="s">
        <v>763</v>
      </c>
    </row>
    <row r="863" spans="1:8">
      <c r="A863" s="21" t="s">
        <v>970</v>
      </c>
      <c r="B863" s="18"/>
      <c r="C863" s="18"/>
      <c r="D863" s="18"/>
      <c r="E863" s="18"/>
      <c r="F863" s="323">
        <v>56.25</v>
      </c>
      <c r="G863" s="323">
        <v>10.75</v>
      </c>
      <c r="H863" s="323" t="s">
        <v>971</v>
      </c>
    </row>
    <row r="864" spans="1:8">
      <c r="A864" s="21" t="s">
        <v>972</v>
      </c>
      <c r="B864" s="18"/>
      <c r="C864" s="18"/>
      <c r="D864" s="18"/>
      <c r="E864" s="18"/>
      <c r="F864" s="323">
        <v>56.25</v>
      </c>
      <c r="G864" s="323">
        <v>11.75</v>
      </c>
      <c r="H864" s="323" t="s">
        <v>971</v>
      </c>
    </row>
    <row r="865" spans="1:8">
      <c r="A865" s="21" t="s">
        <v>973</v>
      </c>
      <c r="B865" s="18"/>
      <c r="C865" s="18"/>
      <c r="D865" s="18"/>
      <c r="E865" s="18"/>
      <c r="F865" s="323">
        <v>56.25</v>
      </c>
      <c r="G865" s="323">
        <v>12.75</v>
      </c>
      <c r="H865" s="323" t="s">
        <v>941</v>
      </c>
    </row>
    <row r="866" spans="1:8">
      <c r="A866" s="21" t="s">
        <v>974</v>
      </c>
      <c r="B866" s="18"/>
      <c r="C866" s="18"/>
      <c r="D866" s="18"/>
      <c r="E866" s="18"/>
      <c r="F866" s="323">
        <v>56.25</v>
      </c>
      <c r="G866" s="323">
        <v>14.75</v>
      </c>
      <c r="H866" s="323" t="s">
        <v>807</v>
      </c>
    </row>
    <row r="867" spans="1:8">
      <c r="A867" s="21" t="s">
        <v>975</v>
      </c>
      <c r="B867" s="18"/>
      <c r="C867" s="18"/>
      <c r="D867" s="18"/>
      <c r="E867" s="18"/>
      <c r="F867" s="323">
        <v>56.75</v>
      </c>
      <c r="G867" s="323">
        <v>-17.25</v>
      </c>
      <c r="H867" s="323" t="s">
        <v>844</v>
      </c>
    </row>
    <row r="868" spans="1:8">
      <c r="A868" s="21" t="s">
        <v>976</v>
      </c>
      <c r="B868" s="18"/>
      <c r="C868" s="18"/>
      <c r="D868" s="18"/>
      <c r="E868" s="18"/>
      <c r="F868" s="323">
        <v>56.75</v>
      </c>
      <c r="G868" s="323">
        <v>-16.25</v>
      </c>
      <c r="H868" s="323" t="s">
        <v>844</v>
      </c>
    </row>
    <row r="869" spans="1:8">
      <c r="A869" s="21" t="s">
        <v>977</v>
      </c>
      <c r="B869" s="18"/>
      <c r="C869" s="18"/>
      <c r="D869" s="18"/>
      <c r="E869" s="18"/>
      <c r="F869" s="323">
        <v>56.75</v>
      </c>
      <c r="G869" s="323">
        <v>-15.25</v>
      </c>
      <c r="H869" s="323" t="s">
        <v>844</v>
      </c>
    </row>
    <row r="870" spans="1:8">
      <c r="A870" s="21" t="s">
        <v>978</v>
      </c>
      <c r="B870" s="18"/>
      <c r="C870" s="18"/>
      <c r="D870" s="18"/>
      <c r="E870" s="18"/>
      <c r="F870" s="323">
        <v>56.75</v>
      </c>
      <c r="G870" s="323">
        <v>-14.25</v>
      </c>
      <c r="H870" s="323" t="s">
        <v>844</v>
      </c>
    </row>
    <row r="871" spans="1:8">
      <c r="A871" s="21" t="s">
        <v>979</v>
      </c>
      <c r="B871" s="18"/>
      <c r="C871" s="18"/>
      <c r="D871" s="18"/>
      <c r="E871" s="18"/>
      <c r="F871" s="323">
        <v>56.75</v>
      </c>
      <c r="G871" s="323">
        <v>-13.25</v>
      </c>
      <c r="H871" s="323" t="s">
        <v>844</v>
      </c>
    </row>
    <row r="872" spans="1:8">
      <c r="A872" s="21" t="s">
        <v>980</v>
      </c>
      <c r="B872" s="18"/>
      <c r="C872" s="18"/>
      <c r="D872" s="18"/>
      <c r="E872" s="18"/>
      <c r="F872" s="323">
        <v>56.75</v>
      </c>
      <c r="G872" s="323">
        <v>-12.25</v>
      </c>
      <c r="H872" s="323" t="s">
        <v>844</v>
      </c>
    </row>
    <row r="873" spans="1:8">
      <c r="A873" s="21" t="s">
        <v>981</v>
      </c>
      <c r="B873" s="18"/>
      <c r="C873" s="18"/>
      <c r="D873" s="18"/>
      <c r="E873" s="18"/>
      <c r="F873" s="323">
        <v>56.75</v>
      </c>
      <c r="G873" s="323">
        <v>-11.25</v>
      </c>
      <c r="H873" s="323" t="s">
        <v>1206</v>
      </c>
    </row>
    <row r="874" spans="1:8">
      <c r="A874" s="21" t="s">
        <v>982</v>
      </c>
      <c r="B874" s="18"/>
      <c r="C874" s="18"/>
      <c r="D874" s="18"/>
      <c r="E874" s="18"/>
      <c r="F874" s="323">
        <v>56.75</v>
      </c>
      <c r="G874" s="323">
        <v>-10.25</v>
      </c>
      <c r="H874" s="323" t="s">
        <v>1206</v>
      </c>
    </row>
    <row r="875" spans="1:8">
      <c r="A875" s="21" t="s">
        <v>983</v>
      </c>
      <c r="B875" s="330">
        <v>40.91626427599266</v>
      </c>
      <c r="C875" s="330"/>
      <c r="D875" s="18"/>
      <c r="E875" s="18"/>
      <c r="F875" s="323">
        <v>56.75</v>
      </c>
      <c r="G875" s="323">
        <v>-9.25</v>
      </c>
      <c r="H875" s="323" t="s">
        <v>1206</v>
      </c>
    </row>
    <row r="876" spans="1:8">
      <c r="A876" s="21" t="s">
        <v>984</v>
      </c>
      <c r="B876" s="330"/>
      <c r="C876" s="330"/>
      <c r="D876" s="18"/>
      <c r="E876" s="18"/>
      <c r="F876" s="323">
        <v>56.75</v>
      </c>
      <c r="G876" s="323">
        <v>-8.25</v>
      </c>
      <c r="H876" s="323" t="s">
        <v>1206</v>
      </c>
    </row>
    <row r="877" spans="1:8">
      <c r="A877" s="21" t="s">
        <v>985</v>
      </c>
      <c r="B877" s="18"/>
      <c r="C877" s="18"/>
      <c r="D877" s="18"/>
      <c r="E877" s="18"/>
      <c r="F877" s="323">
        <v>56.75</v>
      </c>
      <c r="G877" s="323">
        <v>-7.25</v>
      </c>
      <c r="H877" s="323" t="s">
        <v>1206</v>
      </c>
    </row>
    <row r="878" spans="1:8">
      <c r="A878" s="21" t="s">
        <v>986</v>
      </c>
      <c r="B878" s="18"/>
      <c r="C878" s="18"/>
      <c r="D878" s="18"/>
      <c r="E878" s="18"/>
      <c r="F878" s="323">
        <v>56.75</v>
      </c>
      <c r="G878" s="323">
        <v>-6.25</v>
      </c>
      <c r="H878" s="323" t="s">
        <v>1206</v>
      </c>
    </row>
    <row r="879" spans="1:8">
      <c r="A879" s="21" t="s">
        <v>987</v>
      </c>
      <c r="B879" s="18"/>
      <c r="C879" s="18"/>
      <c r="D879" s="18"/>
      <c r="E879" s="18"/>
      <c r="F879" s="323">
        <v>56.75</v>
      </c>
      <c r="G879" s="323">
        <v>-5.25</v>
      </c>
      <c r="H879" s="323" t="s">
        <v>1206</v>
      </c>
    </row>
    <row r="880" spans="1:8">
      <c r="A880" s="21" t="s">
        <v>988</v>
      </c>
      <c r="B880" s="18"/>
      <c r="C880" s="18"/>
      <c r="D880" s="18"/>
      <c r="E880" s="18"/>
      <c r="F880" s="323">
        <v>56.75</v>
      </c>
      <c r="G880" s="323">
        <v>-4.25</v>
      </c>
      <c r="H880" s="323" t="s">
        <v>1206</v>
      </c>
    </row>
    <row r="881" spans="1:8">
      <c r="A881" s="21" t="s">
        <v>989</v>
      </c>
      <c r="B881" s="18"/>
      <c r="C881" s="18"/>
      <c r="D881" s="18"/>
      <c r="E881" s="18"/>
      <c r="F881" s="323">
        <v>56.75</v>
      </c>
      <c r="G881" s="323">
        <v>-3.25</v>
      </c>
      <c r="H881" s="323" t="s">
        <v>763</v>
      </c>
    </row>
    <row r="882" spans="1:8">
      <c r="A882" s="21" t="s">
        <v>990</v>
      </c>
      <c r="B882" s="18"/>
      <c r="C882" s="18"/>
      <c r="D882" s="18"/>
      <c r="E882" s="18"/>
      <c r="F882" s="323">
        <v>56.75</v>
      </c>
      <c r="G882" s="323">
        <v>-2.25</v>
      </c>
      <c r="H882" s="323" t="s">
        <v>763</v>
      </c>
    </row>
    <row r="883" spans="1:8">
      <c r="A883" s="21" t="s">
        <v>991</v>
      </c>
      <c r="B883" s="18"/>
      <c r="C883" s="18"/>
      <c r="D883" s="18"/>
      <c r="E883" s="18"/>
      <c r="F883" s="323">
        <v>56.75</v>
      </c>
      <c r="G883" s="323">
        <v>-1.25</v>
      </c>
      <c r="H883" s="323" t="s">
        <v>763</v>
      </c>
    </row>
    <row r="884" spans="1:8">
      <c r="A884" s="21" t="s">
        <v>992</v>
      </c>
      <c r="B884" s="18"/>
      <c r="C884" s="18"/>
      <c r="D884" s="18"/>
      <c r="E884" s="18"/>
      <c r="F884" s="323">
        <v>56.75</v>
      </c>
      <c r="G884" s="323">
        <v>-0.25</v>
      </c>
      <c r="H884" s="323" t="s">
        <v>763</v>
      </c>
    </row>
    <row r="885" spans="1:8">
      <c r="A885" s="21" t="s">
        <v>993</v>
      </c>
      <c r="B885" s="18"/>
      <c r="C885" s="18"/>
      <c r="D885" s="18"/>
      <c r="E885" s="18"/>
      <c r="F885" s="323">
        <v>56.75</v>
      </c>
      <c r="G885" s="323">
        <v>0.75</v>
      </c>
      <c r="H885" s="323" t="s">
        <v>763</v>
      </c>
    </row>
    <row r="886" spans="1:8">
      <c r="A886" s="21" t="s">
        <v>994</v>
      </c>
      <c r="B886" s="18"/>
      <c r="C886" s="18"/>
      <c r="D886" s="18"/>
      <c r="E886" s="18"/>
      <c r="F886" s="323">
        <v>56.75</v>
      </c>
      <c r="G886" s="323">
        <v>1.75</v>
      </c>
      <c r="H886" s="323" t="s">
        <v>763</v>
      </c>
    </row>
    <row r="887" spans="1:8">
      <c r="A887" s="21" t="s">
        <v>995</v>
      </c>
      <c r="B887" s="18"/>
      <c r="C887" s="18"/>
      <c r="D887" s="18"/>
      <c r="E887" s="18"/>
      <c r="F887" s="323">
        <v>56.75</v>
      </c>
      <c r="G887" s="323">
        <v>2.75</v>
      </c>
      <c r="H887" s="323" t="s">
        <v>763</v>
      </c>
    </row>
    <row r="888" spans="1:8">
      <c r="A888" s="21" t="s">
        <v>996</v>
      </c>
      <c r="B888" s="18"/>
      <c r="C888" s="18"/>
      <c r="D888" s="18"/>
      <c r="E888" s="18"/>
      <c r="F888" s="323">
        <v>56.75</v>
      </c>
      <c r="G888" s="323">
        <v>3.75</v>
      </c>
      <c r="H888" s="323" t="s">
        <v>763</v>
      </c>
    </row>
    <row r="889" spans="1:8">
      <c r="A889" s="21" t="s">
        <v>997</v>
      </c>
      <c r="B889" s="18"/>
      <c r="C889" s="18"/>
      <c r="D889" s="18"/>
      <c r="E889" s="18"/>
      <c r="F889" s="323">
        <v>56.75</v>
      </c>
      <c r="G889" s="323">
        <v>4.75</v>
      </c>
      <c r="H889" s="323" t="s">
        <v>763</v>
      </c>
    </row>
    <row r="890" spans="1:8">
      <c r="A890" s="21" t="s">
        <v>998</v>
      </c>
      <c r="B890" s="18"/>
      <c r="C890" s="18"/>
      <c r="D890" s="18"/>
      <c r="E890" s="18"/>
      <c r="F890" s="323">
        <v>56.75</v>
      </c>
      <c r="G890" s="323">
        <v>5.75</v>
      </c>
      <c r="H890" s="323" t="s">
        <v>763</v>
      </c>
    </row>
    <row r="891" spans="1:8">
      <c r="A891" s="21" t="s">
        <v>999</v>
      </c>
      <c r="B891" s="18"/>
      <c r="C891" s="18"/>
      <c r="D891" s="18"/>
      <c r="E891" s="18"/>
      <c r="F891" s="323">
        <v>56.75</v>
      </c>
      <c r="G891" s="323">
        <v>6.75</v>
      </c>
      <c r="H891" s="323" t="s">
        <v>763</v>
      </c>
    </row>
    <row r="892" spans="1:8">
      <c r="A892" s="21" t="s">
        <v>1000</v>
      </c>
      <c r="B892" s="18"/>
      <c r="C892" s="18"/>
      <c r="D892" s="18"/>
      <c r="E892" s="18"/>
      <c r="F892" s="323">
        <v>56.75</v>
      </c>
      <c r="G892" s="323">
        <v>7.75</v>
      </c>
      <c r="H892" s="323" t="s">
        <v>763</v>
      </c>
    </row>
    <row r="893" spans="1:8">
      <c r="A893" s="21" t="s">
        <v>1001</v>
      </c>
      <c r="B893" s="18"/>
      <c r="C893" s="18"/>
      <c r="D893" s="18"/>
      <c r="E893" s="18"/>
      <c r="F893" s="323">
        <v>56.75</v>
      </c>
      <c r="G893" s="323">
        <v>8.75</v>
      </c>
      <c r="H893" s="323" t="s">
        <v>763</v>
      </c>
    </row>
    <row r="894" spans="1:8">
      <c r="A894" s="21" t="s">
        <v>1002</v>
      </c>
      <c r="B894" s="18"/>
      <c r="C894" s="18"/>
      <c r="D894" s="18"/>
      <c r="E894" s="18"/>
      <c r="F894" s="323">
        <v>56.75</v>
      </c>
      <c r="G894" s="323">
        <v>10.75</v>
      </c>
      <c r="H894" s="323" t="s">
        <v>971</v>
      </c>
    </row>
    <row r="895" spans="1:8">
      <c r="A895" s="21" t="s">
        <v>1003</v>
      </c>
      <c r="B895" s="18"/>
      <c r="C895" s="18"/>
      <c r="D895" s="18"/>
      <c r="E895" s="18"/>
      <c r="F895" s="323">
        <v>56.75</v>
      </c>
      <c r="G895" s="323">
        <v>11.75</v>
      </c>
      <c r="H895" s="323" t="s">
        <v>971</v>
      </c>
    </row>
    <row r="896" spans="1:8">
      <c r="A896" s="21" t="s">
        <v>1004</v>
      </c>
      <c r="B896" s="18"/>
      <c r="C896" s="18"/>
      <c r="D896" s="18"/>
      <c r="E896" s="18"/>
      <c r="F896" s="323">
        <v>56.75</v>
      </c>
      <c r="G896" s="323">
        <v>12.75</v>
      </c>
      <c r="H896" s="323" t="s">
        <v>971</v>
      </c>
    </row>
    <row r="897" spans="1:8">
      <c r="A897" s="21" t="s">
        <v>1005</v>
      </c>
      <c r="B897" s="18"/>
      <c r="C897" s="18"/>
      <c r="D897" s="18"/>
      <c r="E897" s="18"/>
      <c r="F897" s="323">
        <v>57.25</v>
      </c>
      <c r="G897" s="323">
        <v>-17.25</v>
      </c>
      <c r="H897" s="323" t="s">
        <v>844</v>
      </c>
    </row>
    <row r="898" spans="1:8">
      <c r="A898" s="21" t="s">
        <v>1006</v>
      </c>
      <c r="B898" s="18"/>
      <c r="C898" s="18"/>
      <c r="D898" s="18"/>
      <c r="E898" s="18"/>
      <c r="F898" s="323">
        <v>57.25</v>
      </c>
      <c r="G898" s="323">
        <v>-16.25</v>
      </c>
      <c r="H898" s="323" t="s">
        <v>844</v>
      </c>
    </row>
    <row r="899" spans="1:8">
      <c r="A899" s="21" t="s">
        <v>1007</v>
      </c>
      <c r="B899" s="18"/>
      <c r="C899" s="18"/>
      <c r="D899" s="18"/>
      <c r="E899" s="18"/>
      <c r="F899" s="323">
        <v>57.25</v>
      </c>
      <c r="G899" s="323">
        <v>-15.25</v>
      </c>
      <c r="H899" s="323" t="s">
        <v>844</v>
      </c>
    </row>
    <row r="900" spans="1:8">
      <c r="A900" s="21" t="s">
        <v>1008</v>
      </c>
      <c r="B900" s="18"/>
      <c r="C900" s="18"/>
      <c r="D900" s="18"/>
      <c r="E900" s="18"/>
      <c r="F900" s="323">
        <v>57.25</v>
      </c>
      <c r="G900" s="323">
        <v>-14.25</v>
      </c>
      <c r="H900" s="323" t="s">
        <v>844</v>
      </c>
    </row>
    <row r="901" spans="1:8">
      <c r="A901" s="21" t="s">
        <v>1009</v>
      </c>
      <c r="B901" s="18"/>
      <c r="C901" s="18"/>
      <c r="D901" s="18"/>
      <c r="E901" s="18"/>
      <c r="F901" s="323">
        <v>57.25</v>
      </c>
      <c r="G901" s="323">
        <v>-13.25</v>
      </c>
      <c r="H901" s="323" t="s">
        <v>844</v>
      </c>
    </row>
    <row r="902" spans="1:8">
      <c r="A902" s="21" t="s">
        <v>1010</v>
      </c>
      <c r="B902" s="18"/>
      <c r="C902" s="18"/>
      <c r="D902" s="18"/>
      <c r="E902" s="18"/>
      <c r="F902" s="323">
        <v>57.25</v>
      </c>
      <c r="G902" s="323">
        <v>-12.25</v>
      </c>
      <c r="H902" s="323" t="s">
        <v>844</v>
      </c>
    </row>
    <row r="903" spans="1:8">
      <c r="A903" s="21" t="s">
        <v>1011</v>
      </c>
      <c r="B903" s="18"/>
      <c r="C903" s="18"/>
      <c r="D903" s="18"/>
      <c r="E903" s="18"/>
      <c r="F903" s="323">
        <v>57.25</v>
      </c>
      <c r="G903" s="323">
        <v>-11.25</v>
      </c>
      <c r="H903" s="323" t="s">
        <v>1206</v>
      </c>
    </row>
    <row r="904" spans="1:8">
      <c r="A904" s="21" t="s">
        <v>1012</v>
      </c>
      <c r="B904" s="18"/>
      <c r="C904" s="18"/>
      <c r="D904" s="18"/>
      <c r="E904" s="18"/>
      <c r="F904" s="323">
        <v>57.25</v>
      </c>
      <c r="G904" s="323">
        <v>-10.25</v>
      </c>
      <c r="H904" s="323" t="s">
        <v>1206</v>
      </c>
    </row>
    <row r="905" spans="1:8">
      <c r="A905" s="21" t="s">
        <v>1013</v>
      </c>
      <c r="B905" s="330">
        <v>225.0394535179596</v>
      </c>
      <c r="C905" s="330"/>
      <c r="D905" s="18"/>
      <c r="E905" s="18"/>
      <c r="F905" s="323">
        <v>57.25</v>
      </c>
      <c r="G905" s="323">
        <v>-9.25</v>
      </c>
      <c r="H905" s="323" t="s">
        <v>1206</v>
      </c>
    </row>
    <row r="906" spans="1:8">
      <c r="A906" s="21" t="s">
        <v>1014</v>
      </c>
      <c r="B906" s="18">
        <v>5.1145330344990834</v>
      </c>
      <c r="C906" s="18"/>
      <c r="D906" s="18"/>
      <c r="E906" s="18"/>
      <c r="F906" s="323">
        <v>57.25</v>
      </c>
      <c r="G906" s="323">
        <v>-8.25</v>
      </c>
      <c r="H906" s="323" t="s">
        <v>1206</v>
      </c>
    </row>
    <row r="907" spans="1:8">
      <c r="A907" s="21" t="s">
        <v>1015</v>
      </c>
      <c r="B907" s="18"/>
      <c r="C907" s="18"/>
      <c r="D907" s="18"/>
      <c r="E907" s="18"/>
      <c r="F907" s="323">
        <v>57.25</v>
      </c>
      <c r="G907" s="323">
        <v>-7.25</v>
      </c>
      <c r="H907" s="323" t="s">
        <v>1206</v>
      </c>
    </row>
    <row r="908" spans="1:8">
      <c r="A908" s="21" t="s">
        <v>1016</v>
      </c>
      <c r="B908" s="18"/>
      <c r="C908" s="18"/>
      <c r="D908" s="18"/>
      <c r="E908" s="18"/>
      <c r="F908" s="323">
        <v>57.25</v>
      </c>
      <c r="G908" s="323">
        <v>-6.25</v>
      </c>
      <c r="H908" s="323" t="s">
        <v>1206</v>
      </c>
    </row>
    <row r="909" spans="1:8">
      <c r="A909" s="21" t="s">
        <v>1017</v>
      </c>
      <c r="B909" s="18"/>
      <c r="C909" s="18"/>
      <c r="D909" s="18"/>
      <c r="E909" s="18"/>
      <c r="F909" s="323">
        <v>57.25</v>
      </c>
      <c r="G909" s="323">
        <v>-5.25</v>
      </c>
      <c r="H909" s="323" t="s">
        <v>1206</v>
      </c>
    </row>
    <row r="910" spans="1:8">
      <c r="A910" s="21" t="s">
        <v>1018</v>
      </c>
      <c r="B910" s="18"/>
      <c r="C910" s="18"/>
      <c r="D910" s="18"/>
      <c r="E910" s="18"/>
      <c r="F910" s="323">
        <v>57.25</v>
      </c>
      <c r="G910" s="323">
        <v>-4.25</v>
      </c>
      <c r="H910" s="323" t="s">
        <v>1206</v>
      </c>
    </row>
    <row r="911" spans="1:8">
      <c r="A911" s="21" t="s">
        <v>1019</v>
      </c>
      <c r="B911" s="18"/>
      <c r="C911" s="18"/>
      <c r="D911" s="18"/>
      <c r="E911" s="18"/>
      <c r="F911" s="323">
        <v>57.25</v>
      </c>
      <c r="G911" s="323">
        <v>-3.25</v>
      </c>
      <c r="H911" s="323" t="s">
        <v>763</v>
      </c>
    </row>
    <row r="912" spans="1:8">
      <c r="A912" s="21" t="s">
        <v>1020</v>
      </c>
      <c r="B912" s="18"/>
      <c r="C912" s="18"/>
      <c r="D912" s="18"/>
      <c r="E912" s="18"/>
      <c r="F912" s="323">
        <v>57.25</v>
      </c>
      <c r="G912" s="323">
        <v>-2.25</v>
      </c>
      <c r="H912" s="323" t="s">
        <v>763</v>
      </c>
    </row>
    <row r="913" spans="1:8">
      <c r="A913" s="21" t="s">
        <v>1021</v>
      </c>
      <c r="B913" s="18"/>
      <c r="C913" s="18"/>
      <c r="D913" s="18"/>
      <c r="E913" s="18"/>
      <c r="F913" s="323">
        <v>57.25</v>
      </c>
      <c r="G913" s="323">
        <v>-1.25</v>
      </c>
      <c r="H913" s="323" t="s">
        <v>763</v>
      </c>
    </row>
    <row r="914" spans="1:8">
      <c r="A914" s="21" t="s">
        <v>1022</v>
      </c>
      <c r="B914" s="18"/>
      <c r="C914" s="18"/>
      <c r="D914" s="18"/>
      <c r="E914" s="18"/>
      <c r="F914" s="323">
        <v>57.25</v>
      </c>
      <c r="G914" s="323">
        <v>-0.25</v>
      </c>
      <c r="H914" s="323" t="s">
        <v>763</v>
      </c>
    </row>
    <row r="915" spans="1:8">
      <c r="A915" s="21" t="s">
        <v>1023</v>
      </c>
      <c r="B915" s="18"/>
      <c r="C915" s="18"/>
      <c r="D915" s="18"/>
      <c r="E915" s="18"/>
      <c r="F915" s="323">
        <v>57.25</v>
      </c>
      <c r="G915" s="323">
        <v>0.75</v>
      </c>
      <c r="H915" s="323" t="s">
        <v>763</v>
      </c>
    </row>
    <row r="916" spans="1:8">
      <c r="A916" s="21" t="s">
        <v>1024</v>
      </c>
      <c r="B916" s="18"/>
      <c r="C916" s="18"/>
      <c r="D916" s="18"/>
      <c r="E916" s="18"/>
      <c r="F916" s="323">
        <v>57.25</v>
      </c>
      <c r="G916" s="323">
        <v>1.75</v>
      </c>
      <c r="H916" s="323" t="s">
        <v>763</v>
      </c>
    </row>
    <row r="917" spans="1:8">
      <c r="A917" s="21" t="s">
        <v>1025</v>
      </c>
      <c r="B917" s="18"/>
      <c r="C917" s="18"/>
      <c r="D917" s="18"/>
      <c r="E917" s="18"/>
      <c r="F917" s="323">
        <v>57.25</v>
      </c>
      <c r="G917" s="323">
        <v>2.75</v>
      </c>
      <c r="H917" s="323" t="s">
        <v>763</v>
      </c>
    </row>
    <row r="918" spans="1:8">
      <c r="A918" s="21" t="s">
        <v>1026</v>
      </c>
      <c r="B918" s="18"/>
      <c r="C918" s="18"/>
      <c r="D918" s="18"/>
      <c r="E918" s="18"/>
      <c r="F918" s="323">
        <v>57.25</v>
      </c>
      <c r="G918" s="323">
        <v>3.75</v>
      </c>
      <c r="H918" s="323" t="s">
        <v>763</v>
      </c>
    </row>
    <row r="919" spans="1:8">
      <c r="A919" s="21" t="s">
        <v>1027</v>
      </c>
      <c r="B919" s="18"/>
      <c r="C919" s="18"/>
      <c r="D919" s="18"/>
      <c r="E919" s="18"/>
      <c r="F919" s="323">
        <v>57.25</v>
      </c>
      <c r="G919" s="323">
        <v>4.75</v>
      </c>
      <c r="H919" s="323" t="s">
        <v>763</v>
      </c>
    </row>
    <row r="920" spans="1:8">
      <c r="A920" s="21" t="s">
        <v>1028</v>
      </c>
      <c r="B920" s="18"/>
      <c r="C920" s="18"/>
      <c r="D920" s="18"/>
      <c r="E920" s="18"/>
      <c r="F920" s="323">
        <v>57.25</v>
      </c>
      <c r="G920" s="323">
        <v>5.75</v>
      </c>
      <c r="H920" s="323" t="s">
        <v>763</v>
      </c>
    </row>
    <row r="921" spans="1:8">
      <c r="A921" s="21" t="s">
        <v>1029</v>
      </c>
      <c r="B921" s="18"/>
      <c r="C921" s="18"/>
      <c r="D921" s="18"/>
      <c r="E921" s="18"/>
      <c r="F921" s="323">
        <v>57.25</v>
      </c>
      <c r="G921" s="323">
        <v>6.75</v>
      </c>
      <c r="H921" s="323" t="s">
        <v>763</v>
      </c>
    </row>
    <row r="922" spans="1:8">
      <c r="A922" s="21" t="s">
        <v>1030</v>
      </c>
      <c r="B922" s="18"/>
      <c r="C922" s="18"/>
      <c r="D922" s="18"/>
      <c r="E922" s="18"/>
      <c r="F922" s="323">
        <v>57.25</v>
      </c>
      <c r="G922" s="323">
        <v>7.75</v>
      </c>
      <c r="H922" s="323" t="s">
        <v>763</v>
      </c>
    </row>
    <row r="923" spans="1:8">
      <c r="A923" s="21" t="s">
        <v>1031</v>
      </c>
      <c r="B923" s="18"/>
      <c r="C923" s="18"/>
      <c r="D923" s="18"/>
      <c r="E923" s="18"/>
      <c r="F923" s="323">
        <v>57.25</v>
      </c>
      <c r="G923" s="323">
        <v>8.75</v>
      </c>
      <c r="H923" s="323" t="s">
        <v>971</v>
      </c>
    </row>
    <row r="924" spans="1:8">
      <c r="A924" s="21" t="s">
        <v>1032</v>
      </c>
      <c r="B924" s="18"/>
      <c r="C924" s="18"/>
      <c r="D924" s="18"/>
      <c r="E924" s="18"/>
      <c r="F924" s="323">
        <v>57.25</v>
      </c>
      <c r="G924" s="323">
        <v>9.75</v>
      </c>
      <c r="H924" s="323" t="s">
        <v>971</v>
      </c>
    </row>
    <row r="925" spans="1:8">
      <c r="A925" s="21" t="s">
        <v>1033</v>
      </c>
      <c r="B925" s="18"/>
      <c r="C925" s="18"/>
      <c r="D925" s="18"/>
      <c r="E925" s="18"/>
      <c r="F925" s="323">
        <v>57.25</v>
      </c>
      <c r="G925" s="323">
        <v>10.75</v>
      </c>
      <c r="H925" s="323" t="s">
        <v>971</v>
      </c>
    </row>
    <row r="926" spans="1:8">
      <c r="A926" s="21" t="s">
        <v>1034</v>
      </c>
      <c r="B926" s="18"/>
      <c r="C926" s="18"/>
      <c r="D926" s="18"/>
      <c r="E926" s="18"/>
      <c r="F926" s="323">
        <v>57.25</v>
      </c>
      <c r="G926" s="323">
        <v>11.75</v>
      </c>
      <c r="H926" s="323" t="s">
        <v>971</v>
      </c>
    </row>
    <row r="927" spans="1:8">
      <c r="A927" s="21" t="s">
        <v>1035</v>
      </c>
      <c r="B927" s="18"/>
      <c r="C927" s="18"/>
      <c r="D927" s="18"/>
      <c r="E927" s="18"/>
      <c r="F927" s="323">
        <v>57.25</v>
      </c>
      <c r="G927" s="323">
        <v>12.75</v>
      </c>
      <c r="H927" s="323" t="s">
        <v>971</v>
      </c>
    </row>
    <row r="928" spans="1:8">
      <c r="A928" s="21" t="s">
        <v>1036</v>
      </c>
      <c r="B928" s="18"/>
      <c r="C928" s="18"/>
      <c r="D928" s="18"/>
      <c r="E928" s="18"/>
      <c r="F928" s="323">
        <v>57.75</v>
      </c>
      <c r="G928" s="323">
        <v>-17.25</v>
      </c>
      <c r="H928" s="323" t="s">
        <v>844</v>
      </c>
    </row>
    <row r="929" spans="1:8">
      <c r="A929" s="21" t="s">
        <v>1037</v>
      </c>
      <c r="B929" s="18"/>
      <c r="C929" s="18"/>
      <c r="D929" s="18"/>
      <c r="E929" s="18"/>
      <c r="F929" s="323">
        <v>57.75</v>
      </c>
      <c r="G929" s="323">
        <v>-16.25</v>
      </c>
      <c r="H929" s="323" t="s">
        <v>844</v>
      </c>
    </row>
    <row r="930" spans="1:8">
      <c r="A930" s="21" t="s">
        <v>1038</v>
      </c>
      <c r="B930" s="18"/>
      <c r="C930" s="18"/>
      <c r="D930" s="18"/>
      <c r="E930" s="18"/>
      <c r="F930" s="323">
        <v>57.75</v>
      </c>
      <c r="G930" s="323">
        <v>-15.25</v>
      </c>
      <c r="H930" s="323" t="s">
        <v>844</v>
      </c>
    </row>
    <row r="931" spans="1:8">
      <c r="A931" s="21" t="s">
        <v>1039</v>
      </c>
      <c r="B931" s="18"/>
      <c r="C931" s="18"/>
      <c r="D931" s="18"/>
      <c r="E931" s="18"/>
      <c r="F931" s="323">
        <v>57.75</v>
      </c>
      <c r="G931" s="323">
        <v>-14.25</v>
      </c>
      <c r="H931" s="323" t="s">
        <v>844</v>
      </c>
    </row>
    <row r="932" spans="1:8">
      <c r="A932" s="21" t="s">
        <v>1040</v>
      </c>
      <c r="B932" s="18"/>
      <c r="C932" s="18"/>
      <c r="D932" s="18"/>
      <c r="E932" s="18"/>
      <c r="F932" s="323">
        <v>57.75</v>
      </c>
      <c r="G932" s="323">
        <v>-13.25</v>
      </c>
      <c r="H932" s="323" t="s">
        <v>844</v>
      </c>
    </row>
    <row r="933" spans="1:8">
      <c r="A933" s="21" t="s">
        <v>1041</v>
      </c>
      <c r="B933" s="18"/>
      <c r="C933" s="18"/>
      <c r="D933" s="18"/>
      <c r="E933" s="18"/>
      <c r="F933" s="323">
        <v>57.75</v>
      </c>
      <c r="G933" s="323">
        <v>-12.25</v>
      </c>
      <c r="H933" s="323" t="s">
        <v>844</v>
      </c>
    </row>
    <row r="934" spans="1:8">
      <c r="A934" s="21" t="s">
        <v>1042</v>
      </c>
      <c r="B934" s="18"/>
      <c r="C934" s="18"/>
      <c r="D934" s="18"/>
      <c r="E934" s="18"/>
      <c r="F934" s="323">
        <v>57.75</v>
      </c>
      <c r="G934" s="323">
        <v>-11.25</v>
      </c>
      <c r="H934" s="323" t="s">
        <v>1206</v>
      </c>
    </row>
    <row r="935" spans="1:8">
      <c r="A935" s="21" t="s">
        <v>1043</v>
      </c>
      <c r="B935" s="18"/>
      <c r="C935" s="18"/>
      <c r="D935" s="18"/>
      <c r="E935" s="18"/>
      <c r="F935" s="323">
        <v>57.75</v>
      </c>
      <c r="G935" s="323">
        <v>-10.25</v>
      </c>
      <c r="H935" s="323" t="s">
        <v>1206</v>
      </c>
    </row>
    <row r="936" spans="1:8">
      <c r="A936" s="21" t="s">
        <v>1044</v>
      </c>
      <c r="B936" s="330">
        <v>695.57649269187527</v>
      </c>
      <c r="C936" s="330"/>
      <c r="D936" s="330"/>
      <c r="E936" s="330"/>
      <c r="F936" s="323">
        <v>57.75</v>
      </c>
      <c r="G936" s="323">
        <v>-9.25</v>
      </c>
      <c r="H936" s="323" t="s">
        <v>1206</v>
      </c>
    </row>
    <row r="937" spans="1:8">
      <c r="A937" s="21" t="s">
        <v>1045</v>
      </c>
      <c r="B937" s="330"/>
      <c r="C937" s="330"/>
      <c r="D937" s="330"/>
      <c r="E937" s="330"/>
      <c r="F937" s="323">
        <v>57.75</v>
      </c>
      <c r="G937" s="323">
        <v>-8.25</v>
      </c>
      <c r="H937" s="323" t="s">
        <v>1206</v>
      </c>
    </row>
    <row r="938" spans="1:8">
      <c r="A938" s="21" t="s">
        <v>1046</v>
      </c>
      <c r="B938" s="18"/>
      <c r="C938" s="18"/>
      <c r="D938" s="18"/>
      <c r="E938" s="18"/>
      <c r="F938" s="323">
        <v>57.75</v>
      </c>
      <c r="G938" s="323">
        <v>-7.25</v>
      </c>
      <c r="H938" s="323" t="s">
        <v>1206</v>
      </c>
    </row>
    <row r="939" spans="1:8">
      <c r="A939" s="21" t="s">
        <v>1047</v>
      </c>
      <c r="B939" s="18"/>
      <c r="C939" s="18"/>
      <c r="D939" s="18"/>
      <c r="E939" s="18"/>
      <c r="F939" s="323">
        <v>57.75</v>
      </c>
      <c r="G939" s="323">
        <v>-6.25</v>
      </c>
      <c r="H939" s="323" t="s">
        <v>1206</v>
      </c>
    </row>
    <row r="940" spans="1:8">
      <c r="A940" s="21" t="s">
        <v>1048</v>
      </c>
      <c r="B940" s="18"/>
      <c r="C940" s="18"/>
      <c r="D940" s="18"/>
      <c r="E940" s="18"/>
      <c r="F940" s="323">
        <v>57.75</v>
      </c>
      <c r="G940" s="323">
        <v>-5.25</v>
      </c>
      <c r="H940" s="323" t="s">
        <v>1206</v>
      </c>
    </row>
    <row r="941" spans="1:8">
      <c r="A941" s="21" t="s">
        <v>1049</v>
      </c>
      <c r="B941" s="18"/>
      <c r="C941" s="18"/>
      <c r="D941" s="18"/>
      <c r="E941" s="18"/>
      <c r="F941" s="323">
        <v>57.75</v>
      </c>
      <c r="G941" s="323">
        <v>-4.25</v>
      </c>
      <c r="H941" s="323" t="s">
        <v>1206</v>
      </c>
    </row>
    <row r="942" spans="1:8">
      <c r="A942" s="21" t="s">
        <v>1050</v>
      </c>
      <c r="B942" s="18"/>
      <c r="C942" s="18"/>
      <c r="D942" s="18"/>
      <c r="E942" s="18"/>
      <c r="F942" s="323">
        <v>57.75</v>
      </c>
      <c r="G942" s="323">
        <v>-3.25</v>
      </c>
      <c r="H942" s="323" t="s">
        <v>1051</v>
      </c>
    </row>
    <row r="943" spans="1:8">
      <c r="A943" s="21" t="s">
        <v>1052</v>
      </c>
      <c r="B943" s="18"/>
      <c r="C943" s="18"/>
      <c r="D943" s="18"/>
      <c r="E943" s="18"/>
      <c r="F943" s="323">
        <v>57.75</v>
      </c>
      <c r="G943" s="323">
        <v>-2.25</v>
      </c>
      <c r="H943" s="323" t="s">
        <v>1051</v>
      </c>
    </row>
    <row r="944" spans="1:8">
      <c r="A944" s="21" t="s">
        <v>1053</v>
      </c>
      <c r="B944" s="18"/>
      <c r="C944" s="18"/>
      <c r="D944" s="18"/>
      <c r="E944" s="18"/>
      <c r="F944" s="323">
        <v>57.75</v>
      </c>
      <c r="G944" s="323">
        <v>-1.25</v>
      </c>
      <c r="H944" s="323" t="s">
        <v>1051</v>
      </c>
    </row>
    <row r="945" spans="1:8">
      <c r="A945" s="21" t="s">
        <v>1054</v>
      </c>
      <c r="B945" s="18"/>
      <c r="C945" s="18"/>
      <c r="D945" s="18"/>
      <c r="E945" s="18"/>
      <c r="F945" s="323">
        <v>57.75</v>
      </c>
      <c r="G945" s="323">
        <v>-0.25</v>
      </c>
      <c r="H945" s="323" t="s">
        <v>1051</v>
      </c>
    </row>
    <row r="946" spans="1:8">
      <c r="A946" s="21" t="s">
        <v>1055</v>
      </c>
      <c r="B946" s="18"/>
      <c r="C946" s="18"/>
      <c r="D946" s="18"/>
      <c r="E946" s="18"/>
      <c r="F946" s="323">
        <v>57.75</v>
      </c>
      <c r="G946" s="323">
        <v>0.75</v>
      </c>
      <c r="H946" s="323" t="s">
        <v>1051</v>
      </c>
    </row>
    <row r="947" spans="1:8">
      <c r="A947" s="21" t="s">
        <v>1056</v>
      </c>
      <c r="B947" s="18"/>
      <c r="C947" s="18"/>
      <c r="D947" s="18"/>
      <c r="E947" s="18"/>
      <c r="F947" s="323">
        <v>57.75</v>
      </c>
      <c r="G947" s="323">
        <v>1.75</v>
      </c>
      <c r="H947" s="323" t="s">
        <v>1051</v>
      </c>
    </row>
    <row r="948" spans="1:8">
      <c r="A948" s="21" t="s">
        <v>1057</v>
      </c>
      <c r="B948" s="18"/>
      <c r="C948" s="18"/>
      <c r="D948" s="18"/>
      <c r="E948" s="18"/>
      <c r="F948" s="323">
        <v>57.75</v>
      </c>
      <c r="G948" s="323">
        <v>2.75</v>
      </c>
      <c r="H948" s="323" t="s">
        <v>1051</v>
      </c>
    </row>
    <row r="949" spans="1:8">
      <c r="A949" s="21" t="s">
        <v>1058</v>
      </c>
      <c r="B949" s="18"/>
      <c r="C949" s="18"/>
      <c r="D949" s="18"/>
      <c r="E949" s="18"/>
      <c r="F949" s="323">
        <v>57.75</v>
      </c>
      <c r="G949" s="323">
        <v>3.75</v>
      </c>
      <c r="H949" s="323" t="s">
        <v>1051</v>
      </c>
    </row>
    <row r="950" spans="1:8">
      <c r="A950" s="21" t="s">
        <v>1059</v>
      </c>
      <c r="B950" s="18"/>
      <c r="C950" s="18"/>
      <c r="D950" s="18"/>
      <c r="E950" s="18"/>
      <c r="F950" s="323">
        <v>57.75</v>
      </c>
      <c r="G950" s="323">
        <v>4.75</v>
      </c>
      <c r="H950" s="323" t="s">
        <v>1051</v>
      </c>
    </row>
    <row r="951" spans="1:8">
      <c r="A951" s="21" t="s">
        <v>1060</v>
      </c>
      <c r="B951" s="18"/>
      <c r="C951" s="18"/>
      <c r="D951" s="18"/>
      <c r="E951" s="18"/>
      <c r="F951" s="323">
        <v>57.75</v>
      </c>
      <c r="G951" s="323">
        <v>5.75</v>
      </c>
      <c r="H951" s="323" t="s">
        <v>1051</v>
      </c>
    </row>
    <row r="952" spans="1:8">
      <c r="A952" s="21" t="s">
        <v>1061</v>
      </c>
      <c r="B952" s="18"/>
      <c r="C952" s="18"/>
      <c r="D952" s="18"/>
      <c r="E952" s="18"/>
      <c r="F952" s="323">
        <v>57.75</v>
      </c>
      <c r="G952" s="323">
        <v>6.75</v>
      </c>
      <c r="H952" s="323" t="s">
        <v>1051</v>
      </c>
    </row>
    <row r="953" spans="1:8">
      <c r="A953" s="21" t="s">
        <v>1062</v>
      </c>
      <c r="B953" s="18"/>
      <c r="C953" s="18"/>
      <c r="D953" s="18"/>
      <c r="E953" s="18"/>
      <c r="F953" s="323">
        <v>57.75</v>
      </c>
      <c r="G953" s="323">
        <v>7.75</v>
      </c>
      <c r="H953" s="323" t="s">
        <v>971</v>
      </c>
    </row>
    <row r="954" spans="1:8">
      <c r="A954" s="21" t="s">
        <v>1063</v>
      </c>
      <c r="B954" s="18"/>
      <c r="C954" s="18"/>
      <c r="D954" s="18"/>
      <c r="E954" s="18"/>
      <c r="F954" s="323">
        <v>57.75</v>
      </c>
      <c r="G954" s="323">
        <v>8.75</v>
      </c>
      <c r="H954" s="323" t="s">
        <v>971</v>
      </c>
    </row>
    <row r="955" spans="1:8">
      <c r="A955" s="21" t="s">
        <v>1064</v>
      </c>
      <c r="B955" s="18"/>
      <c r="C955" s="18"/>
      <c r="D955" s="18"/>
      <c r="E955" s="18"/>
      <c r="F955" s="323">
        <v>57.75</v>
      </c>
      <c r="G955" s="323">
        <v>9.75</v>
      </c>
      <c r="H955" s="323" t="s">
        <v>971</v>
      </c>
    </row>
    <row r="956" spans="1:8">
      <c r="A956" s="21" t="s">
        <v>1065</v>
      </c>
      <c r="B956" s="18"/>
      <c r="C956" s="18"/>
      <c r="D956" s="18"/>
      <c r="E956" s="18"/>
      <c r="F956" s="323">
        <v>57.75</v>
      </c>
      <c r="G956" s="323">
        <v>10.75</v>
      </c>
      <c r="H956" s="323" t="s">
        <v>971</v>
      </c>
    </row>
    <row r="957" spans="1:8">
      <c r="A957" s="21" t="s">
        <v>1066</v>
      </c>
      <c r="B957" s="18"/>
      <c r="C957" s="18"/>
      <c r="D957" s="18"/>
      <c r="E957" s="18"/>
      <c r="F957" s="323">
        <v>57.75</v>
      </c>
      <c r="G957" s="323">
        <v>11.75</v>
      </c>
      <c r="H957" s="323" t="s">
        <v>971</v>
      </c>
    </row>
    <row r="958" spans="1:8">
      <c r="A958" s="21" t="s">
        <v>1067</v>
      </c>
      <c r="B958" s="18"/>
      <c r="C958" s="18"/>
      <c r="D958" s="18"/>
      <c r="E958" s="18"/>
      <c r="F958" s="323">
        <v>57.75</v>
      </c>
      <c r="G958" s="323">
        <v>12.75</v>
      </c>
      <c r="H958" s="323" t="s">
        <v>971</v>
      </c>
    </row>
    <row r="959" spans="1:8">
      <c r="A959" s="21" t="s">
        <v>1068</v>
      </c>
      <c r="B959" s="18"/>
      <c r="C959" s="18"/>
      <c r="D959" s="18"/>
      <c r="E959" s="18"/>
      <c r="F959" s="323">
        <v>58.25</v>
      </c>
      <c r="G959" s="323">
        <v>-17.25</v>
      </c>
      <c r="H959" s="323" t="s">
        <v>844</v>
      </c>
    </row>
    <row r="960" spans="1:8">
      <c r="A960" s="21" t="s">
        <v>1069</v>
      </c>
      <c r="B960" s="18"/>
      <c r="C960" s="18"/>
      <c r="D960" s="18"/>
      <c r="E960" s="18"/>
      <c r="F960" s="323">
        <v>58.25</v>
      </c>
      <c r="G960" s="323">
        <v>-16.25</v>
      </c>
      <c r="H960" s="323" t="s">
        <v>844</v>
      </c>
    </row>
    <row r="961" spans="1:8">
      <c r="A961" s="21" t="s">
        <v>1070</v>
      </c>
      <c r="B961" s="18"/>
      <c r="C961" s="18"/>
      <c r="D961" s="18"/>
      <c r="E961" s="18"/>
      <c r="F961" s="323">
        <v>58.25</v>
      </c>
      <c r="G961" s="323">
        <v>-15.25</v>
      </c>
      <c r="H961" s="323" t="s">
        <v>844</v>
      </c>
    </row>
    <row r="962" spans="1:8">
      <c r="A962" s="21" t="s">
        <v>1071</v>
      </c>
      <c r="B962" s="18"/>
      <c r="C962" s="18"/>
      <c r="D962" s="18"/>
      <c r="E962" s="18"/>
      <c r="F962" s="323">
        <v>58.25</v>
      </c>
      <c r="G962" s="323">
        <v>-14.25</v>
      </c>
      <c r="H962" s="323" t="s">
        <v>844</v>
      </c>
    </row>
    <row r="963" spans="1:8">
      <c r="A963" s="21" t="s">
        <v>1072</v>
      </c>
      <c r="B963" s="18"/>
      <c r="C963" s="18"/>
      <c r="D963" s="18"/>
      <c r="E963" s="18"/>
      <c r="F963" s="323">
        <v>58.25</v>
      </c>
      <c r="G963" s="323">
        <v>-13.25</v>
      </c>
      <c r="H963" s="323" t="s">
        <v>844</v>
      </c>
    </row>
    <row r="964" spans="1:8">
      <c r="A964" s="21" t="s">
        <v>1073</v>
      </c>
      <c r="B964" s="18"/>
      <c r="C964" s="18"/>
      <c r="D964" s="18"/>
      <c r="E964" s="18"/>
      <c r="F964" s="323">
        <v>58.25</v>
      </c>
      <c r="G964" s="323">
        <v>-12.25</v>
      </c>
      <c r="H964" s="323" t="s">
        <v>844</v>
      </c>
    </row>
    <row r="965" spans="1:8">
      <c r="A965" s="21" t="s">
        <v>1074</v>
      </c>
      <c r="B965" s="18"/>
      <c r="C965" s="18"/>
      <c r="D965" s="18"/>
      <c r="E965" s="18"/>
      <c r="F965" s="323">
        <v>58.25</v>
      </c>
      <c r="G965" s="323">
        <v>-11.25</v>
      </c>
      <c r="H965" s="323" t="s">
        <v>1206</v>
      </c>
    </row>
    <row r="966" spans="1:8">
      <c r="A966" s="21" t="s">
        <v>1075</v>
      </c>
      <c r="B966" s="18"/>
      <c r="C966" s="18"/>
      <c r="D966" s="18"/>
      <c r="E966" s="18"/>
      <c r="F966" s="323">
        <v>58.25</v>
      </c>
      <c r="G966" s="323">
        <v>-10.25</v>
      </c>
      <c r="H966" s="323" t="s">
        <v>1206</v>
      </c>
    </row>
    <row r="967" spans="1:8">
      <c r="A967" s="21" t="s">
        <v>1076</v>
      </c>
      <c r="B967" s="330">
        <v>40.91626427599266</v>
      </c>
      <c r="C967" s="330"/>
      <c r="D967" s="18"/>
      <c r="E967" s="18">
        <v>69.363293948691165</v>
      </c>
      <c r="F967" s="323">
        <v>58.25</v>
      </c>
      <c r="G967" s="323">
        <v>-9.25</v>
      </c>
      <c r="H967" s="323" t="s">
        <v>1206</v>
      </c>
    </row>
    <row r="968" spans="1:8">
      <c r="A968" s="21" t="s">
        <v>1077</v>
      </c>
      <c r="B968" s="18">
        <v>770.24867499556183</v>
      </c>
      <c r="C968" s="18"/>
      <c r="D968" s="18"/>
      <c r="E968" s="18">
        <v>73.987513545270573</v>
      </c>
      <c r="F968" s="323">
        <v>58.25</v>
      </c>
      <c r="G968" s="323">
        <v>-8.25</v>
      </c>
      <c r="H968" s="323" t="s">
        <v>1206</v>
      </c>
    </row>
    <row r="969" spans="1:8">
      <c r="A969" s="21" t="s">
        <v>1078</v>
      </c>
      <c r="B969" s="18"/>
      <c r="C969" s="18"/>
      <c r="D969" s="18"/>
      <c r="E969" s="18"/>
      <c r="F969" s="323">
        <v>58.25</v>
      </c>
      <c r="G969" s="323">
        <v>-7.25</v>
      </c>
      <c r="H969" s="323" t="s">
        <v>1206</v>
      </c>
    </row>
    <row r="970" spans="1:8">
      <c r="A970" s="21" t="s">
        <v>1079</v>
      </c>
      <c r="B970" s="330"/>
      <c r="C970" s="18"/>
      <c r="D970" s="18"/>
      <c r="E970" s="18"/>
      <c r="F970" s="323">
        <v>58.25</v>
      </c>
      <c r="G970" s="323">
        <v>-6.25</v>
      </c>
      <c r="H970" s="323" t="s">
        <v>1206</v>
      </c>
    </row>
    <row r="971" spans="1:8">
      <c r="A971" s="21" t="s">
        <v>1080</v>
      </c>
      <c r="B971" s="18"/>
      <c r="C971" s="18"/>
      <c r="D971" s="18"/>
      <c r="E971" s="18"/>
      <c r="F971" s="323">
        <v>58.25</v>
      </c>
      <c r="G971" s="323">
        <v>-5.25</v>
      </c>
      <c r="H971" s="323" t="s">
        <v>1206</v>
      </c>
    </row>
    <row r="972" spans="1:8">
      <c r="A972" s="21" t="s">
        <v>1081</v>
      </c>
      <c r="B972" s="18"/>
      <c r="C972" s="18"/>
      <c r="D972" s="18"/>
      <c r="E972" s="18"/>
      <c r="F972" s="323">
        <v>58.25</v>
      </c>
      <c r="G972" s="323">
        <v>-4.25</v>
      </c>
      <c r="H972" s="323" t="s">
        <v>1206</v>
      </c>
    </row>
    <row r="973" spans="1:8">
      <c r="A973" s="21" t="s">
        <v>1082</v>
      </c>
      <c r="B973" s="18"/>
      <c r="C973" s="18"/>
      <c r="D973" s="18"/>
      <c r="E973" s="18"/>
      <c r="F973" s="323">
        <v>58.25</v>
      </c>
      <c r="G973" s="323">
        <v>-3.25</v>
      </c>
      <c r="H973" s="323" t="s">
        <v>1051</v>
      </c>
    </row>
    <row r="974" spans="1:8">
      <c r="A974" s="21" t="s">
        <v>1083</v>
      </c>
      <c r="B974" s="18"/>
      <c r="C974" s="18"/>
      <c r="D974" s="18"/>
      <c r="E974" s="18"/>
      <c r="F974" s="323">
        <v>58.25</v>
      </c>
      <c r="G974" s="323">
        <v>-2.25</v>
      </c>
      <c r="H974" s="323" t="s">
        <v>1051</v>
      </c>
    </row>
    <row r="975" spans="1:8">
      <c r="A975" s="21" t="s">
        <v>1084</v>
      </c>
      <c r="B975" s="18"/>
      <c r="C975" s="18"/>
      <c r="D975" s="18"/>
      <c r="E975" s="18"/>
      <c r="F975" s="323">
        <v>58.25</v>
      </c>
      <c r="G975" s="323">
        <v>-1.25</v>
      </c>
      <c r="H975" s="323" t="s">
        <v>1051</v>
      </c>
    </row>
    <row r="976" spans="1:8">
      <c r="A976" s="21" t="s">
        <v>1085</v>
      </c>
      <c r="B976" s="18"/>
      <c r="C976" s="18"/>
      <c r="D976" s="18"/>
      <c r="E976" s="18"/>
      <c r="F976" s="323">
        <v>58.25</v>
      </c>
      <c r="G976" s="323">
        <v>-0.25</v>
      </c>
      <c r="H976" s="323" t="s">
        <v>1051</v>
      </c>
    </row>
    <row r="977" spans="1:8">
      <c r="A977" s="21" t="s">
        <v>1086</v>
      </c>
      <c r="B977" s="18"/>
      <c r="C977" s="18"/>
      <c r="D977" s="18"/>
      <c r="E977" s="18"/>
      <c r="F977" s="323">
        <v>58.25</v>
      </c>
      <c r="G977" s="323">
        <v>0.75</v>
      </c>
      <c r="H977" s="323" t="s">
        <v>1051</v>
      </c>
    </row>
    <row r="978" spans="1:8">
      <c r="A978" s="21" t="s">
        <v>1087</v>
      </c>
      <c r="B978" s="18"/>
      <c r="C978" s="18"/>
      <c r="D978" s="18"/>
      <c r="E978" s="18"/>
      <c r="F978" s="323">
        <v>58.25</v>
      </c>
      <c r="G978" s="323">
        <v>1.75</v>
      </c>
      <c r="H978" s="323" t="s">
        <v>1051</v>
      </c>
    </row>
    <row r="979" spans="1:8">
      <c r="A979" s="21" t="s">
        <v>1088</v>
      </c>
      <c r="B979" s="18"/>
      <c r="C979" s="18"/>
      <c r="D979" s="18"/>
      <c r="E979" s="18"/>
      <c r="F979" s="323">
        <v>58.25</v>
      </c>
      <c r="G979" s="323">
        <v>2.75</v>
      </c>
      <c r="H979" s="323" t="s">
        <v>1051</v>
      </c>
    </row>
    <row r="980" spans="1:8">
      <c r="A980" s="21" t="s">
        <v>1089</v>
      </c>
      <c r="B980" s="18"/>
      <c r="C980" s="18"/>
      <c r="D980" s="18"/>
      <c r="E980" s="18"/>
      <c r="F980" s="323">
        <v>58.25</v>
      </c>
      <c r="G980" s="323">
        <v>3.75</v>
      </c>
      <c r="H980" s="323" t="s">
        <v>1051</v>
      </c>
    </row>
    <row r="981" spans="1:8">
      <c r="A981" s="21" t="s">
        <v>1090</v>
      </c>
      <c r="B981" s="18"/>
      <c r="C981" s="18"/>
      <c r="D981" s="18"/>
      <c r="E981" s="18"/>
      <c r="F981" s="323">
        <v>58.25</v>
      </c>
      <c r="G981" s="323">
        <v>4.75</v>
      </c>
      <c r="H981" s="323" t="s">
        <v>1051</v>
      </c>
    </row>
    <row r="982" spans="1:8">
      <c r="A982" s="21" t="s">
        <v>1091</v>
      </c>
      <c r="B982" s="18"/>
      <c r="C982" s="18"/>
      <c r="D982" s="18"/>
      <c r="E982" s="18"/>
      <c r="F982" s="323">
        <v>58.25</v>
      </c>
      <c r="G982" s="323">
        <v>5.75</v>
      </c>
      <c r="H982" s="323" t="s">
        <v>1051</v>
      </c>
    </row>
    <row r="983" spans="1:8">
      <c r="A983" s="21" t="s">
        <v>1092</v>
      </c>
      <c r="B983" s="18"/>
      <c r="C983" s="18"/>
      <c r="D983" s="18"/>
      <c r="E983" s="18"/>
      <c r="F983" s="323">
        <v>58.25</v>
      </c>
      <c r="G983" s="323">
        <v>6.75</v>
      </c>
      <c r="H983" s="323" t="s">
        <v>1051</v>
      </c>
    </row>
    <row r="984" spans="1:8">
      <c r="A984" s="21" t="s">
        <v>1093</v>
      </c>
      <c r="B984" s="18"/>
      <c r="C984" s="18"/>
      <c r="D984" s="18"/>
      <c r="E984" s="18"/>
      <c r="F984" s="323">
        <v>58.25</v>
      </c>
      <c r="G984" s="323">
        <v>7.75</v>
      </c>
      <c r="H984" s="323" t="s">
        <v>971</v>
      </c>
    </row>
    <row r="985" spans="1:8">
      <c r="A985" s="21" t="s">
        <v>1094</v>
      </c>
      <c r="B985" s="18"/>
      <c r="C985" s="18"/>
      <c r="D985" s="18"/>
      <c r="E985" s="18"/>
      <c r="F985" s="323">
        <v>58.25</v>
      </c>
      <c r="G985" s="323">
        <v>8.75</v>
      </c>
      <c r="H985" s="323" t="s">
        <v>971</v>
      </c>
    </row>
    <row r="986" spans="1:8">
      <c r="A986" s="21" t="s">
        <v>1095</v>
      </c>
      <c r="B986" s="18"/>
      <c r="C986" s="18"/>
      <c r="D986" s="18"/>
      <c r="E986" s="18"/>
      <c r="F986" s="323">
        <v>58.25</v>
      </c>
      <c r="G986" s="323">
        <v>9.75</v>
      </c>
      <c r="H986" s="323" t="s">
        <v>971</v>
      </c>
    </row>
    <row r="987" spans="1:8">
      <c r="A987" s="21" t="s">
        <v>1096</v>
      </c>
      <c r="B987" s="18"/>
      <c r="C987" s="18"/>
      <c r="D987" s="18"/>
      <c r="E987" s="18"/>
      <c r="F987" s="323">
        <v>58.25</v>
      </c>
      <c r="G987" s="323">
        <v>10.75</v>
      </c>
      <c r="H987" s="323" t="s">
        <v>971</v>
      </c>
    </row>
    <row r="988" spans="1:8">
      <c r="A988" s="21" t="s">
        <v>1097</v>
      </c>
      <c r="B988" s="18"/>
      <c r="C988" s="18"/>
      <c r="D988" s="18"/>
      <c r="E988" s="18"/>
      <c r="F988" s="323">
        <v>58.25</v>
      </c>
      <c r="G988" s="323">
        <v>11.75</v>
      </c>
      <c r="H988" s="323" t="s">
        <v>971</v>
      </c>
    </row>
    <row r="989" spans="1:8">
      <c r="A989" s="21" t="s">
        <v>1098</v>
      </c>
      <c r="B989" s="18"/>
      <c r="C989" s="18"/>
      <c r="D989" s="18"/>
      <c r="E989" s="18"/>
      <c r="F989" s="323">
        <v>58.25</v>
      </c>
      <c r="G989" s="323">
        <v>12.75</v>
      </c>
      <c r="H989" s="323" t="s">
        <v>971</v>
      </c>
    </row>
    <row r="990" spans="1:8">
      <c r="A990" s="21" t="s">
        <v>1099</v>
      </c>
      <c r="B990" s="18"/>
      <c r="C990" s="18"/>
      <c r="D990" s="18"/>
      <c r="E990" s="18"/>
      <c r="F990" s="323">
        <v>58.75</v>
      </c>
      <c r="G990" s="323">
        <v>-17.25</v>
      </c>
      <c r="H990" s="323" t="s">
        <v>844</v>
      </c>
    </row>
    <row r="991" spans="1:8">
      <c r="A991" s="21" t="s">
        <v>1100</v>
      </c>
      <c r="B991" s="18"/>
      <c r="C991" s="18"/>
      <c r="D991" s="18"/>
      <c r="E991" s="18"/>
      <c r="F991" s="323">
        <v>58.75</v>
      </c>
      <c r="G991" s="323">
        <v>-16.25</v>
      </c>
      <c r="H991" s="323" t="s">
        <v>844</v>
      </c>
    </row>
    <row r="992" spans="1:8">
      <c r="A992" s="21" t="s">
        <v>1101</v>
      </c>
      <c r="B992" s="18"/>
      <c r="C992" s="18"/>
      <c r="D992" s="18"/>
      <c r="E992" s="18"/>
      <c r="F992" s="323">
        <v>58.75</v>
      </c>
      <c r="G992" s="323">
        <v>-15.25</v>
      </c>
      <c r="H992" s="323" t="s">
        <v>844</v>
      </c>
    </row>
    <row r="993" spans="1:8">
      <c r="A993" s="21" t="s">
        <v>1102</v>
      </c>
      <c r="B993" s="18"/>
      <c r="C993" s="18"/>
      <c r="D993" s="18"/>
      <c r="E993" s="18"/>
      <c r="F993" s="323">
        <v>58.75</v>
      </c>
      <c r="G993" s="323">
        <v>-14.25</v>
      </c>
      <c r="H993" s="323" t="s">
        <v>844</v>
      </c>
    </row>
    <row r="994" spans="1:8">
      <c r="A994" s="21" t="s">
        <v>1103</v>
      </c>
      <c r="B994" s="18"/>
      <c r="C994" s="18"/>
      <c r="D994" s="18"/>
      <c r="E994" s="18"/>
      <c r="F994" s="323">
        <v>58.75</v>
      </c>
      <c r="G994" s="323">
        <v>-13.25</v>
      </c>
      <c r="H994" s="323" t="s">
        <v>844</v>
      </c>
    </row>
    <row r="995" spans="1:8">
      <c r="A995" s="21" t="s">
        <v>1104</v>
      </c>
      <c r="B995" s="18"/>
      <c r="C995" s="18"/>
      <c r="D995" s="18"/>
      <c r="E995" s="18"/>
      <c r="F995" s="323">
        <v>58.75</v>
      </c>
      <c r="G995" s="323">
        <v>-12.25</v>
      </c>
      <c r="H995" s="323" t="s">
        <v>844</v>
      </c>
    </row>
    <row r="996" spans="1:8">
      <c r="A996" s="21" t="s">
        <v>1105</v>
      </c>
      <c r="B996" s="18"/>
      <c r="C996" s="18"/>
      <c r="D996" s="18"/>
      <c r="E996" s="18"/>
      <c r="F996" s="323">
        <v>58.75</v>
      </c>
      <c r="G996" s="323">
        <v>-11.25</v>
      </c>
      <c r="H996" s="323" t="s">
        <v>1206</v>
      </c>
    </row>
    <row r="997" spans="1:8">
      <c r="A997" s="21" t="s">
        <v>1106</v>
      </c>
      <c r="B997" s="18"/>
      <c r="C997" s="18"/>
      <c r="D997" s="18"/>
      <c r="E997" s="18"/>
      <c r="F997" s="323">
        <v>58.75</v>
      </c>
      <c r="G997" s="323">
        <v>-10.25</v>
      </c>
      <c r="H997" s="323" t="s">
        <v>1206</v>
      </c>
    </row>
    <row r="998" spans="1:8">
      <c r="A998" s="21" t="s">
        <v>1107</v>
      </c>
      <c r="B998" s="18">
        <v>81.83252855198532</v>
      </c>
      <c r="C998" s="18"/>
      <c r="D998" s="18"/>
      <c r="E998" s="18"/>
      <c r="F998" s="323">
        <v>58.75</v>
      </c>
      <c r="G998" s="323">
        <v>-9.25</v>
      </c>
      <c r="H998" s="323" t="s">
        <v>1206</v>
      </c>
    </row>
    <row r="999" spans="1:8">
      <c r="A999" s="21" t="s">
        <v>1108</v>
      </c>
      <c r="B999" s="18">
        <v>10.22906606899817</v>
      </c>
      <c r="C999" s="18"/>
      <c r="D999" s="18"/>
      <c r="E999" s="18"/>
      <c r="F999" s="323">
        <v>58.75</v>
      </c>
      <c r="G999" s="323">
        <v>-8.25</v>
      </c>
      <c r="H999" s="323" t="s">
        <v>1206</v>
      </c>
    </row>
    <row r="1000" spans="1:8">
      <c r="A1000" s="21" t="s">
        <v>1109</v>
      </c>
      <c r="B1000" s="330">
        <v>1665.291956032901</v>
      </c>
      <c r="C1000" s="18"/>
      <c r="D1000" s="18"/>
      <c r="E1000" s="18">
        <v>504.03993602715582</v>
      </c>
      <c r="F1000" s="323">
        <v>58.75</v>
      </c>
      <c r="G1000" s="323">
        <v>-7.25</v>
      </c>
      <c r="H1000" s="323" t="s">
        <v>1206</v>
      </c>
    </row>
    <row r="1001" spans="1:8">
      <c r="A1001" s="21" t="s">
        <v>1110</v>
      </c>
      <c r="B1001" s="18"/>
      <c r="C1001" s="18"/>
      <c r="D1001" s="18"/>
      <c r="E1001" s="18"/>
      <c r="F1001" s="323">
        <v>58.75</v>
      </c>
      <c r="G1001" s="323">
        <v>-6.25</v>
      </c>
      <c r="H1001" s="323" t="s">
        <v>1206</v>
      </c>
    </row>
    <row r="1002" spans="1:8">
      <c r="A1002" s="21" t="s">
        <v>1111</v>
      </c>
      <c r="B1002" s="18"/>
      <c r="C1002" s="18"/>
      <c r="D1002" s="18"/>
      <c r="E1002" s="18"/>
      <c r="F1002" s="323">
        <v>58.75</v>
      </c>
      <c r="G1002" s="323">
        <v>-5.25</v>
      </c>
      <c r="H1002" s="323" t="s">
        <v>1206</v>
      </c>
    </row>
    <row r="1003" spans="1:8">
      <c r="A1003" s="21" t="s">
        <v>1112</v>
      </c>
      <c r="B1003" s="18"/>
      <c r="C1003" s="18"/>
      <c r="D1003" s="18"/>
      <c r="E1003" s="18"/>
      <c r="F1003" s="323">
        <v>58.75</v>
      </c>
      <c r="G1003" s="323">
        <v>-4.25</v>
      </c>
      <c r="H1003" s="323" t="s">
        <v>1206</v>
      </c>
    </row>
    <row r="1004" spans="1:8">
      <c r="A1004" s="21" t="s">
        <v>1113</v>
      </c>
      <c r="B1004" s="18"/>
      <c r="C1004" s="18"/>
      <c r="D1004" s="18"/>
      <c r="E1004" s="18"/>
      <c r="F1004" s="323">
        <v>58.75</v>
      </c>
      <c r="G1004" s="323">
        <v>-3.25</v>
      </c>
      <c r="H1004" s="323" t="s">
        <v>1051</v>
      </c>
    </row>
    <row r="1005" spans="1:8">
      <c r="A1005" s="21" t="s">
        <v>1114</v>
      </c>
      <c r="B1005" s="18"/>
      <c r="C1005" s="18"/>
      <c r="D1005" s="18"/>
      <c r="E1005" s="18"/>
      <c r="F1005" s="323">
        <v>58.75</v>
      </c>
      <c r="G1005" s="323">
        <v>-2.25</v>
      </c>
      <c r="H1005" s="323" t="s">
        <v>1051</v>
      </c>
    </row>
    <row r="1006" spans="1:8">
      <c r="A1006" s="21" t="s">
        <v>1115</v>
      </c>
      <c r="B1006" s="18"/>
      <c r="C1006" s="18"/>
      <c r="D1006" s="18"/>
      <c r="E1006" s="18"/>
      <c r="F1006" s="323">
        <v>58.75</v>
      </c>
      <c r="G1006" s="323">
        <v>-1.25</v>
      </c>
      <c r="H1006" s="323" t="s">
        <v>1051</v>
      </c>
    </row>
    <row r="1007" spans="1:8">
      <c r="A1007" s="21" t="s">
        <v>1116</v>
      </c>
      <c r="B1007" s="18"/>
      <c r="C1007" s="18"/>
      <c r="D1007" s="18"/>
      <c r="E1007" s="18"/>
      <c r="F1007" s="323">
        <v>58.75</v>
      </c>
      <c r="G1007" s="323">
        <v>-0.25</v>
      </c>
      <c r="H1007" s="323" t="s">
        <v>1051</v>
      </c>
    </row>
    <row r="1008" spans="1:8">
      <c r="A1008" s="21" t="s">
        <v>1117</v>
      </c>
      <c r="B1008" s="18"/>
      <c r="C1008" s="18"/>
      <c r="D1008" s="18"/>
      <c r="E1008" s="18"/>
      <c r="F1008" s="323">
        <v>58.75</v>
      </c>
      <c r="G1008" s="323">
        <v>0.75</v>
      </c>
      <c r="H1008" s="323" t="s">
        <v>1051</v>
      </c>
    </row>
    <row r="1009" spans="1:8">
      <c r="A1009" s="21" t="s">
        <v>1118</v>
      </c>
      <c r="B1009" s="18"/>
      <c r="C1009" s="18"/>
      <c r="D1009" s="18"/>
      <c r="E1009" s="18"/>
      <c r="F1009" s="323">
        <v>58.75</v>
      </c>
      <c r="G1009" s="323">
        <v>1.75</v>
      </c>
      <c r="H1009" s="323" t="s">
        <v>1051</v>
      </c>
    </row>
    <row r="1010" spans="1:8">
      <c r="A1010" s="21" t="s">
        <v>1119</v>
      </c>
      <c r="B1010" s="18"/>
      <c r="C1010" s="18"/>
      <c r="D1010" s="18"/>
      <c r="E1010" s="18"/>
      <c r="F1010" s="323">
        <v>58.75</v>
      </c>
      <c r="G1010" s="323">
        <v>2.75</v>
      </c>
      <c r="H1010" s="323" t="s">
        <v>1051</v>
      </c>
    </row>
    <row r="1011" spans="1:8">
      <c r="A1011" s="21" t="s">
        <v>1120</v>
      </c>
      <c r="B1011" s="18"/>
      <c r="C1011" s="18"/>
      <c r="D1011" s="18"/>
      <c r="E1011" s="18"/>
      <c r="F1011" s="323">
        <v>58.75</v>
      </c>
      <c r="G1011" s="323">
        <v>3.75</v>
      </c>
      <c r="H1011" s="323" t="s">
        <v>1051</v>
      </c>
    </row>
    <row r="1012" spans="1:8">
      <c r="A1012" s="21" t="s">
        <v>1121</v>
      </c>
      <c r="B1012" s="18"/>
      <c r="C1012" s="18"/>
      <c r="D1012" s="18"/>
      <c r="E1012" s="18"/>
      <c r="F1012" s="323">
        <v>58.75</v>
      </c>
      <c r="G1012" s="323">
        <v>4.75</v>
      </c>
      <c r="H1012" s="323" t="s">
        <v>1051</v>
      </c>
    </row>
    <row r="1013" spans="1:8">
      <c r="A1013" s="21" t="s">
        <v>1122</v>
      </c>
      <c r="B1013" s="18"/>
      <c r="C1013" s="18"/>
      <c r="D1013" s="18"/>
      <c r="E1013" s="18"/>
      <c r="F1013" s="323">
        <v>58.75</v>
      </c>
      <c r="G1013" s="323">
        <v>5.75</v>
      </c>
      <c r="H1013" s="323" t="s">
        <v>1051</v>
      </c>
    </row>
    <row r="1014" spans="1:8">
      <c r="A1014" s="21" t="s">
        <v>1123</v>
      </c>
      <c r="B1014" s="18"/>
      <c r="C1014" s="18"/>
      <c r="D1014" s="18"/>
      <c r="E1014" s="18"/>
      <c r="F1014" s="323">
        <v>58.75</v>
      </c>
      <c r="G1014" s="323">
        <v>6.75</v>
      </c>
      <c r="H1014" s="323" t="s">
        <v>1051</v>
      </c>
    </row>
    <row r="1015" spans="1:8">
      <c r="A1015" s="21" t="s">
        <v>1124</v>
      </c>
      <c r="B1015" s="18"/>
      <c r="C1015" s="18"/>
      <c r="D1015" s="18"/>
      <c r="E1015" s="18"/>
      <c r="F1015" s="323">
        <v>58.75</v>
      </c>
      <c r="G1015" s="323">
        <v>7.75</v>
      </c>
      <c r="H1015" s="323" t="s">
        <v>1051</v>
      </c>
    </row>
    <row r="1016" spans="1:8">
      <c r="A1016" s="21" t="s">
        <v>1125</v>
      </c>
      <c r="B1016" s="18"/>
      <c r="C1016" s="18"/>
      <c r="D1016" s="18"/>
      <c r="E1016" s="18"/>
      <c r="F1016" s="323">
        <v>58.75</v>
      </c>
      <c r="G1016" s="323">
        <v>8.75</v>
      </c>
      <c r="H1016" s="323" t="s">
        <v>971</v>
      </c>
    </row>
    <row r="1017" spans="1:8">
      <c r="A1017" s="21" t="s">
        <v>1126</v>
      </c>
      <c r="B1017" s="18"/>
      <c r="C1017" s="18"/>
      <c r="D1017" s="18"/>
      <c r="E1017" s="18"/>
      <c r="F1017" s="323">
        <v>58.75</v>
      </c>
      <c r="G1017" s="323">
        <v>9.75</v>
      </c>
      <c r="H1017" s="323" t="s">
        <v>971</v>
      </c>
    </row>
    <row r="1018" spans="1:8">
      <c r="A1018" s="21" t="s">
        <v>1127</v>
      </c>
      <c r="B1018" s="18"/>
      <c r="C1018" s="18"/>
      <c r="D1018" s="18"/>
      <c r="E1018" s="18"/>
      <c r="F1018" s="323">
        <v>58.75</v>
      </c>
      <c r="G1018" s="323">
        <v>10.75</v>
      </c>
      <c r="H1018" s="323" t="s">
        <v>971</v>
      </c>
    </row>
    <row r="1019" spans="1:8">
      <c r="A1019" s="21" t="s">
        <v>1128</v>
      </c>
      <c r="B1019" s="18"/>
      <c r="C1019" s="18"/>
      <c r="D1019" s="18"/>
      <c r="E1019" s="18"/>
      <c r="F1019" s="323">
        <v>58.75</v>
      </c>
      <c r="G1019" s="323">
        <v>11.75</v>
      </c>
      <c r="H1019" s="323" t="s">
        <v>971</v>
      </c>
    </row>
    <row r="1020" spans="1:8">
      <c r="A1020" s="21" t="s">
        <v>1129</v>
      </c>
      <c r="B1020" s="18"/>
      <c r="C1020" s="18"/>
      <c r="D1020" s="18"/>
      <c r="E1020" s="18"/>
      <c r="F1020" s="323">
        <v>58.75</v>
      </c>
      <c r="G1020" s="323">
        <v>12.75</v>
      </c>
      <c r="H1020" s="323" t="s">
        <v>971</v>
      </c>
    </row>
    <row r="1021" spans="1:8">
      <c r="A1021" s="21" t="s">
        <v>1130</v>
      </c>
      <c r="B1021" s="18"/>
      <c r="C1021" s="18"/>
      <c r="D1021" s="18"/>
      <c r="E1021" s="18"/>
      <c r="F1021" s="323">
        <v>59.25</v>
      </c>
      <c r="G1021" s="323">
        <v>-17.25</v>
      </c>
      <c r="H1021" s="323" t="s">
        <v>844</v>
      </c>
    </row>
    <row r="1022" spans="1:8">
      <c r="A1022" s="21" t="s">
        <v>1131</v>
      </c>
      <c r="B1022" s="18"/>
      <c r="C1022" s="18"/>
      <c r="D1022" s="18"/>
      <c r="E1022" s="18"/>
      <c r="F1022" s="323">
        <v>59.25</v>
      </c>
      <c r="G1022" s="323">
        <v>-16.25</v>
      </c>
      <c r="H1022" s="323" t="s">
        <v>844</v>
      </c>
    </row>
    <row r="1023" spans="1:8">
      <c r="A1023" s="21" t="s">
        <v>1132</v>
      </c>
      <c r="B1023" s="18"/>
      <c r="C1023" s="18"/>
      <c r="D1023" s="18"/>
      <c r="E1023" s="18"/>
      <c r="F1023" s="323">
        <v>59.25</v>
      </c>
      <c r="G1023" s="323">
        <v>-15.25</v>
      </c>
      <c r="H1023" s="323" t="s">
        <v>844</v>
      </c>
    </row>
    <row r="1024" spans="1:8">
      <c r="A1024" s="21" t="s">
        <v>1133</v>
      </c>
      <c r="B1024" s="18"/>
      <c r="C1024" s="18"/>
      <c r="D1024" s="18"/>
      <c r="E1024" s="18"/>
      <c r="F1024" s="323">
        <v>59.25</v>
      </c>
      <c r="G1024" s="323">
        <v>-14.25</v>
      </c>
      <c r="H1024" s="323" t="s">
        <v>844</v>
      </c>
    </row>
    <row r="1025" spans="1:8">
      <c r="A1025" s="21" t="s">
        <v>1134</v>
      </c>
      <c r="B1025" s="18"/>
      <c r="C1025" s="18"/>
      <c r="D1025" s="18"/>
      <c r="E1025" s="18"/>
      <c r="F1025" s="323">
        <v>59.25</v>
      </c>
      <c r="G1025" s="323">
        <v>-13.25</v>
      </c>
      <c r="H1025" s="323" t="s">
        <v>844</v>
      </c>
    </row>
    <row r="1026" spans="1:8">
      <c r="A1026" s="21" t="s">
        <v>1135</v>
      </c>
      <c r="B1026" s="18"/>
      <c r="C1026" s="18"/>
      <c r="D1026" s="18"/>
      <c r="E1026" s="18"/>
      <c r="F1026" s="323">
        <v>59.25</v>
      </c>
      <c r="G1026" s="323">
        <v>-12.25</v>
      </c>
      <c r="H1026" s="323" t="s">
        <v>844</v>
      </c>
    </row>
    <row r="1027" spans="1:8">
      <c r="A1027" s="21" t="s">
        <v>1136</v>
      </c>
      <c r="B1027" s="18"/>
      <c r="C1027" s="18"/>
      <c r="D1027" s="18"/>
      <c r="E1027" s="18"/>
      <c r="F1027" s="323">
        <v>59.25</v>
      </c>
      <c r="G1027" s="323">
        <v>-11.25</v>
      </c>
      <c r="H1027" s="323" t="s">
        <v>1206</v>
      </c>
    </row>
    <row r="1028" spans="1:8">
      <c r="A1028" s="21" t="s">
        <v>1137</v>
      </c>
      <c r="B1028" s="18"/>
      <c r="C1028" s="18"/>
      <c r="D1028" s="18"/>
      <c r="E1028" s="18"/>
      <c r="F1028" s="323">
        <v>59.25</v>
      </c>
      <c r="G1028" s="323">
        <v>-10.25</v>
      </c>
      <c r="H1028" s="323" t="s">
        <v>1206</v>
      </c>
    </row>
    <row r="1029" spans="1:8">
      <c r="A1029" s="21" t="s">
        <v>1138</v>
      </c>
      <c r="B1029" s="18"/>
      <c r="C1029" s="18"/>
      <c r="D1029" s="18"/>
      <c r="E1029" s="18"/>
      <c r="F1029" s="323">
        <v>59.25</v>
      </c>
      <c r="G1029" s="323">
        <v>-9.25</v>
      </c>
      <c r="H1029" s="323" t="s">
        <v>1206</v>
      </c>
    </row>
    <row r="1030" spans="1:8">
      <c r="A1030" s="21" t="s">
        <v>1139</v>
      </c>
      <c r="B1030" s="18">
        <v>30.687198206994498</v>
      </c>
      <c r="C1030" s="18"/>
      <c r="D1030" s="18"/>
      <c r="E1030" s="18"/>
      <c r="F1030" s="323">
        <v>59.25</v>
      </c>
      <c r="G1030" s="323">
        <v>-8.25</v>
      </c>
      <c r="H1030" s="323" t="s">
        <v>1206</v>
      </c>
    </row>
    <row r="1031" spans="1:8">
      <c r="A1031" s="21" t="s">
        <v>1140</v>
      </c>
      <c r="B1031" s="18"/>
      <c r="C1031" s="18"/>
      <c r="D1031" s="18"/>
      <c r="E1031" s="18">
        <v>50.866415562373518</v>
      </c>
      <c r="F1031" s="323">
        <v>59.25</v>
      </c>
      <c r="G1031" s="323">
        <v>-7.25</v>
      </c>
      <c r="H1031" s="323" t="s">
        <v>1206</v>
      </c>
    </row>
    <row r="1032" spans="1:8">
      <c r="A1032" s="21" t="s">
        <v>1141</v>
      </c>
      <c r="B1032" s="330">
        <v>1.534359910349725</v>
      </c>
      <c r="C1032" s="18"/>
      <c r="D1032" s="18"/>
      <c r="E1032" s="18"/>
      <c r="F1032" s="323">
        <v>59.25</v>
      </c>
      <c r="G1032" s="323">
        <v>-6.25</v>
      </c>
      <c r="H1032" s="323" t="s">
        <v>1206</v>
      </c>
    </row>
    <row r="1033" spans="1:8">
      <c r="A1033" s="21" t="s">
        <v>1142</v>
      </c>
      <c r="B1033" s="330"/>
      <c r="C1033" s="18"/>
      <c r="D1033" s="18"/>
      <c r="E1033" s="18"/>
      <c r="F1033" s="323">
        <v>59.25</v>
      </c>
      <c r="G1033" s="323">
        <v>-5.25</v>
      </c>
      <c r="H1033" s="323" t="s">
        <v>1206</v>
      </c>
    </row>
    <row r="1034" spans="1:8">
      <c r="A1034" s="21" t="s">
        <v>1143</v>
      </c>
      <c r="B1034" s="18"/>
      <c r="C1034" s="18"/>
      <c r="D1034" s="18"/>
      <c r="E1034" s="18"/>
      <c r="F1034" s="323">
        <v>59.25</v>
      </c>
      <c r="G1034" s="323">
        <v>-4.25</v>
      </c>
      <c r="H1034" s="323" t="s">
        <v>1206</v>
      </c>
    </row>
    <row r="1035" spans="1:8">
      <c r="A1035" s="21" t="s">
        <v>1144</v>
      </c>
      <c r="B1035" s="18"/>
      <c r="C1035" s="18"/>
      <c r="D1035" s="18"/>
      <c r="E1035" s="18"/>
      <c r="F1035" s="323">
        <v>59.25</v>
      </c>
      <c r="G1035" s="323">
        <v>-3.25</v>
      </c>
      <c r="H1035" s="323" t="s">
        <v>1051</v>
      </c>
    </row>
    <row r="1036" spans="1:8">
      <c r="A1036" s="21" t="s">
        <v>1145</v>
      </c>
      <c r="B1036" s="18"/>
      <c r="C1036" s="18"/>
      <c r="D1036" s="18"/>
      <c r="E1036" s="18"/>
      <c r="F1036" s="323">
        <v>59.25</v>
      </c>
      <c r="G1036" s="323">
        <v>-2.25</v>
      </c>
      <c r="H1036" s="323" t="s">
        <v>1051</v>
      </c>
    </row>
    <row r="1037" spans="1:8">
      <c r="A1037" s="21" t="s">
        <v>1146</v>
      </c>
      <c r="B1037" s="18"/>
      <c r="C1037" s="18"/>
      <c r="D1037" s="18"/>
      <c r="E1037" s="18"/>
      <c r="F1037" s="323">
        <v>59.25</v>
      </c>
      <c r="G1037" s="323">
        <v>-1.25</v>
      </c>
      <c r="H1037" s="323" t="s">
        <v>1051</v>
      </c>
    </row>
    <row r="1038" spans="1:8">
      <c r="A1038" s="21" t="s">
        <v>1147</v>
      </c>
      <c r="B1038" s="18"/>
      <c r="C1038" s="18"/>
      <c r="D1038" s="18"/>
      <c r="E1038" s="18"/>
      <c r="F1038" s="323">
        <v>59.25</v>
      </c>
      <c r="G1038" s="323">
        <v>-0.25</v>
      </c>
      <c r="H1038" s="323" t="s">
        <v>1051</v>
      </c>
    </row>
    <row r="1039" spans="1:8">
      <c r="A1039" s="21" t="s">
        <v>1148</v>
      </c>
      <c r="B1039" s="18"/>
      <c r="C1039" s="18"/>
      <c r="D1039" s="18"/>
      <c r="E1039" s="18"/>
      <c r="F1039" s="323">
        <v>59.25</v>
      </c>
      <c r="G1039" s="323">
        <v>0.75</v>
      </c>
      <c r="H1039" s="323" t="s">
        <v>1051</v>
      </c>
    </row>
    <row r="1040" spans="1:8">
      <c r="A1040" s="21" t="s">
        <v>1149</v>
      </c>
      <c r="B1040" s="18"/>
      <c r="C1040" s="18"/>
      <c r="D1040" s="18"/>
      <c r="E1040" s="18"/>
      <c r="F1040" s="323">
        <v>59.25</v>
      </c>
      <c r="G1040" s="323">
        <v>1.75</v>
      </c>
      <c r="H1040" s="323" t="s">
        <v>1051</v>
      </c>
    </row>
    <row r="1041" spans="1:8">
      <c r="A1041" s="21" t="s">
        <v>1150</v>
      </c>
      <c r="B1041" s="18"/>
      <c r="C1041" s="18"/>
      <c r="D1041" s="18"/>
      <c r="E1041" s="18"/>
      <c r="F1041" s="323">
        <v>59.25</v>
      </c>
      <c r="G1041" s="323">
        <v>2.75</v>
      </c>
      <c r="H1041" s="323" t="s">
        <v>1051</v>
      </c>
    </row>
    <row r="1042" spans="1:8">
      <c r="A1042" s="21" t="s">
        <v>1151</v>
      </c>
      <c r="B1042" s="18"/>
      <c r="C1042" s="18"/>
      <c r="D1042" s="18"/>
      <c r="E1042" s="18"/>
      <c r="F1042" s="323">
        <v>59.25</v>
      </c>
      <c r="G1042" s="323">
        <v>3.75</v>
      </c>
      <c r="H1042" s="323" t="s">
        <v>1051</v>
      </c>
    </row>
    <row r="1043" spans="1:8">
      <c r="A1043" s="21" t="s">
        <v>1152</v>
      </c>
      <c r="B1043" s="18"/>
      <c r="C1043" s="18"/>
      <c r="D1043" s="18"/>
      <c r="E1043" s="18"/>
      <c r="F1043" s="323">
        <v>59.25</v>
      </c>
      <c r="G1043" s="323">
        <v>4.75</v>
      </c>
      <c r="H1043" s="323" t="s">
        <v>1051</v>
      </c>
    </row>
    <row r="1044" spans="1:8">
      <c r="A1044" s="21" t="s">
        <v>1153</v>
      </c>
      <c r="B1044" s="18"/>
      <c r="C1044" s="18"/>
      <c r="D1044" s="18"/>
      <c r="E1044" s="18"/>
      <c r="F1044" s="323">
        <v>59.25</v>
      </c>
      <c r="G1044" s="323">
        <v>5.75</v>
      </c>
      <c r="H1044" s="323" t="s">
        <v>1051</v>
      </c>
    </row>
    <row r="1045" spans="1:8">
      <c r="A1045" s="21" t="s">
        <v>1154</v>
      </c>
      <c r="B1045" s="18"/>
      <c r="C1045" s="18"/>
      <c r="D1045" s="18"/>
      <c r="E1045" s="18"/>
      <c r="F1045" s="323">
        <v>59.25</v>
      </c>
      <c r="G1045" s="323">
        <v>6.75</v>
      </c>
      <c r="H1045" s="323" t="s">
        <v>1051</v>
      </c>
    </row>
    <row r="1046" spans="1:8">
      <c r="A1046" s="21" t="s">
        <v>1155</v>
      </c>
      <c r="B1046" s="18"/>
      <c r="C1046" s="18"/>
      <c r="D1046" s="18"/>
      <c r="E1046" s="18"/>
      <c r="F1046" s="323">
        <v>59.25</v>
      </c>
      <c r="G1046" s="323">
        <v>7.75</v>
      </c>
      <c r="H1046" s="323" t="s">
        <v>1051</v>
      </c>
    </row>
    <row r="1047" spans="1:8">
      <c r="A1047" s="21" t="s">
        <v>1156</v>
      </c>
      <c r="B1047" s="18"/>
      <c r="C1047" s="18"/>
      <c r="D1047" s="18"/>
      <c r="E1047" s="18"/>
      <c r="F1047" s="323">
        <v>59.25</v>
      </c>
      <c r="G1047" s="323">
        <v>8.75</v>
      </c>
      <c r="H1047" s="323" t="s">
        <v>971</v>
      </c>
    </row>
    <row r="1048" spans="1:8">
      <c r="A1048" s="21" t="s">
        <v>1157</v>
      </c>
      <c r="B1048" s="18"/>
      <c r="C1048" s="18"/>
      <c r="D1048" s="18"/>
      <c r="E1048" s="18"/>
      <c r="F1048" s="323">
        <v>59.25</v>
      </c>
      <c r="G1048" s="323">
        <v>9.75</v>
      </c>
      <c r="H1048" s="323" t="s">
        <v>971</v>
      </c>
    </row>
    <row r="1049" spans="1:8">
      <c r="A1049" s="21" t="s">
        <v>1158</v>
      </c>
      <c r="B1049" s="18"/>
      <c r="C1049" s="18"/>
      <c r="D1049" s="18"/>
      <c r="E1049" s="18"/>
      <c r="F1049" s="323">
        <v>59.25</v>
      </c>
      <c r="G1049" s="323">
        <v>10.75</v>
      </c>
      <c r="H1049" s="323" t="s">
        <v>971</v>
      </c>
    </row>
    <row r="1050" spans="1:8">
      <c r="A1050" s="21" t="s">
        <v>1159</v>
      </c>
      <c r="B1050" s="18"/>
      <c r="C1050" s="18"/>
      <c r="D1050" s="18"/>
      <c r="E1050" s="18"/>
      <c r="F1050" s="323">
        <v>59.25</v>
      </c>
      <c r="G1050" s="323">
        <v>11.75</v>
      </c>
      <c r="H1050" s="323" t="s">
        <v>971</v>
      </c>
    </row>
    <row r="1051" spans="1:8">
      <c r="A1051" s="21" t="s">
        <v>1160</v>
      </c>
      <c r="B1051" s="18"/>
      <c r="C1051" s="18"/>
      <c r="D1051" s="18"/>
      <c r="E1051" s="18"/>
      <c r="F1051" s="323">
        <v>59.75</v>
      </c>
      <c r="G1051" s="323">
        <v>-17.25</v>
      </c>
      <c r="H1051" s="323" t="s">
        <v>844</v>
      </c>
    </row>
    <row r="1052" spans="1:8">
      <c r="A1052" s="21" t="s">
        <v>1161</v>
      </c>
      <c r="B1052" s="18"/>
      <c r="C1052" s="18"/>
      <c r="D1052" s="18"/>
      <c r="E1052" s="18"/>
      <c r="F1052" s="323">
        <v>59.75</v>
      </c>
      <c r="G1052" s="323">
        <v>-16.25</v>
      </c>
      <c r="H1052" s="323" t="s">
        <v>844</v>
      </c>
    </row>
    <row r="1053" spans="1:8">
      <c r="A1053" s="21" t="s">
        <v>1162</v>
      </c>
      <c r="B1053" s="18"/>
      <c r="C1053" s="18"/>
      <c r="D1053" s="18"/>
      <c r="E1053" s="18"/>
      <c r="F1053" s="323">
        <v>59.75</v>
      </c>
      <c r="G1053" s="323">
        <v>-15.25</v>
      </c>
      <c r="H1053" s="323" t="s">
        <v>844</v>
      </c>
    </row>
    <row r="1054" spans="1:8">
      <c r="A1054" s="21" t="s">
        <v>1163</v>
      </c>
      <c r="B1054" s="18"/>
      <c r="C1054" s="18"/>
      <c r="D1054" s="18"/>
      <c r="E1054" s="18"/>
      <c r="F1054" s="323">
        <v>59.75</v>
      </c>
      <c r="G1054" s="323">
        <v>-14.25</v>
      </c>
      <c r="H1054" s="323" t="s">
        <v>844</v>
      </c>
    </row>
    <row r="1055" spans="1:8">
      <c r="A1055" s="21" t="s">
        <v>1164</v>
      </c>
      <c r="B1055" s="18"/>
      <c r="C1055" s="18"/>
      <c r="D1055" s="18"/>
      <c r="E1055" s="18"/>
      <c r="F1055" s="323">
        <v>59.75</v>
      </c>
      <c r="G1055" s="323">
        <v>-13.25</v>
      </c>
      <c r="H1055" s="323" t="s">
        <v>844</v>
      </c>
    </row>
    <row r="1056" spans="1:8">
      <c r="A1056" s="21" t="s">
        <v>1165</v>
      </c>
      <c r="B1056" s="18"/>
      <c r="C1056" s="18"/>
      <c r="D1056" s="18"/>
      <c r="E1056" s="18"/>
      <c r="F1056" s="323">
        <v>59.75</v>
      </c>
      <c r="G1056" s="323">
        <v>-12.25</v>
      </c>
      <c r="H1056" s="323" t="s">
        <v>844</v>
      </c>
    </row>
    <row r="1057" spans="1:8">
      <c r="A1057" s="21" t="s">
        <v>1166</v>
      </c>
      <c r="B1057" s="18"/>
      <c r="C1057" s="18"/>
      <c r="D1057" s="18"/>
      <c r="E1057" s="18"/>
      <c r="F1057" s="323">
        <v>59.75</v>
      </c>
      <c r="G1057" s="323">
        <v>-11.25</v>
      </c>
      <c r="H1057" s="323" t="s">
        <v>1206</v>
      </c>
    </row>
    <row r="1058" spans="1:8">
      <c r="A1058" s="21" t="s">
        <v>1167</v>
      </c>
      <c r="B1058" s="18"/>
      <c r="C1058" s="18"/>
      <c r="D1058" s="18"/>
      <c r="E1058" s="18"/>
      <c r="F1058" s="323">
        <v>59.75</v>
      </c>
      <c r="G1058" s="323">
        <v>-10.25</v>
      </c>
      <c r="H1058" s="323" t="s">
        <v>1206</v>
      </c>
    </row>
    <row r="1059" spans="1:8">
      <c r="A1059" s="21" t="s">
        <v>1168</v>
      </c>
      <c r="B1059" s="18"/>
      <c r="C1059" s="18"/>
      <c r="D1059" s="18"/>
      <c r="E1059" s="18"/>
      <c r="F1059" s="323">
        <v>59.75</v>
      </c>
      <c r="G1059" s="323">
        <v>-9.25</v>
      </c>
      <c r="H1059" s="323" t="s">
        <v>1206</v>
      </c>
    </row>
    <row r="1060" spans="1:8">
      <c r="A1060" s="21" t="s">
        <v>1169</v>
      </c>
      <c r="B1060" s="18"/>
      <c r="C1060" s="18"/>
      <c r="D1060" s="18"/>
      <c r="E1060" s="18"/>
      <c r="F1060" s="323">
        <v>59.75</v>
      </c>
      <c r="G1060" s="323">
        <v>-8.25</v>
      </c>
      <c r="H1060" s="323" t="s">
        <v>1206</v>
      </c>
    </row>
    <row r="1061" spans="1:8">
      <c r="A1061" s="21" t="s">
        <v>1170</v>
      </c>
      <c r="B1061" s="18"/>
      <c r="C1061" s="18"/>
      <c r="D1061" s="18"/>
      <c r="E1061" s="18"/>
      <c r="F1061" s="323">
        <v>59.75</v>
      </c>
      <c r="G1061" s="323">
        <v>-7.25</v>
      </c>
      <c r="H1061" s="323" t="s">
        <v>1206</v>
      </c>
    </row>
    <row r="1062" spans="1:8">
      <c r="A1062" s="21" t="s">
        <v>1171</v>
      </c>
      <c r="B1062" s="331"/>
      <c r="C1062" s="18"/>
      <c r="D1062" s="18"/>
      <c r="E1062" s="18"/>
      <c r="F1062" s="323">
        <v>59.75</v>
      </c>
      <c r="G1062" s="323">
        <v>-6.25</v>
      </c>
      <c r="H1062" s="323" t="s">
        <v>1206</v>
      </c>
    </row>
    <row r="1063" spans="1:8">
      <c r="A1063" s="21" t="s">
        <v>1172</v>
      </c>
      <c r="B1063" s="331"/>
      <c r="C1063" s="18"/>
      <c r="D1063" s="18"/>
      <c r="E1063" s="18"/>
      <c r="F1063" s="323">
        <v>59.75</v>
      </c>
      <c r="G1063" s="323">
        <v>-5.25</v>
      </c>
      <c r="H1063" s="323" t="s">
        <v>1206</v>
      </c>
    </row>
    <row r="1064" spans="1:8">
      <c r="A1064" s="21" t="s">
        <v>1173</v>
      </c>
      <c r="B1064" s="18">
        <v>3.0687198206994499</v>
      </c>
      <c r="C1064" s="18"/>
      <c r="D1064" s="18"/>
      <c r="E1064" s="18"/>
      <c r="F1064" s="323">
        <v>59.75</v>
      </c>
      <c r="G1064" s="323">
        <v>-4.25</v>
      </c>
      <c r="H1064" s="323" t="s">
        <v>1206</v>
      </c>
    </row>
    <row r="1065" spans="1:8">
      <c r="A1065" s="21" t="s">
        <v>1174</v>
      </c>
      <c r="B1065" s="18"/>
      <c r="C1065" s="18"/>
      <c r="D1065" s="18"/>
      <c r="E1065" s="18"/>
      <c r="F1065" s="323">
        <v>59.75</v>
      </c>
      <c r="G1065" s="323">
        <v>-3.25</v>
      </c>
      <c r="H1065" s="323" t="s">
        <v>1051</v>
      </c>
    </row>
    <row r="1066" spans="1:8">
      <c r="A1066" s="21" t="s">
        <v>1175</v>
      </c>
      <c r="B1066" s="18"/>
      <c r="C1066" s="18"/>
      <c r="D1066" s="18"/>
      <c r="E1066" s="18"/>
      <c r="F1066" s="323">
        <v>59.75</v>
      </c>
      <c r="G1066" s="323">
        <v>-2.25</v>
      </c>
      <c r="H1066" s="323" t="s">
        <v>1051</v>
      </c>
    </row>
    <row r="1067" spans="1:8">
      <c r="A1067" s="21" t="s">
        <v>1176</v>
      </c>
      <c r="B1067" s="18"/>
      <c r="C1067" s="18"/>
      <c r="D1067" s="18"/>
      <c r="E1067" s="18"/>
      <c r="F1067" s="323">
        <v>59.75</v>
      </c>
      <c r="G1067" s="323">
        <v>-1.25</v>
      </c>
      <c r="H1067" s="323" t="s">
        <v>1051</v>
      </c>
    </row>
    <row r="1068" spans="1:8">
      <c r="A1068" s="21" t="s">
        <v>1177</v>
      </c>
      <c r="B1068" s="18"/>
      <c r="C1068" s="18"/>
      <c r="D1068" s="18"/>
      <c r="E1068" s="18"/>
      <c r="F1068" s="323">
        <v>59.75</v>
      </c>
      <c r="G1068" s="323">
        <v>-0.25</v>
      </c>
      <c r="H1068" s="323" t="s">
        <v>1051</v>
      </c>
    </row>
    <row r="1069" spans="1:8">
      <c r="A1069" s="21" t="s">
        <v>1178</v>
      </c>
      <c r="B1069" s="18"/>
      <c r="C1069" s="18"/>
      <c r="D1069" s="18"/>
      <c r="E1069" s="18"/>
      <c r="F1069" s="323">
        <v>59.75</v>
      </c>
      <c r="G1069" s="323">
        <v>0.75</v>
      </c>
      <c r="H1069" s="323" t="s">
        <v>1051</v>
      </c>
    </row>
    <row r="1070" spans="1:8">
      <c r="A1070" s="21" t="s">
        <v>1179</v>
      </c>
      <c r="B1070" s="18"/>
      <c r="C1070" s="18"/>
      <c r="D1070" s="18"/>
      <c r="E1070" s="18"/>
      <c r="F1070" s="323">
        <v>59.75</v>
      </c>
      <c r="G1070" s="323">
        <v>1.75</v>
      </c>
      <c r="H1070" s="323" t="s">
        <v>1051</v>
      </c>
    </row>
    <row r="1071" spans="1:8">
      <c r="A1071" s="21" t="s">
        <v>1180</v>
      </c>
      <c r="B1071" s="18"/>
      <c r="C1071" s="18"/>
      <c r="D1071" s="18"/>
      <c r="E1071" s="18"/>
      <c r="F1071" s="323">
        <v>59.75</v>
      </c>
      <c r="G1071" s="323">
        <v>2.75</v>
      </c>
      <c r="H1071" s="323" t="s">
        <v>1051</v>
      </c>
    </row>
    <row r="1072" spans="1:8">
      <c r="A1072" s="21" t="s">
        <v>1181</v>
      </c>
      <c r="B1072" s="18"/>
      <c r="C1072" s="18"/>
      <c r="D1072" s="18"/>
      <c r="E1072" s="18"/>
      <c r="F1072" s="323">
        <v>59.75</v>
      </c>
      <c r="G1072" s="323">
        <v>3.75</v>
      </c>
      <c r="H1072" s="323" t="s">
        <v>1051</v>
      </c>
    </row>
    <row r="1073" spans="1:8">
      <c r="A1073" s="21" t="s">
        <v>1182</v>
      </c>
      <c r="B1073" s="18"/>
      <c r="C1073" s="18"/>
      <c r="D1073" s="18"/>
      <c r="E1073" s="18"/>
      <c r="F1073" s="323">
        <v>59.75</v>
      </c>
      <c r="G1073" s="323">
        <v>4.75</v>
      </c>
      <c r="H1073" s="323" t="s">
        <v>1051</v>
      </c>
    </row>
    <row r="1074" spans="1:8">
      <c r="A1074" s="21" t="s">
        <v>1183</v>
      </c>
      <c r="B1074" s="18"/>
      <c r="C1074" s="18"/>
      <c r="D1074" s="18"/>
      <c r="E1074" s="18"/>
      <c r="F1074" s="323">
        <v>59.75</v>
      </c>
      <c r="G1074" s="323">
        <v>5.75</v>
      </c>
      <c r="H1074" s="323" t="s">
        <v>1051</v>
      </c>
    </row>
    <row r="1075" spans="1:8">
      <c r="A1075" s="21" t="s">
        <v>1184</v>
      </c>
      <c r="B1075" s="18"/>
      <c r="C1075" s="18"/>
      <c r="D1075" s="18"/>
      <c r="E1075" s="18"/>
      <c r="F1075" s="323">
        <v>59.75</v>
      </c>
      <c r="G1075" s="323">
        <v>6.75</v>
      </c>
      <c r="H1075" s="323" t="s">
        <v>1051</v>
      </c>
    </row>
    <row r="1076" spans="1:8">
      <c r="A1076" s="21" t="s">
        <v>1185</v>
      </c>
      <c r="B1076" s="18"/>
      <c r="C1076" s="18"/>
      <c r="D1076" s="18"/>
      <c r="E1076" s="18"/>
      <c r="F1076" s="323">
        <v>59.75</v>
      </c>
      <c r="G1076" s="323">
        <v>7.75</v>
      </c>
      <c r="H1076" s="323" t="s">
        <v>1051</v>
      </c>
    </row>
    <row r="1077" spans="1:8">
      <c r="A1077" s="21" t="s">
        <v>1186</v>
      </c>
      <c r="B1077" s="18"/>
      <c r="C1077" s="18"/>
      <c r="D1077" s="18"/>
      <c r="E1077" s="18"/>
      <c r="F1077" s="323">
        <v>59.75</v>
      </c>
      <c r="G1077" s="323">
        <v>8.75</v>
      </c>
      <c r="H1077" s="323" t="s">
        <v>971</v>
      </c>
    </row>
    <row r="1078" spans="1:8">
      <c r="A1078" s="21" t="s">
        <v>1187</v>
      </c>
      <c r="B1078" s="18"/>
      <c r="C1078" s="18"/>
      <c r="D1078" s="18"/>
      <c r="E1078" s="18"/>
      <c r="F1078" s="323">
        <v>59.75</v>
      </c>
      <c r="G1078" s="323">
        <v>9.75</v>
      </c>
      <c r="H1078" s="323" t="s">
        <v>971</v>
      </c>
    </row>
    <row r="1079" spans="1:8">
      <c r="A1079" s="21" t="s">
        <v>1188</v>
      </c>
      <c r="B1079" s="18"/>
      <c r="C1079" s="18"/>
      <c r="D1079" s="18"/>
      <c r="E1079" s="18"/>
      <c r="F1079" s="323">
        <v>59.75</v>
      </c>
      <c r="G1079" s="323">
        <v>10.75</v>
      </c>
      <c r="H1079" s="323" t="s">
        <v>971</v>
      </c>
    </row>
    <row r="1080" spans="1:8">
      <c r="A1080" s="21" t="s">
        <v>1189</v>
      </c>
      <c r="B1080" s="18"/>
      <c r="C1080" s="18"/>
      <c r="D1080" s="18"/>
      <c r="E1080" s="18"/>
      <c r="F1080" s="323">
        <v>59.75</v>
      </c>
      <c r="G1080" s="323">
        <v>11.75</v>
      </c>
      <c r="H1080" s="323" t="s">
        <v>971</v>
      </c>
    </row>
    <row r="1081" spans="1:8">
      <c r="A1081" s="21" t="s">
        <v>1190</v>
      </c>
      <c r="B1081" s="18"/>
      <c r="C1081" s="18"/>
      <c r="D1081" s="18"/>
      <c r="E1081" s="18"/>
      <c r="F1081" s="323">
        <v>60.25</v>
      </c>
      <c r="G1081" s="323">
        <v>-17.25</v>
      </c>
      <c r="H1081" s="323" t="s">
        <v>1191</v>
      </c>
    </row>
    <row r="1082" spans="1:8">
      <c r="A1082" s="21" t="s">
        <v>1192</v>
      </c>
      <c r="B1082" s="18"/>
      <c r="C1082" s="18"/>
      <c r="D1082" s="18"/>
      <c r="E1082" s="18"/>
      <c r="F1082" s="323">
        <v>60.25</v>
      </c>
      <c r="G1082" s="323">
        <v>-16.25</v>
      </c>
      <c r="H1082" s="323" t="s">
        <v>1191</v>
      </c>
    </row>
    <row r="1083" spans="1:8">
      <c r="A1083" s="21" t="s">
        <v>1193</v>
      </c>
      <c r="B1083" s="18"/>
      <c r="C1083" s="18"/>
      <c r="D1083" s="18"/>
      <c r="E1083" s="18"/>
      <c r="F1083" s="323">
        <v>60.25</v>
      </c>
      <c r="G1083" s="323">
        <v>-15.25</v>
      </c>
      <c r="H1083" s="323" t="s">
        <v>1191</v>
      </c>
    </row>
    <row r="1084" spans="1:8">
      <c r="A1084" s="21" t="s">
        <v>1194</v>
      </c>
      <c r="B1084" s="18"/>
      <c r="C1084" s="18"/>
      <c r="D1084" s="18"/>
      <c r="E1084" s="18"/>
      <c r="F1084" s="323">
        <v>60.25</v>
      </c>
      <c r="G1084" s="323">
        <v>-14.25</v>
      </c>
      <c r="H1084" s="323" t="s">
        <v>1195</v>
      </c>
    </row>
    <row r="1085" spans="1:8">
      <c r="A1085" s="21" t="s">
        <v>1196</v>
      </c>
      <c r="B1085" s="18"/>
      <c r="C1085" s="18"/>
      <c r="D1085" s="18"/>
      <c r="E1085" s="18"/>
      <c r="F1085" s="323">
        <v>60.25</v>
      </c>
      <c r="G1085" s="323">
        <v>-13.25</v>
      </c>
      <c r="H1085" s="323" t="s">
        <v>1195</v>
      </c>
    </row>
    <row r="1086" spans="1:8">
      <c r="A1086" s="21" t="s">
        <v>1197</v>
      </c>
      <c r="B1086" s="18"/>
      <c r="C1086" s="18"/>
      <c r="D1086" s="18"/>
      <c r="E1086" s="18"/>
      <c r="F1086" s="323">
        <v>60.25</v>
      </c>
      <c r="G1086" s="323">
        <v>-12.25</v>
      </c>
      <c r="H1086" s="323" t="s">
        <v>1195</v>
      </c>
    </row>
    <row r="1087" spans="1:8">
      <c r="A1087" s="21" t="s">
        <v>1198</v>
      </c>
      <c r="B1087" s="18"/>
      <c r="C1087" s="18"/>
      <c r="D1087" s="18"/>
      <c r="E1087" s="18"/>
      <c r="F1087" s="323">
        <v>60.25</v>
      </c>
      <c r="G1087" s="323">
        <v>-11.25</v>
      </c>
      <c r="H1087" s="323" t="s">
        <v>1195</v>
      </c>
    </row>
    <row r="1088" spans="1:8">
      <c r="A1088" s="21" t="s">
        <v>1199</v>
      </c>
      <c r="B1088" s="18"/>
      <c r="C1088" s="18"/>
      <c r="D1088" s="18"/>
      <c r="E1088" s="18"/>
      <c r="F1088" s="323">
        <v>60.25</v>
      </c>
      <c r="G1088" s="323">
        <v>-10.25</v>
      </c>
      <c r="H1088" s="323" t="s">
        <v>1195</v>
      </c>
    </row>
    <row r="1089" spans="1:8">
      <c r="A1089" s="21" t="s">
        <v>1200</v>
      </c>
      <c r="B1089" s="18"/>
      <c r="C1089" s="18"/>
      <c r="D1089" s="18"/>
      <c r="E1089" s="18"/>
      <c r="F1089" s="323">
        <v>60.25</v>
      </c>
      <c r="G1089" s="323">
        <v>-9.25</v>
      </c>
      <c r="H1089" s="323" t="s">
        <v>1195</v>
      </c>
    </row>
    <row r="1090" spans="1:8">
      <c r="A1090" s="21" t="s">
        <v>1201</v>
      </c>
      <c r="B1090" s="18"/>
      <c r="C1090" s="18"/>
      <c r="D1090" s="18"/>
      <c r="E1090" s="18"/>
      <c r="F1090" s="323">
        <v>60.25</v>
      </c>
      <c r="G1090" s="323">
        <v>-8.25</v>
      </c>
      <c r="H1090" s="323" t="s">
        <v>1195</v>
      </c>
    </row>
    <row r="1091" spans="1:8">
      <c r="A1091" s="21" t="s">
        <v>1202</v>
      </c>
      <c r="B1091" s="18"/>
      <c r="C1091" s="18"/>
      <c r="D1091" s="18"/>
      <c r="E1091" s="18"/>
      <c r="F1091" s="323">
        <v>60.25</v>
      </c>
      <c r="G1091" s="323">
        <v>-7.25</v>
      </c>
      <c r="H1091" s="323" t="s">
        <v>1195</v>
      </c>
    </row>
    <row r="1092" spans="1:8">
      <c r="A1092" s="21" t="s">
        <v>1203</v>
      </c>
      <c r="B1092" s="18"/>
      <c r="C1092" s="18"/>
      <c r="D1092" s="18"/>
      <c r="E1092" s="18"/>
      <c r="F1092" s="323">
        <v>60.25</v>
      </c>
      <c r="G1092" s="323">
        <v>-6.25</v>
      </c>
      <c r="H1092" s="323" t="s">
        <v>1195</v>
      </c>
    </row>
    <row r="1093" spans="1:8">
      <c r="A1093" s="21" t="s">
        <v>1204</v>
      </c>
      <c r="B1093" s="18"/>
      <c r="C1093" s="18"/>
      <c r="D1093" s="18"/>
      <c r="E1093" s="18"/>
      <c r="F1093" s="323">
        <v>60.25</v>
      </c>
      <c r="G1093" s="323">
        <v>-5.25</v>
      </c>
      <c r="H1093" s="323" t="s">
        <v>1195</v>
      </c>
    </row>
    <row r="1094" spans="1:8">
      <c r="A1094" s="21" t="s">
        <v>1205</v>
      </c>
      <c r="B1094" s="18"/>
      <c r="C1094" s="18"/>
      <c r="D1094" s="18"/>
      <c r="E1094" s="18"/>
      <c r="F1094" s="323">
        <v>60.25</v>
      </c>
      <c r="G1094" s="323">
        <v>-4.25</v>
      </c>
      <c r="H1094" s="323" t="s">
        <v>1206</v>
      </c>
    </row>
    <row r="1095" spans="1:8">
      <c r="A1095" s="21" t="s">
        <v>1207</v>
      </c>
      <c r="B1095" s="18"/>
      <c r="C1095" s="18"/>
      <c r="D1095" s="18"/>
      <c r="E1095" s="18"/>
      <c r="F1095" s="323">
        <v>60.25</v>
      </c>
      <c r="G1095" s="323">
        <v>-3.25</v>
      </c>
      <c r="H1095" s="323" t="s">
        <v>1051</v>
      </c>
    </row>
    <row r="1096" spans="1:8">
      <c r="A1096" s="21" t="s">
        <v>1208</v>
      </c>
      <c r="B1096" s="18"/>
      <c r="C1096" s="18"/>
      <c r="D1096" s="18"/>
      <c r="E1096" s="18"/>
      <c r="F1096" s="323">
        <v>60.25</v>
      </c>
      <c r="G1096" s="323">
        <v>-2.25</v>
      </c>
      <c r="H1096" s="323" t="s">
        <v>1051</v>
      </c>
    </row>
    <row r="1097" spans="1:8">
      <c r="A1097" s="21" t="s">
        <v>1209</v>
      </c>
      <c r="B1097" s="18"/>
      <c r="C1097" s="18"/>
      <c r="D1097" s="18"/>
      <c r="E1097" s="18"/>
      <c r="F1097" s="323">
        <v>60.25</v>
      </c>
      <c r="G1097" s="323">
        <v>-1.25</v>
      </c>
      <c r="H1097" s="323" t="s">
        <v>1051</v>
      </c>
    </row>
    <row r="1098" spans="1:8">
      <c r="A1098" s="21" t="s">
        <v>1210</v>
      </c>
      <c r="B1098" s="18"/>
      <c r="C1098" s="18"/>
      <c r="D1098" s="18"/>
      <c r="E1098" s="18"/>
      <c r="F1098" s="323">
        <v>60.25</v>
      </c>
      <c r="G1098" s="323">
        <v>-0.25</v>
      </c>
      <c r="H1098" s="323" t="s">
        <v>1051</v>
      </c>
    </row>
    <row r="1099" spans="1:8">
      <c r="A1099" s="21" t="s">
        <v>1211</v>
      </c>
      <c r="B1099" s="18"/>
      <c r="C1099" s="18"/>
      <c r="D1099" s="18"/>
      <c r="E1099" s="18"/>
      <c r="F1099" s="323">
        <v>60.25</v>
      </c>
      <c r="G1099" s="323">
        <v>0.75</v>
      </c>
      <c r="H1099" s="323" t="s">
        <v>1051</v>
      </c>
    </row>
    <row r="1100" spans="1:8">
      <c r="A1100" s="21" t="s">
        <v>1212</v>
      </c>
      <c r="B1100" s="18"/>
      <c r="C1100" s="18"/>
      <c r="D1100" s="18"/>
      <c r="E1100" s="18"/>
      <c r="F1100" s="323">
        <v>60.25</v>
      </c>
      <c r="G1100" s="323">
        <v>1.75</v>
      </c>
      <c r="H1100" s="323" t="s">
        <v>1051</v>
      </c>
    </row>
    <row r="1101" spans="1:8">
      <c r="A1101" s="21" t="s">
        <v>1213</v>
      </c>
      <c r="B1101" s="18"/>
      <c r="C1101" s="18"/>
      <c r="D1101" s="18"/>
      <c r="E1101" s="18"/>
      <c r="F1101" s="323">
        <v>60.25</v>
      </c>
      <c r="G1101" s="323">
        <v>2.75</v>
      </c>
      <c r="H1101" s="323" t="s">
        <v>1051</v>
      </c>
    </row>
    <row r="1102" spans="1:8">
      <c r="A1102" s="21" t="s">
        <v>1214</v>
      </c>
      <c r="B1102" s="18"/>
      <c r="C1102" s="18"/>
      <c r="D1102" s="18"/>
      <c r="E1102" s="18"/>
      <c r="F1102" s="323">
        <v>60.25</v>
      </c>
      <c r="G1102" s="323">
        <v>3.75</v>
      </c>
      <c r="H1102" s="323" t="s">
        <v>1051</v>
      </c>
    </row>
    <row r="1103" spans="1:8">
      <c r="A1103" s="21" t="s">
        <v>1215</v>
      </c>
      <c r="B1103" s="18"/>
      <c r="C1103" s="18"/>
      <c r="D1103" s="18"/>
      <c r="E1103" s="18"/>
      <c r="F1103" s="323">
        <v>60.25</v>
      </c>
      <c r="G1103" s="323">
        <v>4.75</v>
      </c>
      <c r="H1103" s="323" t="s">
        <v>1051</v>
      </c>
    </row>
    <row r="1104" spans="1:8">
      <c r="A1104" s="21" t="s">
        <v>1216</v>
      </c>
      <c r="B1104" s="18"/>
      <c r="C1104" s="18"/>
      <c r="D1104" s="18"/>
      <c r="E1104" s="18"/>
      <c r="F1104" s="323">
        <v>60.25</v>
      </c>
      <c r="G1104" s="323">
        <v>5.75</v>
      </c>
      <c r="H1104" s="323" t="s">
        <v>1051</v>
      </c>
    </row>
    <row r="1105" spans="1:8">
      <c r="A1105" s="21" t="s">
        <v>1217</v>
      </c>
      <c r="B1105" s="18"/>
      <c r="C1105" s="18"/>
      <c r="D1105" s="18"/>
      <c r="E1105" s="18"/>
      <c r="F1105" s="323">
        <v>60.25</v>
      </c>
      <c r="G1105" s="323">
        <v>6.75</v>
      </c>
      <c r="H1105" s="323" t="s">
        <v>1051</v>
      </c>
    </row>
    <row r="1106" spans="1:8">
      <c r="A1106" s="21" t="s">
        <v>1218</v>
      </c>
      <c r="B1106" s="18"/>
      <c r="C1106" s="18"/>
      <c r="D1106" s="18"/>
      <c r="E1106" s="18"/>
      <c r="F1106" s="323">
        <v>60.25</v>
      </c>
      <c r="G1106" s="323">
        <v>7.75</v>
      </c>
      <c r="H1106" s="323" t="s">
        <v>1051</v>
      </c>
    </row>
    <row r="1107" spans="1:8">
      <c r="A1107" s="21" t="s">
        <v>1219</v>
      </c>
      <c r="B1107" s="18"/>
      <c r="C1107" s="18"/>
      <c r="D1107" s="18"/>
      <c r="E1107" s="18"/>
      <c r="F1107" s="323">
        <v>60.25</v>
      </c>
      <c r="G1107" s="323">
        <v>8.75</v>
      </c>
      <c r="H1107" s="323" t="s">
        <v>971</v>
      </c>
    </row>
    <row r="1108" spans="1:8">
      <c r="A1108" s="21" t="s">
        <v>1220</v>
      </c>
      <c r="B1108" s="18"/>
      <c r="C1108" s="18"/>
      <c r="D1108" s="18"/>
      <c r="E1108" s="18"/>
      <c r="F1108" s="323">
        <v>60.75</v>
      </c>
      <c r="G1108" s="323">
        <v>-17.25</v>
      </c>
      <c r="H1108" s="323" t="s">
        <v>1191</v>
      </c>
    </row>
    <row r="1109" spans="1:8">
      <c r="A1109" s="21" t="s">
        <v>1221</v>
      </c>
      <c r="B1109" s="18"/>
      <c r="C1109" s="18"/>
      <c r="D1109" s="18"/>
      <c r="E1109" s="18"/>
      <c r="F1109" s="323">
        <v>60.75</v>
      </c>
      <c r="G1109" s="323">
        <v>-16.25</v>
      </c>
      <c r="H1109" s="323" t="s">
        <v>1191</v>
      </c>
    </row>
    <row r="1110" spans="1:8">
      <c r="A1110" s="21" t="s">
        <v>1222</v>
      </c>
      <c r="B1110" s="18"/>
      <c r="C1110" s="18"/>
      <c r="D1110" s="18"/>
      <c r="E1110" s="18"/>
      <c r="F1110" s="323">
        <v>60.75</v>
      </c>
      <c r="G1110" s="323">
        <v>-15.25</v>
      </c>
      <c r="H1110" s="323" t="s">
        <v>1191</v>
      </c>
    </row>
    <row r="1111" spans="1:8">
      <c r="A1111" s="21" t="s">
        <v>1223</v>
      </c>
      <c r="B1111" s="18"/>
      <c r="C1111" s="18"/>
      <c r="D1111" s="18"/>
      <c r="E1111" s="18"/>
      <c r="F1111" s="323">
        <v>60.75</v>
      </c>
      <c r="G1111" s="323">
        <v>-14.25</v>
      </c>
      <c r="H1111" s="323" t="s">
        <v>1195</v>
      </c>
    </row>
    <row r="1112" spans="1:8">
      <c r="A1112" s="21" t="s">
        <v>1224</v>
      </c>
      <c r="B1112" s="18"/>
      <c r="C1112" s="18"/>
      <c r="D1112" s="18"/>
      <c r="E1112" s="18"/>
      <c r="F1112" s="323">
        <v>60.75</v>
      </c>
      <c r="G1112" s="323">
        <v>-13.25</v>
      </c>
      <c r="H1112" s="323" t="s">
        <v>1195</v>
      </c>
    </row>
    <row r="1113" spans="1:8">
      <c r="A1113" s="21" t="s">
        <v>1225</v>
      </c>
      <c r="B1113" s="18"/>
      <c r="C1113" s="18"/>
      <c r="D1113" s="18"/>
      <c r="E1113" s="18"/>
      <c r="F1113" s="323">
        <v>60.75</v>
      </c>
      <c r="G1113" s="323">
        <v>-12.25</v>
      </c>
      <c r="H1113" s="323" t="s">
        <v>1195</v>
      </c>
    </row>
    <row r="1114" spans="1:8">
      <c r="A1114" s="21" t="s">
        <v>1226</v>
      </c>
      <c r="B1114" s="18"/>
      <c r="C1114" s="18"/>
      <c r="D1114" s="18"/>
      <c r="E1114" s="18"/>
      <c r="F1114" s="323">
        <v>60.75</v>
      </c>
      <c r="G1114" s="323">
        <v>-11.25</v>
      </c>
      <c r="H1114" s="323" t="s">
        <v>1195</v>
      </c>
    </row>
    <row r="1115" spans="1:8">
      <c r="A1115" s="21" t="s">
        <v>1227</v>
      </c>
      <c r="B1115" s="18"/>
      <c r="C1115" s="18"/>
      <c r="D1115" s="18"/>
      <c r="E1115" s="18"/>
      <c r="F1115" s="323">
        <v>60.75</v>
      </c>
      <c r="G1115" s="323">
        <v>-10.25</v>
      </c>
      <c r="H1115" s="323" t="s">
        <v>1195</v>
      </c>
    </row>
    <row r="1116" spans="1:8">
      <c r="A1116" s="21" t="s">
        <v>1228</v>
      </c>
      <c r="B1116" s="18"/>
      <c r="C1116" s="18"/>
      <c r="D1116" s="18"/>
      <c r="E1116" s="18"/>
      <c r="F1116" s="323">
        <v>60.75</v>
      </c>
      <c r="G1116" s="323">
        <v>-9.25</v>
      </c>
      <c r="H1116" s="323" t="s">
        <v>1195</v>
      </c>
    </row>
    <row r="1117" spans="1:8">
      <c r="A1117" s="21" t="s">
        <v>1229</v>
      </c>
      <c r="B1117" s="18"/>
      <c r="C1117" s="18"/>
      <c r="D1117" s="18"/>
      <c r="E1117" s="18"/>
      <c r="F1117" s="323">
        <v>60.75</v>
      </c>
      <c r="G1117" s="323">
        <v>-8.25</v>
      </c>
      <c r="H1117" s="323" t="s">
        <v>1195</v>
      </c>
    </row>
    <row r="1118" spans="1:8">
      <c r="A1118" s="21" t="s">
        <v>1230</v>
      </c>
      <c r="B1118" s="18"/>
      <c r="C1118" s="18"/>
      <c r="D1118" s="18"/>
      <c r="E1118" s="18"/>
      <c r="F1118" s="323">
        <v>60.75</v>
      </c>
      <c r="G1118" s="323">
        <v>-7.25</v>
      </c>
      <c r="H1118" s="323" t="s">
        <v>1195</v>
      </c>
    </row>
    <row r="1119" spans="1:8">
      <c r="A1119" s="21" t="s">
        <v>1231</v>
      </c>
      <c r="B1119" s="18"/>
      <c r="C1119" s="18"/>
      <c r="D1119" s="18"/>
      <c r="E1119" s="18"/>
      <c r="F1119" s="323">
        <v>60.75</v>
      </c>
      <c r="G1119" s="323">
        <v>-6.25</v>
      </c>
      <c r="H1119" s="323" t="s">
        <v>1195</v>
      </c>
    </row>
    <row r="1120" spans="1:8">
      <c r="A1120" s="21" t="s">
        <v>1232</v>
      </c>
      <c r="B1120" s="18"/>
      <c r="C1120" s="18"/>
      <c r="D1120" s="18"/>
      <c r="E1120" s="18"/>
      <c r="F1120" s="323">
        <v>60.75</v>
      </c>
      <c r="G1120" s="323">
        <v>-5.25</v>
      </c>
      <c r="H1120" s="323" t="s">
        <v>1195</v>
      </c>
    </row>
    <row r="1121" spans="1:8">
      <c r="A1121" s="21" t="s">
        <v>1233</v>
      </c>
      <c r="B1121" s="18"/>
      <c r="C1121" s="18"/>
      <c r="D1121" s="18"/>
      <c r="E1121" s="18"/>
      <c r="F1121" s="323">
        <v>60.75</v>
      </c>
      <c r="G1121" s="323">
        <v>-4.25</v>
      </c>
      <c r="H1121" s="323" t="s">
        <v>1195</v>
      </c>
    </row>
    <row r="1122" spans="1:8">
      <c r="A1122" s="21" t="s">
        <v>1234</v>
      </c>
      <c r="B1122" s="18"/>
      <c r="C1122" s="18"/>
      <c r="D1122" s="18"/>
      <c r="E1122" s="18"/>
      <c r="F1122" s="323">
        <v>60.75</v>
      </c>
      <c r="G1122" s="323">
        <v>-3.25</v>
      </c>
      <c r="H1122" s="323" t="s">
        <v>1051</v>
      </c>
    </row>
    <row r="1123" spans="1:8">
      <c r="A1123" s="21" t="s">
        <v>1235</v>
      </c>
      <c r="B1123" s="18"/>
      <c r="C1123" s="18"/>
      <c r="D1123" s="18"/>
      <c r="E1123" s="18"/>
      <c r="F1123" s="323">
        <v>60.75</v>
      </c>
      <c r="G1123" s="323">
        <v>-2.25</v>
      </c>
      <c r="H1123" s="323" t="s">
        <v>1051</v>
      </c>
    </row>
    <row r="1124" spans="1:8">
      <c r="A1124" s="21" t="s">
        <v>1236</v>
      </c>
      <c r="B1124" s="18"/>
      <c r="C1124" s="18"/>
      <c r="D1124" s="18"/>
      <c r="E1124" s="18"/>
      <c r="F1124" s="323">
        <v>60.75</v>
      </c>
      <c r="G1124" s="323">
        <v>-1.25</v>
      </c>
      <c r="H1124" s="323" t="s">
        <v>1051</v>
      </c>
    </row>
    <row r="1125" spans="1:8">
      <c r="A1125" s="21" t="s">
        <v>1237</v>
      </c>
      <c r="B1125" s="18"/>
      <c r="C1125" s="18"/>
      <c r="D1125" s="18"/>
      <c r="E1125" s="18"/>
      <c r="F1125" s="323">
        <v>60.75</v>
      </c>
      <c r="G1125" s="323">
        <v>-0.25</v>
      </c>
      <c r="H1125" s="323" t="s">
        <v>1051</v>
      </c>
    </row>
    <row r="1126" spans="1:8">
      <c r="A1126" s="21" t="s">
        <v>1238</v>
      </c>
      <c r="B1126" s="18"/>
      <c r="C1126" s="18"/>
      <c r="D1126" s="18"/>
      <c r="E1126" s="18"/>
      <c r="F1126" s="323">
        <v>60.75</v>
      </c>
      <c r="G1126" s="323">
        <v>0.75</v>
      </c>
      <c r="H1126" s="323" t="s">
        <v>1051</v>
      </c>
    </row>
    <row r="1127" spans="1:8">
      <c r="A1127" s="21" t="s">
        <v>1239</v>
      </c>
      <c r="B1127" s="18"/>
      <c r="C1127" s="18"/>
      <c r="D1127" s="18"/>
      <c r="E1127" s="18"/>
      <c r="F1127" s="323">
        <v>60.75</v>
      </c>
      <c r="G1127" s="323">
        <v>1.75</v>
      </c>
      <c r="H1127" s="323" t="s">
        <v>1051</v>
      </c>
    </row>
    <row r="1128" spans="1:8">
      <c r="A1128" s="21" t="s">
        <v>1240</v>
      </c>
      <c r="B1128" s="18"/>
      <c r="C1128" s="18"/>
      <c r="D1128" s="18"/>
      <c r="E1128" s="18"/>
      <c r="F1128" s="323">
        <v>60.75</v>
      </c>
      <c r="G1128" s="323">
        <v>2.75</v>
      </c>
      <c r="H1128" s="323" t="s">
        <v>1051</v>
      </c>
    </row>
    <row r="1129" spans="1:8">
      <c r="A1129" s="21" t="s">
        <v>1241</v>
      </c>
      <c r="B1129" s="18"/>
      <c r="C1129" s="18"/>
      <c r="D1129" s="18"/>
      <c r="E1129" s="18"/>
      <c r="F1129" s="323">
        <v>60.75</v>
      </c>
      <c r="G1129" s="323">
        <v>3.75</v>
      </c>
      <c r="H1129" s="323" t="s">
        <v>1051</v>
      </c>
    </row>
    <row r="1130" spans="1:8">
      <c r="A1130" s="21" t="s">
        <v>1242</v>
      </c>
      <c r="B1130" s="18"/>
      <c r="C1130" s="18"/>
      <c r="D1130" s="18"/>
      <c r="E1130" s="18"/>
      <c r="F1130" s="323">
        <v>60.75</v>
      </c>
      <c r="G1130" s="323">
        <v>4.75</v>
      </c>
      <c r="H1130" s="323" t="s">
        <v>1051</v>
      </c>
    </row>
    <row r="1131" spans="1:8">
      <c r="A1131" s="21" t="s">
        <v>1243</v>
      </c>
      <c r="B1131" s="18"/>
      <c r="C1131" s="18"/>
      <c r="D1131" s="18"/>
      <c r="E1131" s="18"/>
      <c r="F1131" s="323">
        <v>60.75</v>
      </c>
      <c r="G1131" s="323">
        <v>5.75</v>
      </c>
      <c r="H1131" s="323" t="s">
        <v>1051</v>
      </c>
    </row>
    <row r="1132" spans="1:8">
      <c r="A1132" s="21" t="s">
        <v>1244</v>
      </c>
      <c r="B1132" s="18"/>
      <c r="C1132" s="18"/>
      <c r="D1132" s="18"/>
      <c r="E1132" s="18"/>
      <c r="F1132" s="323">
        <v>60.75</v>
      </c>
      <c r="G1132" s="323">
        <v>6.75</v>
      </c>
      <c r="H1132" s="323" t="s">
        <v>1051</v>
      </c>
    </row>
    <row r="1133" spans="1:8">
      <c r="A1133" s="21" t="s">
        <v>1245</v>
      </c>
      <c r="B1133" s="18"/>
      <c r="C1133" s="18"/>
      <c r="D1133" s="18"/>
      <c r="E1133" s="18"/>
      <c r="F1133" s="323">
        <v>60.75</v>
      </c>
      <c r="G1133" s="323">
        <v>7.75</v>
      </c>
      <c r="H1133" s="323" t="s">
        <v>1051</v>
      </c>
    </row>
    <row r="1134" spans="1:8">
      <c r="A1134" s="21" t="s">
        <v>1246</v>
      </c>
      <c r="B1134" s="18"/>
      <c r="C1134" s="18"/>
      <c r="D1134" s="18"/>
      <c r="E1134" s="18"/>
      <c r="F1134" s="323">
        <v>60.75</v>
      </c>
      <c r="G1134" s="323">
        <v>8.75</v>
      </c>
      <c r="H1134" s="323" t="s">
        <v>971</v>
      </c>
    </row>
    <row r="1135" spans="1:8">
      <c r="A1135" s="21" t="s">
        <v>1247</v>
      </c>
      <c r="B1135" s="18"/>
      <c r="C1135" s="18"/>
      <c r="D1135" s="18"/>
      <c r="E1135" s="18"/>
      <c r="F1135" s="323">
        <v>60.75</v>
      </c>
      <c r="G1135" s="323">
        <v>9.75</v>
      </c>
      <c r="H1135" s="323" t="s">
        <v>971</v>
      </c>
    </row>
    <row r="1136" spans="1:8">
      <c r="A1136" s="21" t="s">
        <v>1248</v>
      </c>
      <c r="B1136" s="18"/>
      <c r="C1136" s="18"/>
      <c r="D1136" s="18"/>
      <c r="E1136" s="18"/>
      <c r="F1136" s="323">
        <v>61.25</v>
      </c>
      <c r="G1136" s="323">
        <v>-17.25</v>
      </c>
      <c r="H1136" s="323" t="s">
        <v>1191</v>
      </c>
    </row>
    <row r="1137" spans="1:8">
      <c r="A1137" s="21" t="s">
        <v>1249</v>
      </c>
      <c r="B1137" s="18"/>
      <c r="C1137" s="18"/>
      <c r="D1137" s="18"/>
      <c r="E1137" s="18"/>
      <c r="F1137" s="323">
        <v>61.25</v>
      </c>
      <c r="G1137" s="323">
        <v>-16.25</v>
      </c>
      <c r="H1137" s="323" t="s">
        <v>1191</v>
      </c>
    </row>
    <row r="1138" spans="1:8">
      <c r="A1138" s="21" t="s">
        <v>1250</v>
      </c>
      <c r="B1138" s="18"/>
      <c r="C1138" s="18"/>
      <c r="D1138" s="18"/>
      <c r="E1138" s="18"/>
      <c r="F1138" s="323">
        <v>61.25</v>
      </c>
      <c r="G1138" s="323">
        <v>-15.25</v>
      </c>
      <c r="H1138" s="323" t="s">
        <v>1191</v>
      </c>
    </row>
    <row r="1139" spans="1:8">
      <c r="A1139" s="21" t="s">
        <v>1251</v>
      </c>
      <c r="B1139" s="18"/>
      <c r="C1139" s="18"/>
      <c r="D1139" s="18"/>
      <c r="E1139" s="18"/>
      <c r="F1139" s="323">
        <v>61.25</v>
      </c>
      <c r="G1139" s="323">
        <v>-14.25</v>
      </c>
      <c r="H1139" s="323" t="s">
        <v>1195</v>
      </c>
    </row>
    <row r="1140" spans="1:8">
      <c r="A1140" s="21" t="s">
        <v>1252</v>
      </c>
      <c r="B1140" s="18"/>
      <c r="C1140" s="18"/>
      <c r="D1140" s="18"/>
      <c r="E1140" s="18"/>
      <c r="F1140" s="323">
        <v>61.25</v>
      </c>
      <c r="G1140" s="323">
        <v>-13.25</v>
      </c>
      <c r="H1140" s="323" t="s">
        <v>1195</v>
      </c>
    </row>
    <row r="1141" spans="1:8">
      <c r="A1141" s="21" t="s">
        <v>1253</v>
      </c>
      <c r="B1141" s="18"/>
      <c r="C1141" s="18"/>
      <c r="D1141" s="18"/>
      <c r="E1141" s="18"/>
      <c r="F1141" s="323">
        <v>61.25</v>
      </c>
      <c r="G1141" s="323">
        <v>-12.25</v>
      </c>
      <c r="H1141" s="323" t="s">
        <v>1195</v>
      </c>
    </row>
    <row r="1142" spans="1:8">
      <c r="A1142" s="21" t="s">
        <v>1254</v>
      </c>
      <c r="B1142" s="18"/>
      <c r="C1142" s="18"/>
      <c r="D1142" s="18"/>
      <c r="E1142" s="18"/>
      <c r="F1142" s="323">
        <v>61.25</v>
      </c>
      <c r="G1142" s="323">
        <v>-11.25</v>
      </c>
      <c r="H1142" s="323" t="s">
        <v>1195</v>
      </c>
    </row>
    <row r="1143" spans="1:8">
      <c r="A1143" s="21" t="s">
        <v>1255</v>
      </c>
      <c r="B1143" s="18"/>
      <c r="C1143" s="18"/>
      <c r="D1143" s="18"/>
      <c r="E1143" s="18"/>
      <c r="F1143" s="323">
        <v>61.25</v>
      </c>
      <c r="G1143" s="323">
        <v>-10.25</v>
      </c>
      <c r="H1143" s="323" t="s">
        <v>1195</v>
      </c>
    </row>
    <row r="1144" spans="1:8">
      <c r="A1144" s="21" t="s">
        <v>1256</v>
      </c>
      <c r="B1144" s="18"/>
      <c r="C1144" s="18"/>
      <c r="D1144" s="18"/>
      <c r="E1144" s="18"/>
      <c r="F1144" s="323">
        <v>61.25</v>
      </c>
      <c r="G1144" s="323">
        <v>-9.25</v>
      </c>
      <c r="H1144" s="323" t="s">
        <v>1195</v>
      </c>
    </row>
    <row r="1145" spans="1:8">
      <c r="A1145" s="21" t="s">
        <v>1257</v>
      </c>
      <c r="B1145" s="18"/>
      <c r="C1145" s="18"/>
      <c r="D1145" s="18"/>
      <c r="E1145" s="18"/>
      <c r="F1145" s="323">
        <v>61.25</v>
      </c>
      <c r="G1145" s="323">
        <v>-8.25</v>
      </c>
      <c r="H1145" s="323" t="s">
        <v>1195</v>
      </c>
    </row>
    <row r="1146" spans="1:8">
      <c r="A1146" s="21" t="s">
        <v>1258</v>
      </c>
      <c r="B1146" s="18"/>
      <c r="C1146" s="18"/>
      <c r="D1146" s="18"/>
      <c r="E1146" s="18"/>
      <c r="F1146" s="323">
        <v>61.25</v>
      </c>
      <c r="G1146" s="323">
        <v>-7.25</v>
      </c>
      <c r="H1146" s="323" t="s">
        <v>1195</v>
      </c>
    </row>
    <row r="1147" spans="1:8">
      <c r="A1147" s="21" t="s">
        <v>1259</v>
      </c>
      <c r="B1147" s="18"/>
      <c r="C1147" s="18"/>
      <c r="D1147" s="18"/>
      <c r="E1147" s="18"/>
      <c r="F1147" s="323">
        <v>61.25</v>
      </c>
      <c r="G1147" s="323">
        <v>-6.25</v>
      </c>
      <c r="H1147" s="323" t="s">
        <v>1195</v>
      </c>
    </row>
    <row r="1148" spans="1:8">
      <c r="A1148" s="21" t="s">
        <v>1260</v>
      </c>
      <c r="B1148" s="18"/>
      <c r="C1148" s="18"/>
      <c r="D1148" s="18"/>
      <c r="E1148" s="18"/>
      <c r="F1148" s="323">
        <v>61.25</v>
      </c>
      <c r="G1148" s="323">
        <v>-5.25</v>
      </c>
      <c r="H1148" s="323" t="s">
        <v>1195</v>
      </c>
    </row>
    <row r="1149" spans="1:8">
      <c r="A1149" s="21" t="s">
        <v>1261</v>
      </c>
      <c r="B1149" s="18"/>
      <c r="C1149" s="18"/>
      <c r="D1149" s="18"/>
      <c r="E1149" s="18"/>
      <c r="F1149" s="323">
        <v>61.25</v>
      </c>
      <c r="G1149" s="323">
        <v>-4.25</v>
      </c>
      <c r="H1149" s="323" t="s">
        <v>1195</v>
      </c>
    </row>
    <row r="1150" spans="1:8">
      <c r="A1150" s="21" t="s">
        <v>1262</v>
      </c>
      <c r="B1150" s="18"/>
      <c r="C1150" s="18"/>
      <c r="D1150" s="18"/>
      <c r="E1150" s="18"/>
      <c r="F1150" s="323">
        <v>61.25</v>
      </c>
      <c r="G1150" s="323">
        <v>-3.25</v>
      </c>
      <c r="H1150" s="323" t="s">
        <v>1051</v>
      </c>
    </row>
    <row r="1151" spans="1:8">
      <c r="A1151" s="21" t="s">
        <v>1263</v>
      </c>
      <c r="B1151" s="18"/>
      <c r="C1151" s="18"/>
      <c r="D1151" s="18"/>
      <c r="E1151" s="18"/>
      <c r="F1151" s="323">
        <v>61.25</v>
      </c>
      <c r="G1151" s="323">
        <v>-2.25</v>
      </c>
      <c r="H1151" s="323" t="s">
        <v>1051</v>
      </c>
    </row>
    <row r="1152" spans="1:8">
      <c r="A1152" s="21" t="s">
        <v>1264</v>
      </c>
      <c r="B1152" s="18"/>
      <c r="C1152" s="18"/>
      <c r="D1152" s="18"/>
      <c r="E1152" s="18"/>
      <c r="F1152" s="323">
        <v>61.25</v>
      </c>
      <c r="G1152" s="323">
        <v>-1.25</v>
      </c>
      <c r="H1152" s="323" t="s">
        <v>1051</v>
      </c>
    </row>
    <row r="1153" spans="1:8">
      <c r="A1153" s="21" t="s">
        <v>1265</v>
      </c>
      <c r="B1153" s="18"/>
      <c r="C1153" s="18"/>
      <c r="D1153" s="18"/>
      <c r="E1153" s="18"/>
      <c r="F1153" s="323">
        <v>61.25</v>
      </c>
      <c r="G1153" s="323">
        <v>-0.25</v>
      </c>
      <c r="H1153" s="323" t="s">
        <v>1051</v>
      </c>
    </row>
    <row r="1154" spans="1:8">
      <c r="A1154" s="21" t="s">
        <v>1266</v>
      </c>
      <c r="B1154" s="18"/>
      <c r="C1154" s="18"/>
      <c r="D1154" s="18"/>
      <c r="E1154" s="18"/>
      <c r="F1154" s="323">
        <v>61.25</v>
      </c>
      <c r="G1154" s="323">
        <v>0.75</v>
      </c>
      <c r="H1154" s="323" t="s">
        <v>1051</v>
      </c>
    </row>
    <row r="1155" spans="1:8">
      <c r="A1155" s="21" t="s">
        <v>1267</v>
      </c>
      <c r="B1155" s="18"/>
      <c r="C1155" s="18"/>
      <c r="D1155" s="18"/>
      <c r="E1155" s="18"/>
      <c r="F1155" s="323">
        <v>61.25</v>
      </c>
      <c r="G1155" s="323">
        <v>1.75</v>
      </c>
      <c r="H1155" s="323" t="s">
        <v>1051</v>
      </c>
    </row>
    <row r="1156" spans="1:8">
      <c r="A1156" s="21" t="s">
        <v>1268</v>
      </c>
      <c r="B1156" s="18"/>
      <c r="C1156" s="18"/>
      <c r="D1156" s="18"/>
      <c r="E1156" s="18"/>
      <c r="F1156" s="323">
        <v>61.25</v>
      </c>
      <c r="G1156" s="323">
        <v>2.75</v>
      </c>
      <c r="H1156" s="323" t="s">
        <v>1051</v>
      </c>
    </row>
    <row r="1157" spans="1:8">
      <c r="A1157" s="21" t="s">
        <v>1269</v>
      </c>
      <c r="B1157" s="18"/>
      <c r="C1157" s="18"/>
      <c r="D1157" s="18"/>
      <c r="E1157" s="18"/>
      <c r="F1157" s="323">
        <v>61.25</v>
      </c>
      <c r="G1157" s="323">
        <v>3.75</v>
      </c>
      <c r="H1157" s="323" t="s">
        <v>1051</v>
      </c>
    </row>
    <row r="1158" spans="1:8">
      <c r="A1158" s="21" t="s">
        <v>1270</v>
      </c>
      <c r="B1158" s="18"/>
      <c r="C1158" s="18"/>
      <c r="D1158" s="18"/>
      <c r="E1158" s="18"/>
      <c r="F1158" s="323">
        <v>61.25</v>
      </c>
      <c r="G1158" s="323">
        <v>4.75</v>
      </c>
      <c r="H1158" s="323" t="s">
        <v>1051</v>
      </c>
    </row>
    <row r="1159" spans="1:8">
      <c r="A1159" s="21" t="s">
        <v>1271</v>
      </c>
      <c r="B1159" s="18"/>
      <c r="C1159" s="18"/>
      <c r="D1159" s="18"/>
      <c r="E1159" s="18"/>
      <c r="F1159" s="323">
        <v>61.25</v>
      </c>
      <c r="G1159" s="323">
        <v>5.75</v>
      </c>
      <c r="H1159" s="323" t="s">
        <v>1051</v>
      </c>
    </row>
    <row r="1160" spans="1:8">
      <c r="A1160" s="21" t="s">
        <v>1272</v>
      </c>
      <c r="B1160" s="18"/>
      <c r="C1160" s="18"/>
      <c r="D1160" s="18"/>
      <c r="E1160" s="18"/>
      <c r="F1160" s="323">
        <v>61.25</v>
      </c>
      <c r="G1160" s="323">
        <v>6.75</v>
      </c>
      <c r="H1160" s="323" t="s">
        <v>1051</v>
      </c>
    </row>
    <row r="1161" spans="1:8">
      <c r="A1161" s="21" t="s">
        <v>1273</v>
      </c>
      <c r="B1161" s="18"/>
      <c r="C1161" s="18"/>
      <c r="D1161" s="18"/>
      <c r="E1161" s="18"/>
      <c r="F1161" s="323">
        <v>61.25</v>
      </c>
      <c r="G1161" s="323">
        <v>7.75</v>
      </c>
      <c r="H1161" s="323" t="s">
        <v>1051</v>
      </c>
    </row>
    <row r="1162" spans="1:8">
      <c r="A1162" s="21" t="s">
        <v>1274</v>
      </c>
      <c r="B1162" s="18"/>
      <c r="C1162" s="18"/>
      <c r="D1162" s="18"/>
      <c r="E1162" s="18"/>
      <c r="F1162" s="323">
        <v>61.25</v>
      </c>
      <c r="G1162" s="323">
        <v>8.75</v>
      </c>
      <c r="H1162" s="323" t="s">
        <v>971</v>
      </c>
    </row>
    <row r="1163" spans="1:8">
      <c r="A1163" s="21" t="s">
        <v>1275</v>
      </c>
      <c r="B1163" s="18"/>
      <c r="C1163" s="18"/>
      <c r="D1163" s="18"/>
      <c r="E1163" s="18"/>
      <c r="F1163" s="323">
        <v>61.25</v>
      </c>
      <c r="G1163" s="323">
        <v>9.75</v>
      </c>
      <c r="H1163" s="323" t="s">
        <v>971</v>
      </c>
    </row>
    <row r="1164" spans="1:8">
      <c r="A1164" s="21" t="s">
        <v>1276</v>
      </c>
      <c r="B1164" s="18"/>
      <c r="C1164" s="18"/>
      <c r="D1164" s="18"/>
      <c r="E1164" s="18"/>
      <c r="F1164" s="323">
        <v>61.75</v>
      </c>
      <c r="G1164" s="323">
        <v>-17.25</v>
      </c>
      <c r="H1164" s="323" t="s">
        <v>1191</v>
      </c>
    </row>
    <row r="1165" spans="1:8">
      <c r="A1165" s="21" t="s">
        <v>1277</v>
      </c>
      <c r="B1165" s="18"/>
      <c r="C1165" s="18"/>
      <c r="D1165" s="18"/>
      <c r="E1165" s="18"/>
      <c r="F1165" s="323">
        <v>61.75</v>
      </c>
      <c r="G1165" s="323">
        <v>-16.25</v>
      </c>
      <c r="H1165" s="323" t="s">
        <v>1191</v>
      </c>
    </row>
    <row r="1166" spans="1:8">
      <c r="A1166" s="21" t="s">
        <v>1278</v>
      </c>
      <c r="B1166" s="18"/>
      <c r="C1166" s="18"/>
      <c r="D1166" s="18"/>
      <c r="E1166" s="18"/>
      <c r="F1166" s="323">
        <v>61.75</v>
      </c>
      <c r="G1166" s="323">
        <v>-15.25</v>
      </c>
      <c r="H1166" s="323" t="s">
        <v>1191</v>
      </c>
    </row>
    <row r="1167" spans="1:8">
      <c r="A1167" s="21" t="s">
        <v>1279</v>
      </c>
      <c r="B1167" s="18"/>
      <c r="C1167" s="18"/>
      <c r="D1167" s="18"/>
      <c r="E1167" s="18"/>
      <c r="F1167" s="323">
        <v>61.75</v>
      </c>
      <c r="G1167" s="323">
        <v>-14.25</v>
      </c>
      <c r="H1167" s="323" t="s">
        <v>1195</v>
      </c>
    </row>
    <row r="1168" spans="1:8">
      <c r="A1168" s="21" t="s">
        <v>1280</v>
      </c>
      <c r="B1168" s="18"/>
      <c r="C1168" s="18"/>
      <c r="D1168" s="18"/>
      <c r="E1168" s="18"/>
      <c r="F1168" s="323">
        <v>61.75</v>
      </c>
      <c r="G1168" s="323">
        <v>-13.25</v>
      </c>
      <c r="H1168" s="323" t="s">
        <v>1195</v>
      </c>
    </row>
    <row r="1169" spans="1:8">
      <c r="A1169" s="21" t="s">
        <v>1281</v>
      </c>
      <c r="B1169" s="18"/>
      <c r="C1169" s="18"/>
      <c r="D1169" s="18"/>
      <c r="E1169" s="18"/>
      <c r="F1169" s="323">
        <v>61.75</v>
      </c>
      <c r="G1169" s="323">
        <v>-12.25</v>
      </c>
      <c r="H1169" s="323" t="s">
        <v>1195</v>
      </c>
    </row>
    <row r="1170" spans="1:8">
      <c r="A1170" s="21" t="s">
        <v>1282</v>
      </c>
      <c r="B1170" s="18"/>
      <c r="C1170" s="18"/>
      <c r="D1170" s="18"/>
      <c r="E1170" s="18"/>
      <c r="F1170" s="323">
        <v>61.75</v>
      </c>
      <c r="G1170" s="323">
        <v>-11.25</v>
      </c>
      <c r="H1170" s="323" t="s">
        <v>1195</v>
      </c>
    </row>
    <row r="1171" spans="1:8">
      <c r="A1171" s="21" t="s">
        <v>1283</v>
      </c>
      <c r="B1171" s="18"/>
      <c r="C1171" s="18"/>
      <c r="D1171" s="18"/>
      <c r="E1171" s="18"/>
      <c r="F1171" s="323">
        <v>61.75</v>
      </c>
      <c r="G1171" s="323">
        <v>-10.25</v>
      </c>
      <c r="H1171" s="323" t="s">
        <v>1195</v>
      </c>
    </row>
    <row r="1172" spans="1:8">
      <c r="A1172" s="21" t="s">
        <v>1284</v>
      </c>
      <c r="B1172" s="18"/>
      <c r="C1172" s="18"/>
      <c r="D1172" s="18"/>
      <c r="E1172" s="18"/>
      <c r="F1172" s="323">
        <v>61.75</v>
      </c>
      <c r="G1172" s="323">
        <v>-9.25</v>
      </c>
      <c r="H1172" s="323" t="s">
        <v>1195</v>
      </c>
    </row>
    <row r="1173" spans="1:8">
      <c r="A1173" s="21" t="s">
        <v>1285</v>
      </c>
      <c r="B1173" s="18"/>
      <c r="C1173" s="18"/>
      <c r="D1173" s="18"/>
      <c r="E1173" s="18"/>
      <c r="F1173" s="323">
        <v>61.75</v>
      </c>
      <c r="G1173" s="323">
        <v>-8.25</v>
      </c>
      <c r="H1173" s="323" t="s">
        <v>1195</v>
      </c>
    </row>
    <row r="1174" spans="1:8">
      <c r="A1174" s="21" t="s">
        <v>1286</v>
      </c>
      <c r="B1174" s="18"/>
      <c r="C1174" s="18"/>
      <c r="D1174" s="18"/>
      <c r="E1174" s="18"/>
      <c r="F1174" s="323">
        <v>61.75</v>
      </c>
      <c r="G1174" s="323">
        <v>-7.25</v>
      </c>
      <c r="H1174" s="323" t="s">
        <v>1195</v>
      </c>
    </row>
    <row r="1175" spans="1:8">
      <c r="A1175" s="21" t="s">
        <v>1287</v>
      </c>
      <c r="B1175" s="18"/>
      <c r="C1175" s="18"/>
      <c r="D1175" s="18"/>
      <c r="E1175" s="18"/>
      <c r="F1175" s="323">
        <v>61.75</v>
      </c>
      <c r="G1175" s="323">
        <v>-6.25</v>
      </c>
      <c r="H1175" s="323" t="s">
        <v>1195</v>
      </c>
    </row>
    <row r="1176" spans="1:8">
      <c r="A1176" s="21" t="s">
        <v>1288</v>
      </c>
      <c r="B1176" s="18"/>
      <c r="C1176" s="18"/>
      <c r="D1176" s="18"/>
      <c r="E1176" s="18"/>
      <c r="F1176" s="323">
        <v>61.75</v>
      </c>
      <c r="G1176" s="323">
        <v>-5.25</v>
      </c>
      <c r="H1176" s="323" t="s">
        <v>1195</v>
      </c>
    </row>
    <row r="1177" spans="1:8">
      <c r="A1177" s="21" t="s">
        <v>1289</v>
      </c>
      <c r="B1177" s="18"/>
      <c r="C1177" s="18"/>
      <c r="D1177" s="18"/>
      <c r="E1177" s="18"/>
      <c r="F1177" s="323">
        <v>61.75</v>
      </c>
      <c r="G1177" s="323">
        <v>-4.25</v>
      </c>
      <c r="H1177" s="323" t="s">
        <v>1195</v>
      </c>
    </row>
    <row r="1178" spans="1:8">
      <c r="A1178" s="21" t="s">
        <v>1290</v>
      </c>
      <c r="B1178" s="18"/>
      <c r="C1178" s="18"/>
      <c r="D1178" s="18"/>
      <c r="E1178" s="18"/>
      <c r="F1178" s="323">
        <v>61.75</v>
      </c>
      <c r="G1178" s="323">
        <v>-3.25</v>
      </c>
      <c r="H1178" s="323" t="s">
        <v>1051</v>
      </c>
    </row>
    <row r="1179" spans="1:8">
      <c r="A1179" s="21" t="s">
        <v>1291</v>
      </c>
      <c r="B1179" s="18"/>
      <c r="C1179" s="18"/>
      <c r="D1179" s="18"/>
      <c r="E1179" s="18"/>
      <c r="F1179" s="323">
        <v>61.75</v>
      </c>
      <c r="G1179" s="323">
        <v>-2.25</v>
      </c>
      <c r="H1179" s="323" t="s">
        <v>1051</v>
      </c>
    </row>
    <row r="1180" spans="1:8">
      <c r="A1180" s="21" t="s">
        <v>1292</v>
      </c>
      <c r="B1180" s="18"/>
      <c r="C1180" s="18"/>
      <c r="D1180" s="18"/>
      <c r="E1180" s="18"/>
      <c r="F1180" s="323">
        <v>61.75</v>
      </c>
      <c r="G1180" s="323">
        <v>-1.25</v>
      </c>
      <c r="H1180" s="323" t="s">
        <v>1051</v>
      </c>
    </row>
    <row r="1181" spans="1:8">
      <c r="A1181" s="21" t="s">
        <v>1293</v>
      </c>
      <c r="B1181" s="18"/>
      <c r="C1181" s="18"/>
      <c r="D1181" s="18"/>
      <c r="E1181" s="18"/>
      <c r="F1181" s="323">
        <v>61.75</v>
      </c>
      <c r="G1181" s="323">
        <v>-0.25</v>
      </c>
      <c r="H1181" s="323" t="s">
        <v>1051</v>
      </c>
    </row>
    <row r="1182" spans="1:8">
      <c r="A1182" s="21" t="s">
        <v>1294</v>
      </c>
      <c r="B1182" s="18"/>
      <c r="C1182" s="18"/>
      <c r="D1182" s="18"/>
      <c r="E1182" s="18"/>
      <c r="F1182" s="323">
        <v>61.75</v>
      </c>
      <c r="G1182" s="323">
        <v>0.75</v>
      </c>
      <c r="H1182" s="323" t="s">
        <v>1051</v>
      </c>
    </row>
    <row r="1183" spans="1:8">
      <c r="A1183" s="21" t="s">
        <v>1295</v>
      </c>
      <c r="B1183" s="18"/>
      <c r="C1183" s="18"/>
      <c r="D1183" s="18"/>
      <c r="E1183" s="18"/>
      <c r="F1183" s="323">
        <v>61.75</v>
      </c>
      <c r="G1183" s="323">
        <v>1.75</v>
      </c>
      <c r="H1183" s="323" t="s">
        <v>1051</v>
      </c>
    </row>
    <row r="1184" spans="1:8">
      <c r="A1184" s="21" t="s">
        <v>1296</v>
      </c>
      <c r="B1184" s="18"/>
      <c r="C1184" s="18"/>
      <c r="D1184" s="18"/>
      <c r="E1184" s="18"/>
      <c r="F1184" s="323">
        <v>61.75</v>
      </c>
      <c r="G1184" s="323">
        <v>2.75</v>
      </c>
      <c r="H1184" s="323" t="s">
        <v>1051</v>
      </c>
    </row>
    <row r="1185" spans="1:8">
      <c r="A1185" s="21" t="s">
        <v>1297</v>
      </c>
      <c r="B1185" s="18"/>
      <c r="C1185" s="18"/>
      <c r="D1185" s="18"/>
      <c r="E1185" s="18"/>
      <c r="F1185" s="323">
        <v>61.75</v>
      </c>
      <c r="G1185" s="323">
        <v>3.75</v>
      </c>
      <c r="H1185" s="323" t="s">
        <v>1051</v>
      </c>
    </row>
    <row r="1186" spans="1:8">
      <c r="A1186" s="21" t="s">
        <v>1298</v>
      </c>
      <c r="B1186" s="18"/>
      <c r="C1186" s="18"/>
      <c r="D1186" s="18"/>
      <c r="E1186" s="18"/>
      <c r="F1186" s="323">
        <v>61.75</v>
      </c>
      <c r="G1186" s="323">
        <v>4.75</v>
      </c>
      <c r="H1186" s="323" t="s">
        <v>1051</v>
      </c>
    </row>
    <row r="1187" spans="1:8">
      <c r="A1187" s="21" t="s">
        <v>1299</v>
      </c>
      <c r="B1187" s="18"/>
      <c r="C1187" s="18"/>
      <c r="D1187" s="18"/>
      <c r="E1187" s="18"/>
      <c r="F1187" s="323">
        <v>61.75</v>
      </c>
      <c r="G1187" s="323">
        <v>5.75</v>
      </c>
      <c r="H1187" s="323" t="s">
        <v>1051</v>
      </c>
    </row>
    <row r="1188" spans="1:8">
      <c r="A1188" s="21" t="s">
        <v>1300</v>
      </c>
      <c r="B1188" s="18"/>
      <c r="C1188" s="18"/>
      <c r="D1188" s="18"/>
      <c r="E1188" s="18"/>
      <c r="F1188" s="323">
        <v>61.75</v>
      </c>
      <c r="G1188" s="323">
        <v>6.75</v>
      </c>
      <c r="H1188" s="323" t="s">
        <v>1051</v>
      </c>
    </row>
    <row r="1189" spans="1:8">
      <c r="A1189" s="21" t="s">
        <v>1301</v>
      </c>
      <c r="B1189" s="18"/>
      <c r="C1189" s="18"/>
      <c r="D1189" s="18"/>
      <c r="E1189" s="18"/>
      <c r="F1189" s="323">
        <v>61.75</v>
      </c>
      <c r="G1189" s="323">
        <v>7.75</v>
      </c>
      <c r="H1189" s="323" t="s">
        <v>1051</v>
      </c>
    </row>
    <row r="1190" spans="1:8">
      <c r="A1190" s="21" t="s">
        <v>1302</v>
      </c>
      <c r="B1190" s="18"/>
      <c r="C1190" s="18"/>
      <c r="D1190" s="18"/>
      <c r="E1190" s="18"/>
      <c r="F1190" s="323">
        <v>61.75</v>
      </c>
      <c r="G1190" s="323">
        <v>8.75</v>
      </c>
      <c r="H1190" s="323" t="s">
        <v>971</v>
      </c>
    </row>
    <row r="1191" spans="1:8">
      <c r="A1191" s="21" t="s">
        <v>1303</v>
      </c>
      <c r="B1191" s="18"/>
      <c r="C1191" s="18"/>
      <c r="D1191" s="18"/>
      <c r="E1191" s="18"/>
      <c r="F1191" s="323">
        <v>61.75</v>
      </c>
      <c r="G1191" s="323">
        <v>9.75</v>
      </c>
      <c r="H1191" s="323" t="s">
        <v>971</v>
      </c>
    </row>
    <row r="1192" spans="1:8">
      <c r="A1192" s="21" t="s">
        <v>1304</v>
      </c>
      <c r="B1192" s="18"/>
      <c r="C1192" s="18"/>
      <c r="D1192" s="18"/>
      <c r="E1192" s="18"/>
      <c r="F1192" s="323">
        <v>62.25</v>
      </c>
      <c r="G1192" s="323">
        <v>-17.25</v>
      </c>
      <c r="H1192" s="323" t="s">
        <v>1191</v>
      </c>
    </row>
    <row r="1193" spans="1:8">
      <c r="A1193" s="21" t="s">
        <v>1305</v>
      </c>
      <c r="B1193" s="18"/>
      <c r="C1193" s="18"/>
      <c r="D1193" s="18"/>
      <c r="E1193" s="18"/>
      <c r="F1193" s="323">
        <v>62.25</v>
      </c>
      <c r="G1193" s="323">
        <v>-16.25</v>
      </c>
      <c r="H1193" s="323" t="s">
        <v>1191</v>
      </c>
    </row>
    <row r="1194" spans="1:8">
      <c r="A1194" s="21" t="s">
        <v>1306</v>
      </c>
      <c r="B1194" s="18"/>
      <c r="C1194" s="18"/>
      <c r="D1194" s="18"/>
      <c r="E1194" s="18"/>
      <c r="F1194" s="323">
        <v>62.25</v>
      </c>
      <c r="G1194" s="323">
        <v>-15.25</v>
      </c>
      <c r="H1194" s="323" t="s">
        <v>1191</v>
      </c>
    </row>
    <row r="1195" spans="1:8">
      <c r="A1195" s="21" t="s">
        <v>1307</v>
      </c>
      <c r="B1195" s="18"/>
      <c r="C1195" s="18"/>
      <c r="D1195" s="18"/>
      <c r="E1195" s="18"/>
      <c r="F1195" s="323">
        <v>62.25</v>
      </c>
      <c r="G1195" s="323">
        <v>-14.25</v>
      </c>
      <c r="H1195" s="323" t="s">
        <v>1195</v>
      </c>
    </row>
    <row r="1196" spans="1:8">
      <c r="A1196" s="21" t="s">
        <v>1308</v>
      </c>
      <c r="B1196" s="18"/>
      <c r="C1196" s="18"/>
      <c r="D1196" s="18"/>
      <c r="E1196" s="18"/>
      <c r="F1196" s="323">
        <v>62.25</v>
      </c>
      <c r="G1196" s="323">
        <v>-13.25</v>
      </c>
      <c r="H1196" s="323" t="s">
        <v>1195</v>
      </c>
    </row>
    <row r="1197" spans="1:8">
      <c r="A1197" s="21" t="s">
        <v>1309</v>
      </c>
      <c r="B1197" s="18"/>
      <c r="C1197" s="18"/>
      <c r="D1197" s="18"/>
      <c r="E1197" s="18"/>
      <c r="F1197" s="323">
        <v>62.25</v>
      </c>
      <c r="G1197" s="323">
        <v>-12.25</v>
      </c>
      <c r="H1197" s="323" t="s">
        <v>1195</v>
      </c>
    </row>
    <row r="1198" spans="1:8">
      <c r="A1198" s="21" t="s">
        <v>1310</v>
      </c>
      <c r="B1198" s="18"/>
      <c r="C1198" s="18"/>
      <c r="D1198" s="18"/>
      <c r="E1198" s="18"/>
      <c r="F1198" s="323">
        <v>62.25</v>
      </c>
      <c r="G1198" s="323">
        <v>-11.25</v>
      </c>
      <c r="H1198" s="323" t="s">
        <v>1195</v>
      </c>
    </row>
    <row r="1199" spans="1:8">
      <c r="A1199" s="21" t="s">
        <v>1311</v>
      </c>
      <c r="B1199" s="18"/>
      <c r="C1199" s="18"/>
      <c r="D1199" s="18"/>
      <c r="E1199" s="18"/>
      <c r="F1199" s="323">
        <v>62.25</v>
      </c>
      <c r="G1199" s="323">
        <v>-10.25</v>
      </c>
      <c r="H1199" s="323" t="s">
        <v>1195</v>
      </c>
    </row>
    <row r="1200" spans="1:8">
      <c r="A1200" s="21" t="s">
        <v>1312</v>
      </c>
      <c r="B1200" s="18"/>
      <c r="C1200" s="18"/>
      <c r="D1200" s="18"/>
      <c r="E1200" s="18"/>
      <c r="F1200" s="323">
        <v>62.25</v>
      </c>
      <c r="G1200" s="323">
        <v>-9.25</v>
      </c>
      <c r="H1200" s="323" t="s">
        <v>1195</v>
      </c>
    </row>
    <row r="1201" spans="1:8">
      <c r="A1201" s="21" t="s">
        <v>1313</v>
      </c>
      <c r="B1201" s="18"/>
      <c r="C1201" s="18"/>
      <c r="D1201" s="18"/>
      <c r="E1201" s="18"/>
      <c r="F1201" s="323">
        <v>62.25</v>
      </c>
      <c r="G1201" s="323">
        <v>-8.25</v>
      </c>
      <c r="H1201" s="323" t="s">
        <v>1195</v>
      </c>
    </row>
    <row r="1202" spans="1:8">
      <c r="A1202" s="21" t="s">
        <v>1314</v>
      </c>
      <c r="B1202" s="18"/>
      <c r="C1202" s="18"/>
      <c r="D1202" s="18"/>
      <c r="E1202" s="18"/>
      <c r="F1202" s="323">
        <v>62.25</v>
      </c>
      <c r="G1202" s="323">
        <v>-7.25</v>
      </c>
      <c r="H1202" s="323" t="s">
        <v>1195</v>
      </c>
    </row>
    <row r="1203" spans="1:8">
      <c r="A1203" s="21" t="s">
        <v>1315</v>
      </c>
      <c r="B1203" s="18"/>
      <c r="C1203" s="18"/>
      <c r="D1203" s="18"/>
      <c r="E1203" s="18"/>
      <c r="F1203" s="323">
        <v>62.25</v>
      </c>
      <c r="G1203" s="323">
        <v>-6.25</v>
      </c>
      <c r="H1203" s="323" t="s">
        <v>1195</v>
      </c>
    </row>
    <row r="1204" spans="1:8">
      <c r="A1204" s="21" t="s">
        <v>1316</v>
      </c>
      <c r="B1204" s="18"/>
      <c r="C1204" s="18"/>
      <c r="D1204" s="18"/>
      <c r="E1204" s="18"/>
      <c r="F1204" s="323">
        <v>62.25</v>
      </c>
      <c r="G1204" s="323">
        <v>-5.25</v>
      </c>
      <c r="H1204" s="323" t="s">
        <v>1195</v>
      </c>
    </row>
    <row r="1205" spans="1:8">
      <c r="A1205" s="21" t="s">
        <v>1317</v>
      </c>
      <c r="B1205" s="18"/>
      <c r="C1205" s="18"/>
      <c r="D1205" s="18"/>
      <c r="E1205" s="18"/>
      <c r="F1205" s="323">
        <v>62.25</v>
      </c>
      <c r="G1205" s="323">
        <v>-4.25</v>
      </c>
      <c r="H1205" s="323" t="s">
        <v>1195</v>
      </c>
    </row>
    <row r="1206" spans="1:8">
      <c r="A1206" s="21" t="s">
        <v>1318</v>
      </c>
      <c r="B1206" s="18"/>
      <c r="C1206" s="18"/>
      <c r="D1206" s="18"/>
      <c r="E1206" s="18"/>
      <c r="F1206" s="323">
        <v>62.25</v>
      </c>
      <c r="G1206" s="323">
        <v>-3.25</v>
      </c>
      <c r="H1206" s="323" t="s">
        <v>1319</v>
      </c>
    </row>
    <row r="1207" spans="1:8">
      <c r="A1207" s="21" t="s">
        <v>1320</v>
      </c>
      <c r="B1207" s="18"/>
      <c r="C1207" s="18"/>
      <c r="D1207" s="18"/>
      <c r="E1207" s="18"/>
      <c r="F1207" s="323">
        <v>62.25</v>
      </c>
      <c r="G1207" s="323">
        <v>-2.25</v>
      </c>
      <c r="H1207" s="323" t="s">
        <v>1319</v>
      </c>
    </row>
    <row r="1208" spans="1:8">
      <c r="A1208" s="21" t="s">
        <v>1321</v>
      </c>
      <c r="B1208" s="18"/>
      <c r="C1208" s="18"/>
      <c r="D1208" s="18"/>
      <c r="E1208" s="18"/>
      <c r="F1208" s="323">
        <v>62.25</v>
      </c>
      <c r="G1208" s="323">
        <v>-1.25</v>
      </c>
      <c r="H1208" s="323" t="s">
        <v>1319</v>
      </c>
    </row>
    <row r="1209" spans="1:8">
      <c r="A1209" s="21" t="s">
        <v>1322</v>
      </c>
      <c r="B1209" s="18"/>
      <c r="C1209" s="18"/>
      <c r="D1209" s="18"/>
      <c r="E1209" s="18"/>
      <c r="F1209" s="323">
        <v>62.25</v>
      </c>
      <c r="G1209" s="323">
        <v>-0.25</v>
      </c>
      <c r="H1209" s="323" t="s">
        <v>1319</v>
      </c>
    </row>
    <row r="1210" spans="1:8">
      <c r="A1210" s="21" t="s">
        <v>1323</v>
      </c>
      <c r="B1210" s="18"/>
      <c r="C1210" s="18"/>
      <c r="D1210" s="18"/>
      <c r="E1210" s="18"/>
      <c r="F1210" s="323">
        <v>62.25</v>
      </c>
      <c r="G1210" s="323">
        <v>0.75</v>
      </c>
      <c r="H1210" s="323" t="s">
        <v>1319</v>
      </c>
    </row>
    <row r="1211" spans="1:8">
      <c r="A1211" s="21" t="s">
        <v>1324</v>
      </c>
      <c r="B1211" s="18"/>
      <c r="C1211" s="18"/>
      <c r="D1211" s="18"/>
      <c r="E1211" s="18"/>
      <c r="F1211" s="323">
        <v>62.25</v>
      </c>
      <c r="G1211" s="323">
        <v>1.75</v>
      </c>
      <c r="H1211" s="323" t="s">
        <v>1319</v>
      </c>
    </row>
    <row r="1212" spans="1:8">
      <c r="A1212" s="21" t="s">
        <v>1325</v>
      </c>
      <c r="B1212" s="18"/>
      <c r="C1212" s="18"/>
      <c r="D1212" s="18"/>
      <c r="E1212" s="18"/>
      <c r="F1212" s="323">
        <v>62.25</v>
      </c>
      <c r="G1212" s="323">
        <v>2.75</v>
      </c>
      <c r="H1212" s="323" t="s">
        <v>1319</v>
      </c>
    </row>
    <row r="1213" spans="1:8">
      <c r="A1213" s="21" t="s">
        <v>1326</v>
      </c>
      <c r="B1213" s="18"/>
      <c r="C1213" s="18"/>
      <c r="D1213" s="18"/>
      <c r="E1213" s="18"/>
      <c r="F1213" s="323">
        <v>62.25</v>
      </c>
      <c r="G1213" s="323">
        <v>3.75</v>
      </c>
      <c r="H1213" s="323" t="s">
        <v>1319</v>
      </c>
    </row>
    <row r="1214" spans="1:8">
      <c r="A1214" s="21" t="s">
        <v>1327</v>
      </c>
      <c r="B1214" s="18"/>
      <c r="C1214" s="18"/>
      <c r="D1214" s="18"/>
      <c r="E1214" s="18"/>
      <c r="F1214" s="323">
        <v>62.25</v>
      </c>
      <c r="G1214" s="323">
        <v>4.75</v>
      </c>
      <c r="H1214" s="323" t="s">
        <v>1319</v>
      </c>
    </row>
    <row r="1215" spans="1:8">
      <c r="A1215" s="21" t="s">
        <v>1328</v>
      </c>
      <c r="B1215" s="18"/>
      <c r="C1215" s="18"/>
      <c r="D1215" s="18"/>
      <c r="E1215" s="18"/>
      <c r="F1215" s="323">
        <v>62.25</v>
      </c>
      <c r="G1215" s="323">
        <v>5.75</v>
      </c>
      <c r="H1215" s="323" t="s">
        <v>1319</v>
      </c>
    </row>
    <row r="1216" spans="1:8">
      <c r="A1216" s="21" t="s">
        <v>1329</v>
      </c>
      <c r="B1216" s="18"/>
      <c r="C1216" s="18"/>
      <c r="D1216" s="18"/>
      <c r="E1216" s="18"/>
      <c r="F1216" s="323">
        <v>62.25</v>
      </c>
      <c r="G1216" s="323">
        <v>6.75</v>
      </c>
      <c r="H1216" s="323" t="s">
        <v>1319</v>
      </c>
    </row>
    <row r="1217" spans="1:8">
      <c r="A1217" s="21" t="s">
        <v>1330</v>
      </c>
      <c r="B1217" s="18"/>
      <c r="C1217" s="18"/>
      <c r="D1217" s="18"/>
      <c r="E1217" s="18"/>
      <c r="F1217" s="323">
        <v>62.25</v>
      </c>
      <c r="G1217" s="323">
        <v>7.75</v>
      </c>
      <c r="H1217" s="323" t="s">
        <v>1319</v>
      </c>
    </row>
    <row r="1218" spans="1:8">
      <c r="A1218" s="21" t="s">
        <v>1331</v>
      </c>
      <c r="B1218" s="18"/>
      <c r="C1218" s="18"/>
      <c r="D1218" s="18"/>
      <c r="E1218" s="18"/>
      <c r="F1218" s="323">
        <v>62.25</v>
      </c>
      <c r="G1218" s="323">
        <v>8.75</v>
      </c>
      <c r="H1218" s="323" t="s">
        <v>971</v>
      </c>
    </row>
    <row r="1219" spans="1:8">
      <c r="A1219" s="21" t="s">
        <v>1332</v>
      </c>
      <c r="B1219" s="18"/>
      <c r="C1219" s="18"/>
      <c r="D1219" s="18"/>
      <c r="E1219" s="18"/>
      <c r="F1219" s="323">
        <v>62.25</v>
      </c>
      <c r="G1219" s="323">
        <v>9.75</v>
      </c>
      <c r="H1219" s="323" t="s">
        <v>971</v>
      </c>
    </row>
    <row r="1220" spans="1:8">
      <c r="A1220" s="21" t="s">
        <v>1333</v>
      </c>
      <c r="B1220" s="18"/>
      <c r="C1220" s="18"/>
      <c r="D1220" s="18"/>
      <c r="E1220" s="18"/>
      <c r="F1220" s="323">
        <v>62.75</v>
      </c>
      <c r="G1220" s="323">
        <v>-17.25</v>
      </c>
      <c r="H1220" s="323" t="s">
        <v>1191</v>
      </c>
    </row>
    <row r="1221" spans="1:8">
      <c r="A1221" s="21" t="s">
        <v>1334</v>
      </c>
      <c r="B1221" s="18"/>
      <c r="C1221" s="18"/>
      <c r="D1221" s="18"/>
      <c r="E1221" s="18"/>
      <c r="F1221" s="323">
        <v>62.75</v>
      </c>
      <c r="G1221" s="323">
        <v>-16.25</v>
      </c>
      <c r="H1221" s="323" t="s">
        <v>1191</v>
      </c>
    </row>
    <row r="1222" spans="1:8">
      <c r="A1222" s="21" t="s">
        <v>1335</v>
      </c>
      <c r="B1222" s="18"/>
      <c r="C1222" s="18"/>
      <c r="D1222" s="18"/>
      <c r="E1222" s="18"/>
      <c r="F1222" s="323">
        <v>62.75</v>
      </c>
      <c r="G1222" s="323">
        <v>-15.25</v>
      </c>
      <c r="H1222" s="323" t="s">
        <v>1191</v>
      </c>
    </row>
    <row r="1223" spans="1:8">
      <c r="A1223" s="21" t="s">
        <v>1336</v>
      </c>
      <c r="B1223" s="18"/>
      <c r="C1223" s="18"/>
      <c r="D1223" s="18"/>
      <c r="E1223" s="18"/>
      <c r="F1223" s="323">
        <v>62.75</v>
      </c>
      <c r="G1223" s="323">
        <v>-14.25</v>
      </c>
      <c r="H1223" s="323" t="s">
        <v>1195</v>
      </c>
    </row>
    <row r="1224" spans="1:8">
      <c r="A1224" s="21" t="s">
        <v>1337</v>
      </c>
      <c r="B1224" s="18"/>
      <c r="C1224" s="18"/>
      <c r="D1224" s="18"/>
      <c r="E1224" s="18"/>
      <c r="F1224" s="323">
        <v>62.75</v>
      </c>
      <c r="G1224" s="323">
        <v>-13.25</v>
      </c>
      <c r="H1224" s="323" t="s">
        <v>1195</v>
      </c>
    </row>
    <row r="1225" spans="1:8">
      <c r="A1225" s="21" t="s">
        <v>1338</v>
      </c>
      <c r="B1225" s="18"/>
      <c r="C1225" s="18"/>
      <c r="D1225" s="18"/>
      <c r="E1225" s="18"/>
      <c r="F1225" s="323">
        <v>62.75</v>
      </c>
      <c r="G1225" s="323">
        <v>-12.25</v>
      </c>
      <c r="H1225" s="323" t="s">
        <v>1195</v>
      </c>
    </row>
    <row r="1226" spans="1:8">
      <c r="A1226" s="21" t="s">
        <v>1339</v>
      </c>
      <c r="B1226" s="18"/>
      <c r="C1226" s="18"/>
      <c r="D1226" s="18"/>
      <c r="E1226" s="18"/>
      <c r="F1226" s="323">
        <v>62.75</v>
      </c>
      <c r="G1226" s="323">
        <v>-11.25</v>
      </c>
      <c r="H1226" s="323" t="s">
        <v>1195</v>
      </c>
    </row>
    <row r="1227" spans="1:8">
      <c r="A1227" s="21" t="s">
        <v>1340</v>
      </c>
      <c r="B1227" s="18"/>
      <c r="C1227" s="18"/>
      <c r="D1227" s="18"/>
      <c r="E1227" s="18"/>
      <c r="F1227" s="323">
        <v>62.75</v>
      </c>
      <c r="G1227" s="323">
        <v>-10.25</v>
      </c>
      <c r="H1227" s="323" t="s">
        <v>1195</v>
      </c>
    </row>
    <row r="1228" spans="1:8">
      <c r="A1228" s="21" t="s">
        <v>1341</v>
      </c>
      <c r="B1228" s="18"/>
      <c r="C1228" s="18"/>
      <c r="D1228" s="18"/>
      <c r="E1228" s="18"/>
      <c r="F1228" s="323">
        <v>62.75</v>
      </c>
      <c r="G1228" s="323">
        <v>-9.25</v>
      </c>
      <c r="H1228" s="323" t="s">
        <v>1195</v>
      </c>
    </row>
    <row r="1229" spans="1:8">
      <c r="A1229" s="21" t="s">
        <v>1342</v>
      </c>
      <c r="B1229" s="18"/>
      <c r="C1229" s="18"/>
      <c r="D1229" s="18"/>
      <c r="E1229" s="18"/>
      <c r="F1229" s="323">
        <v>62.75</v>
      </c>
      <c r="G1229" s="323">
        <v>-8.25</v>
      </c>
      <c r="H1229" s="323" t="s">
        <v>1195</v>
      </c>
    </row>
    <row r="1230" spans="1:8">
      <c r="A1230" s="21" t="s">
        <v>1343</v>
      </c>
      <c r="B1230" s="18"/>
      <c r="C1230" s="18"/>
      <c r="D1230" s="18"/>
      <c r="E1230" s="18"/>
      <c r="F1230" s="323">
        <v>62.75</v>
      </c>
      <c r="G1230" s="323">
        <v>-7.25</v>
      </c>
      <c r="H1230" s="323" t="s">
        <v>1195</v>
      </c>
    </row>
    <row r="1231" spans="1:8">
      <c r="A1231" s="21" t="s">
        <v>1344</v>
      </c>
      <c r="B1231" s="18"/>
      <c r="C1231" s="18"/>
      <c r="D1231" s="18"/>
      <c r="E1231" s="18"/>
      <c r="F1231" s="323">
        <v>62.75</v>
      </c>
      <c r="G1231" s="323">
        <v>-6.25</v>
      </c>
      <c r="H1231" s="323" t="s">
        <v>1195</v>
      </c>
    </row>
    <row r="1232" spans="1:8">
      <c r="A1232" s="21" t="s">
        <v>1345</v>
      </c>
      <c r="B1232" s="18"/>
      <c r="C1232" s="18"/>
      <c r="D1232" s="18"/>
      <c r="E1232" s="18"/>
      <c r="F1232" s="323">
        <v>62.75</v>
      </c>
      <c r="G1232" s="323">
        <v>-5.25</v>
      </c>
      <c r="H1232" s="323" t="s">
        <v>1195</v>
      </c>
    </row>
    <row r="1233" spans="1:8">
      <c r="A1233" s="21" t="s">
        <v>1346</v>
      </c>
      <c r="B1233" s="18"/>
      <c r="C1233" s="18"/>
      <c r="D1233" s="18"/>
      <c r="E1233" s="18"/>
      <c r="F1233" s="323">
        <v>62.75</v>
      </c>
      <c r="G1233" s="323">
        <v>-4.25</v>
      </c>
      <c r="H1233" s="323" t="s">
        <v>1195</v>
      </c>
    </row>
    <row r="1234" spans="1:8">
      <c r="A1234" s="21" t="s">
        <v>1347</v>
      </c>
      <c r="B1234" s="18"/>
      <c r="C1234" s="18"/>
      <c r="D1234" s="18"/>
      <c r="E1234" s="18"/>
      <c r="F1234" s="323">
        <v>62.75</v>
      </c>
      <c r="G1234" s="323">
        <v>-3.25</v>
      </c>
      <c r="H1234" s="323" t="s">
        <v>1319</v>
      </c>
    </row>
    <row r="1235" spans="1:8">
      <c r="A1235" s="21" t="s">
        <v>1348</v>
      </c>
      <c r="B1235" s="18"/>
      <c r="C1235" s="18"/>
      <c r="D1235" s="18"/>
      <c r="E1235" s="18"/>
      <c r="F1235" s="323">
        <v>62.75</v>
      </c>
      <c r="G1235" s="323">
        <v>-2.25</v>
      </c>
      <c r="H1235" s="323" t="s">
        <v>1319</v>
      </c>
    </row>
    <row r="1236" spans="1:8">
      <c r="A1236" s="21" t="s">
        <v>1349</v>
      </c>
      <c r="B1236" s="18"/>
      <c r="C1236" s="18"/>
      <c r="D1236" s="18"/>
      <c r="E1236" s="18"/>
      <c r="F1236" s="323">
        <v>62.75</v>
      </c>
      <c r="G1236" s="323">
        <v>-1.25</v>
      </c>
      <c r="H1236" s="323" t="s">
        <v>1319</v>
      </c>
    </row>
    <row r="1237" spans="1:8">
      <c r="A1237" s="21" t="s">
        <v>1350</v>
      </c>
      <c r="B1237" s="18"/>
      <c r="C1237" s="18"/>
      <c r="D1237" s="18"/>
      <c r="E1237" s="18"/>
      <c r="F1237" s="323">
        <v>62.75</v>
      </c>
      <c r="G1237" s="323">
        <v>-0.25</v>
      </c>
      <c r="H1237" s="323" t="s">
        <v>1319</v>
      </c>
    </row>
    <row r="1238" spans="1:8">
      <c r="A1238" s="21" t="s">
        <v>1351</v>
      </c>
      <c r="B1238" s="18"/>
      <c r="C1238" s="18"/>
      <c r="D1238" s="18"/>
      <c r="E1238" s="18"/>
      <c r="F1238" s="323">
        <v>62.75</v>
      </c>
      <c r="G1238" s="323">
        <v>0.75</v>
      </c>
      <c r="H1238" s="323" t="s">
        <v>1319</v>
      </c>
    </row>
    <row r="1239" spans="1:8">
      <c r="A1239" s="21" t="s">
        <v>1352</v>
      </c>
      <c r="B1239" s="18"/>
      <c r="C1239" s="18"/>
      <c r="D1239" s="18"/>
      <c r="E1239" s="18"/>
      <c r="F1239" s="323">
        <v>62.75</v>
      </c>
      <c r="G1239" s="323">
        <v>1.75</v>
      </c>
      <c r="H1239" s="323" t="s">
        <v>1319</v>
      </c>
    </row>
    <row r="1240" spans="1:8">
      <c r="A1240" s="21" t="s">
        <v>1353</v>
      </c>
      <c r="B1240" s="18"/>
      <c r="C1240" s="18"/>
      <c r="D1240" s="18"/>
      <c r="E1240" s="18"/>
      <c r="F1240" s="323">
        <v>62.75</v>
      </c>
      <c r="G1240" s="323">
        <v>2.75</v>
      </c>
      <c r="H1240" s="323" t="s">
        <v>1319</v>
      </c>
    </row>
    <row r="1241" spans="1:8">
      <c r="A1241" s="21" t="s">
        <v>1354</v>
      </c>
      <c r="B1241" s="18"/>
      <c r="C1241" s="18"/>
      <c r="D1241" s="18"/>
      <c r="E1241" s="18"/>
      <c r="F1241" s="323">
        <v>62.75</v>
      </c>
      <c r="G1241" s="323">
        <v>3.75</v>
      </c>
      <c r="H1241" s="323" t="s">
        <v>1319</v>
      </c>
    </row>
    <row r="1242" spans="1:8">
      <c r="A1242" s="21" t="s">
        <v>1355</v>
      </c>
      <c r="B1242" s="18"/>
      <c r="C1242" s="18"/>
      <c r="D1242" s="18"/>
      <c r="E1242" s="18"/>
      <c r="F1242" s="323">
        <v>62.75</v>
      </c>
      <c r="G1242" s="323">
        <v>4.75</v>
      </c>
      <c r="H1242" s="323" t="s">
        <v>1319</v>
      </c>
    </row>
    <row r="1243" spans="1:8">
      <c r="A1243" s="21" t="s">
        <v>1356</v>
      </c>
      <c r="B1243" s="18"/>
      <c r="C1243" s="18"/>
      <c r="D1243" s="18"/>
      <c r="E1243" s="18"/>
      <c r="F1243" s="323">
        <v>62.75</v>
      </c>
      <c r="G1243" s="323">
        <v>5.75</v>
      </c>
      <c r="H1243" s="323" t="s">
        <v>1319</v>
      </c>
    </row>
    <row r="1244" spans="1:8">
      <c r="A1244" s="21" t="s">
        <v>1357</v>
      </c>
      <c r="B1244" s="18"/>
      <c r="C1244" s="18"/>
      <c r="D1244" s="18"/>
      <c r="E1244" s="18"/>
      <c r="F1244" s="323">
        <v>62.75</v>
      </c>
      <c r="G1244" s="323">
        <v>6.75</v>
      </c>
      <c r="H1244" s="323" t="s">
        <v>1319</v>
      </c>
    </row>
    <row r="1245" spans="1:8">
      <c r="A1245" s="21" t="s">
        <v>1358</v>
      </c>
      <c r="B1245" s="18"/>
      <c r="C1245" s="18"/>
      <c r="D1245" s="18"/>
      <c r="E1245" s="18"/>
      <c r="F1245" s="323">
        <v>62.75</v>
      </c>
      <c r="G1245" s="323">
        <v>7.75</v>
      </c>
      <c r="H1245" s="323" t="s">
        <v>1319</v>
      </c>
    </row>
    <row r="1246" spans="1:8">
      <c r="A1246" s="21" t="s">
        <v>1359</v>
      </c>
      <c r="B1246" s="18"/>
      <c r="C1246" s="18"/>
      <c r="D1246" s="18"/>
      <c r="E1246" s="18"/>
      <c r="F1246" s="323">
        <v>62.75</v>
      </c>
      <c r="G1246" s="323">
        <v>8.75</v>
      </c>
      <c r="H1246" s="323" t="s">
        <v>971</v>
      </c>
    </row>
    <row r="1247" spans="1:8">
      <c r="A1247" s="21" t="s">
        <v>1360</v>
      </c>
      <c r="B1247" s="18"/>
      <c r="C1247" s="18"/>
      <c r="D1247" s="18"/>
      <c r="E1247" s="18"/>
      <c r="F1247" s="323">
        <v>62.75</v>
      </c>
      <c r="G1247" s="323">
        <v>9.75</v>
      </c>
      <c r="H1247" s="323" t="s">
        <v>971</v>
      </c>
    </row>
    <row r="1248" spans="1:8">
      <c r="A1248" s="21" t="s">
        <v>1361</v>
      </c>
      <c r="B1248" s="18"/>
      <c r="C1248" s="18"/>
      <c r="D1248" s="18"/>
      <c r="E1248" s="18"/>
      <c r="F1248" s="323">
        <v>63.25</v>
      </c>
      <c r="G1248" s="323">
        <v>-17.25</v>
      </c>
      <c r="H1248" s="323" t="s">
        <v>1191</v>
      </c>
    </row>
    <row r="1249" spans="1:8">
      <c r="A1249" s="21" t="s">
        <v>1362</v>
      </c>
      <c r="B1249" s="18"/>
      <c r="C1249" s="18"/>
      <c r="D1249" s="18"/>
      <c r="E1249" s="18"/>
      <c r="F1249" s="323">
        <v>63.25</v>
      </c>
      <c r="G1249" s="323">
        <v>-16.25</v>
      </c>
      <c r="H1249" s="323" t="s">
        <v>1191</v>
      </c>
    </row>
    <row r="1250" spans="1:8">
      <c r="A1250" s="21" t="s">
        <v>1363</v>
      </c>
      <c r="B1250" s="18"/>
      <c r="C1250" s="18"/>
      <c r="D1250" s="18"/>
      <c r="E1250" s="18"/>
      <c r="F1250" s="323">
        <v>63.25</v>
      </c>
      <c r="G1250" s="323">
        <v>-15.25</v>
      </c>
      <c r="H1250" s="323" t="s">
        <v>1191</v>
      </c>
    </row>
    <row r="1251" spans="1:8">
      <c r="A1251" s="21" t="s">
        <v>1364</v>
      </c>
      <c r="B1251" s="18"/>
      <c r="C1251" s="18"/>
      <c r="D1251" s="18"/>
      <c r="E1251" s="18"/>
      <c r="F1251" s="323">
        <v>63.25</v>
      </c>
      <c r="G1251" s="323">
        <v>-14.25</v>
      </c>
      <c r="H1251" s="323" t="s">
        <v>1191</v>
      </c>
    </row>
    <row r="1252" spans="1:8">
      <c r="A1252" s="21" t="s">
        <v>1365</v>
      </c>
      <c r="B1252" s="18"/>
      <c r="C1252" s="18"/>
      <c r="D1252" s="18"/>
      <c r="E1252" s="18"/>
      <c r="F1252" s="323">
        <v>63.25</v>
      </c>
      <c r="G1252" s="323">
        <v>-13.25</v>
      </c>
      <c r="H1252" s="323" t="s">
        <v>1191</v>
      </c>
    </row>
    <row r="1253" spans="1:8">
      <c r="A1253" s="21" t="s">
        <v>1366</v>
      </c>
      <c r="B1253" s="18"/>
      <c r="C1253" s="18"/>
      <c r="D1253" s="18"/>
      <c r="E1253" s="18"/>
      <c r="F1253" s="323">
        <v>63.25</v>
      </c>
      <c r="G1253" s="323">
        <v>-12.25</v>
      </c>
      <c r="H1253" s="323" t="s">
        <v>1191</v>
      </c>
    </row>
    <row r="1254" spans="1:8">
      <c r="A1254" s="21" t="s">
        <v>1367</v>
      </c>
      <c r="B1254" s="18"/>
      <c r="C1254" s="18"/>
      <c r="D1254" s="18"/>
      <c r="E1254" s="18"/>
      <c r="F1254" s="323">
        <v>63.25</v>
      </c>
      <c r="G1254" s="323">
        <v>-11.25</v>
      </c>
      <c r="H1254" s="323" t="s">
        <v>1191</v>
      </c>
    </row>
    <row r="1255" spans="1:8">
      <c r="A1255" s="21" t="s">
        <v>1368</v>
      </c>
      <c r="B1255" s="18"/>
      <c r="C1255" s="18"/>
      <c r="D1255" s="18"/>
      <c r="E1255" s="18"/>
      <c r="F1255" s="323">
        <v>63.25</v>
      </c>
      <c r="G1255" s="323">
        <v>-10.25</v>
      </c>
      <c r="H1255" s="323" t="s">
        <v>1319</v>
      </c>
    </row>
    <row r="1256" spans="1:8">
      <c r="A1256" s="21" t="s">
        <v>1369</v>
      </c>
      <c r="B1256" s="18"/>
      <c r="C1256" s="18"/>
      <c r="D1256" s="18"/>
      <c r="E1256" s="18"/>
      <c r="F1256" s="323">
        <v>63.25</v>
      </c>
      <c r="G1256" s="323">
        <v>-9.25</v>
      </c>
      <c r="H1256" s="323" t="s">
        <v>1319</v>
      </c>
    </row>
    <row r="1257" spans="1:8">
      <c r="A1257" s="21" t="s">
        <v>1370</v>
      </c>
      <c r="B1257" s="18"/>
      <c r="C1257" s="18"/>
      <c r="D1257" s="18"/>
      <c r="E1257" s="18"/>
      <c r="F1257" s="323">
        <v>63.25</v>
      </c>
      <c r="G1257" s="323">
        <v>-8.25</v>
      </c>
      <c r="H1257" s="323" t="s">
        <v>1319</v>
      </c>
    </row>
    <row r="1258" spans="1:8">
      <c r="A1258" s="21" t="s">
        <v>1371</v>
      </c>
      <c r="B1258" s="18"/>
      <c r="C1258" s="18"/>
      <c r="D1258" s="18"/>
      <c r="E1258" s="18"/>
      <c r="F1258" s="323">
        <v>63.25</v>
      </c>
      <c r="G1258" s="323">
        <v>-7.25</v>
      </c>
      <c r="H1258" s="323" t="s">
        <v>1319</v>
      </c>
    </row>
    <row r="1259" spans="1:8">
      <c r="A1259" s="21" t="s">
        <v>1372</v>
      </c>
      <c r="B1259" s="18"/>
      <c r="C1259" s="18"/>
      <c r="D1259" s="18"/>
      <c r="E1259" s="18"/>
      <c r="F1259" s="323">
        <v>63.25</v>
      </c>
      <c r="G1259" s="323">
        <v>-6.25</v>
      </c>
      <c r="H1259" s="323" t="s">
        <v>1319</v>
      </c>
    </row>
    <row r="1260" spans="1:8">
      <c r="A1260" s="21" t="s">
        <v>1373</v>
      </c>
      <c r="B1260" s="18"/>
      <c r="C1260" s="18"/>
      <c r="D1260" s="18"/>
      <c r="E1260" s="18"/>
      <c r="F1260" s="323">
        <v>63.25</v>
      </c>
      <c r="G1260" s="323">
        <v>-5.25</v>
      </c>
      <c r="H1260" s="323" t="s">
        <v>1319</v>
      </c>
    </row>
    <row r="1261" spans="1:8">
      <c r="A1261" s="21" t="s">
        <v>1374</v>
      </c>
      <c r="B1261" s="18"/>
      <c r="C1261" s="18"/>
      <c r="D1261" s="18"/>
      <c r="E1261" s="18"/>
      <c r="F1261" s="323">
        <v>63.25</v>
      </c>
      <c r="G1261" s="323">
        <v>-4.25</v>
      </c>
      <c r="H1261" s="323" t="s">
        <v>1319</v>
      </c>
    </row>
    <row r="1262" spans="1:8">
      <c r="A1262" s="21" t="s">
        <v>1375</v>
      </c>
      <c r="B1262" s="18"/>
      <c r="C1262" s="18"/>
      <c r="D1262" s="18"/>
      <c r="E1262" s="18"/>
      <c r="F1262" s="323">
        <v>63.25</v>
      </c>
      <c r="G1262" s="323">
        <v>-3.25</v>
      </c>
      <c r="H1262" s="323" t="s">
        <v>1319</v>
      </c>
    </row>
    <row r="1263" spans="1:8">
      <c r="A1263" s="21" t="s">
        <v>1376</v>
      </c>
      <c r="B1263" s="18"/>
      <c r="C1263" s="18"/>
      <c r="D1263" s="18"/>
      <c r="E1263" s="18"/>
      <c r="F1263" s="323">
        <v>63.25</v>
      </c>
      <c r="G1263" s="323">
        <v>-2.25</v>
      </c>
      <c r="H1263" s="323" t="s">
        <v>1319</v>
      </c>
    </row>
    <row r="1264" spans="1:8">
      <c r="A1264" s="21" t="s">
        <v>1377</v>
      </c>
      <c r="B1264" s="18"/>
      <c r="C1264" s="18"/>
      <c r="D1264" s="18"/>
      <c r="E1264" s="18"/>
      <c r="F1264" s="323">
        <v>63.25</v>
      </c>
      <c r="G1264" s="323">
        <v>-1.25</v>
      </c>
      <c r="H1264" s="323" t="s">
        <v>1319</v>
      </c>
    </row>
    <row r="1265" spans="1:8">
      <c r="A1265" s="21" t="s">
        <v>1378</v>
      </c>
      <c r="B1265" s="18"/>
      <c r="C1265" s="18"/>
      <c r="D1265" s="18"/>
      <c r="E1265" s="18"/>
      <c r="F1265" s="323">
        <v>63.25</v>
      </c>
      <c r="G1265" s="323">
        <v>-0.25</v>
      </c>
      <c r="H1265" s="323" t="s">
        <v>1319</v>
      </c>
    </row>
    <row r="1266" spans="1:8">
      <c r="A1266" s="21" t="s">
        <v>1379</v>
      </c>
      <c r="B1266" s="18"/>
      <c r="C1266" s="18"/>
      <c r="D1266" s="18"/>
      <c r="E1266" s="18"/>
      <c r="F1266" s="323">
        <v>63.25</v>
      </c>
      <c r="G1266" s="323">
        <v>0.75</v>
      </c>
      <c r="H1266" s="323" t="s">
        <v>1319</v>
      </c>
    </row>
    <row r="1267" spans="1:8">
      <c r="A1267" s="21" t="s">
        <v>1380</v>
      </c>
      <c r="B1267" s="18"/>
      <c r="C1267" s="18"/>
      <c r="D1267" s="18"/>
      <c r="E1267" s="18"/>
      <c r="F1267" s="323">
        <v>63.25</v>
      </c>
      <c r="G1267" s="323">
        <v>1.75</v>
      </c>
      <c r="H1267" s="323" t="s">
        <v>1319</v>
      </c>
    </row>
    <row r="1268" spans="1:8">
      <c r="A1268" s="21" t="s">
        <v>1381</v>
      </c>
      <c r="B1268" s="18"/>
      <c r="C1268" s="18"/>
      <c r="D1268" s="18"/>
      <c r="E1268" s="18"/>
      <c r="F1268" s="323">
        <v>63.25</v>
      </c>
      <c r="G1268" s="323">
        <v>2.75</v>
      </c>
      <c r="H1268" s="323" t="s">
        <v>1319</v>
      </c>
    </row>
    <row r="1269" spans="1:8">
      <c r="A1269" s="21" t="s">
        <v>1382</v>
      </c>
      <c r="B1269" s="18"/>
      <c r="C1269" s="18"/>
      <c r="D1269" s="18"/>
      <c r="E1269" s="18"/>
      <c r="F1269" s="323">
        <v>63.25</v>
      </c>
      <c r="G1269" s="323">
        <v>3.75</v>
      </c>
      <c r="H1269" s="323" t="s">
        <v>1319</v>
      </c>
    </row>
    <row r="1270" spans="1:8">
      <c r="A1270" s="21" t="s">
        <v>1383</v>
      </c>
      <c r="B1270" s="18"/>
      <c r="C1270" s="18"/>
      <c r="D1270" s="18"/>
      <c r="E1270" s="18"/>
      <c r="F1270" s="323">
        <v>63.25</v>
      </c>
      <c r="G1270" s="323">
        <v>4.75</v>
      </c>
      <c r="H1270" s="323" t="s">
        <v>1319</v>
      </c>
    </row>
    <row r="1271" spans="1:8">
      <c r="A1271" s="21" t="s">
        <v>1384</v>
      </c>
      <c r="B1271" s="18"/>
      <c r="C1271" s="18"/>
      <c r="D1271" s="18"/>
      <c r="E1271" s="18"/>
      <c r="F1271" s="323">
        <v>63.25</v>
      </c>
      <c r="G1271" s="323">
        <v>5.75</v>
      </c>
      <c r="H1271" s="323" t="s">
        <v>1319</v>
      </c>
    </row>
    <row r="1272" spans="1:8">
      <c r="A1272" s="21" t="s">
        <v>1385</v>
      </c>
      <c r="B1272" s="18"/>
      <c r="C1272" s="18"/>
      <c r="D1272" s="18"/>
      <c r="E1272" s="18"/>
      <c r="F1272" s="323">
        <v>63.25</v>
      </c>
      <c r="G1272" s="323">
        <v>6.75</v>
      </c>
      <c r="H1272" s="323" t="s">
        <v>1319</v>
      </c>
    </row>
    <row r="1273" spans="1:8">
      <c r="A1273" s="21" t="s">
        <v>1386</v>
      </c>
      <c r="B1273" s="18"/>
      <c r="C1273" s="18"/>
      <c r="D1273" s="18"/>
      <c r="E1273" s="18"/>
      <c r="F1273" s="323">
        <v>63.25</v>
      </c>
      <c r="G1273" s="323">
        <v>7.75</v>
      </c>
      <c r="H1273" s="323" t="s">
        <v>1319</v>
      </c>
    </row>
    <row r="1274" spans="1:8">
      <c r="A1274" s="21" t="s">
        <v>1387</v>
      </c>
      <c r="B1274" s="18"/>
      <c r="C1274" s="18"/>
      <c r="D1274" s="18"/>
      <c r="E1274" s="18"/>
      <c r="F1274" s="323">
        <v>63.25</v>
      </c>
      <c r="G1274" s="323">
        <v>8.75</v>
      </c>
      <c r="H1274" s="323" t="s">
        <v>1319</v>
      </c>
    </row>
    <row r="1275" spans="1:8">
      <c r="A1275" s="21" t="s">
        <v>1388</v>
      </c>
      <c r="B1275" s="18"/>
      <c r="C1275" s="18"/>
      <c r="D1275" s="18"/>
      <c r="E1275" s="18"/>
      <c r="F1275" s="323">
        <v>63.25</v>
      </c>
      <c r="G1275" s="323">
        <v>9.75</v>
      </c>
      <c r="H1275" s="323" t="s">
        <v>1319</v>
      </c>
    </row>
    <row r="1276" spans="1:8">
      <c r="A1276" s="21" t="s">
        <v>1389</v>
      </c>
      <c r="B1276" s="18"/>
      <c r="C1276" s="18"/>
      <c r="D1276" s="18"/>
      <c r="E1276" s="18"/>
      <c r="F1276" s="323">
        <v>63.25</v>
      </c>
      <c r="G1276" s="323">
        <v>10.75</v>
      </c>
      <c r="H1276" s="323" t="s">
        <v>1319</v>
      </c>
    </row>
    <row r="1277" spans="1:8">
      <c r="A1277" s="21" t="s">
        <v>1390</v>
      </c>
      <c r="B1277" s="18"/>
      <c r="C1277" s="18"/>
      <c r="D1277" s="18"/>
      <c r="E1277" s="18"/>
      <c r="F1277" s="323">
        <v>63.25</v>
      </c>
      <c r="G1277" s="323">
        <v>11.75</v>
      </c>
      <c r="H1277" s="323" t="s">
        <v>1319</v>
      </c>
    </row>
    <row r="1278" spans="1:8">
      <c r="A1278" s="21" t="s">
        <v>1391</v>
      </c>
      <c r="B1278" s="18"/>
      <c r="C1278" s="18"/>
      <c r="D1278" s="18"/>
      <c r="E1278" s="18"/>
      <c r="F1278" s="323">
        <v>63.25</v>
      </c>
      <c r="G1278" s="323">
        <v>12.75</v>
      </c>
      <c r="H1278" s="323" t="s">
        <v>1319</v>
      </c>
    </row>
    <row r="1279" spans="1:8">
      <c r="A1279" s="21" t="s">
        <v>1392</v>
      </c>
      <c r="B1279" s="18"/>
      <c r="C1279" s="18"/>
      <c r="D1279" s="18"/>
      <c r="E1279" s="18"/>
      <c r="F1279" s="323">
        <v>63.75</v>
      </c>
      <c r="G1279" s="323">
        <v>-17.25</v>
      </c>
      <c r="H1279" s="323" t="s">
        <v>1191</v>
      </c>
    </row>
    <row r="1280" spans="1:8">
      <c r="A1280" s="21" t="s">
        <v>1393</v>
      </c>
      <c r="B1280" s="18"/>
      <c r="C1280" s="18"/>
      <c r="D1280" s="18"/>
      <c r="E1280" s="18"/>
      <c r="F1280" s="323">
        <v>63.75</v>
      </c>
      <c r="G1280" s="323">
        <v>-16.25</v>
      </c>
      <c r="H1280" s="323" t="s">
        <v>1191</v>
      </c>
    </row>
    <row r="1281" spans="1:8">
      <c r="A1281" s="21" t="s">
        <v>1394</v>
      </c>
      <c r="B1281" s="18"/>
      <c r="C1281" s="18"/>
      <c r="D1281" s="18"/>
      <c r="E1281" s="18"/>
      <c r="F1281" s="323">
        <v>63.75</v>
      </c>
      <c r="G1281" s="323">
        <v>-15.25</v>
      </c>
      <c r="H1281" s="323" t="s">
        <v>1191</v>
      </c>
    </row>
    <row r="1282" spans="1:8">
      <c r="A1282" s="21" t="s">
        <v>1395</v>
      </c>
      <c r="B1282" s="18"/>
      <c r="C1282" s="18"/>
      <c r="D1282" s="18"/>
      <c r="E1282" s="18"/>
      <c r="F1282" s="323">
        <v>63.75</v>
      </c>
      <c r="G1282" s="323">
        <v>-14.25</v>
      </c>
      <c r="H1282" s="323" t="s">
        <v>1191</v>
      </c>
    </row>
    <row r="1283" spans="1:8">
      <c r="A1283" s="21" t="s">
        <v>1396</v>
      </c>
      <c r="B1283" s="18"/>
      <c r="C1283" s="18"/>
      <c r="D1283" s="18"/>
      <c r="E1283" s="18"/>
      <c r="F1283" s="323">
        <v>63.75</v>
      </c>
      <c r="G1283" s="323">
        <v>-13.25</v>
      </c>
      <c r="H1283" s="323" t="s">
        <v>1191</v>
      </c>
    </row>
    <row r="1284" spans="1:8">
      <c r="A1284" s="21" t="s">
        <v>1397</v>
      </c>
      <c r="B1284" s="18"/>
      <c r="C1284" s="18"/>
      <c r="D1284" s="18"/>
      <c r="E1284" s="18"/>
      <c r="F1284" s="323">
        <v>63.75</v>
      </c>
      <c r="G1284" s="323">
        <v>-12.25</v>
      </c>
      <c r="H1284" s="323" t="s">
        <v>1191</v>
      </c>
    </row>
    <row r="1285" spans="1:8">
      <c r="A1285" s="21" t="s">
        <v>1398</v>
      </c>
      <c r="B1285" s="18"/>
      <c r="C1285" s="18"/>
      <c r="D1285" s="18"/>
      <c r="E1285" s="18"/>
      <c r="F1285" s="323">
        <v>63.75</v>
      </c>
      <c r="G1285" s="323">
        <v>-11.25</v>
      </c>
      <c r="H1285" s="323" t="s">
        <v>1191</v>
      </c>
    </row>
    <row r="1286" spans="1:8">
      <c r="A1286" s="21" t="s">
        <v>1399</v>
      </c>
      <c r="B1286" s="18"/>
      <c r="C1286" s="18"/>
      <c r="D1286" s="18"/>
      <c r="E1286" s="18"/>
      <c r="F1286" s="323">
        <v>63.75</v>
      </c>
      <c r="G1286" s="323">
        <v>-10.25</v>
      </c>
      <c r="H1286" s="323" t="s">
        <v>1319</v>
      </c>
    </row>
    <row r="1287" spans="1:8">
      <c r="A1287" s="21" t="s">
        <v>1400</v>
      </c>
      <c r="B1287" s="18"/>
      <c r="C1287" s="18"/>
      <c r="D1287" s="18"/>
      <c r="E1287" s="18"/>
      <c r="F1287" s="323">
        <v>63.75</v>
      </c>
      <c r="G1287" s="323">
        <v>-9.25</v>
      </c>
      <c r="H1287" s="323" t="s">
        <v>1319</v>
      </c>
    </row>
    <row r="1288" spans="1:8">
      <c r="A1288" s="21" t="s">
        <v>1401</v>
      </c>
      <c r="B1288" s="18"/>
      <c r="C1288" s="18"/>
      <c r="D1288" s="18"/>
      <c r="E1288" s="18"/>
      <c r="F1288" s="323">
        <v>63.75</v>
      </c>
      <c r="G1288" s="323">
        <v>-8.25</v>
      </c>
      <c r="H1288" s="323" t="s">
        <v>1319</v>
      </c>
    </row>
    <row r="1289" spans="1:8">
      <c r="A1289" s="21" t="s">
        <v>1402</v>
      </c>
      <c r="B1289" s="18"/>
      <c r="C1289" s="18"/>
      <c r="D1289" s="18"/>
      <c r="E1289" s="18"/>
      <c r="F1289" s="323">
        <v>63.75</v>
      </c>
      <c r="G1289" s="323">
        <v>-7.25</v>
      </c>
      <c r="H1289" s="323" t="s">
        <v>1319</v>
      </c>
    </row>
    <row r="1290" spans="1:8">
      <c r="A1290" s="21" t="s">
        <v>1403</v>
      </c>
      <c r="B1290" s="18"/>
      <c r="C1290" s="18"/>
      <c r="D1290" s="18"/>
      <c r="E1290" s="18"/>
      <c r="F1290" s="323">
        <v>63.75</v>
      </c>
      <c r="G1290" s="323">
        <v>-6.25</v>
      </c>
      <c r="H1290" s="323" t="s">
        <v>1319</v>
      </c>
    </row>
    <row r="1291" spans="1:8">
      <c r="A1291" s="21" t="s">
        <v>1404</v>
      </c>
      <c r="B1291" s="18"/>
      <c r="C1291" s="18"/>
      <c r="D1291" s="18"/>
      <c r="E1291" s="18"/>
      <c r="F1291" s="323">
        <v>63.75</v>
      </c>
      <c r="G1291" s="323">
        <v>-5.25</v>
      </c>
      <c r="H1291" s="323" t="s">
        <v>1319</v>
      </c>
    </row>
    <row r="1292" spans="1:8">
      <c r="A1292" s="21" t="s">
        <v>1405</v>
      </c>
      <c r="B1292" s="18"/>
      <c r="C1292" s="18"/>
      <c r="D1292" s="18"/>
      <c r="E1292" s="18"/>
      <c r="F1292" s="323">
        <v>63.75</v>
      </c>
      <c r="G1292" s="323">
        <v>-4.25</v>
      </c>
      <c r="H1292" s="323" t="s">
        <v>1319</v>
      </c>
    </row>
    <row r="1293" spans="1:8">
      <c r="A1293" s="21" t="s">
        <v>1406</v>
      </c>
      <c r="B1293" s="18"/>
      <c r="C1293" s="18"/>
      <c r="D1293" s="18"/>
      <c r="E1293" s="18"/>
      <c r="F1293" s="323">
        <v>63.75</v>
      </c>
      <c r="G1293" s="323">
        <v>-3.25</v>
      </c>
      <c r="H1293" s="323" t="s">
        <v>1319</v>
      </c>
    </row>
    <row r="1294" spans="1:8">
      <c r="A1294" s="21" t="s">
        <v>1407</v>
      </c>
      <c r="B1294" s="18"/>
      <c r="C1294" s="18"/>
      <c r="D1294" s="18"/>
      <c r="E1294" s="18"/>
      <c r="F1294" s="323">
        <v>63.75</v>
      </c>
      <c r="G1294" s="323">
        <v>-2.25</v>
      </c>
      <c r="H1294" s="323" t="s">
        <v>1319</v>
      </c>
    </row>
    <row r="1295" spans="1:8">
      <c r="A1295" s="21" t="s">
        <v>1408</v>
      </c>
      <c r="B1295" s="18"/>
      <c r="C1295" s="18"/>
      <c r="D1295" s="18"/>
      <c r="E1295" s="18"/>
      <c r="F1295" s="323">
        <v>63.75</v>
      </c>
      <c r="G1295" s="323">
        <v>-1.25</v>
      </c>
      <c r="H1295" s="323" t="s">
        <v>1319</v>
      </c>
    </row>
    <row r="1296" spans="1:8">
      <c r="A1296" s="21" t="s">
        <v>1409</v>
      </c>
      <c r="B1296" s="18"/>
      <c r="C1296" s="18"/>
      <c r="D1296" s="18"/>
      <c r="E1296" s="18"/>
      <c r="F1296" s="323">
        <v>63.75</v>
      </c>
      <c r="G1296" s="323">
        <v>-0.25</v>
      </c>
      <c r="H1296" s="323" t="s">
        <v>1319</v>
      </c>
    </row>
    <row r="1297" spans="1:8">
      <c r="A1297" s="21" t="s">
        <v>1410</v>
      </c>
      <c r="B1297" s="18"/>
      <c r="C1297" s="18"/>
      <c r="D1297" s="18"/>
      <c r="E1297" s="18"/>
      <c r="F1297" s="323">
        <v>63.75</v>
      </c>
      <c r="G1297" s="323">
        <v>0.75</v>
      </c>
      <c r="H1297" s="323" t="s">
        <v>1319</v>
      </c>
    </row>
    <row r="1298" spans="1:8">
      <c r="A1298" s="21" t="s">
        <v>1411</v>
      </c>
      <c r="B1298" s="18"/>
      <c r="C1298" s="18"/>
      <c r="D1298" s="18"/>
      <c r="E1298" s="18"/>
      <c r="F1298" s="323">
        <v>63.75</v>
      </c>
      <c r="G1298" s="323">
        <v>1.75</v>
      </c>
      <c r="H1298" s="323" t="s">
        <v>1319</v>
      </c>
    </row>
    <row r="1299" spans="1:8">
      <c r="A1299" s="21" t="s">
        <v>1412</v>
      </c>
      <c r="B1299" s="18"/>
      <c r="C1299" s="18"/>
      <c r="D1299" s="18"/>
      <c r="E1299" s="18"/>
      <c r="F1299" s="323">
        <v>63.75</v>
      </c>
      <c r="G1299" s="323">
        <v>2.75</v>
      </c>
      <c r="H1299" s="323" t="s">
        <v>1319</v>
      </c>
    </row>
    <row r="1300" spans="1:8">
      <c r="A1300" s="21" t="s">
        <v>1413</v>
      </c>
      <c r="B1300" s="18"/>
      <c r="C1300" s="18"/>
      <c r="D1300" s="18"/>
      <c r="E1300" s="18"/>
      <c r="F1300" s="323">
        <v>63.75</v>
      </c>
      <c r="G1300" s="323">
        <v>3.75</v>
      </c>
      <c r="H1300" s="323" t="s">
        <v>1319</v>
      </c>
    </row>
    <row r="1301" spans="1:8">
      <c r="A1301" s="21" t="s">
        <v>1414</v>
      </c>
      <c r="B1301" s="18"/>
      <c r="C1301" s="18"/>
      <c r="D1301" s="18"/>
      <c r="E1301" s="18"/>
      <c r="F1301" s="323">
        <v>63.75</v>
      </c>
      <c r="G1301" s="323">
        <v>4.75</v>
      </c>
      <c r="H1301" s="323" t="s">
        <v>1319</v>
      </c>
    </row>
    <row r="1302" spans="1:8">
      <c r="A1302" s="21" t="s">
        <v>1415</v>
      </c>
      <c r="B1302" s="18"/>
      <c r="C1302" s="18"/>
      <c r="D1302" s="18"/>
      <c r="E1302" s="18"/>
      <c r="F1302" s="323">
        <v>63.75</v>
      </c>
      <c r="G1302" s="323">
        <v>5.75</v>
      </c>
      <c r="H1302" s="323" t="s">
        <v>1319</v>
      </c>
    </row>
    <row r="1303" spans="1:8">
      <c r="A1303" s="21" t="s">
        <v>1416</v>
      </c>
      <c r="B1303" s="18"/>
      <c r="C1303" s="18"/>
      <c r="D1303" s="18"/>
      <c r="E1303" s="18"/>
      <c r="F1303" s="323">
        <v>63.75</v>
      </c>
      <c r="G1303" s="323">
        <v>6.75</v>
      </c>
      <c r="H1303" s="323" t="s">
        <v>1319</v>
      </c>
    </row>
    <row r="1304" spans="1:8">
      <c r="A1304" s="21" t="s">
        <v>1417</v>
      </c>
      <c r="B1304" s="18"/>
      <c r="C1304" s="18"/>
      <c r="D1304" s="18"/>
      <c r="E1304" s="18"/>
      <c r="F1304" s="323">
        <v>63.75</v>
      </c>
      <c r="G1304" s="323">
        <v>7.75</v>
      </c>
      <c r="H1304" s="323" t="s">
        <v>1319</v>
      </c>
    </row>
    <row r="1305" spans="1:8">
      <c r="A1305" s="21" t="s">
        <v>1418</v>
      </c>
      <c r="B1305" s="18"/>
      <c r="C1305" s="18"/>
      <c r="D1305" s="18"/>
      <c r="E1305" s="18"/>
      <c r="F1305" s="323">
        <v>63.75</v>
      </c>
      <c r="G1305" s="323">
        <v>8.75</v>
      </c>
      <c r="H1305" s="323" t="s">
        <v>1319</v>
      </c>
    </row>
    <row r="1306" spans="1:8">
      <c r="A1306" s="21" t="s">
        <v>1419</v>
      </c>
      <c r="B1306" s="18"/>
      <c r="C1306" s="18"/>
      <c r="D1306" s="18"/>
      <c r="E1306" s="18"/>
      <c r="F1306" s="323">
        <v>63.75</v>
      </c>
      <c r="G1306" s="323">
        <v>9.75</v>
      </c>
      <c r="H1306" s="323" t="s">
        <v>1319</v>
      </c>
    </row>
    <row r="1307" spans="1:8">
      <c r="A1307" s="21" t="s">
        <v>1420</v>
      </c>
      <c r="B1307" s="18"/>
      <c r="C1307" s="18"/>
      <c r="D1307" s="18"/>
      <c r="E1307" s="18"/>
      <c r="F1307" s="323">
        <v>63.75</v>
      </c>
      <c r="G1307" s="323">
        <v>10.75</v>
      </c>
      <c r="H1307" s="323" t="s">
        <v>1319</v>
      </c>
    </row>
    <row r="1308" spans="1:8">
      <c r="A1308" s="21" t="s">
        <v>1421</v>
      </c>
      <c r="B1308" s="18"/>
      <c r="C1308" s="18"/>
      <c r="D1308" s="18"/>
      <c r="E1308" s="18"/>
      <c r="F1308" s="323">
        <v>63.75</v>
      </c>
      <c r="G1308" s="323">
        <v>11.75</v>
      </c>
      <c r="H1308" s="323" t="s">
        <v>1319</v>
      </c>
    </row>
    <row r="1309" spans="1:8">
      <c r="A1309" s="21" t="s">
        <v>1422</v>
      </c>
      <c r="B1309" s="18"/>
      <c r="C1309" s="18"/>
      <c r="D1309" s="18"/>
      <c r="E1309" s="18"/>
      <c r="F1309" s="323">
        <v>63.75</v>
      </c>
      <c r="G1309" s="323">
        <v>12.75</v>
      </c>
      <c r="H1309" s="323" t="s">
        <v>1319</v>
      </c>
    </row>
    <row r="1310" spans="1:8">
      <c r="A1310" s="21" t="s">
        <v>1423</v>
      </c>
      <c r="B1310" s="18"/>
      <c r="C1310" s="18"/>
      <c r="D1310" s="18"/>
      <c r="E1310" s="18"/>
      <c r="F1310" s="323">
        <v>64.25</v>
      </c>
      <c r="G1310" s="323">
        <v>-17.25</v>
      </c>
      <c r="H1310" s="323" t="s">
        <v>1191</v>
      </c>
    </row>
    <row r="1311" spans="1:8">
      <c r="A1311" s="21" t="s">
        <v>1424</v>
      </c>
      <c r="B1311" s="18"/>
      <c r="C1311" s="18"/>
      <c r="D1311" s="18"/>
      <c r="E1311" s="18"/>
      <c r="F1311" s="323">
        <v>64.25</v>
      </c>
      <c r="G1311" s="323">
        <v>-16.25</v>
      </c>
      <c r="H1311" s="323" t="s">
        <v>1191</v>
      </c>
    </row>
    <row r="1312" spans="1:8">
      <c r="A1312" s="21" t="s">
        <v>1425</v>
      </c>
      <c r="B1312" s="18"/>
      <c r="C1312" s="18"/>
      <c r="D1312" s="18"/>
      <c r="E1312" s="18"/>
      <c r="F1312" s="323">
        <v>64.25</v>
      </c>
      <c r="G1312" s="323">
        <v>-15.25</v>
      </c>
      <c r="H1312" s="323" t="s">
        <v>1191</v>
      </c>
    </row>
    <row r="1313" spans="1:8">
      <c r="A1313" s="21" t="s">
        <v>1426</v>
      </c>
      <c r="B1313" s="18"/>
      <c r="C1313" s="18"/>
      <c r="D1313" s="18"/>
      <c r="E1313" s="18"/>
      <c r="F1313" s="323">
        <v>64.25</v>
      </c>
      <c r="G1313" s="323">
        <v>-14.25</v>
      </c>
      <c r="H1313" s="323" t="s">
        <v>1191</v>
      </c>
    </row>
    <row r="1314" spans="1:8">
      <c r="A1314" s="21" t="s">
        <v>1427</v>
      </c>
      <c r="B1314" s="18"/>
      <c r="C1314" s="18"/>
      <c r="D1314" s="18"/>
      <c r="E1314" s="18"/>
      <c r="F1314" s="323">
        <v>64.25</v>
      </c>
      <c r="G1314" s="323">
        <v>-13.25</v>
      </c>
      <c r="H1314" s="323" t="s">
        <v>1191</v>
      </c>
    </row>
    <row r="1315" spans="1:8">
      <c r="A1315" s="21" t="s">
        <v>1428</v>
      </c>
      <c r="B1315" s="18"/>
      <c r="C1315" s="18"/>
      <c r="D1315" s="18"/>
      <c r="E1315" s="18"/>
      <c r="F1315" s="323">
        <v>64.25</v>
      </c>
      <c r="G1315" s="323">
        <v>-12.25</v>
      </c>
      <c r="H1315" s="323" t="s">
        <v>1191</v>
      </c>
    </row>
    <row r="1316" spans="1:8">
      <c r="A1316" s="21" t="s">
        <v>1429</v>
      </c>
      <c r="B1316" s="18"/>
      <c r="C1316" s="18"/>
      <c r="D1316" s="18"/>
      <c r="E1316" s="18"/>
      <c r="F1316" s="323">
        <v>64.25</v>
      </c>
      <c r="G1316" s="323">
        <v>-11.25</v>
      </c>
      <c r="H1316" s="323" t="s">
        <v>1191</v>
      </c>
    </row>
    <row r="1317" spans="1:8">
      <c r="A1317" s="21" t="s">
        <v>1430</v>
      </c>
      <c r="B1317" s="18"/>
      <c r="C1317" s="18"/>
      <c r="D1317" s="18"/>
      <c r="E1317" s="18"/>
      <c r="F1317" s="323">
        <v>64.25</v>
      </c>
      <c r="G1317" s="323">
        <v>-10.25</v>
      </c>
      <c r="H1317" s="323" t="s">
        <v>1319</v>
      </c>
    </row>
    <row r="1318" spans="1:8">
      <c r="A1318" s="21" t="s">
        <v>1431</v>
      </c>
      <c r="B1318" s="18"/>
      <c r="C1318" s="18"/>
      <c r="D1318" s="18"/>
      <c r="E1318" s="18"/>
      <c r="F1318" s="323">
        <v>64.25</v>
      </c>
      <c r="G1318" s="323">
        <v>-9.25</v>
      </c>
      <c r="H1318" s="323" t="s">
        <v>1319</v>
      </c>
    </row>
    <row r="1319" spans="1:8">
      <c r="A1319" s="21" t="s">
        <v>1432</v>
      </c>
      <c r="B1319" s="18"/>
      <c r="C1319" s="18"/>
      <c r="D1319" s="18"/>
      <c r="E1319" s="18"/>
      <c r="F1319" s="323">
        <v>64.25</v>
      </c>
      <c r="G1319" s="323">
        <v>-8.25</v>
      </c>
      <c r="H1319" s="323" t="s">
        <v>1319</v>
      </c>
    </row>
    <row r="1320" spans="1:8">
      <c r="A1320" s="21" t="s">
        <v>1433</v>
      </c>
      <c r="B1320" s="18"/>
      <c r="C1320" s="18"/>
      <c r="D1320" s="18"/>
      <c r="E1320" s="18"/>
      <c r="F1320" s="323">
        <v>64.25</v>
      </c>
      <c r="G1320" s="323">
        <v>-7.25</v>
      </c>
      <c r="H1320" s="323" t="s">
        <v>1319</v>
      </c>
    </row>
    <row r="1321" spans="1:8">
      <c r="A1321" s="21" t="s">
        <v>1434</v>
      </c>
      <c r="B1321" s="18"/>
      <c r="C1321" s="18"/>
      <c r="D1321" s="18"/>
      <c r="E1321" s="18"/>
      <c r="F1321" s="323">
        <v>64.25</v>
      </c>
      <c r="G1321" s="323">
        <v>-6.25</v>
      </c>
      <c r="H1321" s="323" t="s">
        <v>1319</v>
      </c>
    </row>
    <row r="1322" spans="1:8">
      <c r="A1322" s="21" t="s">
        <v>1435</v>
      </c>
      <c r="B1322" s="18"/>
      <c r="C1322" s="18"/>
      <c r="D1322" s="18"/>
      <c r="E1322" s="18"/>
      <c r="F1322" s="323">
        <v>64.25</v>
      </c>
      <c r="G1322" s="323">
        <v>-5.25</v>
      </c>
      <c r="H1322" s="323" t="s">
        <v>1319</v>
      </c>
    </row>
    <row r="1323" spans="1:8">
      <c r="A1323" s="21" t="s">
        <v>1436</v>
      </c>
      <c r="B1323" s="18"/>
      <c r="C1323" s="18"/>
      <c r="D1323" s="18"/>
      <c r="E1323" s="18"/>
      <c r="F1323" s="323">
        <v>64.25</v>
      </c>
      <c r="G1323" s="323">
        <v>-4.25</v>
      </c>
      <c r="H1323" s="323" t="s">
        <v>1319</v>
      </c>
    </row>
    <row r="1324" spans="1:8">
      <c r="A1324" s="21" t="s">
        <v>1437</v>
      </c>
      <c r="B1324" s="18"/>
      <c r="C1324" s="18"/>
      <c r="D1324" s="18"/>
      <c r="E1324" s="18"/>
      <c r="F1324" s="323">
        <v>64.25</v>
      </c>
      <c r="G1324" s="323">
        <v>-3.25</v>
      </c>
      <c r="H1324" s="323" t="s">
        <v>1319</v>
      </c>
    </row>
    <row r="1325" spans="1:8">
      <c r="A1325" s="21" t="s">
        <v>1438</v>
      </c>
      <c r="B1325" s="18"/>
      <c r="C1325" s="18"/>
      <c r="D1325" s="18"/>
      <c r="E1325" s="18"/>
      <c r="F1325" s="323">
        <v>64.25</v>
      </c>
      <c r="G1325" s="323">
        <v>-2.25</v>
      </c>
      <c r="H1325" s="323" t="s">
        <v>1319</v>
      </c>
    </row>
    <row r="1326" spans="1:8">
      <c r="A1326" s="21" t="s">
        <v>1439</v>
      </c>
      <c r="B1326" s="18"/>
      <c r="C1326" s="18"/>
      <c r="D1326" s="18"/>
      <c r="E1326" s="18"/>
      <c r="F1326" s="323">
        <v>64.25</v>
      </c>
      <c r="G1326" s="323">
        <v>-1.25</v>
      </c>
      <c r="H1326" s="323" t="s">
        <v>1319</v>
      </c>
    </row>
    <row r="1327" spans="1:8">
      <c r="A1327" s="21" t="s">
        <v>1440</v>
      </c>
      <c r="B1327" s="18"/>
      <c r="C1327" s="18"/>
      <c r="D1327" s="18"/>
      <c r="E1327" s="18"/>
      <c r="F1327" s="323">
        <v>64.25</v>
      </c>
      <c r="G1327" s="323">
        <v>-0.25</v>
      </c>
      <c r="H1327" s="323" t="s">
        <v>1319</v>
      </c>
    </row>
    <row r="1328" spans="1:8">
      <c r="A1328" s="21" t="s">
        <v>1441</v>
      </c>
      <c r="B1328" s="18"/>
      <c r="C1328" s="18"/>
      <c r="D1328" s="18"/>
      <c r="E1328" s="18"/>
      <c r="F1328" s="323">
        <v>64.25</v>
      </c>
      <c r="G1328" s="323">
        <v>0.75</v>
      </c>
      <c r="H1328" s="323" t="s">
        <v>1319</v>
      </c>
    </row>
    <row r="1329" spans="1:8">
      <c r="A1329" s="21" t="s">
        <v>1442</v>
      </c>
      <c r="B1329" s="18"/>
      <c r="C1329" s="18"/>
      <c r="D1329" s="18"/>
      <c r="E1329" s="18"/>
      <c r="F1329" s="323">
        <v>64.25</v>
      </c>
      <c r="G1329" s="323">
        <v>1.75</v>
      </c>
      <c r="H1329" s="323" t="s">
        <v>1319</v>
      </c>
    </row>
    <row r="1330" spans="1:8">
      <c r="A1330" s="21" t="s">
        <v>1443</v>
      </c>
      <c r="B1330" s="18"/>
      <c r="C1330" s="18"/>
      <c r="D1330" s="18"/>
      <c r="E1330" s="18"/>
      <c r="F1330" s="323">
        <v>64.25</v>
      </c>
      <c r="G1330" s="323">
        <v>2.75</v>
      </c>
      <c r="H1330" s="323" t="s">
        <v>1319</v>
      </c>
    </row>
    <row r="1331" spans="1:8">
      <c r="A1331" s="21" t="s">
        <v>1444</v>
      </c>
      <c r="B1331" s="18"/>
      <c r="C1331" s="18"/>
      <c r="D1331" s="18"/>
      <c r="E1331" s="18"/>
      <c r="F1331" s="323">
        <v>64.25</v>
      </c>
      <c r="G1331" s="323">
        <v>3.75</v>
      </c>
      <c r="H1331" s="323" t="s">
        <v>1319</v>
      </c>
    </row>
    <row r="1332" spans="1:8">
      <c r="A1332" s="21" t="s">
        <v>1445</v>
      </c>
      <c r="B1332" s="18"/>
      <c r="C1332" s="18"/>
      <c r="D1332" s="18"/>
      <c r="E1332" s="18"/>
      <c r="F1332" s="323">
        <v>64.25</v>
      </c>
      <c r="G1332" s="323">
        <v>4.75</v>
      </c>
      <c r="H1332" s="323" t="s">
        <v>1319</v>
      </c>
    </row>
    <row r="1333" spans="1:8">
      <c r="A1333" s="21" t="s">
        <v>1446</v>
      </c>
      <c r="B1333" s="18"/>
      <c r="C1333" s="18"/>
      <c r="D1333" s="18"/>
      <c r="E1333" s="18"/>
      <c r="F1333" s="323">
        <v>64.25</v>
      </c>
      <c r="G1333" s="323">
        <v>5.75</v>
      </c>
      <c r="H1333" s="323" t="s">
        <v>1319</v>
      </c>
    </row>
    <row r="1334" spans="1:8">
      <c r="A1334" s="21" t="s">
        <v>1447</v>
      </c>
      <c r="B1334" s="18"/>
      <c r="C1334" s="18"/>
      <c r="D1334" s="18"/>
      <c r="E1334" s="18"/>
      <c r="F1334" s="323">
        <v>64.25</v>
      </c>
      <c r="G1334" s="323">
        <v>6.75</v>
      </c>
      <c r="H1334" s="323" t="s">
        <v>1319</v>
      </c>
    </row>
    <row r="1335" spans="1:8">
      <c r="A1335" s="21" t="s">
        <v>1448</v>
      </c>
      <c r="B1335" s="18"/>
      <c r="C1335" s="18"/>
      <c r="D1335" s="18"/>
      <c r="E1335" s="18"/>
      <c r="F1335" s="323">
        <v>64.25</v>
      </c>
      <c r="G1335" s="323">
        <v>7.75</v>
      </c>
      <c r="H1335" s="323" t="s">
        <v>1319</v>
      </c>
    </row>
    <row r="1336" spans="1:8">
      <c r="A1336" s="21" t="s">
        <v>1449</v>
      </c>
      <c r="B1336" s="18"/>
      <c r="C1336" s="18"/>
      <c r="D1336" s="18"/>
      <c r="E1336" s="18"/>
      <c r="F1336" s="323">
        <v>64.25</v>
      </c>
      <c r="G1336" s="323">
        <v>8.75</v>
      </c>
      <c r="H1336" s="323" t="s">
        <v>1319</v>
      </c>
    </row>
    <row r="1337" spans="1:8">
      <c r="A1337" s="21" t="s">
        <v>1450</v>
      </c>
      <c r="B1337" s="18"/>
      <c r="C1337" s="18"/>
      <c r="D1337" s="18"/>
      <c r="E1337" s="18"/>
      <c r="F1337" s="323">
        <v>64.25</v>
      </c>
      <c r="G1337" s="323">
        <v>9.75</v>
      </c>
      <c r="H1337" s="323" t="s">
        <v>1319</v>
      </c>
    </row>
    <row r="1338" spans="1:8">
      <c r="A1338" s="21" t="s">
        <v>1451</v>
      </c>
      <c r="B1338" s="18"/>
      <c r="C1338" s="18"/>
      <c r="D1338" s="18"/>
      <c r="E1338" s="18"/>
      <c r="F1338" s="323">
        <v>64.25</v>
      </c>
      <c r="G1338" s="323">
        <v>10.75</v>
      </c>
      <c r="H1338" s="323" t="s">
        <v>1319</v>
      </c>
    </row>
    <row r="1339" spans="1:8">
      <c r="A1339" s="21" t="s">
        <v>1452</v>
      </c>
      <c r="B1339" s="18"/>
      <c r="C1339" s="18"/>
      <c r="D1339" s="18"/>
      <c r="E1339" s="18"/>
      <c r="F1339" s="323">
        <v>64.25</v>
      </c>
      <c r="G1339" s="323">
        <v>11.75</v>
      </c>
      <c r="H1339" s="323" t="s">
        <v>1319</v>
      </c>
    </row>
    <row r="1340" spans="1:8">
      <c r="A1340" s="21" t="s">
        <v>1453</v>
      </c>
      <c r="B1340" s="18"/>
      <c r="C1340" s="18"/>
      <c r="D1340" s="18"/>
      <c r="E1340" s="18"/>
      <c r="F1340" s="323">
        <v>64.25</v>
      </c>
      <c r="G1340" s="323">
        <v>12.75</v>
      </c>
      <c r="H1340" s="323" t="s">
        <v>1319</v>
      </c>
    </row>
    <row r="1341" spans="1:8">
      <c r="A1341" s="21" t="s">
        <v>1454</v>
      </c>
      <c r="B1341" s="18"/>
      <c r="C1341" s="18"/>
      <c r="D1341" s="18"/>
      <c r="E1341" s="18"/>
      <c r="F1341" s="323">
        <v>64.75</v>
      </c>
      <c r="G1341" s="323">
        <v>-17.25</v>
      </c>
      <c r="H1341" s="323" t="s">
        <v>1191</v>
      </c>
    </row>
    <row r="1342" spans="1:8">
      <c r="A1342" s="21" t="s">
        <v>1455</v>
      </c>
      <c r="B1342" s="18"/>
      <c r="C1342" s="18"/>
      <c r="D1342" s="18"/>
      <c r="E1342" s="18"/>
      <c r="F1342" s="323">
        <v>64.75</v>
      </c>
      <c r="G1342" s="323">
        <v>-16.25</v>
      </c>
      <c r="H1342" s="323" t="s">
        <v>1191</v>
      </c>
    </row>
    <row r="1343" spans="1:8">
      <c r="A1343" s="21" t="s">
        <v>1456</v>
      </c>
      <c r="B1343" s="18"/>
      <c r="C1343" s="18"/>
      <c r="D1343" s="18"/>
      <c r="E1343" s="18"/>
      <c r="F1343" s="323">
        <v>64.75</v>
      </c>
      <c r="G1343" s="323">
        <v>-15.25</v>
      </c>
      <c r="H1343" s="323" t="s">
        <v>1191</v>
      </c>
    </row>
    <row r="1344" spans="1:8">
      <c r="A1344" s="21" t="s">
        <v>1457</v>
      </c>
      <c r="B1344" s="18"/>
      <c r="C1344" s="18"/>
      <c r="D1344" s="18"/>
      <c r="E1344" s="18"/>
      <c r="F1344" s="323">
        <v>64.75</v>
      </c>
      <c r="G1344" s="323">
        <v>-14.25</v>
      </c>
      <c r="H1344" s="323" t="s">
        <v>1191</v>
      </c>
    </row>
    <row r="1345" spans="1:8">
      <c r="A1345" s="21" t="s">
        <v>1458</v>
      </c>
      <c r="B1345" s="18"/>
      <c r="C1345" s="18"/>
      <c r="D1345" s="18"/>
      <c r="E1345" s="18"/>
      <c r="F1345" s="323">
        <v>64.75</v>
      </c>
      <c r="G1345" s="323">
        <v>-13.25</v>
      </c>
      <c r="H1345" s="323" t="s">
        <v>1191</v>
      </c>
    </row>
    <row r="1346" spans="1:8">
      <c r="A1346" s="21" t="s">
        <v>1459</v>
      </c>
      <c r="B1346" s="18"/>
      <c r="C1346" s="18"/>
      <c r="D1346" s="18"/>
      <c r="E1346" s="18"/>
      <c r="F1346" s="323">
        <v>64.75</v>
      </c>
      <c r="G1346" s="323">
        <v>-12.25</v>
      </c>
      <c r="H1346" s="323" t="s">
        <v>1191</v>
      </c>
    </row>
    <row r="1347" spans="1:8">
      <c r="A1347" s="21" t="s">
        <v>1460</v>
      </c>
      <c r="B1347" s="18"/>
      <c r="C1347" s="18"/>
      <c r="D1347" s="18"/>
      <c r="E1347" s="18"/>
      <c r="F1347" s="323">
        <v>64.75</v>
      </c>
      <c r="G1347" s="323">
        <v>-11.25</v>
      </c>
      <c r="H1347" s="323" t="s">
        <v>1191</v>
      </c>
    </row>
    <row r="1348" spans="1:8">
      <c r="A1348" s="21" t="s">
        <v>1461</v>
      </c>
      <c r="B1348" s="18"/>
      <c r="C1348" s="18"/>
      <c r="D1348" s="18"/>
      <c r="E1348" s="18"/>
      <c r="F1348" s="323">
        <v>64.75</v>
      </c>
      <c r="G1348" s="323">
        <v>-10.25</v>
      </c>
      <c r="H1348" s="323" t="s">
        <v>1319</v>
      </c>
    </row>
    <row r="1349" spans="1:8">
      <c r="A1349" s="21" t="s">
        <v>1462</v>
      </c>
      <c r="B1349" s="18"/>
      <c r="C1349" s="18"/>
      <c r="D1349" s="18"/>
      <c r="E1349" s="18"/>
      <c r="F1349" s="323">
        <v>64.75</v>
      </c>
      <c r="G1349" s="323">
        <v>-9.25</v>
      </c>
      <c r="H1349" s="323" t="s">
        <v>1319</v>
      </c>
    </row>
    <row r="1350" spans="1:8">
      <c r="A1350" s="21" t="s">
        <v>1463</v>
      </c>
      <c r="B1350" s="18"/>
      <c r="C1350" s="18"/>
      <c r="D1350" s="18"/>
      <c r="E1350" s="18"/>
      <c r="F1350" s="323">
        <v>64.75</v>
      </c>
      <c r="G1350" s="323">
        <v>-8.25</v>
      </c>
      <c r="H1350" s="323" t="s">
        <v>1319</v>
      </c>
    </row>
    <row r="1351" spans="1:8">
      <c r="A1351" s="21" t="s">
        <v>1464</v>
      </c>
      <c r="B1351" s="18"/>
      <c r="C1351" s="18"/>
      <c r="D1351" s="18"/>
      <c r="E1351" s="18"/>
      <c r="F1351" s="323">
        <v>64.75</v>
      </c>
      <c r="G1351" s="323">
        <v>-7.25</v>
      </c>
      <c r="H1351" s="323" t="s">
        <v>1319</v>
      </c>
    </row>
    <row r="1352" spans="1:8">
      <c r="A1352" s="21" t="s">
        <v>1465</v>
      </c>
      <c r="B1352" s="18"/>
      <c r="C1352" s="18"/>
      <c r="D1352" s="18"/>
      <c r="E1352" s="18"/>
      <c r="F1352" s="323">
        <v>64.75</v>
      </c>
      <c r="G1352" s="323">
        <v>-6.25</v>
      </c>
      <c r="H1352" s="323" t="s">
        <v>1319</v>
      </c>
    </row>
    <row r="1353" spans="1:8">
      <c r="A1353" s="21" t="s">
        <v>1466</v>
      </c>
      <c r="B1353" s="18"/>
      <c r="C1353" s="18"/>
      <c r="D1353" s="18"/>
      <c r="E1353" s="18"/>
      <c r="F1353" s="323">
        <v>64.75</v>
      </c>
      <c r="G1353" s="323">
        <v>-5.25</v>
      </c>
      <c r="H1353" s="323" t="s">
        <v>1319</v>
      </c>
    </row>
    <row r="1354" spans="1:8">
      <c r="A1354" s="21" t="s">
        <v>1467</v>
      </c>
      <c r="B1354" s="18"/>
      <c r="C1354" s="18"/>
      <c r="D1354" s="18"/>
      <c r="E1354" s="18"/>
      <c r="F1354" s="323">
        <v>64.75</v>
      </c>
      <c r="G1354" s="323">
        <v>-4.25</v>
      </c>
      <c r="H1354" s="323" t="s">
        <v>1319</v>
      </c>
    </row>
    <row r="1355" spans="1:8">
      <c r="A1355" s="21" t="s">
        <v>1468</v>
      </c>
      <c r="B1355" s="18"/>
      <c r="C1355" s="18"/>
      <c r="D1355" s="18"/>
      <c r="E1355" s="18"/>
      <c r="F1355" s="323">
        <v>64.75</v>
      </c>
      <c r="G1355" s="323">
        <v>-3.25</v>
      </c>
      <c r="H1355" s="323" t="s">
        <v>1319</v>
      </c>
    </row>
    <row r="1356" spans="1:8">
      <c r="A1356" s="21" t="s">
        <v>1469</v>
      </c>
      <c r="B1356" s="18"/>
      <c r="C1356" s="18"/>
      <c r="D1356" s="18"/>
      <c r="E1356" s="18"/>
      <c r="F1356" s="323">
        <v>64.75</v>
      </c>
      <c r="G1356" s="323">
        <v>-2.25</v>
      </c>
      <c r="H1356" s="323" t="s">
        <v>1319</v>
      </c>
    </row>
    <row r="1357" spans="1:8">
      <c r="A1357" s="21" t="s">
        <v>1470</v>
      </c>
      <c r="B1357" s="18"/>
      <c r="C1357" s="18"/>
      <c r="D1357" s="18"/>
      <c r="E1357" s="18"/>
      <c r="F1357" s="323">
        <v>64.75</v>
      </c>
      <c r="G1357" s="323">
        <v>-1.25</v>
      </c>
      <c r="H1357" s="323" t="s">
        <v>1319</v>
      </c>
    </row>
    <row r="1358" spans="1:8">
      <c r="A1358" s="21" t="s">
        <v>1471</v>
      </c>
      <c r="B1358" s="18"/>
      <c r="C1358" s="18"/>
      <c r="D1358" s="18"/>
      <c r="E1358" s="18"/>
      <c r="F1358" s="323">
        <v>64.75</v>
      </c>
      <c r="G1358" s="323">
        <v>-0.25</v>
      </c>
      <c r="H1358" s="323" t="s">
        <v>1319</v>
      </c>
    </row>
    <row r="1359" spans="1:8">
      <c r="A1359" s="21" t="s">
        <v>1472</v>
      </c>
      <c r="B1359" s="18"/>
      <c r="C1359" s="18"/>
      <c r="D1359" s="18"/>
      <c r="E1359" s="18"/>
      <c r="F1359" s="323">
        <v>64.75</v>
      </c>
      <c r="G1359" s="323">
        <v>0.75</v>
      </c>
      <c r="H1359" s="323" t="s">
        <v>1319</v>
      </c>
    </row>
    <row r="1360" spans="1:8">
      <c r="A1360" s="21" t="s">
        <v>1473</v>
      </c>
      <c r="B1360" s="18"/>
      <c r="C1360" s="18"/>
      <c r="D1360" s="18"/>
      <c r="E1360" s="18"/>
      <c r="F1360" s="323">
        <v>64.75</v>
      </c>
      <c r="G1360" s="323">
        <v>1.75</v>
      </c>
      <c r="H1360" s="323" t="s">
        <v>1319</v>
      </c>
    </row>
    <row r="1361" spans="1:8">
      <c r="A1361" s="21" t="s">
        <v>1474</v>
      </c>
      <c r="B1361" s="18"/>
      <c r="C1361" s="18"/>
      <c r="D1361" s="18"/>
      <c r="E1361" s="18"/>
      <c r="F1361" s="323">
        <v>64.75</v>
      </c>
      <c r="G1361" s="323">
        <v>2.75</v>
      </c>
      <c r="H1361" s="323" t="s">
        <v>1319</v>
      </c>
    </row>
    <row r="1362" spans="1:8">
      <c r="A1362" s="21" t="s">
        <v>1475</v>
      </c>
      <c r="B1362" s="18"/>
      <c r="C1362" s="18"/>
      <c r="D1362" s="18"/>
      <c r="E1362" s="18"/>
      <c r="F1362" s="323">
        <v>64.75</v>
      </c>
      <c r="G1362" s="323">
        <v>3.75</v>
      </c>
      <c r="H1362" s="323" t="s">
        <v>1319</v>
      </c>
    </row>
    <row r="1363" spans="1:8">
      <c r="A1363" s="21" t="s">
        <v>1476</v>
      </c>
      <c r="B1363" s="18"/>
      <c r="C1363" s="18"/>
      <c r="D1363" s="18"/>
      <c r="E1363" s="18"/>
      <c r="F1363" s="323">
        <v>64.75</v>
      </c>
      <c r="G1363" s="323">
        <v>4.75</v>
      </c>
      <c r="H1363" s="323" t="s">
        <v>1319</v>
      </c>
    </row>
    <row r="1364" spans="1:8">
      <c r="A1364" s="21" t="s">
        <v>1477</v>
      </c>
      <c r="B1364" s="18"/>
      <c r="C1364" s="18"/>
      <c r="D1364" s="18"/>
      <c r="E1364" s="18"/>
      <c r="F1364" s="323">
        <v>64.75</v>
      </c>
      <c r="G1364" s="323">
        <v>5.75</v>
      </c>
      <c r="H1364" s="323" t="s">
        <v>1319</v>
      </c>
    </row>
    <row r="1365" spans="1:8">
      <c r="A1365" s="21" t="s">
        <v>1478</v>
      </c>
      <c r="B1365" s="18"/>
      <c r="C1365" s="18"/>
      <c r="D1365" s="18"/>
      <c r="E1365" s="18"/>
      <c r="F1365" s="323">
        <v>64.75</v>
      </c>
      <c r="G1365" s="323">
        <v>6.75</v>
      </c>
      <c r="H1365" s="323" t="s">
        <v>1319</v>
      </c>
    </row>
    <row r="1366" spans="1:8">
      <c r="A1366" s="21" t="s">
        <v>1479</v>
      </c>
      <c r="B1366" s="18"/>
      <c r="C1366" s="18"/>
      <c r="D1366" s="18"/>
      <c r="E1366" s="18"/>
      <c r="F1366" s="323">
        <v>64.75</v>
      </c>
      <c r="G1366" s="323">
        <v>7.75</v>
      </c>
      <c r="H1366" s="323" t="s">
        <v>1319</v>
      </c>
    </row>
    <row r="1367" spans="1:8">
      <c r="A1367" s="21" t="s">
        <v>1480</v>
      </c>
      <c r="B1367" s="18"/>
      <c r="C1367" s="18"/>
      <c r="D1367" s="18"/>
      <c r="E1367" s="18"/>
      <c r="F1367" s="323">
        <v>64.75</v>
      </c>
      <c r="G1367" s="323">
        <v>8.75</v>
      </c>
      <c r="H1367" s="323" t="s">
        <v>1319</v>
      </c>
    </row>
    <row r="1368" spans="1:8">
      <c r="A1368" s="21" t="s">
        <v>1481</v>
      </c>
      <c r="B1368" s="18"/>
      <c r="C1368" s="18"/>
      <c r="D1368" s="18"/>
      <c r="E1368" s="18"/>
      <c r="F1368" s="323">
        <v>64.75</v>
      </c>
      <c r="G1368" s="323">
        <v>9.75</v>
      </c>
      <c r="H1368" s="323" t="s">
        <v>1319</v>
      </c>
    </row>
    <row r="1369" spans="1:8">
      <c r="A1369" s="21" t="s">
        <v>1482</v>
      </c>
      <c r="B1369" s="18"/>
      <c r="C1369" s="18"/>
      <c r="D1369" s="18"/>
      <c r="E1369" s="18"/>
      <c r="F1369" s="323">
        <v>64.75</v>
      </c>
      <c r="G1369" s="323">
        <v>10.75</v>
      </c>
      <c r="H1369" s="323" t="s">
        <v>1319</v>
      </c>
    </row>
    <row r="1370" spans="1:8">
      <c r="A1370" s="21" t="s">
        <v>1483</v>
      </c>
      <c r="B1370" s="18"/>
      <c r="C1370" s="18"/>
      <c r="D1370" s="18"/>
      <c r="E1370" s="18"/>
      <c r="F1370" s="323">
        <v>64.75</v>
      </c>
      <c r="G1370" s="323">
        <v>11.75</v>
      </c>
      <c r="H1370" s="323" t="s">
        <v>1319</v>
      </c>
    </row>
    <row r="1371" spans="1:8">
      <c r="A1371" s="21" t="s">
        <v>1484</v>
      </c>
      <c r="B1371" s="18"/>
      <c r="C1371" s="18"/>
      <c r="D1371" s="18"/>
      <c r="E1371" s="18"/>
      <c r="F1371" s="323">
        <v>64.75</v>
      </c>
      <c r="G1371" s="323">
        <v>12.75</v>
      </c>
      <c r="H1371" s="323" t="s">
        <v>1319</v>
      </c>
    </row>
    <row r="1372" spans="1:8">
      <c r="A1372" s="21" t="s">
        <v>1485</v>
      </c>
      <c r="B1372" s="18"/>
      <c r="C1372" s="18"/>
      <c r="D1372" s="18"/>
      <c r="E1372" s="18"/>
      <c r="F1372" s="323">
        <v>64.75</v>
      </c>
      <c r="G1372" s="323">
        <v>13.75</v>
      </c>
      <c r="H1372" s="323" t="s">
        <v>1319</v>
      </c>
    </row>
    <row r="1373" spans="1:8">
      <c r="A1373" s="21" t="s">
        <v>1486</v>
      </c>
      <c r="B1373" s="18"/>
      <c r="C1373" s="18"/>
      <c r="D1373" s="18"/>
      <c r="E1373" s="18"/>
      <c r="F1373" s="323">
        <v>65.25</v>
      </c>
      <c r="G1373" s="323">
        <v>-17.25</v>
      </c>
      <c r="H1373" s="323" t="s">
        <v>1191</v>
      </c>
    </row>
    <row r="1374" spans="1:8">
      <c r="A1374" s="21" t="s">
        <v>1487</v>
      </c>
      <c r="B1374" s="18"/>
      <c r="C1374" s="18"/>
      <c r="D1374" s="18"/>
      <c r="E1374" s="18"/>
      <c r="F1374" s="323">
        <v>65.25</v>
      </c>
      <c r="G1374" s="323">
        <v>-16.25</v>
      </c>
      <c r="H1374" s="323" t="s">
        <v>1191</v>
      </c>
    </row>
    <row r="1375" spans="1:8">
      <c r="A1375" s="21" t="s">
        <v>1488</v>
      </c>
      <c r="B1375" s="18"/>
      <c r="C1375" s="18"/>
      <c r="D1375" s="18"/>
      <c r="E1375" s="18"/>
      <c r="F1375" s="323">
        <v>65.25</v>
      </c>
      <c r="G1375" s="323">
        <v>-15.25</v>
      </c>
      <c r="H1375" s="323" t="s">
        <v>1191</v>
      </c>
    </row>
    <row r="1376" spans="1:8">
      <c r="A1376" s="21" t="s">
        <v>1489</v>
      </c>
      <c r="B1376" s="18"/>
      <c r="C1376" s="18"/>
      <c r="D1376" s="18"/>
      <c r="E1376" s="18"/>
      <c r="F1376" s="323">
        <v>65.25</v>
      </c>
      <c r="G1376" s="323">
        <v>-14.25</v>
      </c>
      <c r="H1376" s="323" t="s">
        <v>1191</v>
      </c>
    </row>
    <row r="1377" spans="1:8">
      <c r="A1377" s="21" t="s">
        <v>1490</v>
      </c>
      <c r="B1377" s="18"/>
      <c r="C1377" s="18"/>
      <c r="D1377" s="18"/>
      <c r="E1377" s="18"/>
      <c r="F1377" s="323">
        <v>65.25</v>
      </c>
      <c r="G1377" s="323">
        <v>-13.25</v>
      </c>
      <c r="H1377" s="323" t="s">
        <v>1191</v>
      </c>
    </row>
    <row r="1378" spans="1:8">
      <c r="A1378" s="21" t="s">
        <v>1491</v>
      </c>
      <c r="B1378" s="18"/>
      <c r="C1378" s="18"/>
      <c r="D1378" s="18"/>
      <c r="E1378" s="18"/>
      <c r="F1378" s="323">
        <v>65.25</v>
      </c>
      <c r="G1378" s="323">
        <v>-12.25</v>
      </c>
      <c r="H1378" s="323" t="s">
        <v>1191</v>
      </c>
    </row>
    <row r="1379" spans="1:8">
      <c r="A1379" s="21" t="s">
        <v>1492</v>
      </c>
      <c r="B1379" s="18"/>
      <c r="C1379" s="18"/>
      <c r="D1379" s="18"/>
      <c r="E1379" s="18"/>
      <c r="F1379" s="323">
        <v>65.25</v>
      </c>
      <c r="G1379" s="323">
        <v>-11.25</v>
      </c>
      <c r="H1379" s="323" t="s">
        <v>1191</v>
      </c>
    </row>
    <row r="1380" spans="1:8">
      <c r="A1380" s="21" t="s">
        <v>1493</v>
      </c>
      <c r="B1380" s="18"/>
      <c r="C1380" s="18"/>
      <c r="D1380" s="18"/>
      <c r="E1380" s="18"/>
      <c r="F1380" s="323">
        <v>65.25</v>
      </c>
      <c r="G1380" s="323">
        <v>-10.25</v>
      </c>
      <c r="H1380" s="323" t="s">
        <v>1319</v>
      </c>
    </row>
    <row r="1381" spans="1:8">
      <c r="A1381" s="21" t="s">
        <v>1494</v>
      </c>
      <c r="B1381" s="18"/>
      <c r="C1381" s="18"/>
      <c r="D1381" s="18"/>
      <c r="E1381" s="18"/>
      <c r="F1381" s="323">
        <v>65.25</v>
      </c>
      <c r="G1381" s="323">
        <v>-9.25</v>
      </c>
      <c r="H1381" s="323" t="s">
        <v>1319</v>
      </c>
    </row>
    <row r="1382" spans="1:8">
      <c r="A1382" s="21" t="s">
        <v>1495</v>
      </c>
      <c r="B1382" s="18"/>
      <c r="C1382" s="18"/>
      <c r="D1382" s="18"/>
      <c r="E1382" s="18"/>
      <c r="F1382" s="323">
        <v>65.25</v>
      </c>
      <c r="G1382" s="323">
        <v>-8.25</v>
      </c>
      <c r="H1382" s="323" t="s">
        <v>1319</v>
      </c>
    </row>
    <row r="1383" spans="1:8">
      <c r="A1383" s="21" t="s">
        <v>1496</v>
      </c>
      <c r="B1383" s="18"/>
      <c r="C1383" s="18"/>
      <c r="D1383" s="18"/>
      <c r="E1383" s="18"/>
      <c r="F1383" s="323">
        <v>65.25</v>
      </c>
      <c r="G1383" s="323">
        <v>-7.25</v>
      </c>
      <c r="H1383" s="323" t="s">
        <v>1319</v>
      </c>
    </row>
    <row r="1384" spans="1:8">
      <c r="A1384" s="21" t="s">
        <v>1497</v>
      </c>
      <c r="B1384" s="18"/>
      <c r="C1384" s="18"/>
      <c r="D1384" s="18"/>
      <c r="E1384" s="18"/>
      <c r="F1384" s="323">
        <v>65.25</v>
      </c>
      <c r="G1384" s="323">
        <v>-6.25</v>
      </c>
      <c r="H1384" s="323" t="s">
        <v>1319</v>
      </c>
    </row>
    <row r="1385" spans="1:8">
      <c r="A1385" s="21" t="s">
        <v>1498</v>
      </c>
      <c r="B1385" s="18"/>
      <c r="C1385" s="18"/>
      <c r="D1385" s="18"/>
      <c r="E1385" s="18"/>
      <c r="F1385" s="323">
        <v>65.25</v>
      </c>
      <c r="G1385" s="323">
        <v>-5.25</v>
      </c>
      <c r="H1385" s="323" t="s">
        <v>1319</v>
      </c>
    </row>
    <row r="1386" spans="1:8">
      <c r="A1386" s="21" t="s">
        <v>1499</v>
      </c>
      <c r="B1386" s="18"/>
      <c r="C1386" s="18"/>
      <c r="D1386" s="18"/>
      <c r="E1386" s="18"/>
      <c r="F1386" s="323">
        <v>65.25</v>
      </c>
      <c r="G1386" s="323">
        <v>-4.25</v>
      </c>
      <c r="H1386" s="323" t="s">
        <v>1319</v>
      </c>
    </row>
    <row r="1387" spans="1:8">
      <c r="A1387" s="21" t="s">
        <v>1500</v>
      </c>
      <c r="B1387" s="18"/>
      <c r="C1387" s="18"/>
      <c r="D1387" s="18"/>
      <c r="E1387" s="18"/>
      <c r="F1387" s="323">
        <v>65.25</v>
      </c>
      <c r="G1387" s="323">
        <v>-3.25</v>
      </c>
      <c r="H1387" s="323" t="s">
        <v>1319</v>
      </c>
    </row>
    <row r="1388" spans="1:8">
      <c r="A1388" s="21" t="s">
        <v>1501</v>
      </c>
      <c r="B1388" s="18"/>
      <c r="C1388" s="18"/>
      <c r="D1388" s="18"/>
      <c r="E1388" s="18"/>
      <c r="F1388" s="323">
        <v>65.25</v>
      </c>
      <c r="G1388" s="323">
        <v>-2.25</v>
      </c>
      <c r="H1388" s="323" t="s">
        <v>1319</v>
      </c>
    </row>
    <row r="1389" spans="1:8">
      <c r="A1389" s="21" t="s">
        <v>1502</v>
      </c>
      <c r="B1389" s="18"/>
      <c r="C1389" s="18"/>
      <c r="D1389" s="18"/>
      <c r="E1389" s="18"/>
      <c r="F1389" s="323">
        <v>65.25</v>
      </c>
      <c r="G1389" s="323">
        <v>-1.25</v>
      </c>
      <c r="H1389" s="323" t="s">
        <v>1319</v>
      </c>
    </row>
    <row r="1390" spans="1:8">
      <c r="A1390" s="21" t="s">
        <v>1503</v>
      </c>
      <c r="B1390" s="18"/>
      <c r="C1390" s="18"/>
      <c r="D1390" s="18"/>
      <c r="E1390" s="18"/>
      <c r="F1390" s="323">
        <v>65.25</v>
      </c>
      <c r="G1390" s="323">
        <v>-0.25</v>
      </c>
      <c r="H1390" s="323" t="s">
        <v>1319</v>
      </c>
    </row>
    <row r="1391" spans="1:8">
      <c r="A1391" s="21" t="s">
        <v>1504</v>
      </c>
      <c r="B1391" s="18"/>
      <c r="C1391" s="18"/>
      <c r="D1391" s="18"/>
      <c r="E1391" s="18"/>
      <c r="F1391" s="323">
        <v>65.25</v>
      </c>
      <c r="G1391" s="323">
        <v>0.75</v>
      </c>
      <c r="H1391" s="323" t="s">
        <v>1319</v>
      </c>
    </row>
    <row r="1392" spans="1:8">
      <c r="A1392" s="21" t="s">
        <v>1505</v>
      </c>
      <c r="B1392" s="18"/>
      <c r="C1392" s="18"/>
      <c r="D1392" s="18"/>
      <c r="E1392" s="18"/>
      <c r="F1392" s="323">
        <v>65.25</v>
      </c>
      <c r="G1392" s="323">
        <v>1.75</v>
      </c>
      <c r="H1392" s="323" t="s">
        <v>1319</v>
      </c>
    </row>
    <row r="1393" spans="1:8">
      <c r="A1393" s="21" t="s">
        <v>1506</v>
      </c>
      <c r="B1393" s="18"/>
      <c r="C1393" s="18"/>
      <c r="D1393" s="18"/>
      <c r="E1393" s="18"/>
      <c r="F1393" s="323">
        <v>65.25</v>
      </c>
      <c r="G1393" s="323">
        <v>2.75</v>
      </c>
      <c r="H1393" s="323" t="s">
        <v>1319</v>
      </c>
    </row>
    <row r="1394" spans="1:8">
      <c r="A1394" s="21" t="s">
        <v>1507</v>
      </c>
      <c r="B1394" s="18"/>
      <c r="C1394" s="18"/>
      <c r="D1394" s="18"/>
      <c r="E1394" s="18"/>
      <c r="F1394" s="323">
        <v>65.25</v>
      </c>
      <c r="G1394" s="323">
        <v>3.75</v>
      </c>
      <c r="H1394" s="323" t="s">
        <v>1319</v>
      </c>
    </row>
    <row r="1395" spans="1:8">
      <c r="A1395" s="21" t="s">
        <v>1508</v>
      </c>
      <c r="B1395" s="18"/>
      <c r="C1395" s="18"/>
      <c r="D1395" s="18"/>
      <c r="E1395" s="18"/>
      <c r="F1395" s="323">
        <v>65.25</v>
      </c>
      <c r="G1395" s="323">
        <v>4.75</v>
      </c>
      <c r="H1395" s="323" t="s">
        <v>1319</v>
      </c>
    </row>
    <row r="1396" spans="1:8">
      <c r="A1396" s="21" t="s">
        <v>1509</v>
      </c>
      <c r="B1396" s="18"/>
      <c r="C1396" s="18"/>
      <c r="D1396" s="18"/>
      <c r="E1396" s="18"/>
      <c r="F1396" s="323">
        <v>65.25</v>
      </c>
      <c r="G1396" s="323">
        <v>5.75</v>
      </c>
      <c r="H1396" s="323" t="s">
        <v>1319</v>
      </c>
    </row>
    <row r="1397" spans="1:8">
      <c r="A1397" s="21" t="s">
        <v>1510</v>
      </c>
      <c r="B1397" s="18"/>
      <c r="C1397" s="18"/>
      <c r="D1397" s="18"/>
      <c r="E1397" s="18"/>
      <c r="F1397" s="323">
        <v>65.25</v>
      </c>
      <c r="G1397" s="323">
        <v>6.75</v>
      </c>
      <c r="H1397" s="323" t="s">
        <v>1319</v>
      </c>
    </row>
    <row r="1398" spans="1:8">
      <c r="A1398" s="21" t="s">
        <v>1511</v>
      </c>
      <c r="B1398" s="18"/>
      <c r="C1398" s="18"/>
      <c r="D1398" s="18"/>
      <c r="E1398" s="18"/>
      <c r="F1398" s="323">
        <v>65.25</v>
      </c>
      <c r="G1398" s="323">
        <v>7.75</v>
      </c>
      <c r="H1398" s="323" t="s">
        <v>1319</v>
      </c>
    </row>
    <row r="1399" spans="1:8">
      <c r="A1399" s="21" t="s">
        <v>1512</v>
      </c>
      <c r="B1399" s="18"/>
      <c r="C1399" s="18"/>
      <c r="D1399" s="18"/>
      <c r="E1399" s="18"/>
      <c r="F1399" s="323">
        <v>65.25</v>
      </c>
      <c r="G1399" s="323">
        <v>8.75</v>
      </c>
      <c r="H1399" s="323" t="s">
        <v>1319</v>
      </c>
    </row>
    <row r="1400" spans="1:8">
      <c r="A1400" s="21" t="s">
        <v>1513</v>
      </c>
      <c r="B1400" s="18"/>
      <c r="C1400" s="18"/>
      <c r="D1400" s="18"/>
      <c r="E1400" s="18"/>
      <c r="F1400" s="323">
        <v>65.25</v>
      </c>
      <c r="G1400" s="323">
        <v>9.75</v>
      </c>
      <c r="H1400" s="323" t="s">
        <v>1319</v>
      </c>
    </row>
    <row r="1401" spans="1:8">
      <c r="A1401" s="21" t="s">
        <v>1514</v>
      </c>
      <c r="B1401" s="18"/>
      <c r="C1401" s="18"/>
      <c r="D1401" s="18"/>
      <c r="E1401" s="18"/>
      <c r="F1401" s="323">
        <v>65.25</v>
      </c>
      <c r="G1401" s="323">
        <v>10.75</v>
      </c>
      <c r="H1401" s="323" t="s">
        <v>1319</v>
      </c>
    </row>
    <row r="1402" spans="1:8">
      <c r="A1402" s="21" t="s">
        <v>1515</v>
      </c>
      <c r="B1402" s="18"/>
      <c r="C1402" s="18"/>
      <c r="D1402" s="18"/>
      <c r="E1402" s="18"/>
      <c r="F1402" s="323">
        <v>65.25</v>
      </c>
      <c r="G1402" s="323">
        <v>11.75</v>
      </c>
      <c r="H1402" s="323" t="s">
        <v>1319</v>
      </c>
    </row>
    <row r="1403" spans="1:8">
      <c r="A1403" s="21" t="s">
        <v>1516</v>
      </c>
      <c r="B1403" s="18"/>
      <c r="C1403" s="18"/>
      <c r="D1403" s="18"/>
      <c r="E1403" s="18"/>
      <c r="F1403" s="323">
        <v>65.25</v>
      </c>
      <c r="G1403" s="323">
        <v>12.75</v>
      </c>
      <c r="H1403" s="323" t="s">
        <v>1319</v>
      </c>
    </row>
    <row r="1404" spans="1:8">
      <c r="A1404" s="21" t="s">
        <v>1517</v>
      </c>
      <c r="B1404" s="18"/>
      <c r="C1404" s="18"/>
      <c r="D1404" s="18"/>
      <c r="E1404" s="18"/>
      <c r="F1404" s="323">
        <v>65.25</v>
      </c>
      <c r="G1404" s="323">
        <v>13.75</v>
      </c>
      <c r="H1404" s="323" t="s">
        <v>1319</v>
      </c>
    </row>
    <row r="1405" spans="1:8">
      <c r="A1405" s="21" t="s">
        <v>1518</v>
      </c>
      <c r="B1405" s="18"/>
      <c r="C1405" s="18"/>
      <c r="D1405" s="18"/>
      <c r="E1405" s="18"/>
      <c r="F1405" s="323">
        <v>65.75</v>
      </c>
      <c r="G1405" s="323">
        <v>-17.25</v>
      </c>
      <c r="H1405" s="323" t="s">
        <v>1191</v>
      </c>
    </row>
    <row r="1406" spans="1:8">
      <c r="A1406" s="21" t="s">
        <v>1519</v>
      </c>
      <c r="B1406" s="18"/>
      <c r="C1406" s="18"/>
      <c r="D1406" s="18"/>
      <c r="E1406" s="18"/>
      <c r="F1406" s="323">
        <v>65.75</v>
      </c>
      <c r="G1406" s="323">
        <v>-16.25</v>
      </c>
      <c r="H1406" s="323" t="s">
        <v>1191</v>
      </c>
    </row>
    <row r="1407" spans="1:8">
      <c r="A1407" s="21" t="s">
        <v>1520</v>
      </c>
      <c r="B1407" s="18"/>
      <c r="C1407" s="18"/>
      <c r="D1407" s="18"/>
      <c r="E1407" s="18"/>
      <c r="F1407" s="323">
        <v>65.75</v>
      </c>
      <c r="G1407" s="323">
        <v>-15.25</v>
      </c>
      <c r="H1407" s="323" t="s">
        <v>1191</v>
      </c>
    </row>
    <row r="1408" spans="1:8">
      <c r="A1408" s="21" t="s">
        <v>1521</v>
      </c>
      <c r="B1408" s="18"/>
      <c r="C1408" s="18"/>
      <c r="D1408" s="18"/>
      <c r="E1408" s="18"/>
      <c r="F1408" s="323">
        <v>65.75</v>
      </c>
      <c r="G1408" s="323">
        <v>-14.25</v>
      </c>
      <c r="H1408" s="323" t="s">
        <v>1191</v>
      </c>
    </row>
    <row r="1409" spans="1:8">
      <c r="A1409" s="21" t="s">
        <v>1522</v>
      </c>
      <c r="B1409" s="18"/>
      <c r="C1409" s="18"/>
      <c r="D1409" s="18"/>
      <c r="E1409" s="18"/>
      <c r="F1409" s="323">
        <v>65.75</v>
      </c>
      <c r="G1409" s="323">
        <v>-13.25</v>
      </c>
      <c r="H1409" s="323" t="s">
        <v>1191</v>
      </c>
    </row>
    <row r="1410" spans="1:8">
      <c r="A1410" s="21" t="s">
        <v>1523</v>
      </c>
      <c r="B1410" s="18"/>
      <c r="C1410" s="18"/>
      <c r="D1410" s="18"/>
      <c r="E1410" s="18"/>
      <c r="F1410" s="323">
        <v>65.75</v>
      </c>
      <c r="G1410" s="323">
        <v>-12.25</v>
      </c>
      <c r="H1410" s="323" t="s">
        <v>1191</v>
      </c>
    </row>
    <row r="1411" spans="1:8">
      <c r="A1411" s="21" t="s">
        <v>1524</v>
      </c>
      <c r="B1411" s="18"/>
      <c r="C1411" s="18"/>
      <c r="D1411" s="18"/>
      <c r="E1411" s="18"/>
      <c r="F1411" s="323">
        <v>65.75</v>
      </c>
      <c r="G1411" s="323">
        <v>-11.25</v>
      </c>
      <c r="H1411" s="323" t="s">
        <v>1191</v>
      </c>
    </row>
    <row r="1412" spans="1:8">
      <c r="A1412" s="21" t="s">
        <v>1525</v>
      </c>
      <c r="B1412" s="18"/>
      <c r="C1412" s="18"/>
      <c r="D1412" s="18"/>
      <c r="E1412" s="18"/>
      <c r="F1412" s="323">
        <v>65.75</v>
      </c>
      <c r="G1412" s="323">
        <v>-10.25</v>
      </c>
      <c r="H1412" s="323" t="s">
        <v>1319</v>
      </c>
    </row>
    <row r="1413" spans="1:8">
      <c r="A1413" s="21" t="s">
        <v>1526</v>
      </c>
      <c r="B1413" s="18"/>
      <c r="C1413" s="18"/>
      <c r="D1413" s="18"/>
      <c r="E1413" s="18"/>
      <c r="F1413" s="323">
        <v>65.75</v>
      </c>
      <c r="G1413" s="323">
        <v>-9.25</v>
      </c>
      <c r="H1413" s="323" t="s">
        <v>1319</v>
      </c>
    </row>
    <row r="1414" spans="1:8">
      <c r="A1414" s="21" t="s">
        <v>1527</v>
      </c>
      <c r="B1414" s="18"/>
      <c r="C1414" s="18"/>
      <c r="D1414" s="18"/>
      <c r="E1414" s="18"/>
      <c r="F1414" s="323">
        <v>65.75</v>
      </c>
      <c r="G1414" s="323">
        <v>-8.25</v>
      </c>
      <c r="H1414" s="323" t="s">
        <v>1319</v>
      </c>
    </row>
    <row r="1415" spans="1:8">
      <c r="A1415" s="21" t="s">
        <v>1528</v>
      </c>
      <c r="B1415" s="18"/>
      <c r="C1415" s="18"/>
      <c r="D1415" s="18"/>
      <c r="E1415" s="18"/>
      <c r="F1415" s="323">
        <v>65.75</v>
      </c>
      <c r="G1415" s="323">
        <v>-7.25</v>
      </c>
      <c r="H1415" s="323" t="s">
        <v>1319</v>
      </c>
    </row>
    <row r="1416" spans="1:8">
      <c r="A1416" s="21" t="s">
        <v>1529</v>
      </c>
      <c r="B1416" s="18"/>
      <c r="C1416" s="18"/>
      <c r="D1416" s="18"/>
      <c r="E1416" s="18"/>
      <c r="F1416" s="323">
        <v>65.75</v>
      </c>
      <c r="G1416" s="323">
        <v>-6.25</v>
      </c>
      <c r="H1416" s="323" t="s">
        <v>1319</v>
      </c>
    </row>
    <row r="1417" spans="1:8">
      <c r="A1417" s="21" t="s">
        <v>1530</v>
      </c>
      <c r="B1417" s="18"/>
      <c r="C1417" s="18"/>
      <c r="D1417" s="18"/>
      <c r="E1417" s="18"/>
      <c r="F1417" s="323">
        <v>65.75</v>
      </c>
      <c r="G1417" s="323">
        <v>-5.25</v>
      </c>
      <c r="H1417" s="323" t="s">
        <v>1319</v>
      </c>
    </row>
    <row r="1418" spans="1:8">
      <c r="A1418" s="21" t="s">
        <v>1531</v>
      </c>
      <c r="B1418" s="18"/>
      <c r="C1418" s="18"/>
      <c r="D1418" s="18"/>
      <c r="E1418" s="18"/>
      <c r="F1418" s="323">
        <v>65.75</v>
      </c>
      <c r="G1418" s="323">
        <v>-4.25</v>
      </c>
      <c r="H1418" s="323" t="s">
        <v>1319</v>
      </c>
    </row>
    <row r="1419" spans="1:8">
      <c r="A1419" s="21" t="s">
        <v>1532</v>
      </c>
      <c r="B1419" s="18"/>
      <c r="C1419" s="18"/>
      <c r="D1419" s="18"/>
      <c r="E1419" s="18"/>
      <c r="F1419" s="323">
        <v>65.75</v>
      </c>
      <c r="G1419" s="323">
        <v>-3.25</v>
      </c>
      <c r="H1419" s="323" t="s">
        <v>1319</v>
      </c>
    </row>
    <row r="1420" spans="1:8">
      <c r="A1420" s="21" t="s">
        <v>1533</v>
      </c>
      <c r="B1420" s="18"/>
      <c r="C1420" s="18"/>
      <c r="D1420" s="18"/>
      <c r="E1420" s="18"/>
      <c r="F1420" s="323">
        <v>65.75</v>
      </c>
      <c r="G1420" s="323">
        <v>-2.25</v>
      </c>
      <c r="H1420" s="323" t="s">
        <v>1319</v>
      </c>
    </row>
    <row r="1421" spans="1:8">
      <c r="A1421" s="21" t="s">
        <v>1534</v>
      </c>
      <c r="B1421" s="18"/>
      <c r="C1421" s="18"/>
      <c r="D1421" s="18"/>
      <c r="E1421" s="18"/>
      <c r="F1421" s="323">
        <v>65.75</v>
      </c>
      <c r="G1421" s="323">
        <v>-1.25</v>
      </c>
      <c r="H1421" s="323" t="s">
        <v>1319</v>
      </c>
    </row>
    <row r="1422" spans="1:8">
      <c r="A1422" s="21" t="s">
        <v>1535</v>
      </c>
      <c r="B1422" s="18"/>
      <c r="C1422" s="18"/>
      <c r="D1422" s="18"/>
      <c r="E1422" s="18"/>
      <c r="F1422" s="323">
        <v>65.75</v>
      </c>
      <c r="G1422" s="323">
        <v>-0.25</v>
      </c>
      <c r="H1422" s="323" t="s">
        <v>1319</v>
      </c>
    </row>
    <row r="1423" spans="1:8">
      <c r="A1423" s="21" t="s">
        <v>1536</v>
      </c>
      <c r="B1423" s="18"/>
      <c r="C1423" s="18"/>
      <c r="D1423" s="18"/>
      <c r="E1423" s="18"/>
      <c r="F1423" s="323">
        <v>65.75</v>
      </c>
      <c r="G1423" s="323">
        <v>0.75</v>
      </c>
      <c r="H1423" s="323" t="s">
        <v>1319</v>
      </c>
    </row>
    <row r="1424" spans="1:8">
      <c r="A1424" s="21" t="s">
        <v>1537</v>
      </c>
      <c r="B1424" s="18"/>
      <c r="C1424" s="18"/>
      <c r="D1424" s="18"/>
      <c r="E1424" s="18"/>
      <c r="F1424" s="323">
        <v>65.75</v>
      </c>
      <c r="G1424" s="323">
        <v>1.75</v>
      </c>
      <c r="H1424" s="323" t="s">
        <v>1319</v>
      </c>
    </row>
    <row r="1425" spans="1:8">
      <c r="A1425" s="21" t="s">
        <v>1538</v>
      </c>
      <c r="B1425" s="18"/>
      <c r="C1425" s="18"/>
      <c r="D1425" s="18"/>
      <c r="E1425" s="18"/>
      <c r="F1425" s="323">
        <v>65.75</v>
      </c>
      <c r="G1425" s="323">
        <v>2.75</v>
      </c>
      <c r="H1425" s="323" t="s">
        <v>1319</v>
      </c>
    </row>
    <row r="1426" spans="1:8">
      <c r="A1426" s="21" t="s">
        <v>1539</v>
      </c>
      <c r="B1426" s="18"/>
      <c r="C1426" s="18"/>
      <c r="D1426" s="18"/>
      <c r="E1426" s="18"/>
      <c r="F1426" s="323">
        <v>65.75</v>
      </c>
      <c r="G1426" s="323">
        <v>3.75</v>
      </c>
      <c r="H1426" s="323" t="s">
        <v>1319</v>
      </c>
    </row>
    <row r="1427" spans="1:8">
      <c r="A1427" s="21" t="s">
        <v>1540</v>
      </c>
      <c r="B1427" s="18"/>
      <c r="C1427" s="18"/>
      <c r="D1427" s="18"/>
      <c r="E1427" s="18"/>
      <c r="F1427" s="323">
        <v>65.75</v>
      </c>
      <c r="G1427" s="323">
        <v>4.75</v>
      </c>
      <c r="H1427" s="323" t="s">
        <v>1319</v>
      </c>
    </row>
    <row r="1428" spans="1:8">
      <c r="A1428" s="21" t="s">
        <v>1541</v>
      </c>
      <c r="B1428" s="18"/>
      <c r="C1428" s="18"/>
      <c r="D1428" s="18"/>
      <c r="E1428" s="18"/>
      <c r="F1428" s="323">
        <v>65.75</v>
      </c>
      <c r="G1428" s="323">
        <v>5.75</v>
      </c>
      <c r="H1428" s="323" t="s">
        <v>1319</v>
      </c>
    </row>
    <row r="1429" spans="1:8">
      <c r="A1429" s="21" t="s">
        <v>1542</v>
      </c>
      <c r="B1429" s="18"/>
      <c r="C1429" s="18"/>
      <c r="D1429" s="18"/>
      <c r="E1429" s="18"/>
      <c r="F1429" s="323">
        <v>65.75</v>
      </c>
      <c r="G1429" s="323">
        <v>6.75</v>
      </c>
      <c r="H1429" s="323" t="s">
        <v>1319</v>
      </c>
    </row>
    <row r="1430" spans="1:8">
      <c r="A1430" s="21" t="s">
        <v>1543</v>
      </c>
      <c r="B1430" s="18"/>
      <c r="C1430" s="18"/>
      <c r="D1430" s="18"/>
      <c r="E1430" s="18"/>
      <c r="F1430" s="323">
        <v>65.75</v>
      </c>
      <c r="G1430" s="323">
        <v>7.75</v>
      </c>
      <c r="H1430" s="323" t="s">
        <v>1319</v>
      </c>
    </row>
    <row r="1431" spans="1:8">
      <c r="A1431" s="21" t="s">
        <v>1544</v>
      </c>
      <c r="B1431" s="18"/>
      <c r="C1431" s="18"/>
      <c r="D1431" s="18"/>
      <c r="E1431" s="18"/>
      <c r="F1431" s="323">
        <v>65.75</v>
      </c>
      <c r="G1431" s="323">
        <v>8.75</v>
      </c>
      <c r="H1431" s="323" t="s">
        <v>1319</v>
      </c>
    </row>
    <row r="1432" spans="1:8">
      <c r="A1432" s="21" t="s">
        <v>1545</v>
      </c>
      <c r="B1432" s="18"/>
      <c r="C1432" s="18"/>
      <c r="D1432" s="18"/>
      <c r="E1432" s="18"/>
      <c r="F1432" s="323">
        <v>65.75</v>
      </c>
      <c r="G1432" s="323">
        <v>9.75</v>
      </c>
      <c r="H1432" s="323" t="s">
        <v>1319</v>
      </c>
    </row>
    <row r="1433" spans="1:8">
      <c r="A1433" s="21" t="s">
        <v>1546</v>
      </c>
      <c r="B1433" s="18"/>
      <c r="C1433" s="18"/>
      <c r="D1433" s="18"/>
      <c r="E1433" s="18"/>
      <c r="F1433" s="323">
        <v>65.75</v>
      </c>
      <c r="G1433" s="323">
        <v>10.75</v>
      </c>
      <c r="H1433" s="323" t="s">
        <v>1319</v>
      </c>
    </row>
    <row r="1434" spans="1:8">
      <c r="A1434" s="21" t="s">
        <v>1547</v>
      </c>
      <c r="B1434" s="18"/>
      <c r="C1434" s="18"/>
      <c r="D1434" s="18"/>
      <c r="E1434" s="18"/>
      <c r="F1434" s="323">
        <v>65.75</v>
      </c>
      <c r="G1434" s="323">
        <v>11.75</v>
      </c>
      <c r="H1434" s="323" t="s">
        <v>1319</v>
      </c>
    </row>
    <row r="1435" spans="1:8">
      <c r="A1435" s="21" t="s">
        <v>1548</v>
      </c>
      <c r="B1435" s="18"/>
      <c r="C1435" s="18"/>
      <c r="D1435" s="18"/>
      <c r="E1435" s="18"/>
      <c r="F1435" s="323">
        <v>65.75</v>
      </c>
      <c r="G1435" s="323">
        <v>12.75</v>
      </c>
      <c r="H1435" s="323" t="s">
        <v>1319</v>
      </c>
    </row>
    <row r="1436" spans="1:8">
      <c r="A1436" s="21" t="s">
        <v>1549</v>
      </c>
      <c r="B1436" s="18"/>
      <c r="C1436" s="18"/>
      <c r="D1436" s="18"/>
      <c r="E1436" s="18"/>
      <c r="F1436" s="323">
        <v>65.75</v>
      </c>
      <c r="G1436" s="323">
        <v>13.75</v>
      </c>
      <c r="H1436" s="323" t="s">
        <v>1319</v>
      </c>
    </row>
    <row r="1437" spans="1:8">
      <c r="A1437" s="21" t="s">
        <v>1550</v>
      </c>
      <c r="B1437" s="18"/>
      <c r="C1437" s="18"/>
      <c r="D1437" s="18"/>
      <c r="E1437" s="18"/>
      <c r="F1437" s="323">
        <v>66.25</v>
      </c>
      <c r="G1437" s="323">
        <v>-17.25</v>
      </c>
      <c r="H1437" s="323" t="s">
        <v>1191</v>
      </c>
    </row>
    <row r="1438" spans="1:8">
      <c r="A1438" s="21" t="s">
        <v>1551</v>
      </c>
      <c r="B1438" s="18"/>
      <c r="C1438" s="18"/>
      <c r="D1438" s="18"/>
      <c r="E1438" s="18"/>
      <c r="F1438" s="323">
        <v>66.25</v>
      </c>
      <c r="G1438" s="323">
        <v>-16.25</v>
      </c>
      <c r="H1438" s="323" t="s">
        <v>1191</v>
      </c>
    </row>
    <row r="1439" spans="1:8">
      <c r="A1439" s="21" t="s">
        <v>1552</v>
      </c>
      <c r="B1439" s="18"/>
      <c r="C1439" s="18"/>
      <c r="D1439" s="18"/>
      <c r="E1439" s="18"/>
      <c r="F1439" s="323">
        <v>66.25</v>
      </c>
      <c r="G1439" s="323">
        <v>-15.25</v>
      </c>
      <c r="H1439" s="323" t="s">
        <v>1191</v>
      </c>
    </row>
    <row r="1440" spans="1:8">
      <c r="A1440" s="21" t="s">
        <v>1553</v>
      </c>
      <c r="B1440" s="18"/>
      <c r="C1440" s="18"/>
      <c r="D1440" s="18"/>
      <c r="E1440" s="18"/>
      <c r="F1440" s="323">
        <v>66.25</v>
      </c>
      <c r="G1440" s="323">
        <v>-14.25</v>
      </c>
      <c r="H1440" s="323" t="s">
        <v>1191</v>
      </c>
    </row>
    <row r="1441" spans="1:8">
      <c r="A1441" s="21" t="s">
        <v>1554</v>
      </c>
      <c r="B1441" s="18"/>
      <c r="C1441" s="18"/>
      <c r="D1441" s="18"/>
      <c r="E1441" s="18"/>
      <c r="F1441" s="323">
        <v>66.25</v>
      </c>
      <c r="G1441" s="323">
        <v>-13.25</v>
      </c>
      <c r="H1441" s="323" t="s">
        <v>1191</v>
      </c>
    </row>
    <row r="1442" spans="1:8">
      <c r="A1442" s="21" t="s">
        <v>1555</v>
      </c>
      <c r="B1442" s="18"/>
      <c r="C1442" s="18"/>
      <c r="D1442" s="18"/>
      <c r="E1442" s="18"/>
      <c r="F1442" s="323">
        <v>66.25</v>
      </c>
      <c r="G1442" s="323">
        <v>-12.25</v>
      </c>
      <c r="H1442" s="323" t="s">
        <v>1191</v>
      </c>
    </row>
    <row r="1443" spans="1:8">
      <c r="A1443" s="21" t="s">
        <v>1556</v>
      </c>
      <c r="B1443" s="18"/>
      <c r="C1443" s="18"/>
      <c r="D1443" s="18"/>
      <c r="E1443" s="18"/>
      <c r="F1443" s="323">
        <v>66.25</v>
      </c>
      <c r="G1443" s="323">
        <v>-11.25</v>
      </c>
      <c r="H1443" s="323" t="s">
        <v>1191</v>
      </c>
    </row>
    <row r="1444" spans="1:8">
      <c r="A1444" s="21" t="s">
        <v>1557</v>
      </c>
      <c r="B1444" s="18"/>
      <c r="C1444" s="18"/>
      <c r="D1444" s="18"/>
      <c r="E1444" s="18"/>
      <c r="F1444" s="323">
        <v>66.25</v>
      </c>
      <c r="G1444" s="323">
        <v>-10.25</v>
      </c>
      <c r="H1444" s="323" t="s">
        <v>1319</v>
      </c>
    </row>
    <row r="1445" spans="1:8">
      <c r="A1445" s="21" t="s">
        <v>1558</v>
      </c>
      <c r="B1445" s="18"/>
      <c r="C1445" s="18"/>
      <c r="D1445" s="18"/>
      <c r="E1445" s="18"/>
      <c r="F1445" s="323">
        <v>66.25</v>
      </c>
      <c r="G1445" s="323">
        <v>-9.25</v>
      </c>
      <c r="H1445" s="323" t="s">
        <v>1319</v>
      </c>
    </row>
    <row r="1446" spans="1:8">
      <c r="A1446" s="21" t="s">
        <v>1559</v>
      </c>
      <c r="B1446" s="18"/>
      <c r="C1446" s="18"/>
      <c r="D1446" s="18"/>
      <c r="E1446" s="18"/>
      <c r="F1446" s="323">
        <v>66.25</v>
      </c>
      <c r="G1446" s="323">
        <v>-8.25</v>
      </c>
      <c r="H1446" s="323" t="s">
        <v>1319</v>
      </c>
    </row>
    <row r="1447" spans="1:8">
      <c r="A1447" s="21" t="s">
        <v>1560</v>
      </c>
      <c r="B1447" s="18"/>
      <c r="C1447" s="18"/>
      <c r="D1447" s="18"/>
      <c r="E1447" s="18"/>
      <c r="F1447" s="323">
        <v>66.25</v>
      </c>
      <c r="G1447" s="323">
        <v>-7.25</v>
      </c>
      <c r="H1447" s="323" t="s">
        <v>1319</v>
      </c>
    </row>
    <row r="1448" spans="1:8">
      <c r="A1448" s="21" t="s">
        <v>1561</v>
      </c>
      <c r="B1448" s="18"/>
      <c r="C1448" s="18"/>
      <c r="D1448" s="18"/>
      <c r="E1448" s="18"/>
      <c r="F1448" s="323">
        <v>66.25</v>
      </c>
      <c r="G1448" s="323">
        <v>-6.25</v>
      </c>
      <c r="H1448" s="323" t="s">
        <v>1319</v>
      </c>
    </row>
    <row r="1449" spans="1:8">
      <c r="A1449" s="21" t="s">
        <v>1562</v>
      </c>
      <c r="B1449" s="18"/>
      <c r="C1449" s="18"/>
      <c r="D1449" s="18"/>
      <c r="E1449" s="18"/>
      <c r="F1449" s="323">
        <v>66.25</v>
      </c>
      <c r="G1449" s="323">
        <v>-5.25</v>
      </c>
      <c r="H1449" s="323" t="s">
        <v>1319</v>
      </c>
    </row>
    <row r="1450" spans="1:8">
      <c r="A1450" s="21" t="s">
        <v>1563</v>
      </c>
      <c r="B1450" s="18"/>
      <c r="C1450" s="18"/>
      <c r="D1450" s="18"/>
      <c r="E1450" s="18"/>
      <c r="F1450" s="323">
        <v>66.25</v>
      </c>
      <c r="G1450" s="323">
        <v>-4.25</v>
      </c>
      <c r="H1450" s="323" t="s">
        <v>1319</v>
      </c>
    </row>
    <row r="1451" spans="1:8">
      <c r="A1451" s="21" t="s">
        <v>1564</v>
      </c>
      <c r="B1451" s="18"/>
      <c r="C1451" s="18"/>
      <c r="D1451" s="18"/>
      <c r="E1451" s="18"/>
      <c r="F1451" s="323">
        <v>66.25</v>
      </c>
      <c r="G1451" s="323">
        <v>-3.25</v>
      </c>
      <c r="H1451" s="323" t="s">
        <v>1319</v>
      </c>
    </row>
    <row r="1452" spans="1:8">
      <c r="A1452" s="21" t="s">
        <v>1565</v>
      </c>
      <c r="B1452" s="18"/>
      <c r="C1452" s="18"/>
      <c r="D1452" s="18"/>
      <c r="E1452" s="18"/>
      <c r="F1452" s="323">
        <v>66.25</v>
      </c>
      <c r="G1452" s="323">
        <v>-2.25</v>
      </c>
      <c r="H1452" s="323" t="s">
        <v>1319</v>
      </c>
    </row>
    <row r="1453" spans="1:8">
      <c r="A1453" s="21" t="s">
        <v>1566</v>
      </c>
      <c r="B1453" s="18"/>
      <c r="C1453" s="18"/>
      <c r="D1453" s="18"/>
      <c r="E1453" s="18"/>
      <c r="F1453" s="323">
        <v>66.25</v>
      </c>
      <c r="G1453" s="323">
        <v>-1.25</v>
      </c>
      <c r="H1453" s="323" t="s">
        <v>1319</v>
      </c>
    </row>
    <row r="1454" spans="1:8">
      <c r="A1454" s="21" t="s">
        <v>1567</v>
      </c>
      <c r="B1454" s="18"/>
      <c r="C1454" s="18"/>
      <c r="D1454" s="18"/>
      <c r="E1454" s="18"/>
      <c r="F1454" s="323">
        <v>66.25</v>
      </c>
      <c r="G1454" s="323">
        <v>-0.25</v>
      </c>
      <c r="H1454" s="323" t="s">
        <v>1319</v>
      </c>
    </row>
    <row r="1455" spans="1:8">
      <c r="A1455" s="21" t="s">
        <v>1568</v>
      </c>
      <c r="B1455" s="18"/>
      <c r="C1455" s="18"/>
      <c r="D1455" s="18"/>
      <c r="E1455" s="18"/>
      <c r="F1455" s="323">
        <v>66.25</v>
      </c>
      <c r="G1455" s="323">
        <v>0.75</v>
      </c>
      <c r="H1455" s="323" t="s">
        <v>1319</v>
      </c>
    </row>
    <row r="1456" spans="1:8">
      <c r="A1456" s="21" t="s">
        <v>1569</v>
      </c>
      <c r="B1456" s="18"/>
      <c r="C1456" s="18"/>
      <c r="D1456" s="18"/>
      <c r="E1456" s="18"/>
      <c r="F1456" s="323">
        <v>66.25</v>
      </c>
      <c r="G1456" s="323">
        <v>1.75</v>
      </c>
      <c r="H1456" s="323" t="s">
        <v>1319</v>
      </c>
    </row>
    <row r="1457" spans="1:8">
      <c r="A1457" s="21" t="s">
        <v>1570</v>
      </c>
      <c r="B1457" s="18"/>
      <c r="C1457" s="18"/>
      <c r="D1457" s="18"/>
      <c r="E1457" s="18"/>
      <c r="F1457" s="323">
        <v>66.25</v>
      </c>
      <c r="G1457" s="323">
        <v>2.75</v>
      </c>
      <c r="H1457" s="323" t="s">
        <v>1319</v>
      </c>
    </row>
    <row r="1458" spans="1:8">
      <c r="A1458" s="21" t="s">
        <v>1571</v>
      </c>
      <c r="B1458" s="18"/>
      <c r="C1458" s="18"/>
      <c r="D1458" s="18"/>
      <c r="E1458" s="18"/>
      <c r="F1458" s="323">
        <v>66.25</v>
      </c>
      <c r="G1458" s="323">
        <v>3.75</v>
      </c>
      <c r="H1458" s="323" t="s">
        <v>1319</v>
      </c>
    </row>
    <row r="1459" spans="1:8">
      <c r="A1459" s="21" t="s">
        <v>1572</v>
      </c>
      <c r="B1459" s="18"/>
      <c r="C1459" s="18"/>
      <c r="D1459" s="18"/>
      <c r="E1459" s="18"/>
      <c r="F1459" s="323">
        <v>66.25</v>
      </c>
      <c r="G1459" s="323">
        <v>4.75</v>
      </c>
      <c r="H1459" s="323" t="s">
        <v>1319</v>
      </c>
    </row>
    <row r="1460" spans="1:8">
      <c r="A1460" s="21" t="s">
        <v>1573</v>
      </c>
      <c r="B1460" s="18"/>
      <c r="C1460" s="18"/>
      <c r="D1460" s="18"/>
      <c r="E1460" s="18"/>
      <c r="F1460" s="323">
        <v>66.25</v>
      </c>
      <c r="G1460" s="323">
        <v>5.75</v>
      </c>
      <c r="H1460" s="323" t="s">
        <v>1319</v>
      </c>
    </row>
    <row r="1461" spans="1:8">
      <c r="A1461" s="21" t="s">
        <v>1574</v>
      </c>
      <c r="B1461" s="18"/>
      <c r="C1461" s="18"/>
      <c r="D1461" s="18"/>
      <c r="E1461" s="18"/>
      <c r="F1461" s="323">
        <v>66.25</v>
      </c>
      <c r="G1461" s="323">
        <v>6.75</v>
      </c>
      <c r="H1461" s="323" t="s">
        <v>1319</v>
      </c>
    </row>
    <row r="1462" spans="1:8">
      <c r="A1462" s="21" t="s">
        <v>1575</v>
      </c>
      <c r="B1462" s="18"/>
      <c r="C1462" s="18"/>
      <c r="D1462" s="18"/>
      <c r="E1462" s="18"/>
      <c r="F1462" s="323">
        <v>66.25</v>
      </c>
      <c r="G1462" s="323">
        <v>7.75</v>
      </c>
      <c r="H1462" s="323" t="s">
        <v>1319</v>
      </c>
    </row>
    <row r="1463" spans="1:8">
      <c r="A1463" s="21" t="s">
        <v>1576</v>
      </c>
      <c r="B1463" s="18"/>
      <c r="C1463" s="18"/>
      <c r="D1463" s="18"/>
      <c r="E1463" s="18"/>
      <c r="F1463" s="323">
        <v>66.25</v>
      </c>
      <c r="G1463" s="323">
        <v>8.75</v>
      </c>
      <c r="H1463" s="323" t="s">
        <v>1319</v>
      </c>
    </row>
    <row r="1464" spans="1:8">
      <c r="A1464" s="21" t="s">
        <v>1577</v>
      </c>
      <c r="B1464" s="18"/>
      <c r="C1464" s="18"/>
      <c r="D1464" s="18"/>
      <c r="E1464" s="18"/>
      <c r="F1464" s="323">
        <v>66.25</v>
      </c>
      <c r="G1464" s="323">
        <v>9.75</v>
      </c>
      <c r="H1464" s="323" t="s">
        <v>1319</v>
      </c>
    </row>
    <row r="1465" spans="1:8">
      <c r="A1465" s="21" t="s">
        <v>1578</v>
      </c>
      <c r="B1465" s="18"/>
      <c r="C1465" s="18"/>
      <c r="D1465" s="18"/>
      <c r="E1465" s="18"/>
      <c r="F1465" s="323">
        <v>66.25</v>
      </c>
      <c r="G1465" s="323">
        <v>10.75</v>
      </c>
      <c r="H1465" s="323" t="s">
        <v>1319</v>
      </c>
    </row>
    <row r="1466" spans="1:8">
      <c r="A1466" s="21" t="s">
        <v>1579</v>
      </c>
      <c r="B1466" s="18"/>
      <c r="C1466" s="18"/>
      <c r="D1466" s="18"/>
      <c r="E1466" s="18"/>
      <c r="F1466" s="323">
        <v>66.25</v>
      </c>
      <c r="G1466" s="323">
        <v>11.75</v>
      </c>
      <c r="H1466" s="323" t="s">
        <v>1319</v>
      </c>
    </row>
    <row r="1467" spans="1:8">
      <c r="A1467" s="21" t="s">
        <v>1580</v>
      </c>
      <c r="B1467" s="18"/>
      <c r="C1467" s="18"/>
      <c r="D1467" s="18"/>
      <c r="E1467" s="18"/>
      <c r="F1467" s="323">
        <v>66.25</v>
      </c>
      <c r="G1467" s="323">
        <v>12.75</v>
      </c>
      <c r="H1467" s="323" t="s">
        <v>1319</v>
      </c>
    </row>
    <row r="1468" spans="1:8">
      <c r="A1468" s="21" t="s">
        <v>1581</v>
      </c>
      <c r="B1468" s="18"/>
      <c r="C1468" s="18"/>
      <c r="D1468" s="18"/>
      <c r="E1468" s="18"/>
      <c r="F1468" s="323">
        <v>66.25</v>
      </c>
      <c r="G1468" s="323">
        <v>13.75</v>
      </c>
      <c r="H1468" s="323" t="s">
        <v>1319</v>
      </c>
    </row>
    <row r="1469" spans="1:8">
      <c r="A1469" s="21" t="s">
        <v>1582</v>
      </c>
      <c r="B1469" s="18"/>
      <c r="C1469" s="18"/>
      <c r="D1469" s="18"/>
      <c r="E1469" s="18"/>
      <c r="F1469" s="323">
        <v>66.25</v>
      </c>
      <c r="G1469" s="323">
        <v>14.75</v>
      </c>
      <c r="H1469" s="323" t="s">
        <v>1319</v>
      </c>
    </row>
    <row r="1470" spans="1:8">
      <c r="A1470" s="21" t="s">
        <v>1583</v>
      </c>
      <c r="B1470" s="18"/>
      <c r="C1470" s="18"/>
      <c r="D1470" s="18"/>
      <c r="E1470" s="18"/>
      <c r="F1470" s="323">
        <v>66.75</v>
      </c>
      <c r="G1470" s="323">
        <v>-17.25</v>
      </c>
      <c r="H1470" s="323" t="s">
        <v>1191</v>
      </c>
    </row>
    <row r="1471" spans="1:8">
      <c r="A1471" s="21" t="s">
        <v>1584</v>
      </c>
      <c r="B1471" s="18"/>
      <c r="C1471" s="18"/>
      <c r="D1471" s="18"/>
      <c r="E1471" s="18"/>
      <c r="F1471" s="323">
        <v>66.75</v>
      </c>
      <c r="G1471" s="323">
        <v>-16.25</v>
      </c>
      <c r="H1471" s="323" t="s">
        <v>1191</v>
      </c>
    </row>
    <row r="1472" spans="1:8">
      <c r="A1472" s="21" t="s">
        <v>1585</v>
      </c>
      <c r="B1472" s="18"/>
      <c r="C1472" s="18"/>
      <c r="D1472" s="18"/>
      <c r="E1472" s="18"/>
      <c r="F1472" s="323">
        <v>66.75</v>
      </c>
      <c r="G1472" s="323">
        <v>-15.25</v>
      </c>
      <c r="H1472" s="323" t="s">
        <v>1191</v>
      </c>
    </row>
    <row r="1473" spans="1:8">
      <c r="A1473" s="21" t="s">
        <v>1586</v>
      </c>
      <c r="B1473" s="18"/>
      <c r="C1473" s="18"/>
      <c r="D1473" s="18"/>
      <c r="E1473" s="18"/>
      <c r="F1473" s="323">
        <v>66.75</v>
      </c>
      <c r="G1473" s="323">
        <v>-14.25</v>
      </c>
      <c r="H1473" s="323" t="s">
        <v>1191</v>
      </c>
    </row>
    <row r="1474" spans="1:8">
      <c r="A1474" s="21" t="s">
        <v>1587</v>
      </c>
      <c r="B1474" s="18"/>
      <c r="C1474" s="18"/>
      <c r="D1474" s="18"/>
      <c r="E1474" s="18"/>
      <c r="F1474" s="323">
        <v>66.75</v>
      </c>
      <c r="G1474" s="323">
        <v>-13.25</v>
      </c>
      <c r="H1474" s="323" t="s">
        <v>1191</v>
      </c>
    </row>
    <row r="1475" spans="1:8">
      <c r="A1475" s="21" t="s">
        <v>1588</v>
      </c>
      <c r="B1475" s="18"/>
      <c r="C1475" s="18"/>
      <c r="D1475" s="18"/>
      <c r="E1475" s="18"/>
      <c r="F1475" s="323">
        <v>66.75</v>
      </c>
      <c r="G1475" s="323">
        <v>-12.25</v>
      </c>
      <c r="H1475" s="323" t="s">
        <v>1191</v>
      </c>
    </row>
    <row r="1476" spans="1:8">
      <c r="A1476" s="21" t="s">
        <v>1589</v>
      </c>
      <c r="B1476" s="18"/>
      <c r="C1476" s="18"/>
      <c r="D1476" s="18"/>
      <c r="E1476" s="18"/>
      <c r="F1476" s="323">
        <v>66.75</v>
      </c>
      <c r="G1476" s="323">
        <v>-11.25</v>
      </c>
      <c r="H1476" s="323" t="s">
        <v>1191</v>
      </c>
    </row>
    <row r="1477" spans="1:8">
      <c r="A1477" s="21" t="s">
        <v>1590</v>
      </c>
      <c r="B1477" s="18"/>
      <c r="C1477" s="18"/>
      <c r="D1477" s="18"/>
      <c r="E1477" s="18"/>
      <c r="F1477" s="323">
        <v>66.75</v>
      </c>
      <c r="G1477" s="323">
        <v>-10.25</v>
      </c>
      <c r="H1477" s="323" t="s">
        <v>1319</v>
      </c>
    </row>
    <row r="1478" spans="1:8">
      <c r="A1478" s="21" t="s">
        <v>1591</v>
      </c>
      <c r="B1478" s="18"/>
      <c r="C1478" s="18"/>
      <c r="D1478" s="18"/>
      <c r="E1478" s="18"/>
      <c r="F1478" s="323">
        <v>66.75</v>
      </c>
      <c r="G1478" s="323">
        <v>-9.25</v>
      </c>
      <c r="H1478" s="323" t="s">
        <v>1319</v>
      </c>
    </row>
    <row r="1479" spans="1:8">
      <c r="A1479" s="21" t="s">
        <v>1592</v>
      </c>
      <c r="B1479" s="18"/>
      <c r="C1479" s="18"/>
      <c r="D1479" s="18"/>
      <c r="E1479" s="18"/>
      <c r="F1479" s="323">
        <v>66.75</v>
      </c>
      <c r="G1479" s="323">
        <v>-8.25</v>
      </c>
      <c r="H1479" s="323" t="s">
        <v>1319</v>
      </c>
    </row>
    <row r="1480" spans="1:8">
      <c r="A1480" s="21" t="s">
        <v>1593</v>
      </c>
      <c r="B1480" s="18"/>
      <c r="C1480" s="18"/>
      <c r="D1480" s="18"/>
      <c r="E1480" s="18"/>
      <c r="F1480" s="323">
        <v>66.75</v>
      </c>
      <c r="G1480" s="323">
        <v>-7.25</v>
      </c>
      <c r="H1480" s="323" t="s">
        <v>1319</v>
      </c>
    </row>
    <row r="1481" spans="1:8">
      <c r="A1481" s="21" t="s">
        <v>1594</v>
      </c>
      <c r="B1481" s="18"/>
      <c r="C1481" s="18"/>
      <c r="D1481" s="18"/>
      <c r="E1481" s="18"/>
      <c r="F1481" s="323">
        <v>66.75</v>
      </c>
      <c r="G1481" s="323">
        <v>-6.25</v>
      </c>
      <c r="H1481" s="323" t="s">
        <v>1319</v>
      </c>
    </row>
    <row r="1482" spans="1:8">
      <c r="A1482" s="21" t="s">
        <v>1595</v>
      </c>
      <c r="B1482" s="18"/>
      <c r="C1482" s="18"/>
      <c r="D1482" s="18"/>
      <c r="E1482" s="18"/>
      <c r="F1482" s="323">
        <v>66.75</v>
      </c>
      <c r="G1482" s="323">
        <v>-5.25</v>
      </c>
      <c r="H1482" s="323" t="s">
        <v>1319</v>
      </c>
    </row>
    <row r="1483" spans="1:8">
      <c r="A1483" s="21" t="s">
        <v>1596</v>
      </c>
      <c r="B1483" s="18"/>
      <c r="C1483" s="18"/>
      <c r="D1483" s="18"/>
      <c r="E1483" s="18"/>
      <c r="F1483" s="323">
        <v>66.75</v>
      </c>
      <c r="G1483" s="323">
        <v>-4.25</v>
      </c>
      <c r="H1483" s="323" t="s">
        <v>1319</v>
      </c>
    </row>
    <row r="1484" spans="1:8">
      <c r="A1484" s="21" t="s">
        <v>1597</v>
      </c>
      <c r="B1484" s="18"/>
      <c r="C1484" s="18"/>
      <c r="D1484" s="18"/>
      <c r="E1484" s="18"/>
      <c r="F1484" s="323">
        <v>66.75</v>
      </c>
      <c r="G1484" s="323">
        <v>-3.25</v>
      </c>
      <c r="H1484" s="323" t="s">
        <v>1319</v>
      </c>
    </row>
    <row r="1485" spans="1:8">
      <c r="A1485" s="21" t="s">
        <v>1598</v>
      </c>
      <c r="B1485" s="18"/>
      <c r="C1485" s="18"/>
      <c r="D1485" s="18"/>
      <c r="E1485" s="18"/>
      <c r="F1485" s="323">
        <v>66.75</v>
      </c>
      <c r="G1485" s="323">
        <v>-2.25</v>
      </c>
      <c r="H1485" s="323" t="s">
        <v>1319</v>
      </c>
    </row>
    <row r="1486" spans="1:8">
      <c r="A1486" s="21" t="s">
        <v>1599</v>
      </c>
      <c r="B1486" s="18"/>
      <c r="C1486" s="18"/>
      <c r="D1486" s="18"/>
      <c r="E1486" s="18"/>
      <c r="F1486" s="323">
        <v>66.75</v>
      </c>
      <c r="G1486" s="323">
        <v>-1.25</v>
      </c>
      <c r="H1486" s="323" t="s">
        <v>1319</v>
      </c>
    </row>
    <row r="1487" spans="1:8">
      <c r="A1487" s="21" t="s">
        <v>1600</v>
      </c>
      <c r="B1487" s="18"/>
      <c r="C1487" s="18"/>
      <c r="D1487" s="18"/>
      <c r="E1487" s="18"/>
      <c r="F1487" s="323">
        <v>66.75</v>
      </c>
      <c r="G1487" s="323">
        <v>-0.25</v>
      </c>
      <c r="H1487" s="323" t="s">
        <v>1319</v>
      </c>
    </row>
    <row r="1488" spans="1:8">
      <c r="A1488" s="21" t="s">
        <v>1601</v>
      </c>
      <c r="B1488" s="18"/>
      <c r="C1488" s="18"/>
      <c r="D1488" s="18"/>
      <c r="E1488" s="18"/>
      <c r="F1488" s="323">
        <v>66.75</v>
      </c>
      <c r="G1488" s="323">
        <v>0.75</v>
      </c>
      <c r="H1488" s="323" t="s">
        <v>1319</v>
      </c>
    </row>
    <row r="1489" spans="1:8">
      <c r="A1489" s="21" t="s">
        <v>1602</v>
      </c>
      <c r="B1489" s="18"/>
      <c r="C1489" s="18"/>
      <c r="D1489" s="18"/>
      <c r="E1489" s="18"/>
      <c r="F1489" s="323">
        <v>66.75</v>
      </c>
      <c r="G1489" s="323">
        <v>1.75</v>
      </c>
      <c r="H1489" s="323" t="s">
        <v>1319</v>
      </c>
    </row>
    <row r="1490" spans="1:8">
      <c r="A1490" s="21" t="s">
        <v>1603</v>
      </c>
      <c r="B1490" s="18"/>
      <c r="C1490" s="18"/>
      <c r="D1490" s="18"/>
      <c r="E1490" s="18"/>
      <c r="F1490" s="323">
        <v>66.75</v>
      </c>
      <c r="G1490" s="323">
        <v>2.75</v>
      </c>
      <c r="H1490" s="323" t="s">
        <v>1319</v>
      </c>
    </row>
    <row r="1491" spans="1:8">
      <c r="A1491" s="21" t="s">
        <v>1604</v>
      </c>
      <c r="B1491" s="18"/>
      <c r="C1491" s="18"/>
      <c r="D1491" s="18"/>
      <c r="E1491" s="18"/>
      <c r="F1491" s="323">
        <v>66.75</v>
      </c>
      <c r="G1491" s="323">
        <v>3.75</v>
      </c>
      <c r="H1491" s="323" t="s">
        <v>1319</v>
      </c>
    </row>
    <row r="1492" spans="1:8">
      <c r="A1492" s="21" t="s">
        <v>1605</v>
      </c>
      <c r="B1492" s="18"/>
      <c r="C1492" s="18"/>
      <c r="D1492" s="18"/>
      <c r="E1492" s="18"/>
      <c r="F1492" s="323">
        <v>66.75</v>
      </c>
      <c r="G1492" s="323">
        <v>4.75</v>
      </c>
      <c r="H1492" s="323" t="s">
        <v>1319</v>
      </c>
    </row>
    <row r="1493" spans="1:8">
      <c r="A1493" s="21" t="s">
        <v>1606</v>
      </c>
      <c r="B1493" s="18"/>
      <c r="C1493" s="18"/>
      <c r="D1493" s="18"/>
      <c r="E1493" s="18"/>
      <c r="F1493" s="323">
        <v>66.75</v>
      </c>
      <c r="G1493" s="323">
        <v>5.75</v>
      </c>
      <c r="H1493" s="323" t="s">
        <v>1319</v>
      </c>
    </row>
    <row r="1494" spans="1:8">
      <c r="A1494" s="21" t="s">
        <v>1607</v>
      </c>
      <c r="B1494" s="18"/>
      <c r="C1494" s="18"/>
      <c r="D1494" s="18"/>
      <c r="E1494" s="18"/>
      <c r="F1494" s="323">
        <v>66.75</v>
      </c>
      <c r="G1494" s="323">
        <v>6.75</v>
      </c>
      <c r="H1494" s="323" t="s">
        <v>1319</v>
      </c>
    </row>
    <row r="1495" spans="1:8">
      <c r="A1495" s="21" t="s">
        <v>1608</v>
      </c>
      <c r="B1495" s="18"/>
      <c r="C1495" s="18"/>
      <c r="D1495" s="18"/>
      <c r="E1495" s="18"/>
      <c r="F1495" s="323">
        <v>66.75</v>
      </c>
      <c r="G1495" s="323">
        <v>7.75</v>
      </c>
      <c r="H1495" s="323" t="s">
        <v>1319</v>
      </c>
    </row>
    <row r="1496" spans="1:8">
      <c r="A1496" s="21" t="s">
        <v>1609</v>
      </c>
      <c r="B1496" s="18"/>
      <c r="C1496" s="18"/>
      <c r="D1496" s="18"/>
      <c r="E1496" s="18"/>
      <c r="F1496" s="323">
        <v>66.75</v>
      </c>
      <c r="G1496" s="323">
        <v>8.75</v>
      </c>
      <c r="H1496" s="323" t="s">
        <v>1319</v>
      </c>
    </row>
    <row r="1497" spans="1:8">
      <c r="A1497" s="21" t="s">
        <v>1610</v>
      </c>
      <c r="B1497" s="18"/>
      <c r="C1497" s="18"/>
      <c r="D1497" s="18"/>
      <c r="E1497" s="18"/>
      <c r="F1497" s="323">
        <v>66.75</v>
      </c>
      <c r="G1497" s="323">
        <v>9.75</v>
      </c>
      <c r="H1497" s="323" t="s">
        <v>1319</v>
      </c>
    </row>
    <row r="1498" spans="1:8">
      <c r="A1498" s="21" t="s">
        <v>1611</v>
      </c>
      <c r="B1498" s="18"/>
      <c r="C1498" s="18"/>
      <c r="D1498" s="18"/>
      <c r="E1498" s="18"/>
      <c r="F1498" s="323">
        <v>66.75</v>
      </c>
      <c r="G1498" s="323">
        <v>10.75</v>
      </c>
      <c r="H1498" s="323" t="s">
        <v>1319</v>
      </c>
    </row>
    <row r="1499" spans="1:8">
      <c r="A1499" s="21" t="s">
        <v>1612</v>
      </c>
      <c r="B1499" s="18"/>
      <c r="C1499" s="18"/>
      <c r="D1499" s="18"/>
      <c r="E1499" s="18"/>
      <c r="F1499" s="323">
        <v>66.75</v>
      </c>
      <c r="G1499" s="323">
        <v>11.75</v>
      </c>
      <c r="H1499" s="323" t="s">
        <v>1319</v>
      </c>
    </row>
    <row r="1500" spans="1:8">
      <c r="A1500" s="21" t="s">
        <v>1613</v>
      </c>
      <c r="B1500" s="18"/>
      <c r="C1500" s="18"/>
      <c r="D1500" s="18"/>
      <c r="E1500" s="18"/>
      <c r="F1500" s="323">
        <v>66.75</v>
      </c>
      <c r="G1500" s="323">
        <v>12.75</v>
      </c>
      <c r="H1500" s="323" t="s">
        <v>1319</v>
      </c>
    </row>
    <row r="1501" spans="1:8">
      <c r="A1501" s="21" t="s">
        <v>1614</v>
      </c>
      <c r="B1501" s="18"/>
      <c r="C1501" s="18"/>
      <c r="D1501" s="18"/>
      <c r="E1501" s="18"/>
      <c r="F1501" s="323">
        <v>66.75</v>
      </c>
      <c r="G1501" s="323">
        <v>13.75</v>
      </c>
      <c r="H1501" s="323" t="s">
        <v>1319</v>
      </c>
    </row>
    <row r="1502" spans="1:8">
      <c r="A1502" s="21" t="s">
        <v>1615</v>
      </c>
      <c r="B1502" s="18"/>
      <c r="C1502" s="18"/>
      <c r="D1502" s="18"/>
      <c r="E1502" s="18"/>
      <c r="F1502" s="323">
        <v>66.75</v>
      </c>
      <c r="G1502" s="323">
        <v>14.75</v>
      </c>
      <c r="H1502" s="323" t="s">
        <v>1319</v>
      </c>
    </row>
    <row r="1503" spans="1:8">
      <c r="A1503" s="21" t="s">
        <v>1616</v>
      </c>
      <c r="B1503" s="18"/>
      <c r="C1503" s="18"/>
      <c r="D1503" s="18"/>
      <c r="E1503" s="18"/>
      <c r="F1503" s="323">
        <v>67.25</v>
      </c>
      <c r="G1503" s="323">
        <v>-17.25</v>
      </c>
      <c r="H1503" s="323" t="s">
        <v>1191</v>
      </c>
    </row>
    <row r="1504" spans="1:8">
      <c r="A1504" s="21" t="s">
        <v>1617</v>
      </c>
      <c r="B1504" s="18"/>
      <c r="C1504" s="18"/>
      <c r="D1504" s="18"/>
      <c r="E1504" s="18"/>
      <c r="F1504" s="323">
        <v>67.25</v>
      </c>
      <c r="G1504" s="323">
        <v>-16.25</v>
      </c>
      <c r="H1504" s="323" t="s">
        <v>1191</v>
      </c>
    </row>
    <row r="1505" spans="1:8">
      <c r="A1505" s="21" t="s">
        <v>1618</v>
      </c>
      <c r="B1505" s="18"/>
      <c r="C1505" s="18"/>
      <c r="D1505" s="18"/>
      <c r="E1505" s="18"/>
      <c r="F1505" s="323">
        <v>67.25</v>
      </c>
      <c r="G1505" s="323">
        <v>-15.25</v>
      </c>
      <c r="H1505" s="323" t="s">
        <v>1191</v>
      </c>
    </row>
    <row r="1506" spans="1:8">
      <c r="A1506" s="21" t="s">
        <v>1619</v>
      </c>
      <c r="B1506" s="18"/>
      <c r="C1506" s="18"/>
      <c r="D1506" s="18"/>
      <c r="E1506" s="18"/>
      <c r="F1506" s="323">
        <v>67.25</v>
      </c>
      <c r="G1506" s="323">
        <v>-14.25</v>
      </c>
      <c r="H1506" s="323" t="s">
        <v>1191</v>
      </c>
    </row>
    <row r="1507" spans="1:8">
      <c r="A1507" s="21" t="s">
        <v>1620</v>
      </c>
      <c r="B1507" s="18"/>
      <c r="C1507" s="18"/>
      <c r="D1507" s="18"/>
      <c r="E1507" s="18"/>
      <c r="F1507" s="323">
        <v>67.25</v>
      </c>
      <c r="G1507" s="323">
        <v>-13.25</v>
      </c>
      <c r="H1507" s="323" t="s">
        <v>1191</v>
      </c>
    </row>
    <row r="1508" spans="1:8">
      <c r="A1508" s="21" t="s">
        <v>1621</v>
      </c>
      <c r="B1508" s="18"/>
      <c r="C1508" s="18"/>
      <c r="D1508" s="18"/>
      <c r="E1508" s="18"/>
      <c r="F1508" s="323">
        <v>67.25</v>
      </c>
      <c r="G1508" s="323">
        <v>-12.25</v>
      </c>
      <c r="H1508" s="323" t="s">
        <v>1191</v>
      </c>
    </row>
    <row r="1509" spans="1:8">
      <c r="A1509" s="21" t="s">
        <v>1622</v>
      </c>
      <c r="B1509" s="18"/>
      <c r="C1509" s="18"/>
      <c r="D1509" s="18"/>
      <c r="E1509" s="18"/>
      <c r="F1509" s="323">
        <v>67.25</v>
      </c>
      <c r="G1509" s="323">
        <v>-11.25</v>
      </c>
      <c r="H1509" s="323" t="s">
        <v>1191</v>
      </c>
    </row>
    <row r="1510" spans="1:8">
      <c r="A1510" s="21" t="s">
        <v>1623</v>
      </c>
      <c r="B1510" s="18"/>
      <c r="C1510" s="18"/>
      <c r="D1510" s="18"/>
      <c r="E1510" s="18"/>
      <c r="F1510" s="323">
        <v>67.25</v>
      </c>
      <c r="G1510" s="323">
        <v>-10.25</v>
      </c>
      <c r="H1510" s="323" t="s">
        <v>1319</v>
      </c>
    </row>
    <row r="1511" spans="1:8">
      <c r="A1511" s="21" t="s">
        <v>1624</v>
      </c>
      <c r="B1511" s="18"/>
      <c r="C1511" s="18"/>
      <c r="D1511" s="18"/>
      <c r="E1511" s="18"/>
      <c r="F1511" s="323">
        <v>67.25</v>
      </c>
      <c r="G1511" s="323">
        <v>-9.25</v>
      </c>
      <c r="H1511" s="323" t="s">
        <v>1319</v>
      </c>
    </row>
    <row r="1512" spans="1:8">
      <c r="A1512" s="21" t="s">
        <v>1625</v>
      </c>
      <c r="B1512" s="18"/>
      <c r="C1512" s="18"/>
      <c r="D1512" s="18"/>
      <c r="E1512" s="18"/>
      <c r="F1512" s="323">
        <v>67.25</v>
      </c>
      <c r="G1512" s="323">
        <v>-8.25</v>
      </c>
      <c r="H1512" s="323" t="s">
        <v>1319</v>
      </c>
    </row>
    <row r="1513" spans="1:8">
      <c r="A1513" s="21" t="s">
        <v>1626</v>
      </c>
      <c r="B1513" s="18"/>
      <c r="C1513" s="18"/>
      <c r="D1513" s="18"/>
      <c r="E1513" s="18"/>
      <c r="F1513" s="323">
        <v>67.25</v>
      </c>
      <c r="G1513" s="323">
        <v>-7.25</v>
      </c>
      <c r="H1513" s="323" t="s">
        <v>1319</v>
      </c>
    </row>
    <row r="1514" spans="1:8">
      <c r="A1514" s="21" t="s">
        <v>1627</v>
      </c>
      <c r="B1514" s="18"/>
      <c r="C1514" s="18"/>
      <c r="D1514" s="18"/>
      <c r="E1514" s="18"/>
      <c r="F1514" s="323">
        <v>67.25</v>
      </c>
      <c r="G1514" s="323">
        <v>-6.25</v>
      </c>
      <c r="H1514" s="323" t="s">
        <v>1319</v>
      </c>
    </row>
    <row r="1515" spans="1:8">
      <c r="A1515" s="21" t="s">
        <v>1628</v>
      </c>
      <c r="B1515" s="18"/>
      <c r="C1515" s="18"/>
      <c r="D1515" s="18"/>
      <c r="E1515" s="18"/>
      <c r="F1515" s="323">
        <v>67.25</v>
      </c>
      <c r="G1515" s="323">
        <v>-5.25</v>
      </c>
      <c r="H1515" s="323" t="s">
        <v>1319</v>
      </c>
    </row>
    <row r="1516" spans="1:8">
      <c r="A1516" s="21" t="s">
        <v>1629</v>
      </c>
      <c r="B1516" s="18"/>
      <c r="C1516" s="18"/>
      <c r="D1516" s="18"/>
      <c r="E1516" s="18"/>
      <c r="F1516" s="323">
        <v>67.25</v>
      </c>
      <c r="G1516" s="323">
        <v>-4.25</v>
      </c>
      <c r="H1516" s="323" t="s">
        <v>1319</v>
      </c>
    </row>
    <row r="1517" spans="1:8">
      <c r="A1517" s="21" t="s">
        <v>1630</v>
      </c>
      <c r="B1517" s="18"/>
      <c r="C1517" s="18"/>
      <c r="D1517" s="18"/>
      <c r="E1517" s="18"/>
      <c r="F1517" s="323">
        <v>67.25</v>
      </c>
      <c r="G1517" s="323">
        <v>-3.25</v>
      </c>
      <c r="H1517" s="323" t="s">
        <v>1319</v>
      </c>
    </row>
    <row r="1518" spans="1:8">
      <c r="A1518" s="21" t="s">
        <v>1631</v>
      </c>
      <c r="B1518" s="18"/>
      <c r="C1518" s="18"/>
      <c r="D1518" s="18"/>
      <c r="E1518" s="18"/>
      <c r="F1518" s="323">
        <v>67.25</v>
      </c>
      <c r="G1518" s="323">
        <v>-2.25</v>
      </c>
      <c r="H1518" s="323" t="s">
        <v>1319</v>
      </c>
    </row>
    <row r="1519" spans="1:8">
      <c r="A1519" s="21" t="s">
        <v>1632</v>
      </c>
      <c r="B1519" s="18"/>
      <c r="C1519" s="18"/>
      <c r="D1519" s="18"/>
      <c r="E1519" s="18"/>
      <c r="F1519" s="323">
        <v>67.25</v>
      </c>
      <c r="G1519" s="323">
        <v>-1.25</v>
      </c>
      <c r="H1519" s="323" t="s">
        <v>1319</v>
      </c>
    </row>
    <row r="1520" spans="1:8">
      <c r="A1520" s="21" t="s">
        <v>1633</v>
      </c>
      <c r="B1520" s="18"/>
      <c r="C1520" s="18"/>
      <c r="D1520" s="18"/>
      <c r="E1520" s="18"/>
      <c r="F1520" s="323">
        <v>67.25</v>
      </c>
      <c r="G1520" s="323">
        <v>-0.25</v>
      </c>
      <c r="H1520" s="323" t="s">
        <v>1319</v>
      </c>
    </row>
    <row r="1521" spans="1:8">
      <c r="A1521" s="21" t="s">
        <v>1634</v>
      </c>
      <c r="B1521" s="18"/>
      <c r="C1521" s="18"/>
      <c r="D1521" s="18"/>
      <c r="E1521" s="18"/>
      <c r="F1521" s="323">
        <v>67.25</v>
      </c>
      <c r="G1521" s="323">
        <v>0.75</v>
      </c>
      <c r="H1521" s="323" t="s">
        <v>1319</v>
      </c>
    </row>
    <row r="1522" spans="1:8">
      <c r="A1522" s="21" t="s">
        <v>1635</v>
      </c>
      <c r="B1522" s="18"/>
      <c r="C1522" s="18"/>
      <c r="D1522" s="18"/>
      <c r="E1522" s="18"/>
      <c r="F1522" s="323">
        <v>67.25</v>
      </c>
      <c r="G1522" s="323">
        <v>1.75</v>
      </c>
      <c r="H1522" s="323" t="s">
        <v>1319</v>
      </c>
    </row>
    <row r="1523" spans="1:8">
      <c r="A1523" s="21" t="s">
        <v>1636</v>
      </c>
      <c r="B1523" s="18"/>
      <c r="C1523" s="18"/>
      <c r="D1523" s="18"/>
      <c r="E1523" s="18"/>
      <c r="F1523" s="323">
        <v>67.25</v>
      </c>
      <c r="G1523" s="323">
        <v>2.75</v>
      </c>
      <c r="H1523" s="323" t="s">
        <v>1319</v>
      </c>
    </row>
    <row r="1524" spans="1:8">
      <c r="A1524" s="21" t="s">
        <v>1637</v>
      </c>
      <c r="B1524" s="18"/>
      <c r="C1524" s="18"/>
      <c r="D1524" s="18"/>
      <c r="E1524" s="18"/>
      <c r="F1524" s="323">
        <v>67.25</v>
      </c>
      <c r="G1524" s="323">
        <v>3.75</v>
      </c>
      <c r="H1524" s="323" t="s">
        <v>1319</v>
      </c>
    </row>
    <row r="1525" spans="1:8">
      <c r="A1525" s="21" t="s">
        <v>1638</v>
      </c>
      <c r="B1525" s="18"/>
      <c r="C1525" s="18"/>
      <c r="D1525" s="18"/>
      <c r="E1525" s="18"/>
      <c r="F1525" s="323">
        <v>67.25</v>
      </c>
      <c r="G1525" s="323">
        <v>4.75</v>
      </c>
      <c r="H1525" s="323" t="s">
        <v>1319</v>
      </c>
    </row>
    <row r="1526" spans="1:8">
      <c r="A1526" s="21" t="s">
        <v>1639</v>
      </c>
      <c r="B1526" s="18"/>
      <c r="C1526" s="18"/>
      <c r="D1526" s="18"/>
      <c r="E1526" s="18"/>
      <c r="F1526" s="323">
        <v>67.25</v>
      </c>
      <c r="G1526" s="323">
        <v>5.75</v>
      </c>
      <c r="H1526" s="323" t="s">
        <v>1319</v>
      </c>
    </row>
    <row r="1527" spans="1:8">
      <c r="A1527" s="21" t="s">
        <v>1640</v>
      </c>
      <c r="B1527" s="18"/>
      <c r="C1527" s="18"/>
      <c r="D1527" s="18"/>
      <c r="E1527" s="18"/>
      <c r="F1527" s="323">
        <v>67.25</v>
      </c>
      <c r="G1527" s="323">
        <v>6.75</v>
      </c>
      <c r="H1527" s="323" t="s">
        <v>1319</v>
      </c>
    </row>
    <row r="1528" spans="1:8">
      <c r="A1528" s="21" t="s">
        <v>1641</v>
      </c>
      <c r="B1528" s="18"/>
      <c r="C1528" s="18"/>
      <c r="D1528" s="18"/>
      <c r="E1528" s="18"/>
      <c r="F1528" s="323">
        <v>67.25</v>
      </c>
      <c r="G1528" s="323">
        <v>7.75</v>
      </c>
      <c r="H1528" s="323" t="s">
        <v>1319</v>
      </c>
    </row>
    <row r="1529" spans="1:8">
      <c r="A1529" s="21" t="s">
        <v>1642</v>
      </c>
      <c r="B1529" s="18"/>
      <c r="C1529" s="18"/>
      <c r="D1529" s="18"/>
      <c r="E1529" s="18"/>
      <c r="F1529" s="323">
        <v>67.25</v>
      </c>
      <c r="G1529" s="323">
        <v>8.75</v>
      </c>
      <c r="H1529" s="323" t="s">
        <v>1319</v>
      </c>
    </row>
    <row r="1530" spans="1:8">
      <c r="A1530" s="21" t="s">
        <v>1643</v>
      </c>
      <c r="B1530" s="18"/>
      <c r="C1530" s="18"/>
      <c r="D1530" s="18"/>
      <c r="E1530" s="18"/>
      <c r="F1530" s="323">
        <v>67.25</v>
      </c>
      <c r="G1530" s="323">
        <v>9.75</v>
      </c>
      <c r="H1530" s="323" t="s">
        <v>1319</v>
      </c>
    </row>
    <row r="1531" spans="1:8">
      <c r="A1531" s="21" t="s">
        <v>1644</v>
      </c>
      <c r="B1531" s="18"/>
      <c r="C1531" s="18"/>
      <c r="D1531" s="18"/>
      <c r="E1531" s="18"/>
      <c r="F1531" s="323">
        <v>67.25</v>
      </c>
      <c r="G1531" s="323">
        <v>10.75</v>
      </c>
      <c r="H1531" s="323" t="s">
        <v>1319</v>
      </c>
    </row>
    <row r="1532" spans="1:8">
      <c r="A1532" s="21" t="s">
        <v>1645</v>
      </c>
      <c r="B1532" s="18"/>
      <c r="C1532" s="18"/>
      <c r="D1532" s="18"/>
      <c r="E1532" s="18"/>
      <c r="F1532" s="323">
        <v>67.25</v>
      </c>
      <c r="G1532" s="323">
        <v>11.75</v>
      </c>
      <c r="H1532" s="323" t="s">
        <v>1319</v>
      </c>
    </row>
    <row r="1533" spans="1:8">
      <c r="A1533" s="21" t="s">
        <v>1646</v>
      </c>
      <c r="B1533" s="18"/>
      <c r="C1533" s="18"/>
      <c r="D1533" s="18"/>
      <c r="E1533" s="18"/>
      <c r="F1533" s="323">
        <v>67.25</v>
      </c>
      <c r="G1533" s="323">
        <v>12.75</v>
      </c>
      <c r="H1533" s="323" t="s">
        <v>1319</v>
      </c>
    </row>
    <row r="1534" spans="1:8">
      <c r="A1534" s="21" t="s">
        <v>1647</v>
      </c>
      <c r="B1534" s="18"/>
      <c r="C1534" s="18"/>
      <c r="D1534" s="18"/>
      <c r="E1534" s="18"/>
      <c r="F1534" s="323">
        <v>67.25</v>
      </c>
      <c r="G1534" s="323">
        <v>13.75</v>
      </c>
      <c r="H1534" s="323" t="s">
        <v>1319</v>
      </c>
    </row>
    <row r="1535" spans="1:8">
      <c r="A1535" s="21" t="s">
        <v>1648</v>
      </c>
      <c r="B1535" s="18"/>
      <c r="C1535" s="18"/>
      <c r="D1535" s="18"/>
      <c r="E1535" s="18"/>
      <c r="F1535" s="323">
        <v>67.25</v>
      </c>
      <c r="G1535" s="323">
        <v>14.75</v>
      </c>
      <c r="H1535" s="323" t="s">
        <v>1319</v>
      </c>
    </row>
    <row r="1536" spans="1:8">
      <c r="A1536" s="21" t="s">
        <v>1649</v>
      </c>
      <c r="B1536" s="18"/>
      <c r="C1536" s="18"/>
      <c r="D1536" s="18"/>
      <c r="E1536" s="18"/>
      <c r="F1536" s="323">
        <v>67.75</v>
      </c>
      <c r="G1536" s="323">
        <v>-17.25</v>
      </c>
      <c r="H1536" s="323" t="s">
        <v>1191</v>
      </c>
    </row>
    <row r="1537" spans="1:8">
      <c r="A1537" s="21" t="s">
        <v>1650</v>
      </c>
      <c r="B1537" s="18"/>
      <c r="C1537" s="18"/>
      <c r="D1537" s="18"/>
      <c r="E1537" s="18"/>
      <c r="F1537" s="323">
        <v>67.75</v>
      </c>
      <c r="G1537" s="323">
        <v>-16.25</v>
      </c>
      <c r="H1537" s="323" t="s">
        <v>1191</v>
      </c>
    </row>
    <row r="1538" spans="1:8">
      <c r="A1538" s="21" t="s">
        <v>1651</v>
      </c>
      <c r="B1538" s="18"/>
      <c r="C1538" s="18"/>
      <c r="D1538" s="18"/>
      <c r="E1538" s="18"/>
      <c r="F1538" s="323">
        <v>67.75</v>
      </c>
      <c r="G1538" s="323">
        <v>-15.25</v>
      </c>
      <c r="H1538" s="323" t="s">
        <v>1191</v>
      </c>
    </row>
    <row r="1539" spans="1:8">
      <c r="A1539" s="21" t="s">
        <v>1652</v>
      </c>
      <c r="B1539" s="18"/>
      <c r="C1539" s="18"/>
      <c r="D1539" s="18"/>
      <c r="E1539" s="18"/>
      <c r="F1539" s="323">
        <v>67.75</v>
      </c>
      <c r="G1539" s="323">
        <v>-14.25</v>
      </c>
      <c r="H1539" s="323" t="s">
        <v>1191</v>
      </c>
    </row>
    <row r="1540" spans="1:8">
      <c r="A1540" s="21" t="s">
        <v>1653</v>
      </c>
      <c r="B1540" s="18"/>
      <c r="C1540" s="18"/>
      <c r="D1540" s="18"/>
      <c r="E1540" s="18"/>
      <c r="F1540" s="323">
        <v>67.75</v>
      </c>
      <c r="G1540" s="323">
        <v>-13.25</v>
      </c>
      <c r="H1540" s="323" t="s">
        <v>1191</v>
      </c>
    </row>
    <row r="1541" spans="1:8">
      <c r="A1541" s="21" t="s">
        <v>1654</v>
      </c>
      <c r="B1541" s="18"/>
      <c r="C1541" s="18"/>
      <c r="D1541" s="18"/>
      <c r="E1541" s="18"/>
      <c r="F1541" s="323">
        <v>67.75</v>
      </c>
      <c r="G1541" s="323">
        <v>-12.25</v>
      </c>
      <c r="H1541" s="323" t="s">
        <v>1191</v>
      </c>
    </row>
    <row r="1542" spans="1:8">
      <c r="A1542" s="21" t="s">
        <v>1655</v>
      </c>
      <c r="B1542" s="18"/>
      <c r="C1542" s="18"/>
      <c r="D1542" s="18"/>
      <c r="E1542" s="18"/>
      <c r="F1542" s="323">
        <v>67.75</v>
      </c>
      <c r="G1542" s="323">
        <v>-11.25</v>
      </c>
      <c r="H1542" s="323" t="s">
        <v>1191</v>
      </c>
    </row>
    <row r="1543" spans="1:8">
      <c r="A1543" s="21" t="s">
        <v>1656</v>
      </c>
      <c r="B1543" s="18"/>
      <c r="C1543" s="18"/>
      <c r="D1543" s="18"/>
      <c r="E1543" s="18"/>
      <c r="F1543" s="323">
        <v>67.75</v>
      </c>
      <c r="G1543" s="323">
        <v>-10.25</v>
      </c>
      <c r="H1543" s="323" t="s">
        <v>1319</v>
      </c>
    </row>
    <row r="1544" spans="1:8">
      <c r="A1544" s="21" t="s">
        <v>1657</v>
      </c>
      <c r="B1544" s="18"/>
      <c r="C1544" s="18"/>
      <c r="D1544" s="18"/>
      <c r="E1544" s="18"/>
      <c r="F1544" s="323">
        <v>67.75</v>
      </c>
      <c r="G1544" s="323">
        <v>-9.25</v>
      </c>
      <c r="H1544" s="323" t="s">
        <v>1319</v>
      </c>
    </row>
    <row r="1545" spans="1:8">
      <c r="A1545" s="21" t="s">
        <v>1658</v>
      </c>
      <c r="B1545" s="18"/>
      <c r="C1545" s="18"/>
      <c r="D1545" s="18"/>
      <c r="E1545" s="18"/>
      <c r="F1545" s="323">
        <v>67.75</v>
      </c>
      <c r="G1545" s="323">
        <v>-8.25</v>
      </c>
      <c r="H1545" s="323" t="s">
        <v>1319</v>
      </c>
    </row>
    <row r="1546" spans="1:8">
      <c r="A1546" s="21" t="s">
        <v>1659</v>
      </c>
      <c r="B1546" s="18"/>
      <c r="C1546" s="18"/>
      <c r="D1546" s="18"/>
      <c r="E1546" s="18"/>
      <c r="F1546" s="323">
        <v>67.75</v>
      </c>
      <c r="G1546" s="323">
        <v>-7.25</v>
      </c>
      <c r="H1546" s="323" t="s">
        <v>1319</v>
      </c>
    </row>
    <row r="1547" spans="1:8">
      <c r="A1547" s="21" t="s">
        <v>1660</v>
      </c>
      <c r="B1547" s="18"/>
      <c r="C1547" s="18"/>
      <c r="D1547" s="18"/>
      <c r="E1547" s="18"/>
      <c r="F1547" s="323">
        <v>67.75</v>
      </c>
      <c r="G1547" s="323">
        <v>-6.25</v>
      </c>
      <c r="H1547" s="323" t="s">
        <v>1319</v>
      </c>
    </row>
    <row r="1548" spans="1:8">
      <c r="A1548" s="21" t="s">
        <v>1661</v>
      </c>
      <c r="B1548" s="18"/>
      <c r="C1548" s="18"/>
      <c r="D1548" s="18"/>
      <c r="E1548" s="18"/>
      <c r="F1548" s="323">
        <v>67.75</v>
      </c>
      <c r="G1548" s="323">
        <v>-5.25</v>
      </c>
      <c r="H1548" s="323" t="s">
        <v>1319</v>
      </c>
    </row>
    <row r="1549" spans="1:8">
      <c r="A1549" s="21" t="s">
        <v>1662</v>
      </c>
      <c r="B1549" s="18"/>
      <c r="C1549" s="18"/>
      <c r="D1549" s="18"/>
      <c r="E1549" s="18"/>
      <c r="F1549" s="323">
        <v>67.75</v>
      </c>
      <c r="G1549" s="323">
        <v>-4.25</v>
      </c>
      <c r="H1549" s="323" t="s">
        <v>1319</v>
      </c>
    </row>
    <row r="1550" spans="1:8">
      <c r="A1550" s="21" t="s">
        <v>1663</v>
      </c>
      <c r="B1550" s="18"/>
      <c r="C1550" s="18"/>
      <c r="D1550" s="18"/>
      <c r="E1550" s="18"/>
      <c r="F1550" s="323">
        <v>67.75</v>
      </c>
      <c r="G1550" s="323">
        <v>-3.25</v>
      </c>
      <c r="H1550" s="323" t="s">
        <v>1319</v>
      </c>
    </row>
    <row r="1551" spans="1:8">
      <c r="A1551" s="21" t="s">
        <v>1664</v>
      </c>
      <c r="B1551" s="18"/>
      <c r="C1551" s="18"/>
      <c r="D1551" s="18"/>
      <c r="E1551" s="18"/>
      <c r="F1551" s="323">
        <v>67.75</v>
      </c>
      <c r="G1551" s="323">
        <v>-2.25</v>
      </c>
      <c r="H1551" s="323" t="s">
        <v>1319</v>
      </c>
    </row>
    <row r="1552" spans="1:8">
      <c r="A1552" s="21" t="s">
        <v>1665</v>
      </c>
      <c r="B1552" s="18"/>
      <c r="C1552" s="18"/>
      <c r="D1552" s="18"/>
      <c r="E1552" s="18"/>
      <c r="F1552" s="323">
        <v>67.75</v>
      </c>
      <c r="G1552" s="323">
        <v>-1.25</v>
      </c>
      <c r="H1552" s="323" t="s">
        <v>1319</v>
      </c>
    </row>
    <row r="1553" spans="1:8">
      <c r="A1553" s="21" t="s">
        <v>1666</v>
      </c>
      <c r="B1553" s="18"/>
      <c r="C1553" s="18"/>
      <c r="D1553" s="18"/>
      <c r="E1553" s="18"/>
      <c r="F1553" s="323">
        <v>67.75</v>
      </c>
      <c r="G1553" s="323">
        <v>-0.25</v>
      </c>
      <c r="H1553" s="323" t="s">
        <v>1319</v>
      </c>
    </row>
    <row r="1554" spans="1:8">
      <c r="A1554" s="21" t="s">
        <v>1667</v>
      </c>
      <c r="B1554" s="18"/>
      <c r="C1554" s="18"/>
      <c r="D1554" s="18"/>
      <c r="E1554" s="18"/>
      <c r="F1554" s="323">
        <v>67.75</v>
      </c>
      <c r="G1554" s="323">
        <v>0.75</v>
      </c>
      <c r="H1554" s="323" t="s">
        <v>1319</v>
      </c>
    </row>
    <row r="1555" spans="1:8">
      <c r="A1555" s="21" t="s">
        <v>1668</v>
      </c>
      <c r="B1555" s="18"/>
      <c r="C1555" s="18"/>
      <c r="D1555" s="18"/>
      <c r="E1555" s="18"/>
      <c r="F1555" s="323">
        <v>67.75</v>
      </c>
      <c r="G1555" s="323">
        <v>1.75</v>
      </c>
      <c r="H1555" s="323" t="s">
        <v>1319</v>
      </c>
    </row>
    <row r="1556" spans="1:8">
      <c r="A1556" s="21" t="s">
        <v>1669</v>
      </c>
      <c r="B1556" s="18"/>
      <c r="C1556" s="18"/>
      <c r="D1556" s="18"/>
      <c r="E1556" s="18"/>
      <c r="F1556" s="323">
        <v>67.75</v>
      </c>
      <c r="G1556" s="323">
        <v>2.75</v>
      </c>
      <c r="H1556" s="323" t="s">
        <v>1319</v>
      </c>
    </row>
    <row r="1557" spans="1:8">
      <c r="A1557" s="21" t="s">
        <v>1670</v>
      </c>
      <c r="B1557" s="18"/>
      <c r="C1557" s="18"/>
      <c r="D1557" s="18"/>
      <c r="E1557" s="18"/>
      <c r="F1557" s="323">
        <v>67.75</v>
      </c>
      <c r="G1557" s="323">
        <v>3.75</v>
      </c>
      <c r="H1557" s="323" t="s">
        <v>1319</v>
      </c>
    </row>
    <row r="1558" spans="1:8">
      <c r="A1558" s="21" t="s">
        <v>1671</v>
      </c>
      <c r="B1558" s="18"/>
      <c r="C1558" s="18"/>
      <c r="D1558" s="18"/>
      <c r="E1558" s="18"/>
      <c r="F1558" s="323">
        <v>67.75</v>
      </c>
      <c r="G1558" s="323">
        <v>4.75</v>
      </c>
      <c r="H1558" s="323" t="s">
        <v>1319</v>
      </c>
    </row>
    <row r="1559" spans="1:8">
      <c r="A1559" s="21" t="s">
        <v>1672</v>
      </c>
      <c r="B1559" s="18"/>
      <c r="C1559" s="18"/>
      <c r="D1559" s="18"/>
      <c r="E1559" s="18"/>
      <c r="F1559" s="323">
        <v>67.75</v>
      </c>
      <c r="G1559" s="323">
        <v>5.75</v>
      </c>
      <c r="H1559" s="323" t="s">
        <v>1319</v>
      </c>
    </row>
    <row r="1560" spans="1:8">
      <c r="A1560" s="21" t="s">
        <v>1673</v>
      </c>
      <c r="B1560" s="18"/>
      <c r="C1560" s="18"/>
      <c r="D1560" s="18"/>
      <c r="E1560" s="18"/>
      <c r="F1560" s="323">
        <v>67.75</v>
      </c>
      <c r="G1560" s="323">
        <v>6.75</v>
      </c>
      <c r="H1560" s="323" t="s">
        <v>1319</v>
      </c>
    </row>
    <row r="1561" spans="1:8">
      <c r="A1561" s="21" t="s">
        <v>1674</v>
      </c>
      <c r="B1561" s="18"/>
      <c r="C1561" s="18"/>
      <c r="D1561" s="18"/>
      <c r="E1561" s="18"/>
      <c r="F1561" s="323">
        <v>67.75</v>
      </c>
      <c r="G1561" s="323">
        <v>7.75</v>
      </c>
      <c r="H1561" s="323" t="s">
        <v>1319</v>
      </c>
    </row>
    <row r="1562" spans="1:8">
      <c r="A1562" s="21" t="s">
        <v>1675</v>
      </c>
      <c r="B1562" s="18"/>
      <c r="C1562" s="18"/>
      <c r="D1562" s="18"/>
      <c r="E1562" s="18"/>
      <c r="F1562" s="323">
        <v>67.75</v>
      </c>
      <c r="G1562" s="323">
        <v>8.75</v>
      </c>
      <c r="H1562" s="323" t="s">
        <v>1319</v>
      </c>
    </row>
    <row r="1563" spans="1:8">
      <c r="A1563" s="21" t="s">
        <v>1676</v>
      </c>
      <c r="B1563" s="18"/>
      <c r="C1563" s="18"/>
      <c r="D1563" s="18"/>
      <c r="E1563" s="18"/>
      <c r="F1563" s="323">
        <v>67.75</v>
      </c>
      <c r="G1563" s="323">
        <v>9.75</v>
      </c>
      <c r="H1563" s="323" t="s">
        <v>1319</v>
      </c>
    </row>
    <row r="1564" spans="1:8">
      <c r="A1564" s="21" t="s">
        <v>1677</v>
      </c>
      <c r="B1564" s="18"/>
      <c r="C1564" s="18"/>
      <c r="D1564" s="18"/>
      <c r="E1564" s="18"/>
      <c r="F1564" s="323">
        <v>67.75</v>
      </c>
      <c r="G1564" s="323">
        <v>10.75</v>
      </c>
      <c r="H1564" s="323" t="s">
        <v>1319</v>
      </c>
    </row>
    <row r="1565" spans="1:8">
      <c r="A1565" s="21" t="s">
        <v>1678</v>
      </c>
      <c r="B1565" s="18"/>
      <c r="C1565" s="18"/>
      <c r="D1565" s="18"/>
      <c r="E1565" s="18"/>
      <c r="F1565" s="323">
        <v>67.75</v>
      </c>
      <c r="G1565" s="323">
        <v>11.75</v>
      </c>
      <c r="H1565" s="323" t="s">
        <v>1319</v>
      </c>
    </row>
    <row r="1566" spans="1:8">
      <c r="A1566" s="21" t="s">
        <v>1679</v>
      </c>
      <c r="B1566" s="18"/>
      <c r="C1566" s="18"/>
      <c r="D1566" s="18"/>
      <c r="E1566" s="18"/>
      <c r="F1566" s="323">
        <v>67.75</v>
      </c>
      <c r="G1566" s="323">
        <v>12.75</v>
      </c>
      <c r="H1566" s="323" t="s">
        <v>1319</v>
      </c>
    </row>
    <row r="1567" spans="1:8">
      <c r="A1567" s="21" t="s">
        <v>1680</v>
      </c>
      <c r="B1567" s="18"/>
      <c r="C1567" s="18"/>
      <c r="D1567" s="18"/>
      <c r="E1567" s="18"/>
      <c r="F1567" s="323">
        <v>67.75</v>
      </c>
      <c r="G1567" s="323">
        <v>13.75</v>
      </c>
      <c r="H1567" s="323" t="s">
        <v>1319</v>
      </c>
    </row>
    <row r="1568" spans="1:8">
      <c r="A1568" s="21" t="s">
        <v>1681</v>
      </c>
      <c r="B1568" s="18"/>
      <c r="C1568" s="18"/>
      <c r="D1568" s="18"/>
      <c r="E1568" s="18"/>
      <c r="F1568" s="323">
        <v>67.75</v>
      </c>
      <c r="G1568" s="323">
        <v>14.75</v>
      </c>
      <c r="H1568" s="323" t="s">
        <v>1319</v>
      </c>
    </row>
    <row r="1569" spans="1:8">
      <c r="A1569" s="21" t="s">
        <v>1682</v>
      </c>
      <c r="B1569" s="18"/>
      <c r="C1569" s="18"/>
      <c r="D1569" s="18"/>
      <c r="E1569" s="18"/>
      <c r="F1569" s="323">
        <v>68.25</v>
      </c>
      <c r="G1569" s="323">
        <v>-17.25</v>
      </c>
      <c r="H1569" s="323" t="s">
        <v>1191</v>
      </c>
    </row>
    <row r="1570" spans="1:8">
      <c r="A1570" s="21" t="s">
        <v>1683</v>
      </c>
      <c r="B1570" s="18"/>
      <c r="C1570" s="18"/>
      <c r="D1570" s="18"/>
      <c r="E1570" s="18"/>
      <c r="F1570" s="323">
        <v>68.25</v>
      </c>
      <c r="G1570" s="323">
        <v>-16.25</v>
      </c>
      <c r="H1570" s="323" t="s">
        <v>1191</v>
      </c>
    </row>
    <row r="1571" spans="1:8">
      <c r="A1571" s="21" t="s">
        <v>1684</v>
      </c>
      <c r="B1571" s="18"/>
      <c r="C1571" s="18"/>
      <c r="D1571" s="18"/>
      <c r="E1571" s="18"/>
      <c r="F1571" s="323">
        <v>68.25</v>
      </c>
      <c r="G1571" s="323">
        <v>-15.25</v>
      </c>
      <c r="H1571" s="323" t="s">
        <v>1191</v>
      </c>
    </row>
    <row r="1572" spans="1:8">
      <c r="A1572" s="21" t="s">
        <v>1685</v>
      </c>
      <c r="B1572" s="18"/>
      <c r="C1572" s="18"/>
      <c r="D1572" s="18"/>
      <c r="E1572" s="18"/>
      <c r="F1572" s="323">
        <v>68.25</v>
      </c>
      <c r="G1572" s="323">
        <v>-14.25</v>
      </c>
      <c r="H1572" s="323" t="s">
        <v>1191</v>
      </c>
    </row>
    <row r="1573" spans="1:8">
      <c r="A1573" s="21" t="s">
        <v>1686</v>
      </c>
      <c r="B1573" s="18"/>
      <c r="C1573" s="18"/>
      <c r="D1573" s="18"/>
      <c r="E1573" s="18"/>
      <c r="F1573" s="323">
        <v>68.25</v>
      </c>
      <c r="G1573" s="323">
        <v>-13.25</v>
      </c>
      <c r="H1573" s="323" t="s">
        <v>1191</v>
      </c>
    </row>
    <row r="1574" spans="1:8">
      <c r="A1574" s="21" t="s">
        <v>1687</v>
      </c>
      <c r="B1574" s="18"/>
      <c r="C1574" s="18"/>
      <c r="D1574" s="18"/>
      <c r="E1574" s="18"/>
      <c r="F1574" s="323">
        <v>68.25</v>
      </c>
      <c r="G1574" s="323">
        <v>-12.25</v>
      </c>
      <c r="H1574" s="323" t="s">
        <v>1191</v>
      </c>
    </row>
    <row r="1575" spans="1:8">
      <c r="A1575" s="21" t="s">
        <v>1688</v>
      </c>
      <c r="B1575" s="18"/>
      <c r="C1575" s="18"/>
      <c r="D1575" s="18"/>
      <c r="E1575" s="18"/>
      <c r="F1575" s="323">
        <v>68.25</v>
      </c>
      <c r="G1575" s="323">
        <v>-11.25</v>
      </c>
      <c r="H1575" s="323" t="s">
        <v>1191</v>
      </c>
    </row>
    <row r="1576" spans="1:8">
      <c r="A1576" s="21" t="s">
        <v>1689</v>
      </c>
      <c r="B1576" s="18"/>
      <c r="C1576" s="18"/>
      <c r="D1576" s="18"/>
      <c r="E1576" s="18"/>
      <c r="F1576" s="323">
        <v>68.25</v>
      </c>
      <c r="G1576" s="323">
        <v>-10.25</v>
      </c>
      <c r="H1576" s="323" t="s">
        <v>1319</v>
      </c>
    </row>
    <row r="1577" spans="1:8">
      <c r="A1577" s="21" t="s">
        <v>1690</v>
      </c>
      <c r="B1577" s="18"/>
      <c r="C1577" s="18"/>
      <c r="D1577" s="18"/>
      <c r="E1577" s="18"/>
      <c r="F1577" s="323">
        <v>68.25</v>
      </c>
      <c r="G1577" s="323">
        <v>-9.25</v>
      </c>
      <c r="H1577" s="323" t="s">
        <v>1319</v>
      </c>
    </row>
    <row r="1578" spans="1:8">
      <c r="A1578" s="21" t="s">
        <v>1691</v>
      </c>
      <c r="B1578" s="18"/>
      <c r="C1578" s="18"/>
      <c r="D1578" s="18"/>
      <c r="E1578" s="18"/>
      <c r="F1578" s="323">
        <v>68.25</v>
      </c>
      <c r="G1578" s="323">
        <v>-8.25</v>
      </c>
      <c r="H1578" s="323" t="s">
        <v>1319</v>
      </c>
    </row>
    <row r="1579" spans="1:8">
      <c r="A1579" s="21" t="s">
        <v>1692</v>
      </c>
      <c r="B1579" s="18"/>
      <c r="C1579" s="18"/>
      <c r="D1579" s="18"/>
      <c r="E1579" s="18"/>
      <c r="F1579" s="323">
        <v>68.25</v>
      </c>
      <c r="G1579" s="323">
        <v>-7.25</v>
      </c>
      <c r="H1579" s="323" t="s">
        <v>1319</v>
      </c>
    </row>
    <row r="1580" spans="1:8">
      <c r="A1580" s="21" t="s">
        <v>1693</v>
      </c>
      <c r="B1580" s="18"/>
      <c r="C1580" s="18"/>
      <c r="D1580" s="18"/>
      <c r="E1580" s="18"/>
      <c r="F1580" s="323">
        <v>68.25</v>
      </c>
      <c r="G1580" s="323">
        <v>-6.25</v>
      </c>
      <c r="H1580" s="323" t="s">
        <v>1319</v>
      </c>
    </row>
    <row r="1581" spans="1:8">
      <c r="A1581" s="21" t="s">
        <v>1694</v>
      </c>
      <c r="B1581" s="18"/>
      <c r="C1581" s="18"/>
      <c r="D1581" s="18"/>
      <c r="E1581" s="18"/>
      <c r="F1581" s="323">
        <v>68.25</v>
      </c>
      <c r="G1581" s="323">
        <v>-5.25</v>
      </c>
      <c r="H1581" s="323" t="s">
        <v>1319</v>
      </c>
    </row>
    <row r="1582" spans="1:8">
      <c r="A1582" s="21" t="s">
        <v>1695</v>
      </c>
      <c r="B1582" s="18"/>
      <c r="C1582" s="18"/>
      <c r="D1582" s="18"/>
      <c r="E1582" s="18"/>
      <c r="F1582" s="323">
        <v>68.25</v>
      </c>
      <c r="G1582" s="323">
        <v>-4.25</v>
      </c>
      <c r="H1582" s="323" t="s">
        <v>1319</v>
      </c>
    </row>
    <row r="1583" spans="1:8">
      <c r="A1583" s="21" t="s">
        <v>1696</v>
      </c>
      <c r="B1583" s="18"/>
      <c r="C1583" s="18"/>
      <c r="D1583" s="18"/>
      <c r="E1583" s="18"/>
      <c r="F1583" s="323">
        <v>68.25</v>
      </c>
      <c r="G1583" s="323">
        <v>-3.25</v>
      </c>
      <c r="H1583" s="323" t="s">
        <v>1319</v>
      </c>
    </row>
    <row r="1584" spans="1:8">
      <c r="A1584" s="21" t="s">
        <v>1697</v>
      </c>
      <c r="B1584" s="18"/>
      <c r="C1584" s="18"/>
      <c r="D1584" s="18"/>
      <c r="E1584" s="18"/>
      <c r="F1584" s="323">
        <v>68.25</v>
      </c>
      <c r="G1584" s="323">
        <v>-2.25</v>
      </c>
      <c r="H1584" s="323" t="s">
        <v>1319</v>
      </c>
    </row>
    <row r="1585" spans="1:8">
      <c r="A1585" s="21" t="s">
        <v>1698</v>
      </c>
      <c r="B1585" s="18"/>
      <c r="C1585" s="18"/>
      <c r="D1585" s="18"/>
      <c r="E1585" s="18"/>
      <c r="F1585" s="323">
        <v>68.25</v>
      </c>
      <c r="G1585" s="323">
        <v>-1.25</v>
      </c>
      <c r="H1585" s="323" t="s">
        <v>1319</v>
      </c>
    </row>
    <row r="1586" spans="1:8">
      <c r="A1586" s="21" t="s">
        <v>1699</v>
      </c>
      <c r="B1586" s="18"/>
      <c r="C1586" s="18"/>
      <c r="D1586" s="18"/>
      <c r="E1586" s="18"/>
      <c r="F1586" s="323">
        <v>68.25</v>
      </c>
      <c r="G1586" s="323">
        <v>-0.25</v>
      </c>
      <c r="H1586" s="323" t="s">
        <v>1319</v>
      </c>
    </row>
    <row r="1587" spans="1:8">
      <c r="A1587" s="21" t="s">
        <v>1700</v>
      </c>
      <c r="B1587" s="18"/>
      <c r="C1587" s="18"/>
      <c r="D1587" s="18"/>
      <c r="E1587" s="18"/>
      <c r="F1587" s="323">
        <v>68.25</v>
      </c>
      <c r="G1587" s="323">
        <v>0.75</v>
      </c>
      <c r="H1587" s="323" t="s">
        <v>1319</v>
      </c>
    </row>
    <row r="1588" spans="1:8">
      <c r="A1588" s="21" t="s">
        <v>1701</v>
      </c>
      <c r="B1588" s="18"/>
      <c r="C1588" s="18"/>
      <c r="D1588" s="18"/>
      <c r="E1588" s="18"/>
      <c r="F1588" s="323">
        <v>68.25</v>
      </c>
      <c r="G1588" s="323">
        <v>1.75</v>
      </c>
      <c r="H1588" s="323" t="s">
        <v>1319</v>
      </c>
    </row>
    <row r="1589" spans="1:8">
      <c r="A1589" s="21" t="s">
        <v>1702</v>
      </c>
      <c r="B1589" s="18"/>
      <c r="C1589" s="18"/>
      <c r="D1589" s="18"/>
      <c r="E1589" s="18"/>
      <c r="F1589" s="323">
        <v>68.25</v>
      </c>
      <c r="G1589" s="323">
        <v>2.75</v>
      </c>
      <c r="H1589" s="323" t="s">
        <v>1319</v>
      </c>
    </row>
    <row r="1590" spans="1:8">
      <c r="A1590" s="21" t="s">
        <v>1703</v>
      </c>
      <c r="B1590" s="18"/>
      <c r="C1590" s="18"/>
      <c r="D1590" s="18"/>
      <c r="E1590" s="18"/>
      <c r="F1590" s="323">
        <v>68.25</v>
      </c>
      <c r="G1590" s="323">
        <v>3.75</v>
      </c>
      <c r="H1590" s="323" t="s">
        <v>1319</v>
      </c>
    </row>
    <row r="1591" spans="1:8">
      <c r="A1591" s="21" t="s">
        <v>1704</v>
      </c>
      <c r="B1591" s="18"/>
      <c r="C1591" s="18"/>
      <c r="D1591" s="18"/>
      <c r="E1591" s="18"/>
      <c r="F1591" s="323">
        <v>68.25</v>
      </c>
      <c r="G1591" s="323">
        <v>4.75</v>
      </c>
      <c r="H1591" s="323" t="s">
        <v>1319</v>
      </c>
    </row>
    <row r="1592" spans="1:8">
      <c r="A1592" s="21" t="s">
        <v>1705</v>
      </c>
      <c r="B1592" s="18"/>
      <c r="C1592" s="18"/>
      <c r="D1592" s="18"/>
      <c r="E1592" s="18"/>
      <c r="F1592" s="323">
        <v>68.25</v>
      </c>
      <c r="G1592" s="323">
        <v>5.75</v>
      </c>
      <c r="H1592" s="323" t="s">
        <v>1319</v>
      </c>
    </row>
    <row r="1593" spans="1:8">
      <c r="A1593" s="21" t="s">
        <v>1706</v>
      </c>
      <c r="B1593" s="18"/>
      <c r="C1593" s="18"/>
      <c r="D1593" s="18"/>
      <c r="E1593" s="18"/>
      <c r="F1593" s="323">
        <v>68.25</v>
      </c>
      <c r="G1593" s="323">
        <v>6.75</v>
      </c>
      <c r="H1593" s="323" t="s">
        <v>1319</v>
      </c>
    </row>
    <row r="1594" spans="1:8">
      <c r="A1594" s="21" t="s">
        <v>1707</v>
      </c>
      <c r="B1594" s="18"/>
      <c r="C1594" s="18"/>
      <c r="D1594" s="18"/>
      <c r="E1594" s="18"/>
      <c r="F1594" s="323">
        <v>68.25</v>
      </c>
      <c r="G1594" s="323">
        <v>7.75</v>
      </c>
      <c r="H1594" s="323" t="s">
        <v>1319</v>
      </c>
    </row>
    <row r="1595" spans="1:8">
      <c r="A1595" s="21" t="s">
        <v>1708</v>
      </c>
      <c r="B1595" s="18"/>
      <c r="C1595" s="18"/>
      <c r="D1595" s="18"/>
      <c r="E1595" s="18"/>
      <c r="F1595" s="323">
        <v>68.25</v>
      </c>
      <c r="G1595" s="323">
        <v>8.75</v>
      </c>
      <c r="H1595" s="323" t="s">
        <v>1319</v>
      </c>
    </row>
    <row r="1596" spans="1:8">
      <c r="A1596" s="21" t="s">
        <v>1709</v>
      </c>
      <c r="B1596" s="18"/>
      <c r="C1596" s="18"/>
      <c r="D1596" s="18"/>
      <c r="E1596" s="18"/>
      <c r="F1596" s="323">
        <v>68.25</v>
      </c>
      <c r="G1596" s="323">
        <v>9.75</v>
      </c>
      <c r="H1596" s="323" t="s">
        <v>1319</v>
      </c>
    </row>
    <row r="1597" spans="1:8">
      <c r="A1597" s="21" t="s">
        <v>1710</v>
      </c>
      <c r="B1597" s="18"/>
      <c r="C1597" s="18"/>
      <c r="D1597" s="18"/>
      <c r="E1597" s="18"/>
      <c r="F1597" s="323">
        <v>68.25</v>
      </c>
      <c r="G1597" s="323">
        <v>10.75</v>
      </c>
      <c r="H1597" s="323" t="s">
        <v>1319</v>
      </c>
    </row>
    <row r="1598" spans="1:8">
      <c r="A1598" s="21" t="s">
        <v>1711</v>
      </c>
      <c r="B1598" s="18"/>
      <c r="C1598" s="18"/>
      <c r="D1598" s="18"/>
      <c r="E1598" s="18"/>
      <c r="F1598" s="323">
        <v>68.25</v>
      </c>
      <c r="G1598" s="323">
        <v>11.75</v>
      </c>
      <c r="H1598" s="323" t="s">
        <v>1319</v>
      </c>
    </row>
    <row r="1599" spans="1:8">
      <c r="A1599" s="21" t="s">
        <v>1712</v>
      </c>
      <c r="B1599" s="18"/>
      <c r="C1599" s="18"/>
      <c r="D1599" s="18"/>
      <c r="E1599" s="18"/>
      <c r="F1599" s="323">
        <v>68.25</v>
      </c>
      <c r="G1599" s="323">
        <v>12.75</v>
      </c>
      <c r="H1599" s="323" t="s">
        <v>1319</v>
      </c>
    </row>
    <row r="1600" spans="1:8">
      <c r="A1600" s="21" t="s">
        <v>1713</v>
      </c>
      <c r="B1600" s="18"/>
      <c r="C1600" s="18"/>
      <c r="D1600" s="18"/>
      <c r="E1600" s="18"/>
      <c r="F1600" s="323">
        <v>68.25</v>
      </c>
      <c r="G1600" s="323">
        <v>13.75</v>
      </c>
      <c r="H1600" s="323" t="s">
        <v>1319</v>
      </c>
    </row>
    <row r="1601" spans="1:8">
      <c r="A1601" s="21" t="s">
        <v>1714</v>
      </c>
      <c r="B1601" s="18"/>
      <c r="C1601" s="18"/>
      <c r="D1601" s="18"/>
      <c r="E1601" s="18"/>
      <c r="F1601" s="323">
        <v>68.25</v>
      </c>
      <c r="G1601" s="323">
        <v>14.75</v>
      </c>
      <c r="H1601" s="323" t="s">
        <v>1319</v>
      </c>
    </row>
    <row r="1602" spans="1:8">
      <c r="A1602" s="21" t="s">
        <v>1715</v>
      </c>
      <c r="B1602" s="18"/>
      <c r="C1602" s="18"/>
      <c r="D1602" s="18"/>
      <c r="E1602" s="18"/>
      <c r="F1602" s="323">
        <v>68.25</v>
      </c>
      <c r="G1602" s="323">
        <v>15.75</v>
      </c>
      <c r="H1602" s="323" t="s">
        <v>1319</v>
      </c>
    </row>
    <row r="1603" spans="1:8">
      <c r="A1603" s="284" t="s">
        <v>1717</v>
      </c>
      <c r="B1603" s="18"/>
      <c r="C1603" s="18"/>
      <c r="D1603" s="18"/>
      <c r="E1603" s="18"/>
      <c r="F1603" s="322">
        <v>68.75</v>
      </c>
      <c r="G1603" s="322">
        <v>-1.5</v>
      </c>
      <c r="H1603" s="322" t="s">
        <v>1319</v>
      </c>
    </row>
    <row r="1604" spans="1:8">
      <c r="A1604" s="284" t="s">
        <v>1718</v>
      </c>
      <c r="B1604" s="18"/>
      <c r="C1604" s="18"/>
      <c r="D1604" s="18"/>
      <c r="E1604" s="18"/>
      <c r="F1604" s="322">
        <v>68.75</v>
      </c>
      <c r="G1604" s="322">
        <v>0.5</v>
      </c>
      <c r="H1604" s="322" t="s">
        <v>1319</v>
      </c>
    </row>
    <row r="1605" spans="1:8">
      <c r="A1605" s="284" t="s">
        <v>1719</v>
      </c>
      <c r="B1605" s="18"/>
      <c r="C1605" s="18"/>
      <c r="D1605" s="18"/>
      <c r="E1605" s="18"/>
      <c r="F1605" s="322">
        <v>68.75</v>
      </c>
      <c r="G1605" s="322">
        <v>1.5</v>
      </c>
      <c r="H1605" s="322" t="s">
        <v>1319</v>
      </c>
    </row>
    <row r="1606" spans="1:8">
      <c r="A1606" s="284" t="s">
        <v>1719</v>
      </c>
      <c r="B1606" s="18"/>
      <c r="C1606" s="18"/>
      <c r="D1606" s="18"/>
      <c r="E1606" s="18"/>
      <c r="F1606" s="322">
        <v>68.75</v>
      </c>
      <c r="G1606" s="322">
        <v>1.5</v>
      </c>
      <c r="H1606" s="322" t="s">
        <v>1319</v>
      </c>
    </row>
    <row r="1607" spans="1:8">
      <c r="A1607" s="284" t="s">
        <v>1720</v>
      </c>
      <c r="B1607" s="18"/>
      <c r="C1607" s="18"/>
      <c r="D1607" s="18"/>
      <c r="E1607" s="18"/>
      <c r="F1607" s="322">
        <v>68.75</v>
      </c>
      <c r="G1607" s="322">
        <v>2.5</v>
      </c>
      <c r="H1607" s="322" t="s">
        <v>1319</v>
      </c>
    </row>
    <row r="1608" spans="1:8">
      <c r="A1608" s="284" t="s">
        <v>1721</v>
      </c>
      <c r="B1608" s="18"/>
      <c r="C1608" s="18"/>
      <c r="D1608" s="18"/>
      <c r="E1608" s="18"/>
      <c r="F1608" s="322">
        <v>68.75</v>
      </c>
      <c r="G1608" s="322">
        <v>3.5</v>
      </c>
      <c r="H1608" s="322" t="s">
        <v>1319</v>
      </c>
    </row>
    <row r="1609" spans="1:8">
      <c r="A1609" s="284" t="s">
        <v>1722</v>
      </c>
      <c r="B1609" s="18"/>
      <c r="C1609" s="18"/>
      <c r="D1609" s="18"/>
      <c r="E1609" s="18"/>
      <c r="F1609" s="322">
        <v>70.75</v>
      </c>
      <c r="G1609" s="322">
        <v>6.5</v>
      </c>
      <c r="H1609" s="322" t="s">
        <v>1319</v>
      </c>
    </row>
    <row r="1610" spans="1:8">
      <c r="A1610" s="284" t="s">
        <v>1723</v>
      </c>
      <c r="B1610" s="18"/>
      <c r="C1610" s="18"/>
      <c r="D1610" s="18"/>
      <c r="E1610" s="18"/>
      <c r="F1610" s="322">
        <v>72.75</v>
      </c>
      <c r="G1610" s="322">
        <v>3.5</v>
      </c>
      <c r="H1610" s="322" t="s">
        <v>1319</v>
      </c>
    </row>
    <row r="1611" spans="1:8">
      <c r="A1611" s="284" t="s">
        <v>1724</v>
      </c>
      <c r="B1611" s="18"/>
      <c r="C1611" s="18"/>
      <c r="D1611" s="18"/>
      <c r="E1611" s="18"/>
      <c r="F1611" s="322">
        <v>72.75</v>
      </c>
      <c r="G1611" s="322">
        <v>7.5</v>
      </c>
      <c r="H1611" s="322" t="s">
        <v>1319</v>
      </c>
    </row>
    <row r="1612" spans="1:8">
      <c r="A1612" s="284" t="s">
        <v>1725</v>
      </c>
      <c r="B1612" s="18"/>
      <c r="C1612" s="18"/>
      <c r="D1612" s="18"/>
      <c r="E1612" s="18"/>
      <c r="F1612" s="322">
        <v>73.25</v>
      </c>
      <c r="G1612" s="322">
        <v>6.5</v>
      </c>
      <c r="H1612" s="322" t="s">
        <v>1319</v>
      </c>
    </row>
    <row r="1613" spans="1:8">
      <c r="A1613" s="284" t="s">
        <v>1736</v>
      </c>
      <c r="B1613" s="18"/>
      <c r="C1613" s="18"/>
      <c r="D1613" s="18"/>
      <c r="E1613" s="18"/>
      <c r="F1613" s="322">
        <v>69.25</v>
      </c>
      <c r="G1613" s="322">
        <v>3.5</v>
      </c>
      <c r="H1613" s="322" t="s">
        <v>1319</v>
      </c>
    </row>
    <row r="1614" spans="1:8">
      <c r="A1614" s="284" t="s">
        <v>1737</v>
      </c>
      <c r="B1614" s="18"/>
      <c r="C1614" s="18"/>
      <c r="D1614" s="18"/>
      <c r="E1614" s="18"/>
      <c r="F1614" s="322">
        <v>70.25</v>
      </c>
      <c r="G1614" s="322">
        <v>5.5</v>
      </c>
      <c r="H1614" s="322" t="s">
        <v>1319</v>
      </c>
    </row>
    <row r="1615" spans="1:8">
      <c r="A1615" s="284" t="s">
        <v>1738</v>
      </c>
      <c r="B1615" s="18"/>
      <c r="C1615" s="18"/>
      <c r="D1615" s="18"/>
      <c r="E1615" s="18"/>
      <c r="F1615" s="322">
        <v>70.75</v>
      </c>
      <c r="G1615" s="322">
        <v>34.5</v>
      </c>
      <c r="H1615" s="322">
        <v>1</v>
      </c>
    </row>
    <row r="1616" spans="1:8">
      <c r="A1616" s="284" t="s">
        <v>1739</v>
      </c>
      <c r="B1616" s="18"/>
      <c r="C1616" s="18"/>
      <c r="D1616" s="18"/>
      <c r="E1616" s="18"/>
      <c r="F1616" s="322">
        <v>72.25</v>
      </c>
      <c r="G1616" s="322">
        <v>9.5</v>
      </c>
      <c r="H1616" s="322" t="s">
        <v>1319</v>
      </c>
    </row>
    <row r="1617" spans="1:8">
      <c r="A1617" s="284" t="s">
        <v>1740</v>
      </c>
      <c r="B1617" s="18"/>
      <c r="C1617" s="18"/>
      <c r="D1617" s="18"/>
      <c r="E1617" s="18"/>
      <c r="F1617" s="322">
        <v>72.75</v>
      </c>
      <c r="G1617" s="322">
        <v>8.5</v>
      </c>
      <c r="H1617" s="322" t="s">
        <v>1319</v>
      </c>
    </row>
    <row r="1618" spans="1:8">
      <c r="A1618" s="284" t="s">
        <v>1741</v>
      </c>
      <c r="B1618" s="18"/>
      <c r="C1618" s="18"/>
      <c r="D1618" s="18"/>
      <c r="E1618" s="18"/>
      <c r="F1618" s="322">
        <v>73.75</v>
      </c>
      <c r="G1618" s="322">
        <v>5.5</v>
      </c>
      <c r="H1618" s="322" t="s">
        <v>1742</v>
      </c>
    </row>
    <row r="1619" spans="1:8">
      <c r="A1619" s="14"/>
      <c r="B1619" s="14"/>
      <c r="C1619" s="14"/>
      <c r="D1619" s="14"/>
      <c r="E1619" s="14"/>
    </row>
    <row r="1620" spans="1:8">
      <c r="A1620" s="14"/>
      <c r="B1620" s="14"/>
      <c r="C1620" s="14"/>
      <c r="D1620" s="14"/>
      <c r="E1620" s="14"/>
    </row>
    <row r="1621" spans="1:8">
      <c r="A1621" s="14"/>
      <c r="B1621" s="14"/>
      <c r="C1621" s="14"/>
      <c r="D1621" s="14"/>
      <c r="E1621" s="14"/>
    </row>
    <row r="1622" spans="1:8">
      <c r="A1622" s="14"/>
      <c r="B1622" s="14"/>
      <c r="C1622" s="14"/>
      <c r="D1622" s="14"/>
      <c r="E1622" s="14"/>
    </row>
    <row r="1623" spans="1:8">
      <c r="A1623" s="14"/>
      <c r="B1623" s="14"/>
      <c r="C1623" s="14"/>
      <c r="D1623" s="14"/>
      <c r="E1623" s="14"/>
    </row>
    <row r="1624" spans="1:8">
      <c r="A1624" s="14"/>
      <c r="B1624" s="14"/>
      <c r="C1624" s="14"/>
      <c r="D1624" s="14"/>
      <c r="E1624" s="14"/>
    </row>
    <row r="1625" spans="1:8">
      <c r="A1625" s="14"/>
      <c r="B1625" s="14"/>
      <c r="C1625" s="14"/>
      <c r="D1625" s="14"/>
      <c r="E1625" s="14"/>
    </row>
    <row r="1626" spans="1:8">
      <c r="A1626" s="14"/>
      <c r="B1626" s="14"/>
      <c r="C1626" s="14"/>
      <c r="D1626" s="14"/>
      <c r="E1626" s="14"/>
    </row>
    <row r="1627" spans="1:8">
      <c r="A1627" s="14"/>
      <c r="B1627" s="14"/>
      <c r="C1627" s="14"/>
      <c r="D1627" s="14"/>
      <c r="E1627" s="14"/>
    </row>
    <row r="1628" spans="1:8">
      <c r="A1628" s="14"/>
      <c r="B1628" s="14"/>
      <c r="C1628" s="14"/>
      <c r="D1628" s="14"/>
      <c r="E1628" s="14"/>
    </row>
    <row r="1629" spans="1:8">
      <c r="A1629" s="14"/>
      <c r="B1629" s="14"/>
      <c r="C1629" s="14"/>
      <c r="D1629" s="14"/>
      <c r="E1629" s="14"/>
    </row>
    <row r="1630" spans="1:8">
      <c r="A1630" s="14"/>
      <c r="B1630" s="14"/>
      <c r="C1630" s="14"/>
      <c r="D1630" s="14"/>
      <c r="E1630" s="14"/>
    </row>
    <row r="1631" spans="1:8">
      <c r="A1631" s="14"/>
      <c r="B1631" s="14"/>
      <c r="C1631" s="14"/>
      <c r="D1631" s="14"/>
      <c r="E1631" s="14"/>
    </row>
    <row r="1632" spans="1:8">
      <c r="A1632" s="14"/>
      <c r="B1632" s="14"/>
      <c r="C1632" s="14"/>
      <c r="D1632" s="14"/>
      <c r="E1632" s="14"/>
    </row>
    <row r="1633" spans="1:5">
      <c r="A1633" s="14"/>
      <c r="B1633" s="14"/>
      <c r="C1633" s="14"/>
      <c r="D1633" s="14"/>
      <c r="E1633" s="14"/>
    </row>
    <row r="1634" spans="1:5">
      <c r="A1634" s="14"/>
      <c r="B1634" s="14"/>
      <c r="C1634" s="14"/>
      <c r="D1634" s="14"/>
      <c r="E1634" s="14"/>
    </row>
    <row r="1635" spans="1:5">
      <c r="A1635" s="14"/>
      <c r="B1635" s="14"/>
      <c r="C1635" s="14"/>
      <c r="D1635" s="14"/>
      <c r="E1635" s="14"/>
    </row>
    <row r="1636" spans="1:5">
      <c r="A1636" s="14"/>
      <c r="B1636" s="14"/>
      <c r="C1636" s="14"/>
      <c r="D1636" s="14"/>
      <c r="E1636" s="14"/>
    </row>
    <row r="1637" spans="1:5">
      <c r="A1637" s="14"/>
      <c r="B1637" s="14"/>
      <c r="C1637" s="14"/>
      <c r="D1637" s="14"/>
      <c r="E1637" s="14"/>
    </row>
    <row r="1638" spans="1:5">
      <c r="A1638" s="14"/>
      <c r="B1638" s="14"/>
      <c r="C1638" s="14"/>
      <c r="D1638" s="14"/>
      <c r="E1638" s="14"/>
    </row>
    <row r="1639" spans="1:5">
      <c r="A1639" s="14"/>
      <c r="B1639" s="14"/>
      <c r="C1639" s="14"/>
      <c r="D1639" s="14"/>
      <c r="E1639" s="14"/>
    </row>
    <row r="1640" spans="1:5">
      <c r="A1640" s="14"/>
      <c r="B1640" s="14"/>
      <c r="C1640" s="14"/>
      <c r="D1640" s="14"/>
      <c r="E1640" s="14"/>
    </row>
    <row r="1641" spans="1:5">
      <c r="A1641" s="14"/>
      <c r="B1641" s="14"/>
      <c r="C1641" s="14"/>
      <c r="D1641" s="14"/>
      <c r="E1641" s="14"/>
    </row>
    <row r="1642" spans="1:5">
      <c r="A1642" s="14"/>
      <c r="B1642" s="14"/>
      <c r="C1642" s="14"/>
      <c r="D1642" s="14"/>
      <c r="E1642" s="14"/>
    </row>
    <row r="1643" spans="1:5">
      <c r="A1643" s="14"/>
      <c r="B1643" s="14"/>
      <c r="C1643" s="14"/>
      <c r="D1643" s="14"/>
      <c r="E1643" s="14"/>
    </row>
    <row r="1644" spans="1:5">
      <c r="A1644" s="14"/>
      <c r="B1644" s="14"/>
      <c r="C1644" s="14"/>
      <c r="D1644" s="14"/>
      <c r="E1644" s="14"/>
    </row>
    <row r="1645" spans="1:5">
      <c r="A1645" s="14"/>
      <c r="B1645" s="14"/>
      <c r="C1645" s="14"/>
      <c r="D1645" s="14"/>
      <c r="E1645" s="14"/>
    </row>
    <row r="1646" spans="1:5">
      <c r="A1646" s="14"/>
      <c r="B1646" s="14"/>
      <c r="C1646" s="14"/>
      <c r="D1646" s="14"/>
      <c r="E1646" s="14"/>
    </row>
    <row r="1647" spans="1:5">
      <c r="A1647" s="14"/>
      <c r="B1647" s="14"/>
      <c r="C1647" s="14"/>
      <c r="D1647" s="14"/>
      <c r="E1647" s="14"/>
    </row>
    <row r="1648" spans="1:5">
      <c r="A1648" s="14"/>
      <c r="B1648" s="14"/>
      <c r="C1648" s="14"/>
      <c r="D1648" s="14"/>
      <c r="E1648" s="14"/>
    </row>
    <row r="1649" spans="1:5">
      <c r="A1649" s="14"/>
      <c r="B1649" s="14"/>
      <c r="C1649" s="14"/>
      <c r="D1649" s="14"/>
      <c r="E1649" s="14"/>
    </row>
    <row r="1650" spans="1:5">
      <c r="A1650" s="14"/>
      <c r="B1650" s="14"/>
      <c r="C1650" s="14"/>
      <c r="D1650" s="14"/>
      <c r="E1650" s="14"/>
    </row>
    <row r="1651" spans="1:5">
      <c r="A1651" s="14"/>
      <c r="B1651" s="14"/>
      <c r="C1651" s="14"/>
      <c r="D1651" s="14"/>
      <c r="E1651" s="14"/>
    </row>
    <row r="1652" spans="1:5">
      <c r="A1652" s="14"/>
      <c r="B1652" s="14"/>
      <c r="C1652" s="14"/>
      <c r="D1652" s="14"/>
      <c r="E1652" s="14"/>
    </row>
    <row r="1653" spans="1:5">
      <c r="A1653" s="14"/>
      <c r="B1653" s="14"/>
      <c r="C1653" s="14"/>
      <c r="D1653" s="14"/>
      <c r="E1653" s="14"/>
    </row>
    <row r="1654" spans="1:5">
      <c r="A1654" s="14"/>
      <c r="B1654" s="14"/>
      <c r="C1654" s="14"/>
      <c r="D1654" s="14"/>
      <c r="E1654" s="14"/>
    </row>
    <row r="1655" spans="1:5">
      <c r="A1655" s="14"/>
      <c r="B1655" s="14"/>
      <c r="C1655" s="14"/>
      <c r="D1655" s="14"/>
      <c r="E1655" s="14"/>
    </row>
    <row r="1656" spans="1:5">
      <c r="A1656" s="14"/>
      <c r="B1656" s="14"/>
      <c r="C1656" s="14"/>
      <c r="D1656" s="14"/>
      <c r="E1656" s="14"/>
    </row>
    <row r="1657" spans="1:5">
      <c r="A1657" s="14"/>
      <c r="B1657" s="14"/>
      <c r="C1657" s="14"/>
      <c r="D1657" s="14"/>
      <c r="E1657" s="14"/>
    </row>
    <row r="1658" spans="1:5">
      <c r="A1658" s="14"/>
      <c r="B1658" s="14"/>
      <c r="C1658" s="14"/>
      <c r="D1658" s="14"/>
      <c r="E1658" s="14"/>
    </row>
    <row r="1659" spans="1:5">
      <c r="A1659" s="14"/>
      <c r="B1659" s="14"/>
      <c r="C1659" s="14"/>
      <c r="D1659" s="14"/>
      <c r="E1659" s="14"/>
    </row>
    <row r="1660" spans="1:5">
      <c r="A1660" s="14"/>
      <c r="B1660" s="14"/>
      <c r="C1660" s="14"/>
      <c r="D1660" s="14"/>
      <c r="E1660" s="14"/>
    </row>
    <row r="1661" spans="1:5">
      <c r="A1661" s="14"/>
      <c r="B1661" s="14"/>
      <c r="C1661" s="14"/>
      <c r="D1661" s="14"/>
      <c r="E1661" s="14"/>
    </row>
    <row r="1662" spans="1:5">
      <c r="A1662" s="14"/>
      <c r="B1662" s="14"/>
      <c r="C1662" s="14"/>
      <c r="D1662" s="14"/>
      <c r="E1662" s="14"/>
    </row>
    <row r="1663" spans="1:5">
      <c r="A1663" s="14"/>
      <c r="B1663" s="14"/>
      <c r="C1663" s="14"/>
      <c r="D1663" s="14"/>
      <c r="E1663" s="14"/>
    </row>
    <row r="1664" spans="1:5">
      <c r="A1664" s="14"/>
      <c r="B1664" s="14"/>
      <c r="C1664" s="14"/>
      <c r="D1664" s="14"/>
      <c r="E1664" s="14"/>
    </row>
    <row r="1665" spans="1:5">
      <c r="A1665" s="14"/>
      <c r="B1665" s="14"/>
      <c r="C1665" s="14"/>
      <c r="D1665" s="14"/>
      <c r="E1665" s="14"/>
    </row>
    <row r="1666" spans="1:5">
      <c r="A1666" s="14"/>
      <c r="B1666" s="14"/>
      <c r="C1666" s="14"/>
      <c r="D1666" s="14"/>
      <c r="E1666" s="14"/>
    </row>
    <row r="1667" spans="1:5">
      <c r="A1667" s="14"/>
      <c r="B1667" s="14"/>
      <c r="C1667" s="14"/>
      <c r="D1667" s="14"/>
      <c r="E1667" s="14"/>
    </row>
    <row r="1668" spans="1:5">
      <c r="A1668" s="14"/>
      <c r="B1668" s="14"/>
      <c r="C1668" s="14"/>
      <c r="D1668" s="14"/>
      <c r="E1668" s="14"/>
    </row>
    <row r="1669" spans="1:5">
      <c r="A1669" s="14"/>
      <c r="B1669" s="14"/>
      <c r="C1669" s="14"/>
      <c r="D1669" s="14"/>
      <c r="E1669" s="14"/>
    </row>
    <row r="1670" spans="1:5">
      <c r="A1670" s="14"/>
      <c r="B1670" s="14"/>
      <c r="C1670" s="14"/>
      <c r="D1670" s="14"/>
      <c r="E1670" s="14"/>
    </row>
    <row r="1671" spans="1:5">
      <c r="A1671" s="14"/>
      <c r="B1671" s="14"/>
      <c r="C1671" s="14"/>
      <c r="D1671" s="14"/>
      <c r="E1671" s="14"/>
    </row>
    <row r="1672" spans="1:5">
      <c r="A1672" s="14"/>
      <c r="B1672" s="14"/>
      <c r="C1672" s="14"/>
      <c r="D1672" s="14"/>
      <c r="E1672" s="14"/>
    </row>
    <row r="1673" spans="1:5">
      <c r="A1673" s="14"/>
      <c r="B1673" s="14"/>
      <c r="C1673" s="14"/>
      <c r="D1673" s="14"/>
      <c r="E1673" s="14"/>
    </row>
    <row r="1674" spans="1:5">
      <c r="A1674" s="14"/>
      <c r="B1674" s="14"/>
      <c r="C1674" s="14"/>
      <c r="D1674" s="14"/>
      <c r="E1674" s="14"/>
    </row>
    <row r="1675" spans="1:5">
      <c r="A1675" s="14"/>
      <c r="B1675" s="14"/>
      <c r="C1675" s="14"/>
      <c r="D1675" s="14"/>
      <c r="E1675" s="14"/>
    </row>
    <row r="1676" spans="1:5">
      <c r="A1676" s="14"/>
      <c r="B1676" s="14"/>
      <c r="C1676" s="14"/>
      <c r="D1676" s="14"/>
      <c r="E1676" s="14"/>
    </row>
    <row r="1677" spans="1:5">
      <c r="A1677" s="14"/>
      <c r="B1677" s="14"/>
      <c r="C1677" s="14"/>
      <c r="D1677" s="14"/>
      <c r="E1677" s="14"/>
    </row>
  </sheetData>
  <conditionalFormatting sqref="B8:F8">
    <cfRule type="cellIs" dxfId="3" priority="1" stopIfTrue="1" operator="between">
      <formula>-24</formula>
      <formula>24</formula>
    </cfRule>
    <cfRule type="cellIs" dxfId="2" priority="2" stopIfTrue="1" operator="greaterThan">
      <formula>24</formula>
    </cfRule>
    <cfRule type="cellIs" priority="3" stopIfTrue="1" operator="lessThan">
      <formula>-24</formula>
    </cfRule>
  </conditionalFormatting>
  <printOptions gridLines="1"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677"/>
  <sheetViews>
    <sheetView zoomScaleNormal="100" workbookViewId="0">
      <selection activeCell="P21" sqref="P21"/>
    </sheetView>
  </sheetViews>
  <sheetFormatPr defaultRowHeight="12.75"/>
  <cols>
    <col min="2" max="2" width="9.5703125" customWidth="1"/>
    <col min="11" max="11" width="10.5703125" customWidth="1"/>
    <col min="12" max="12" width="9.85546875" customWidth="1"/>
    <col min="13" max="13" width="9.140625" customWidth="1"/>
    <col min="15" max="15" width="11.28515625" bestFit="1" customWidth="1"/>
    <col min="16" max="16" width="11.140625" bestFit="1" customWidth="1"/>
    <col min="18" max="18" width="10.5703125" customWidth="1"/>
    <col min="19" max="19" width="15.28515625" customWidth="1"/>
    <col min="20" max="20" width="10" customWidth="1"/>
    <col min="21" max="22" width="16.28515625" customWidth="1"/>
  </cols>
  <sheetData>
    <row r="1" spans="1:19" ht="15.75">
      <c r="A1" s="287" t="s">
        <v>136</v>
      </c>
      <c r="B1" s="20"/>
      <c r="C1" s="20"/>
      <c r="D1" s="20"/>
      <c r="E1" s="20"/>
      <c r="F1" s="20"/>
      <c r="G1" s="20"/>
      <c r="H1" s="20"/>
      <c r="I1" s="140"/>
      <c r="J1" s="140"/>
      <c r="N1" s="306"/>
      <c r="O1" s="306"/>
      <c r="P1" s="306"/>
    </row>
    <row r="2" spans="1:19">
      <c r="A2" s="22"/>
      <c r="B2" s="20"/>
      <c r="C2" s="20"/>
      <c r="D2" s="20"/>
      <c r="E2" s="20"/>
      <c r="F2" s="20"/>
      <c r="G2" s="20"/>
      <c r="H2" s="20"/>
      <c r="I2" s="140"/>
      <c r="J2" s="140"/>
      <c r="N2" s="306"/>
    </row>
    <row r="3" spans="1:19" ht="13.5" thickBot="1">
      <c r="A3" s="22"/>
      <c r="B3" s="140"/>
      <c r="C3" s="20"/>
      <c r="D3" s="20"/>
      <c r="E3" s="20"/>
      <c r="F3" s="20"/>
      <c r="G3" s="20"/>
      <c r="H3" s="20"/>
      <c r="I3" s="140"/>
      <c r="J3" s="140"/>
      <c r="N3" s="306"/>
    </row>
    <row r="4" spans="1:19" ht="15.75">
      <c r="A4" s="23" t="s">
        <v>14</v>
      </c>
      <c r="B4" s="24" t="str">
        <f>+'START HERE'!F7</f>
        <v>Ireland</v>
      </c>
      <c r="C4" s="25"/>
      <c r="D4" s="26"/>
      <c r="E4" s="27" t="s">
        <v>16</v>
      </c>
      <c r="F4" s="49" t="s">
        <v>1758</v>
      </c>
      <c r="G4" s="215"/>
      <c r="H4" s="20"/>
      <c r="I4" s="140"/>
      <c r="J4" s="140"/>
      <c r="N4" s="306"/>
    </row>
    <row r="5" spans="1:19" ht="15.75">
      <c r="A5" s="23" t="s">
        <v>15</v>
      </c>
      <c r="B5" s="24" t="str">
        <f>+'START HERE'!F6</f>
        <v>Horse Mackerel</v>
      </c>
      <c r="C5" s="25"/>
      <c r="D5" s="20"/>
      <c r="E5" s="28" t="s">
        <v>18</v>
      </c>
      <c r="F5" s="214" t="s">
        <v>137</v>
      </c>
      <c r="G5" s="216"/>
      <c r="H5" s="20"/>
      <c r="I5" s="140"/>
      <c r="J5" s="140"/>
      <c r="N5" s="306"/>
    </row>
    <row r="6" spans="1:19" ht="18.75" thickBot="1">
      <c r="A6" s="23" t="s">
        <v>17</v>
      </c>
      <c r="B6" s="24">
        <f>+'START HERE'!K8</f>
        <v>2019</v>
      </c>
      <c r="C6" s="29"/>
      <c r="D6" s="26"/>
      <c r="E6" s="28" t="s">
        <v>19</v>
      </c>
      <c r="F6" s="288">
        <f>+'START HERE'!F10</f>
        <v>42549</v>
      </c>
      <c r="G6" s="289"/>
      <c r="H6" s="20"/>
      <c r="I6" s="140"/>
      <c r="J6" s="140"/>
    </row>
    <row r="7" spans="1:19" ht="15.75">
      <c r="A7" s="23"/>
      <c r="B7" s="30"/>
      <c r="C7" s="31"/>
      <c r="D7" s="26"/>
      <c r="E7" s="20"/>
      <c r="F7" s="20"/>
      <c r="G7" s="20"/>
      <c r="H7" s="20"/>
      <c r="I7" s="140"/>
      <c r="J7" s="140"/>
      <c r="R7" s="334"/>
      <c r="S7" s="334"/>
    </row>
    <row r="8" spans="1:19">
      <c r="A8" s="23"/>
      <c r="B8" s="321"/>
      <c r="C8" s="321"/>
      <c r="D8" s="321"/>
      <c r="E8" s="321"/>
      <c r="F8" s="321"/>
      <c r="G8" s="286" t="str">
        <f>IF(ABS(F10-'catch data'!G44)&lt;24,"","PLEASE CHECK THIS DISCREPANCY, but anything less than 100t you can ignore as a rounding error")</f>
        <v/>
      </c>
      <c r="H8" s="20"/>
      <c r="I8" s="140"/>
      <c r="J8" s="140"/>
      <c r="R8" s="335"/>
      <c r="S8" s="336"/>
    </row>
    <row r="9" spans="1:19">
      <c r="A9" s="23"/>
      <c r="B9" s="309" t="s">
        <v>77</v>
      </c>
      <c r="C9" s="309" t="s">
        <v>78</v>
      </c>
      <c r="D9" s="309" t="s">
        <v>79</v>
      </c>
      <c r="E9" s="309" t="s">
        <v>80</v>
      </c>
      <c r="F9" s="45" t="s">
        <v>138</v>
      </c>
      <c r="G9" s="20"/>
      <c r="H9" s="20"/>
      <c r="I9" s="140"/>
      <c r="J9" s="140"/>
      <c r="R9" s="335"/>
      <c r="S9" s="336"/>
    </row>
    <row r="10" spans="1:19">
      <c r="A10" s="23"/>
      <c r="B10" s="285">
        <f>SUM(B22:B1618)</f>
        <v>18109.115990000002</v>
      </c>
      <c r="C10" s="285">
        <f>SUM(C22:C1618)</f>
        <v>2.4102999999999994</v>
      </c>
      <c r="D10" s="285">
        <f>SUM(D22:D1618)</f>
        <v>197.35000000000002</v>
      </c>
      <c r="E10" s="285">
        <f>SUM(E22:E1618)</f>
        <v>10590.333000000002</v>
      </c>
      <c r="F10" s="308">
        <f>+SUM(B10:E10)</f>
        <v>28899.209290000003</v>
      </c>
      <c r="G10" s="20"/>
      <c r="H10" s="20"/>
      <c r="I10" s="140"/>
      <c r="J10" s="140"/>
      <c r="R10" s="335"/>
      <c r="S10" s="336"/>
    </row>
    <row r="11" spans="1:19" ht="15.75">
      <c r="A11" s="23"/>
      <c r="B11" s="30"/>
      <c r="C11" s="31"/>
      <c r="D11" s="26"/>
      <c r="E11" s="20"/>
      <c r="F11" s="20"/>
      <c r="G11" s="20"/>
      <c r="H11" s="20"/>
      <c r="I11" s="140"/>
      <c r="J11" s="140"/>
      <c r="R11" s="335"/>
      <c r="S11" s="336"/>
    </row>
    <row r="12" spans="1:19">
      <c r="R12" s="335"/>
      <c r="S12" s="336"/>
    </row>
    <row r="13" spans="1:19">
      <c r="R13" s="334"/>
      <c r="S13" s="334"/>
    </row>
    <row r="14" spans="1:19">
      <c r="R14" s="335"/>
      <c r="S14" s="336"/>
    </row>
    <row r="15" spans="1:19">
      <c r="R15" s="335"/>
      <c r="S15" s="336"/>
    </row>
    <row r="16" spans="1:19" ht="15.75">
      <c r="A16" s="32"/>
      <c r="B16" s="33"/>
      <c r="C16" s="34"/>
      <c r="D16" s="35"/>
      <c r="E16" s="36"/>
      <c r="F16" s="20"/>
      <c r="G16" s="20"/>
      <c r="H16" s="20"/>
      <c r="I16" s="140"/>
      <c r="J16" s="140"/>
      <c r="R16" s="335"/>
      <c r="S16" s="336"/>
    </row>
    <row r="17" spans="1:32" ht="15.75">
      <c r="A17" s="37"/>
      <c r="B17" s="30"/>
      <c r="C17" s="38" t="s">
        <v>139</v>
      </c>
      <c r="D17" s="39"/>
      <c r="E17" s="40"/>
      <c r="F17" s="20"/>
      <c r="G17" s="20"/>
      <c r="H17" s="20"/>
      <c r="I17" s="140"/>
      <c r="J17" s="140"/>
      <c r="R17" s="334"/>
      <c r="S17" s="334"/>
    </row>
    <row r="18" spans="1:32" ht="15.75">
      <c r="A18" s="41"/>
      <c r="B18" s="42"/>
      <c r="C18" s="43"/>
      <c r="D18" s="44"/>
      <c r="E18" s="45"/>
      <c r="F18" s="20"/>
      <c r="G18" s="20"/>
      <c r="H18" s="20"/>
      <c r="I18" s="140"/>
      <c r="J18" s="140"/>
    </row>
    <row r="19" spans="1:32">
      <c r="A19" s="20"/>
      <c r="B19" s="20"/>
      <c r="C19" s="20"/>
      <c r="D19" s="20"/>
      <c r="E19" s="20"/>
      <c r="F19" s="20"/>
      <c r="G19" s="20"/>
      <c r="H19" s="20"/>
      <c r="I19" s="140"/>
      <c r="J19" s="140"/>
    </row>
    <row r="20" spans="1:32">
      <c r="A20" s="20"/>
      <c r="B20" s="20"/>
      <c r="C20" s="20"/>
      <c r="D20" s="20"/>
      <c r="E20" s="20"/>
      <c r="F20" s="20"/>
      <c r="G20" s="20"/>
      <c r="H20" s="20"/>
      <c r="I20" s="140"/>
      <c r="J20" s="140"/>
    </row>
    <row r="21" spans="1:32" ht="16.899999999999999" customHeight="1">
      <c r="A21" s="21" t="s">
        <v>140</v>
      </c>
      <c r="B21" s="21" t="s">
        <v>1760</v>
      </c>
      <c r="C21" s="21" t="s">
        <v>1761</v>
      </c>
      <c r="D21" s="21" t="s">
        <v>1762</v>
      </c>
      <c r="E21" s="21" t="s">
        <v>1763</v>
      </c>
      <c r="F21" s="21" t="s">
        <v>141</v>
      </c>
      <c r="G21" s="21" t="s">
        <v>142</v>
      </c>
      <c r="H21" s="21" t="s">
        <v>143</v>
      </c>
      <c r="I21" s="21"/>
      <c r="J21" s="21"/>
      <c r="K21" s="21"/>
      <c r="L21" s="21"/>
      <c r="M21" s="21"/>
      <c r="S21" s="21"/>
      <c r="T21" s="21"/>
      <c r="U21" s="21"/>
      <c r="V21" s="21"/>
      <c r="W21" s="21"/>
      <c r="X21" s="21"/>
      <c r="Y21" s="21"/>
      <c r="Z21" s="21"/>
      <c r="AA21" s="21"/>
      <c r="AB21" s="21"/>
      <c r="AC21" s="21"/>
      <c r="AD21" s="21"/>
      <c r="AE21" s="21"/>
      <c r="AF21" s="21"/>
    </row>
    <row r="22" spans="1:32">
      <c r="A22" s="21" t="s">
        <v>144</v>
      </c>
      <c r="B22" s="18"/>
      <c r="C22" s="18"/>
      <c r="D22" s="18"/>
      <c r="E22" s="18"/>
      <c r="F22" s="323">
        <v>36.25</v>
      </c>
      <c r="G22" s="323">
        <v>-17.25</v>
      </c>
      <c r="H22" s="323" t="s">
        <v>145</v>
      </c>
    </row>
    <row r="23" spans="1:32">
      <c r="A23" s="21" t="s">
        <v>146</v>
      </c>
      <c r="B23" s="18"/>
      <c r="C23" s="18"/>
      <c r="D23" s="18"/>
      <c r="E23" s="18"/>
      <c r="F23" s="323">
        <v>36.25</v>
      </c>
      <c r="G23" s="323">
        <v>-16.25</v>
      </c>
      <c r="H23" s="323" t="s">
        <v>145</v>
      </c>
    </row>
    <row r="24" spans="1:32">
      <c r="A24" s="21" t="s">
        <v>147</v>
      </c>
      <c r="B24" s="18"/>
      <c r="C24" s="18"/>
      <c r="D24" s="18"/>
      <c r="E24" s="18"/>
      <c r="F24" s="323">
        <v>36.25</v>
      </c>
      <c r="G24" s="323">
        <v>-15.25</v>
      </c>
      <c r="H24" s="323" t="s">
        <v>145</v>
      </c>
    </row>
    <row r="25" spans="1:32">
      <c r="A25" s="21" t="s">
        <v>148</v>
      </c>
      <c r="B25" s="18"/>
      <c r="C25" s="18"/>
      <c r="D25" s="18"/>
      <c r="E25" s="18"/>
      <c r="F25" s="323">
        <v>36.25</v>
      </c>
      <c r="G25" s="323">
        <v>-14.25</v>
      </c>
      <c r="H25" s="323" t="s">
        <v>145</v>
      </c>
    </row>
    <row r="26" spans="1:32">
      <c r="A26" s="21" t="s">
        <v>149</v>
      </c>
      <c r="B26" s="18"/>
      <c r="C26" s="18"/>
      <c r="D26" s="18"/>
      <c r="E26" s="18"/>
      <c r="F26" s="323">
        <v>36.25</v>
      </c>
      <c r="G26" s="323">
        <v>-13.25</v>
      </c>
      <c r="H26" s="323" t="s">
        <v>145</v>
      </c>
    </row>
    <row r="27" spans="1:32">
      <c r="A27" s="21" t="s">
        <v>150</v>
      </c>
      <c r="B27" s="18"/>
      <c r="C27" s="18"/>
      <c r="D27" s="18"/>
      <c r="E27" s="18"/>
      <c r="F27" s="323">
        <v>36.25</v>
      </c>
      <c r="G27" s="323">
        <v>-12.25</v>
      </c>
      <c r="H27" s="323" t="s">
        <v>145</v>
      </c>
    </row>
    <row r="28" spans="1:32">
      <c r="A28" s="21" t="s">
        <v>151</v>
      </c>
      <c r="B28" s="18"/>
      <c r="C28" s="18"/>
      <c r="D28" s="18"/>
      <c r="E28" s="18"/>
      <c r="F28" s="323">
        <v>36.25</v>
      </c>
      <c r="G28" s="323">
        <v>-11.25</v>
      </c>
      <c r="H28" s="323" t="s">
        <v>145</v>
      </c>
    </row>
    <row r="29" spans="1:32">
      <c r="A29" s="21" t="s">
        <v>152</v>
      </c>
      <c r="B29" s="18"/>
      <c r="C29" s="18"/>
      <c r="D29" s="18"/>
      <c r="E29" s="18"/>
      <c r="F29" s="323">
        <v>36.25</v>
      </c>
      <c r="G29" s="323">
        <v>-10.25</v>
      </c>
      <c r="H29" s="323" t="s">
        <v>153</v>
      </c>
    </row>
    <row r="30" spans="1:32">
      <c r="A30" s="21" t="s">
        <v>154</v>
      </c>
      <c r="B30" s="18"/>
      <c r="C30" s="18"/>
      <c r="D30" s="18"/>
      <c r="E30" s="18"/>
      <c r="F30" s="323">
        <v>36.25</v>
      </c>
      <c r="G30" s="323">
        <v>-9.25</v>
      </c>
      <c r="H30" s="323" t="s">
        <v>153</v>
      </c>
    </row>
    <row r="31" spans="1:32">
      <c r="A31" s="21" t="s">
        <v>155</v>
      </c>
      <c r="B31" s="18"/>
      <c r="C31" s="18"/>
      <c r="D31" s="18"/>
      <c r="E31" s="18"/>
      <c r="F31" s="323">
        <v>36.25</v>
      </c>
      <c r="G31" s="323">
        <v>-8.25</v>
      </c>
      <c r="H31" s="323" t="s">
        <v>153</v>
      </c>
    </row>
    <row r="32" spans="1:32">
      <c r="A32" s="21" t="s">
        <v>155</v>
      </c>
      <c r="B32" s="18"/>
      <c r="C32" s="18"/>
      <c r="D32" s="18"/>
      <c r="E32" s="18"/>
      <c r="F32" s="323">
        <v>36.375</v>
      </c>
      <c r="G32" s="323">
        <v>-8.5</v>
      </c>
      <c r="H32" s="323" t="s">
        <v>153</v>
      </c>
    </row>
    <row r="33" spans="1:8">
      <c r="A33" s="21" t="s">
        <v>156</v>
      </c>
      <c r="B33" s="18"/>
      <c r="C33" s="18"/>
      <c r="D33" s="18"/>
      <c r="E33" s="18"/>
      <c r="F33" s="323">
        <v>36.25</v>
      </c>
      <c r="G33" s="323">
        <v>-7.25</v>
      </c>
      <c r="H33" s="323" t="s">
        <v>153</v>
      </c>
    </row>
    <row r="34" spans="1:8">
      <c r="A34" s="21" t="s">
        <v>156</v>
      </c>
      <c r="B34" s="18"/>
      <c r="C34" s="18"/>
      <c r="D34" s="18"/>
      <c r="E34" s="18"/>
      <c r="F34" s="323">
        <v>36.375</v>
      </c>
      <c r="G34" s="323">
        <v>-7.5</v>
      </c>
      <c r="H34" s="323" t="s">
        <v>153</v>
      </c>
    </row>
    <row r="35" spans="1:8">
      <c r="A35" s="21" t="s">
        <v>157</v>
      </c>
      <c r="B35" s="18"/>
      <c r="C35" s="18"/>
      <c r="D35" s="18"/>
      <c r="E35" s="18"/>
      <c r="F35" s="323">
        <v>36.25</v>
      </c>
      <c r="G35" s="323">
        <v>-6.25</v>
      </c>
      <c r="H35" s="323" t="s">
        <v>153</v>
      </c>
    </row>
    <row r="36" spans="1:8">
      <c r="A36" s="21" t="s">
        <v>157</v>
      </c>
      <c r="B36" s="18"/>
      <c r="C36" s="18"/>
      <c r="D36" s="18"/>
      <c r="E36" s="18"/>
      <c r="F36" s="323">
        <v>36.375</v>
      </c>
      <c r="G36" s="323">
        <v>-6.5</v>
      </c>
      <c r="H36" s="323" t="s">
        <v>153</v>
      </c>
    </row>
    <row r="37" spans="1:8">
      <c r="A37" s="21" t="s">
        <v>158</v>
      </c>
      <c r="B37" s="18"/>
      <c r="C37" s="18"/>
      <c r="D37" s="18"/>
      <c r="E37" s="18"/>
      <c r="F37" s="323">
        <v>36.75</v>
      </c>
      <c r="G37" s="323">
        <v>-17.25</v>
      </c>
      <c r="H37" s="323" t="s">
        <v>145</v>
      </c>
    </row>
    <row r="38" spans="1:8">
      <c r="A38" s="21" t="s">
        <v>159</v>
      </c>
      <c r="B38" s="18"/>
      <c r="C38" s="18"/>
      <c r="D38" s="18"/>
      <c r="E38" s="18"/>
      <c r="F38" s="323">
        <v>36.75</v>
      </c>
      <c r="G38" s="323">
        <v>-16.25</v>
      </c>
      <c r="H38" s="323" t="s">
        <v>145</v>
      </c>
    </row>
    <row r="39" spans="1:8">
      <c r="A39" s="21" t="s">
        <v>160</v>
      </c>
      <c r="B39" s="18"/>
      <c r="C39" s="18"/>
      <c r="D39" s="18"/>
      <c r="E39" s="18"/>
      <c r="F39" s="323">
        <v>36.75</v>
      </c>
      <c r="G39" s="323">
        <v>-15.25</v>
      </c>
      <c r="H39" s="323" t="s">
        <v>145</v>
      </c>
    </row>
    <row r="40" spans="1:8">
      <c r="A40" s="21" t="s">
        <v>161</v>
      </c>
      <c r="B40" s="18"/>
      <c r="C40" s="18"/>
      <c r="D40" s="18"/>
      <c r="E40" s="18"/>
      <c r="F40" s="323">
        <v>36.75</v>
      </c>
      <c r="G40" s="323">
        <v>-14.25</v>
      </c>
      <c r="H40" s="323" t="s">
        <v>145</v>
      </c>
    </row>
    <row r="41" spans="1:8">
      <c r="A41" s="21" t="s">
        <v>162</v>
      </c>
      <c r="B41" s="18"/>
      <c r="C41" s="18"/>
      <c r="D41" s="18"/>
      <c r="E41" s="18"/>
      <c r="F41" s="323">
        <v>36.75</v>
      </c>
      <c r="G41" s="323">
        <v>-13.25</v>
      </c>
      <c r="H41" s="323" t="s">
        <v>145</v>
      </c>
    </row>
    <row r="42" spans="1:8">
      <c r="A42" s="21" t="s">
        <v>163</v>
      </c>
      <c r="B42" s="18"/>
      <c r="C42" s="18"/>
      <c r="D42" s="18"/>
      <c r="E42" s="18"/>
      <c r="F42" s="323">
        <v>36.75</v>
      </c>
      <c r="G42" s="323">
        <v>-12.25</v>
      </c>
      <c r="H42" s="323" t="s">
        <v>145</v>
      </c>
    </row>
    <row r="43" spans="1:8">
      <c r="A43" s="21" t="s">
        <v>164</v>
      </c>
      <c r="B43" s="18"/>
      <c r="C43" s="18"/>
      <c r="D43" s="18"/>
      <c r="E43" s="18"/>
      <c r="F43" s="323">
        <v>36.75</v>
      </c>
      <c r="G43" s="323">
        <v>-11.25</v>
      </c>
      <c r="H43" s="323" t="s">
        <v>145</v>
      </c>
    </row>
    <row r="44" spans="1:8">
      <c r="A44" s="21" t="s">
        <v>165</v>
      </c>
      <c r="B44" s="18"/>
      <c r="C44" s="18"/>
      <c r="D44" s="18"/>
      <c r="E44" s="18"/>
      <c r="F44" s="323">
        <v>36.75</v>
      </c>
      <c r="G44" s="323">
        <v>-10.25</v>
      </c>
      <c r="H44" s="323" t="s">
        <v>153</v>
      </c>
    </row>
    <row r="45" spans="1:8">
      <c r="A45" s="21" t="s">
        <v>166</v>
      </c>
      <c r="B45" s="18"/>
      <c r="C45" s="18"/>
      <c r="D45" s="18"/>
      <c r="E45" s="18"/>
      <c r="F45" s="323">
        <v>36.75</v>
      </c>
      <c r="G45" s="323">
        <v>-9.25</v>
      </c>
      <c r="H45" s="323" t="s">
        <v>153</v>
      </c>
    </row>
    <row r="46" spans="1:8">
      <c r="A46" s="21" t="s">
        <v>167</v>
      </c>
      <c r="B46" s="18"/>
      <c r="C46" s="18"/>
      <c r="D46" s="18"/>
      <c r="E46" s="18"/>
      <c r="F46" s="323">
        <v>36.75</v>
      </c>
      <c r="G46" s="323">
        <v>-8.25</v>
      </c>
      <c r="H46" s="323" t="s">
        <v>153</v>
      </c>
    </row>
    <row r="47" spans="1:8">
      <c r="A47" s="21" t="s">
        <v>167</v>
      </c>
      <c r="B47" s="18"/>
      <c r="C47" s="18"/>
      <c r="D47" s="18"/>
      <c r="E47" s="18"/>
      <c r="F47" s="323">
        <v>36.875</v>
      </c>
      <c r="G47" s="323">
        <v>-8.5</v>
      </c>
      <c r="H47" s="323" t="s">
        <v>153</v>
      </c>
    </row>
    <row r="48" spans="1:8">
      <c r="A48" s="21" t="s">
        <v>168</v>
      </c>
      <c r="B48" s="18"/>
      <c r="C48" s="18"/>
      <c r="D48" s="18"/>
      <c r="E48" s="18"/>
      <c r="F48" s="323">
        <v>36.75</v>
      </c>
      <c r="G48" s="323">
        <v>-7.25</v>
      </c>
      <c r="H48" s="323" t="s">
        <v>153</v>
      </c>
    </row>
    <row r="49" spans="1:8">
      <c r="A49" s="21" t="s">
        <v>168</v>
      </c>
      <c r="B49" s="18"/>
      <c r="C49" s="18"/>
      <c r="D49" s="18"/>
      <c r="E49" s="18"/>
      <c r="F49" s="323">
        <v>36.875</v>
      </c>
      <c r="G49" s="323">
        <v>-7.5</v>
      </c>
      <c r="H49" s="323" t="s">
        <v>153</v>
      </c>
    </row>
    <row r="50" spans="1:8">
      <c r="A50" s="21" t="s">
        <v>169</v>
      </c>
      <c r="B50" s="18"/>
      <c r="C50" s="18"/>
      <c r="D50" s="18"/>
      <c r="E50" s="18"/>
      <c r="F50" s="323">
        <v>36.75</v>
      </c>
      <c r="G50" s="323">
        <v>-6.25</v>
      </c>
      <c r="H50" s="323" t="s">
        <v>153</v>
      </c>
    </row>
    <row r="51" spans="1:8">
      <c r="A51" s="21" t="s">
        <v>169</v>
      </c>
      <c r="B51" s="18"/>
      <c r="C51" s="18"/>
      <c r="D51" s="18"/>
      <c r="E51" s="18"/>
      <c r="F51" s="323">
        <v>36.875</v>
      </c>
      <c r="G51" s="323">
        <v>-6.5</v>
      </c>
      <c r="H51" s="323" t="s">
        <v>153</v>
      </c>
    </row>
    <row r="52" spans="1:8">
      <c r="A52" s="21" t="s">
        <v>170</v>
      </c>
      <c r="B52" s="18"/>
      <c r="C52" s="18"/>
      <c r="D52" s="18"/>
      <c r="E52" s="18"/>
      <c r="F52" s="323">
        <v>37.25</v>
      </c>
      <c r="G52" s="323">
        <v>-17.25</v>
      </c>
      <c r="H52" s="323" t="s">
        <v>145</v>
      </c>
    </row>
    <row r="53" spans="1:8">
      <c r="A53" s="21" t="s">
        <v>171</v>
      </c>
      <c r="B53" s="18"/>
      <c r="C53" s="18"/>
      <c r="D53" s="18"/>
      <c r="E53" s="18"/>
      <c r="F53" s="323">
        <v>37.25</v>
      </c>
      <c r="G53" s="323">
        <v>-16.25</v>
      </c>
      <c r="H53" s="323" t="s">
        <v>145</v>
      </c>
    </row>
    <row r="54" spans="1:8">
      <c r="A54" s="21" t="s">
        <v>172</v>
      </c>
      <c r="B54" s="18"/>
      <c r="C54" s="18"/>
      <c r="D54" s="18"/>
      <c r="E54" s="18"/>
      <c r="F54" s="323">
        <v>37.25</v>
      </c>
      <c r="G54" s="323">
        <v>-15.25</v>
      </c>
      <c r="H54" s="323" t="s">
        <v>145</v>
      </c>
    </row>
    <row r="55" spans="1:8">
      <c r="A55" s="21" t="s">
        <v>173</v>
      </c>
      <c r="B55" s="18"/>
      <c r="C55" s="18"/>
      <c r="D55" s="18"/>
      <c r="E55" s="18"/>
      <c r="F55" s="323">
        <v>37.25</v>
      </c>
      <c r="G55" s="323">
        <v>-14.25</v>
      </c>
      <c r="H55" s="323" t="s">
        <v>145</v>
      </c>
    </row>
    <row r="56" spans="1:8">
      <c r="A56" s="21" t="s">
        <v>174</v>
      </c>
      <c r="B56" s="18"/>
      <c r="C56" s="18"/>
      <c r="D56" s="18"/>
      <c r="E56" s="18"/>
      <c r="F56" s="323">
        <v>37.25</v>
      </c>
      <c r="G56" s="323">
        <v>-13.25</v>
      </c>
      <c r="H56" s="323" t="s">
        <v>145</v>
      </c>
    </row>
    <row r="57" spans="1:8">
      <c r="A57" s="21" t="s">
        <v>175</v>
      </c>
      <c r="B57" s="18"/>
      <c r="C57" s="18"/>
      <c r="D57" s="18"/>
      <c r="E57" s="18"/>
      <c r="F57" s="323">
        <v>37.25</v>
      </c>
      <c r="G57" s="323">
        <v>-12.25</v>
      </c>
      <c r="H57" s="323" t="s">
        <v>145</v>
      </c>
    </row>
    <row r="58" spans="1:8">
      <c r="A58" s="21" t="s">
        <v>176</v>
      </c>
      <c r="B58" s="18"/>
      <c r="C58" s="18"/>
      <c r="D58" s="18"/>
      <c r="E58" s="18"/>
      <c r="F58" s="323">
        <v>37.25</v>
      </c>
      <c r="G58" s="323">
        <v>-11.25</v>
      </c>
      <c r="H58" s="323" t="s">
        <v>145</v>
      </c>
    </row>
    <row r="59" spans="1:8">
      <c r="A59" s="21" t="s">
        <v>177</v>
      </c>
      <c r="B59" s="18"/>
      <c r="C59" s="18"/>
      <c r="D59" s="18"/>
      <c r="E59" s="18"/>
      <c r="F59" s="323">
        <v>37.25</v>
      </c>
      <c r="G59" s="323">
        <v>-10.25</v>
      </c>
      <c r="H59" s="323" t="s">
        <v>153</v>
      </c>
    </row>
    <row r="60" spans="1:8">
      <c r="A60" s="21" t="s">
        <v>178</v>
      </c>
      <c r="B60" s="18"/>
      <c r="C60" s="18"/>
      <c r="D60" s="18"/>
      <c r="E60" s="18"/>
      <c r="F60" s="323">
        <v>37.25</v>
      </c>
      <c r="G60" s="323">
        <v>-9.25</v>
      </c>
      <c r="H60" s="323" t="s">
        <v>153</v>
      </c>
    </row>
    <row r="61" spans="1:8">
      <c r="A61" s="21" t="s">
        <v>179</v>
      </c>
      <c r="B61" s="18"/>
      <c r="C61" s="18"/>
      <c r="D61" s="18"/>
      <c r="E61" s="18"/>
      <c r="F61" s="323">
        <v>37.25</v>
      </c>
      <c r="G61" s="323">
        <v>-8.25</v>
      </c>
      <c r="H61" s="323" t="s">
        <v>153</v>
      </c>
    </row>
    <row r="62" spans="1:8">
      <c r="A62" s="21" t="s">
        <v>179</v>
      </c>
      <c r="B62" s="18"/>
      <c r="C62" s="18"/>
      <c r="D62" s="18"/>
      <c r="E62" s="18"/>
      <c r="F62" s="323">
        <v>37.375</v>
      </c>
      <c r="G62" s="323">
        <v>-8.5</v>
      </c>
      <c r="H62" s="323" t="s">
        <v>153</v>
      </c>
    </row>
    <row r="63" spans="1:8">
      <c r="A63" s="21" t="s">
        <v>180</v>
      </c>
      <c r="B63" s="18"/>
      <c r="C63" s="18"/>
      <c r="D63" s="18"/>
      <c r="E63" s="18"/>
      <c r="F63" s="323">
        <v>37.25</v>
      </c>
      <c r="G63" s="323">
        <v>-7.25</v>
      </c>
      <c r="H63" s="323" t="s">
        <v>153</v>
      </c>
    </row>
    <row r="64" spans="1:8">
      <c r="A64" s="21" t="s">
        <v>180</v>
      </c>
      <c r="B64" s="18"/>
      <c r="C64" s="18"/>
      <c r="D64" s="18"/>
      <c r="E64" s="18"/>
      <c r="F64" s="323">
        <v>37.375</v>
      </c>
      <c r="G64" s="323">
        <v>-7.5</v>
      </c>
      <c r="H64" s="323" t="s">
        <v>153</v>
      </c>
    </row>
    <row r="65" spans="1:8">
      <c r="A65" s="21" t="s">
        <v>181</v>
      </c>
      <c r="B65" s="18"/>
      <c r="C65" s="18"/>
      <c r="D65" s="18"/>
      <c r="E65" s="18"/>
      <c r="F65" s="323">
        <v>37.25</v>
      </c>
      <c r="G65" s="323">
        <v>-6.25</v>
      </c>
      <c r="H65" s="323" t="s">
        <v>153</v>
      </c>
    </row>
    <row r="66" spans="1:8">
      <c r="A66" s="21" t="s">
        <v>181</v>
      </c>
      <c r="B66" s="18"/>
      <c r="C66" s="18"/>
      <c r="D66" s="18"/>
      <c r="E66" s="18"/>
      <c r="F66" s="323">
        <v>37.375</v>
      </c>
      <c r="G66" s="323">
        <v>-6.5</v>
      </c>
      <c r="H66" s="323" t="s">
        <v>153</v>
      </c>
    </row>
    <row r="67" spans="1:8">
      <c r="A67" s="21" t="s">
        <v>182</v>
      </c>
      <c r="B67" s="18"/>
      <c r="C67" s="18"/>
      <c r="D67" s="18"/>
      <c r="E67" s="18"/>
      <c r="F67" s="323">
        <v>37.75</v>
      </c>
      <c r="G67" s="323">
        <v>-17.25</v>
      </c>
      <c r="H67" s="323" t="s">
        <v>145</v>
      </c>
    </row>
    <row r="68" spans="1:8">
      <c r="A68" s="21" t="s">
        <v>183</v>
      </c>
      <c r="B68" s="18"/>
      <c r="C68" s="18"/>
      <c r="D68" s="18"/>
      <c r="E68" s="18"/>
      <c r="F68" s="323">
        <v>37.75</v>
      </c>
      <c r="G68" s="323">
        <v>-16.25</v>
      </c>
      <c r="H68" s="323" t="s">
        <v>145</v>
      </c>
    </row>
    <row r="69" spans="1:8">
      <c r="A69" s="21" t="s">
        <v>184</v>
      </c>
      <c r="B69" s="18"/>
      <c r="C69" s="18"/>
      <c r="D69" s="18"/>
      <c r="E69" s="18"/>
      <c r="F69" s="323">
        <v>37.75</v>
      </c>
      <c r="G69" s="323">
        <v>-15.25</v>
      </c>
      <c r="H69" s="323" t="s">
        <v>145</v>
      </c>
    </row>
    <row r="70" spans="1:8">
      <c r="A70" s="21" t="s">
        <v>185</v>
      </c>
      <c r="B70" s="18"/>
      <c r="C70" s="18"/>
      <c r="D70" s="18"/>
      <c r="E70" s="18"/>
      <c r="F70" s="323">
        <v>37.75</v>
      </c>
      <c r="G70" s="323">
        <v>-14.25</v>
      </c>
      <c r="H70" s="323" t="s">
        <v>145</v>
      </c>
    </row>
    <row r="71" spans="1:8">
      <c r="A71" s="21" t="s">
        <v>186</v>
      </c>
      <c r="B71" s="18"/>
      <c r="C71" s="18"/>
      <c r="D71" s="18"/>
      <c r="E71" s="18"/>
      <c r="F71" s="323">
        <v>37.75</v>
      </c>
      <c r="G71" s="323">
        <v>-13.25</v>
      </c>
      <c r="H71" s="323" t="s">
        <v>145</v>
      </c>
    </row>
    <row r="72" spans="1:8">
      <c r="A72" s="21" t="s">
        <v>187</v>
      </c>
      <c r="B72" s="18"/>
      <c r="C72" s="18"/>
      <c r="D72" s="18"/>
      <c r="E72" s="18"/>
      <c r="F72" s="323">
        <v>37.75</v>
      </c>
      <c r="G72" s="323">
        <v>-12.25</v>
      </c>
      <c r="H72" s="323" t="s">
        <v>145</v>
      </c>
    </row>
    <row r="73" spans="1:8">
      <c r="A73" s="21" t="s">
        <v>188</v>
      </c>
      <c r="B73" s="18"/>
      <c r="C73" s="18"/>
      <c r="D73" s="18"/>
      <c r="E73" s="18"/>
      <c r="F73" s="323">
        <v>37.75</v>
      </c>
      <c r="G73" s="323">
        <v>-11.25</v>
      </c>
      <c r="H73" s="323" t="s">
        <v>145</v>
      </c>
    </row>
    <row r="74" spans="1:8">
      <c r="A74" s="21" t="s">
        <v>189</v>
      </c>
      <c r="B74" s="18"/>
      <c r="C74" s="18"/>
      <c r="D74" s="18"/>
      <c r="E74" s="18"/>
      <c r="F74" s="323">
        <v>37.75</v>
      </c>
      <c r="G74" s="323">
        <v>-10.25</v>
      </c>
      <c r="H74" s="323" t="s">
        <v>153</v>
      </c>
    </row>
    <row r="75" spans="1:8">
      <c r="A75" s="21" t="s">
        <v>190</v>
      </c>
      <c r="B75" s="18"/>
      <c r="C75" s="18"/>
      <c r="D75" s="18"/>
      <c r="E75" s="18"/>
      <c r="F75" s="323">
        <v>37.75</v>
      </c>
      <c r="G75" s="323">
        <v>-9.25</v>
      </c>
      <c r="H75" s="323" t="s">
        <v>153</v>
      </c>
    </row>
    <row r="76" spans="1:8">
      <c r="A76" s="21" t="s">
        <v>191</v>
      </c>
      <c r="B76" s="18"/>
      <c r="C76" s="18"/>
      <c r="D76" s="18"/>
      <c r="E76" s="18"/>
      <c r="F76" s="323">
        <v>37.75</v>
      </c>
      <c r="G76" s="323">
        <v>-8.25</v>
      </c>
      <c r="H76" s="323" t="s">
        <v>153</v>
      </c>
    </row>
    <row r="77" spans="1:8">
      <c r="A77" s="21" t="s">
        <v>192</v>
      </c>
      <c r="B77" s="18"/>
      <c r="C77" s="18"/>
      <c r="D77" s="18"/>
      <c r="E77" s="18"/>
      <c r="F77" s="323">
        <v>37.75</v>
      </c>
      <c r="G77" s="323">
        <v>-7.25</v>
      </c>
      <c r="H77" s="323" t="s">
        <v>153</v>
      </c>
    </row>
    <row r="78" spans="1:8">
      <c r="A78" s="21" t="s">
        <v>193</v>
      </c>
      <c r="B78" s="18"/>
      <c r="C78" s="18"/>
      <c r="D78" s="18"/>
      <c r="E78" s="18"/>
      <c r="F78" s="323">
        <v>37.75</v>
      </c>
      <c r="G78" s="323">
        <v>-6.25</v>
      </c>
      <c r="H78" s="323" t="s">
        <v>153</v>
      </c>
    </row>
    <row r="79" spans="1:8">
      <c r="A79" s="21" t="s">
        <v>194</v>
      </c>
      <c r="B79" s="18"/>
      <c r="C79" s="18"/>
      <c r="D79" s="18"/>
      <c r="E79" s="18"/>
      <c r="F79" s="323">
        <v>38.25</v>
      </c>
      <c r="G79" s="323">
        <v>-17.25</v>
      </c>
      <c r="H79" s="323" t="s">
        <v>145</v>
      </c>
    </row>
    <row r="80" spans="1:8">
      <c r="A80" s="21" t="s">
        <v>195</v>
      </c>
      <c r="B80" s="18"/>
      <c r="C80" s="18"/>
      <c r="D80" s="18"/>
      <c r="E80" s="18"/>
      <c r="F80" s="323">
        <v>38.25</v>
      </c>
      <c r="G80" s="323">
        <v>-16.25</v>
      </c>
      <c r="H80" s="323" t="s">
        <v>145</v>
      </c>
    </row>
    <row r="81" spans="1:8">
      <c r="A81" s="21" t="s">
        <v>196</v>
      </c>
      <c r="B81" s="18"/>
      <c r="C81" s="18"/>
      <c r="D81" s="18"/>
      <c r="E81" s="18"/>
      <c r="F81" s="323">
        <v>38.25</v>
      </c>
      <c r="G81" s="323">
        <v>-15.25</v>
      </c>
      <c r="H81" s="323" t="s">
        <v>145</v>
      </c>
    </row>
    <row r="82" spans="1:8">
      <c r="A82" s="21" t="s">
        <v>197</v>
      </c>
      <c r="B82" s="18"/>
      <c r="C82" s="18"/>
      <c r="D82" s="18"/>
      <c r="E82" s="18"/>
      <c r="F82" s="323">
        <v>38.25</v>
      </c>
      <c r="G82" s="323">
        <v>-14.25</v>
      </c>
      <c r="H82" s="323" t="s">
        <v>145</v>
      </c>
    </row>
    <row r="83" spans="1:8">
      <c r="A83" s="21" t="s">
        <v>198</v>
      </c>
      <c r="B83" s="18"/>
      <c r="C83" s="18"/>
      <c r="D83" s="18"/>
      <c r="E83" s="18"/>
      <c r="F83" s="323">
        <v>38.25</v>
      </c>
      <c r="G83" s="323">
        <v>-13.25</v>
      </c>
      <c r="H83" s="323" t="s">
        <v>145</v>
      </c>
    </row>
    <row r="84" spans="1:8">
      <c r="A84" s="21" t="s">
        <v>199</v>
      </c>
      <c r="B84" s="18"/>
      <c r="C84" s="18"/>
      <c r="D84" s="18"/>
      <c r="E84" s="18"/>
      <c r="F84" s="323">
        <v>38.25</v>
      </c>
      <c r="G84" s="323">
        <v>-12.25</v>
      </c>
      <c r="H84" s="323" t="s">
        <v>145</v>
      </c>
    </row>
    <row r="85" spans="1:8">
      <c r="A85" s="21" t="s">
        <v>200</v>
      </c>
      <c r="B85" s="18"/>
      <c r="C85" s="18"/>
      <c r="D85" s="18"/>
      <c r="E85" s="18"/>
      <c r="F85" s="323">
        <v>38.25</v>
      </c>
      <c r="G85" s="323">
        <v>-11.25</v>
      </c>
      <c r="H85" s="323" t="s">
        <v>145</v>
      </c>
    </row>
    <row r="86" spans="1:8">
      <c r="A86" s="21" t="s">
        <v>201</v>
      </c>
      <c r="B86" s="18"/>
      <c r="C86" s="18"/>
      <c r="D86" s="18"/>
      <c r="E86" s="18"/>
      <c r="F86" s="323">
        <v>38.25</v>
      </c>
      <c r="G86" s="323">
        <v>-10.25</v>
      </c>
      <c r="H86" s="323" t="s">
        <v>153</v>
      </c>
    </row>
    <row r="87" spans="1:8">
      <c r="A87" s="21" t="s">
        <v>202</v>
      </c>
      <c r="B87" s="18"/>
      <c r="C87" s="18"/>
      <c r="D87" s="18"/>
      <c r="E87" s="18"/>
      <c r="F87" s="323">
        <v>38.25</v>
      </c>
      <c r="G87" s="323">
        <v>-9.25</v>
      </c>
      <c r="H87" s="323" t="s">
        <v>153</v>
      </c>
    </row>
    <row r="88" spans="1:8">
      <c r="A88" s="21" t="s">
        <v>203</v>
      </c>
      <c r="B88" s="18"/>
      <c r="C88" s="18"/>
      <c r="D88" s="18"/>
      <c r="E88" s="18"/>
      <c r="F88" s="323">
        <v>38.25</v>
      </c>
      <c r="G88" s="323">
        <v>-8.25</v>
      </c>
      <c r="H88" s="323" t="s">
        <v>153</v>
      </c>
    </row>
    <row r="89" spans="1:8">
      <c r="A89" s="21" t="s">
        <v>204</v>
      </c>
      <c r="B89" s="18"/>
      <c r="C89" s="18"/>
      <c r="D89" s="18"/>
      <c r="E89" s="18"/>
      <c r="F89" s="323">
        <v>38.25</v>
      </c>
      <c r="G89" s="323">
        <v>-7.25</v>
      </c>
      <c r="H89" s="323" t="s">
        <v>153</v>
      </c>
    </row>
    <row r="90" spans="1:8">
      <c r="A90" s="21" t="s">
        <v>205</v>
      </c>
      <c r="B90" s="18"/>
      <c r="C90" s="18"/>
      <c r="D90" s="18"/>
      <c r="E90" s="18"/>
      <c r="F90" s="323">
        <v>38.25</v>
      </c>
      <c r="G90" s="323">
        <v>-6.25</v>
      </c>
      <c r="H90" s="323" t="s">
        <v>153</v>
      </c>
    </row>
    <row r="91" spans="1:8">
      <c r="A91" s="21" t="s">
        <v>206</v>
      </c>
      <c r="B91" s="18"/>
      <c r="C91" s="18"/>
      <c r="D91" s="18"/>
      <c r="E91" s="18"/>
      <c r="F91" s="323">
        <v>38.75</v>
      </c>
      <c r="G91" s="323">
        <v>-17.25</v>
      </c>
      <c r="H91" s="323" t="s">
        <v>145</v>
      </c>
    </row>
    <row r="92" spans="1:8">
      <c r="A92" s="21" t="s">
        <v>207</v>
      </c>
      <c r="B92" s="18"/>
      <c r="C92" s="18"/>
      <c r="D92" s="18"/>
      <c r="E92" s="18"/>
      <c r="F92" s="323">
        <v>38.75</v>
      </c>
      <c r="G92" s="323">
        <v>-16.25</v>
      </c>
      <c r="H92" s="323" t="s">
        <v>145</v>
      </c>
    </row>
    <row r="93" spans="1:8">
      <c r="A93" s="21" t="s">
        <v>208</v>
      </c>
      <c r="B93" s="18"/>
      <c r="C93" s="18"/>
      <c r="D93" s="18"/>
      <c r="E93" s="18"/>
      <c r="F93" s="323">
        <v>38.75</v>
      </c>
      <c r="G93" s="323">
        <v>-15.25</v>
      </c>
      <c r="H93" s="323" t="s">
        <v>145</v>
      </c>
    </row>
    <row r="94" spans="1:8">
      <c r="A94" s="21" t="s">
        <v>209</v>
      </c>
      <c r="B94" s="18"/>
      <c r="C94" s="18"/>
      <c r="D94" s="18"/>
      <c r="E94" s="18"/>
      <c r="F94" s="323">
        <v>38.75</v>
      </c>
      <c r="G94" s="323">
        <v>-14.25</v>
      </c>
      <c r="H94" s="323" t="s">
        <v>145</v>
      </c>
    </row>
    <row r="95" spans="1:8">
      <c r="A95" s="21" t="s">
        <v>210</v>
      </c>
      <c r="B95" s="18"/>
      <c r="C95" s="18"/>
      <c r="D95" s="18"/>
      <c r="E95" s="18"/>
      <c r="F95" s="323">
        <v>38.75</v>
      </c>
      <c r="G95" s="323">
        <v>-13.25</v>
      </c>
      <c r="H95" s="323" t="s">
        <v>145</v>
      </c>
    </row>
    <row r="96" spans="1:8">
      <c r="A96" s="21" t="s">
        <v>211</v>
      </c>
      <c r="B96" s="18"/>
      <c r="C96" s="18"/>
      <c r="D96" s="18"/>
      <c r="E96" s="18"/>
      <c r="F96" s="323">
        <v>38.75</v>
      </c>
      <c r="G96" s="323">
        <v>-12.25</v>
      </c>
      <c r="H96" s="323" t="s">
        <v>145</v>
      </c>
    </row>
    <row r="97" spans="1:8">
      <c r="A97" s="21" t="s">
        <v>212</v>
      </c>
      <c r="B97" s="18"/>
      <c r="C97" s="18"/>
      <c r="D97" s="18"/>
      <c r="E97" s="18"/>
      <c r="F97" s="323">
        <v>38.75</v>
      </c>
      <c r="G97" s="323">
        <v>-11.25</v>
      </c>
      <c r="H97" s="323" t="s">
        <v>145</v>
      </c>
    </row>
    <row r="98" spans="1:8">
      <c r="A98" s="21" t="s">
        <v>213</v>
      </c>
      <c r="B98" s="18"/>
      <c r="C98" s="18"/>
      <c r="D98" s="18"/>
      <c r="E98" s="18"/>
      <c r="F98" s="323">
        <v>38.75</v>
      </c>
      <c r="G98" s="323">
        <v>-10.25</v>
      </c>
      <c r="H98" s="323" t="s">
        <v>153</v>
      </c>
    </row>
    <row r="99" spans="1:8">
      <c r="A99" s="21" t="s">
        <v>214</v>
      </c>
      <c r="B99" s="18"/>
      <c r="C99" s="18"/>
      <c r="D99" s="18"/>
      <c r="E99" s="18"/>
      <c r="F99" s="323">
        <v>38.75</v>
      </c>
      <c r="G99" s="323">
        <v>-9.25</v>
      </c>
      <c r="H99" s="323" t="s">
        <v>153</v>
      </c>
    </row>
    <row r="100" spans="1:8">
      <c r="A100" s="21" t="s">
        <v>215</v>
      </c>
      <c r="B100" s="18"/>
      <c r="C100" s="18"/>
      <c r="D100" s="18"/>
      <c r="E100" s="18"/>
      <c r="F100" s="323">
        <v>38.75</v>
      </c>
      <c r="G100" s="323">
        <v>-8.25</v>
      </c>
      <c r="H100" s="323" t="s">
        <v>153</v>
      </c>
    </row>
    <row r="101" spans="1:8">
      <c r="A101" s="21" t="s">
        <v>216</v>
      </c>
      <c r="B101" s="18"/>
      <c r="C101" s="18"/>
      <c r="D101" s="18"/>
      <c r="E101" s="18"/>
      <c r="F101" s="323">
        <v>38.75</v>
      </c>
      <c r="G101" s="323">
        <v>-7.25</v>
      </c>
      <c r="H101" s="323" t="s">
        <v>153</v>
      </c>
    </row>
    <row r="102" spans="1:8">
      <c r="A102" s="21" t="s">
        <v>217</v>
      </c>
      <c r="B102" s="18"/>
      <c r="C102" s="18"/>
      <c r="D102" s="18"/>
      <c r="E102" s="18"/>
      <c r="F102" s="323">
        <v>38.75</v>
      </c>
      <c r="G102" s="323">
        <v>-6.25</v>
      </c>
      <c r="H102" s="323" t="s">
        <v>153</v>
      </c>
    </row>
    <row r="103" spans="1:8">
      <c r="A103" s="21" t="s">
        <v>218</v>
      </c>
      <c r="B103" s="18"/>
      <c r="C103" s="18"/>
      <c r="D103" s="18"/>
      <c r="E103" s="18"/>
      <c r="F103" s="323">
        <v>39.25</v>
      </c>
      <c r="G103" s="323">
        <v>-17.25</v>
      </c>
      <c r="H103" s="323" t="s">
        <v>145</v>
      </c>
    </row>
    <row r="104" spans="1:8">
      <c r="A104" s="21" t="s">
        <v>219</v>
      </c>
      <c r="B104" s="18"/>
      <c r="C104" s="18"/>
      <c r="D104" s="18"/>
      <c r="E104" s="18"/>
      <c r="F104" s="323">
        <v>39.25</v>
      </c>
      <c r="G104" s="323">
        <v>-16.25</v>
      </c>
      <c r="H104" s="323" t="s">
        <v>145</v>
      </c>
    </row>
    <row r="105" spans="1:8">
      <c r="A105" s="21" t="s">
        <v>220</v>
      </c>
      <c r="B105" s="18"/>
      <c r="C105" s="18"/>
      <c r="D105" s="18"/>
      <c r="E105" s="18"/>
      <c r="F105" s="323">
        <v>39.25</v>
      </c>
      <c r="G105" s="323">
        <v>-15.25</v>
      </c>
      <c r="H105" s="323" t="s">
        <v>145</v>
      </c>
    </row>
    <row r="106" spans="1:8">
      <c r="A106" s="21" t="s">
        <v>221</v>
      </c>
      <c r="B106" s="18"/>
      <c r="C106" s="18"/>
      <c r="D106" s="18"/>
      <c r="E106" s="18"/>
      <c r="F106" s="323">
        <v>39.25</v>
      </c>
      <c r="G106" s="323">
        <v>-14.25</v>
      </c>
      <c r="H106" s="323" t="s">
        <v>145</v>
      </c>
    </row>
    <row r="107" spans="1:8">
      <c r="A107" s="21" t="s">
        <v>222</v>
      </c>
      <c r="B107" s="18"/>
      <c r="C107" s="18"/>
      <c r="D107" s="18"/>
      <c r="E107" s="18"/>
      <c r="F107" s="323">
        <v>39.25</v>
      </c>
      <c r="G107" s="323">
        <v>-13.25</v>
      </c>
      <c r="H107" s="323" t="s">
        <v>145</v>
      </c>
    </row>
    <row r="108" spans="1:8">
      <c r="A108" s="21" t="s">
        <v>223</v>
      </c>
      <c r="B108" s="18"/>
      <c r="C108" s="18"/>
      <c r="D108" s="18"/>
      <c r="E108" s="18"/>
      <c r="F108" s="323">
        <v>39.25</v>
      </c>
      <c r="G108" s="323">
        <v>-12.25</v>
      </c>
      <c r="H108" s="323" t="s">
        <v>145</v>
      </c>
    </row>
    <row r="109" spans="1:8">
      <c r="A109" s="21" t="s">
        <v>224</v>
      </c>
      <c r="B109" s="18"/>
      <c r="C109" s="18"/>
      <c r="D109" s="18"/>
      <c r="E109" s="18"/>
      <c r="F109" s="323">
        <v>39.25</v>
      </c>
      <c r="G109" s="323">
        <v>-11.25</v>
      </c>
      <c r="H109" s="323" t="s">
        <v>145</v>
      </c>
    </row>
    <row r="110" spans="1:8">
      <c r="A110" s="21" t="s">
        <v>225</v>
      </c>
      <c r="B110" s="18"/>
      <c r="C110" s="18"/>
      <c r="D110" s="18"/>
      <c r="E110" s="18"/>
      <c r="F110" s="323">
        <v>39.25</v>
      </c>
      <c r="G110" s="323">
        <v>-10.25</v>
      </c>
      <c r="H110" s="323" t="s">
        <v>153</v>
      </c>
    </row>
    <row r="111" spans="1:8">
      <c r="A111" s="21" t="s">
        <v>226</v>
      </c>
      <c r="B111" s="18"/>
      <c r="C111" s="18"/>
      <c r="D111" s="18"/>
      <c r="E111" s="18"/>
      <c r="F111" s="323">
        <v>39.25</v>
      </c>
      <c r="G111" s="323">
        <v>-9.25</v>
      </c>
      <c r="H111" s="323" t="s">
        <v>153</v>
      </c>
    </row>
    <row r="112" spans="1:8">
      <c r="A112" s="21" t="s">
        <v>227</v>
      </c>
      <c r="B112" s="18"/>
      <c r="C112" s="18"/>
      <c r="D112" s="18"/>
      <c r="E112" s="18"/>
      <c r="F112" s="323">
        <v>39.25</v>
      </c>
      <c r="G112" s="323">
        <v>-8.25</v>
      </c>
      <c r="H112" s="323" t="s">
        <v>153</v>
      </c>
    </row>
    <row r="113" spans="1:8">
      <c r="A113" s="21" t="s">
        <v>228</v>
      </c>
      <c r="B113" s="18"/>
      <c r="C113" s="18"/>
      <c r="D113" s="18"/>
      <c r="E113" s="18"/>
      <c r="F113" s="323">
        <v>39.25</v>
      </c>
      <c r="G113" s="323">
        <v>-7.25</v>
      </c>
      <c r="H113" s="323" t="s">
        <v>153</v>
      </c>
    </row>
    <row r="114" spans="1:8">
      <c r="A114" s="21" t="s">
        <v>229</v>
      </c>
      <c r="B114" s="18"/>
      <c r="C114" s="18"/>
      <c r="D114" s="18"/>
      <c r="E114" s="18"/>
      <c r="F114" s="323">
        <v>39.25</v>
      </c>
      <c r="G114" s="323">
        <v>-6.25</v>
      </c>
      <c r="H114" s="323" t="s">
        <v>153</v>
      </c>
    </row>
    <row r="115" spans="1:8">
      <c r="A115" s="21" t="s">
        <v>230</v>
      </c>
      <c r="B115" s="18"/>
      <c r="C115" s="18"/>
      <c r="D115" s="18"/>
      <c r="E115" s="18"/>
      <c r="F115" s="323">
        <v>39.75</v>
      </c>
      <c r="G115" s="323">
        <v>-17.25</v>
      </c>
      <c r="H115" s="323" t="s">
        <v>145</v>
      </c>
    </row>
    <row r="116" spans="1:8">
      <c r="A116" s="21" t="s">
        <v>231</v>
      </c>
      <c r="B116" s="18"/>
      <c r="C116" s="18"/>
      <c r="D116" s="18"/>
      <c r="E116" s="18"/>
      <c r="F116" s="323">
        <v>39.75</v>
      </c>
      <c r="G116" s="323">
        <v>-16.25</v>
      </c>
      <c r="H116" s="323" t="s">
        <v>145</v>
      </c>
    </row>
    <row r="117" spans="1:8">
      <c r="A117" s="21" t="s">
        <v>232</v>
      </c>
      <c r="B117" s="18"/>
      <c r="C117" s="18"/>
      <c r="D117" s="18"/>
      <c r="E117" s="18"/>
      <c r="F117" s="323">
        <v>39.75</v>
      </c>
      <c r="G117" s="323">
        <v>-15.25</v>
      </c>
      <c r="H117" s="323" t="s">
        <v>145</v>
      </c>
    </row>
    <row r="118" spans="1:8">
      <c r="A118" s="21" t="s">
        <v>233</v>
      </c>
      <c r="B118" s="18"/>
      <c r="C118" s="18"/>
      <c r="D118" s="18"/>
      <c r="E118" s="18"/>
      <c r="F118" s="323">
        <v>39.75</v>
      </c>
      <c r="G118" s="323">
        <v>-14.25</v>
      </c>
      <c r="H118" s="323" t="s">
        <v>145</v>
      </c>
    </row>
    <row r="119" spans="1:8">
      <c r="A119" s="21" t="s">
        <v>234</v>
      </c>
      <c r="B119" s="18"/>
      <c r="C119" s="18"/>
      <c r="D119" s="18"/>
      <c r="E119" s="18"/>
      <c r="F119" s="323">
        <v>39.75</v>
      </c>
      <c r="G119" s="323">
        <v>-13.25</v>
      </c>
      <c r="H119" s="323" t="s">
        <v>145</v>
      </c>
    </row>
    <row r="120" spans="1:8">
      <c r="A120" s="21" t="s">
        <v>235</v>
      </c>
      <c r="B120" s="18"/>
      <c r="C120" s="18"/>
      <c r="D120" s="18"/>
      <c r="E120" s="18"/>
      <c r="F120" s="323">
        <v>39.75</v>
      </c>
      <c r="G120" s="323">
        <v>-12.25</v>
      </c>
      <c r="H120" s="323" t="s">
        <v>145</v>
      </c>
    </row>
    <row r="121" spans="1:8">
      <c r="A121" s="21" t="s">
        <v>236</v>
      </c>
      <c r="B121" s="18"/>
      <c r="C121" s="18"/>
      <c r="D121" s="18"/>
      <c r="E121" s="18"/>
      <c r="F121" s="323">
        <v>39.75</v>
      </c>
      <c r="G121" s="323">
        <v>-11.25</v>
      </c>
      <c r="H121" s="323" t="s">
        <v>145</v>
      </c>
    </row>
    <row r="122" spans="1:8">
      <c r="A122" s="21" t="s">
        <v>237</v>
      </c>
      <c r="B122" s="18"/>
      <c r="C122" s="18"/>
      <c r="D122" s="18"/>
      <c r="E122" s="18"/>
      <c r="F122" s="323">
        <v>39.75</v>
      </c>
      <c r="G122" s="323">
        <v>-10.25</v>
      </c>
      <c r="H122" s="323" t="s">
        <v>153</v>
      </c>
    </row>
    <row r="123" spans="1:8">
      <c r="A123" s="21" t="s">
        <v>238</v>
      </c>
      <c r="B123" s="18"/>
      <c r="C123" s="18"/>
      <c r="D123" s="18"/>
      <c r="E123" s="18"/>
      <c r="F123" s="323">
        <v>39.75</v>
      </c>
      <c r="G123" s="323">
        <v>-9.25</v>
      </c>
      <c r="H123" s="323" t="s">
        <v>153</v>
      </c>
    </row>
    <row r="124" spans="1:8">
      <c r="A124" s="21" t="s">
        <v>239</v>
      </c>
      <c r="B124" s="18"/>
      <c r="C124" s="18"/>
      <c r="D124" s="18"/>
      <c r="E124" s="18"/>
      <c r="F124" s="323">
        <v>39.75</v>
      </c>
      <c r="G124" s="323">
        <v>-8.25</v>
      </c>
      <c r="H124" s="323" t="s">
        <v>153</v>
      </c>
    </row>
    <row r="125" spans="1:8">
      <c r="A125" s="21" t="s">
        <v>240</v>
      </c>
      <c r="B125" s="18"/>
      <c r="C125" s="18"/>
      <c r="D125" s="18"/>
      <c r="E125" s="18"/>
      <c r="F125" s="323">
        <v>39.75</v>
      </c>
      <c r="G125" s="323">
        <v>-7.25</v>
      </c>
      <c r="H125" s="323" t="s">
        <v>153</v>
      </c>
    </row>
    <row r="126" spans="1:8">
      <c r="A126" s="21" t="s">
        <v>241</v>
      </c>
      <c r="B126" s="18"/>
      <c r="C126" s="18"/>
      <c r="D126" s="18"/>
      <c r="E126" s="18"/>
      <c r="F126" s="323">
        <v>39.75</v>
      </c>
      <c r="G126" s="323">
        <v>-6.25</v>
      </c>
      <c r="H126" s="323" t="s">
        <v>153</v>
      </c>
    </row>
    <row r="127" spans="1:8">
      <c r="A127" s="21" t="s">
        <v>242</v>
      </c>
      <c r="B127" s="18"/>
      <c r="C127" s="18"/>
      <c r="D127" s="18"/>
      <c r="E127" s="18"/>
      <c r="F127" s="323">
        <v>40.25</v>
      </c>
      <c r="G127" s="323">
        <v>-17.25</v>
      </c>
      <c r="H127" s="323" t="s">
        <v>145</v>
      </c>
    </row>
    <row r="128" spans="1:8">
      <c r="A128" s="21" t="s">
        <v>243</v>
      </c>
      <c r="B128" s="18"/>
      <c r="C128" s="18"/>
      <c r="D128" s="18"/>
      <c r="E128" s="18"/>
      <c r="F128" s="323">
        <v>40.25</v>
      </c>
      <c r="G128" s="323">
        <v>-16.25</v>
      </c>
      <c r="H128" s="323" t="s">
        <v>145</v>
      </c>
    </row>
    <row r="129" spans="1:8">
      <c r="A129" s="21" t="s">
        <v>244</v>
      </c>
      <c r="B129" s="18"/>
      <c r="C129" s="18"/>
      <c r="D129" s="18"/>
      <c r="E129" s="18"/>
      <c r="F129" s="323">
        <v>40.25</v>
      </c>
      <c r="G129" s="323">
        <v>-15.25</v>
      </c>
      <c r="H129" s="323" t="s">
        <v>145</v>
      </c>
    </row>
    <row r="130" spans="1:8">
      <c r="A130" s="21" t="s">
        <v>245</v>
      </c>
      <c r="B130" s="18"/>
      <c r="C130" s="18"/>
      <c r="D130" s="18"/>
      <c r="E130" s="18"/>
      <c r="F130" s="323">
        <v>40.25</v>
      </c>
      <c r="G130" s="323">
        <v>-14.25</v>
      </c>
      <c r="H130" s="323" t="s">
        <v>145</v>
      </c>
    </row>
    <row r="131" spans="1:8">
      <c r="A131" s="21" t="s">
        <v>246</v>
      </c>
      <c r="B131" s="18"/>
      <c r="C131" s="18"/>
      <c r="D131" s="18"/>
      <c r="E131" s="18"/>
      <c r="F131" s="323">
        <v>40.25</v>
      </c>
      <c r="G131" s="323">
        <v>-13.25</v>
      </c>
      <c r="H131" s="323" t="s">
        <v>145</v>
      </c>
    </row>
    <row r="132" spans="1:8">
      <c r="A132" s="21" t="s">
        <v>247</v>
      </c>
      <c r="B132" s="18"/>
      <c r="C132" s="18"/>
      <c r="D132" s="18"/>
      <c r="E132" s="18"/>
      <c r="F132" s="323">
        <v>40.25</v>
      </c>
      <c r="G132" s="323">
        <v>-12.25</v>
      </c>
      <c r="H132" s="323" t="s">
        <v>145</v>
      </c>
    </row>
    <row r="133" spans="1:8">
      <c r="A133" s="21" t="s">
        <v>248</v>
      </c>
      <c r="B133" s="18"/>
      <c r="C133" s="18"/>
      <c r="D133" s="18"/>
      <c r="E133" s="18"/>
      <c r="F133" s="323">
        <v>40.25</v>
      </c>
      <c r="G133" s="323">
        <v>-11.25</v>
      </c>
      <c r="H133" s="323" t="s">
        <v>145</v>
      </c>
    </row>
    <row r="134" spans="1:8">
      <c r="A134" s="21" t="s">
        <v>249</v>
      </c>
      <c r="B134" s="18"/>
      <c r="C134" s="18"/>
      <c r="D134" s="18"/>
      <c r="E134" s="18"/>
      <c r="F134" s="323">
        <v>40.25</v>
      </c>
      <c r="G134" s="323">
        <v>-10.25</v>
      </c>
      <c r="H134" s="323" t="s">
        <v>153</v>
      </c>
    </row>
    <row r="135" spans="1:8">
      <c r="A135" s="21" t="s">
        <v>250</v>
      </c>
      <c r="B135" s="18"/>
      <c r="C135" s="18"/>
      <c r="D135" s="18"/>
      <c r="E135" s="18"/>
      <c r="F135" s="323">
        <v>40.25</v>
      </c>
      <c r="G135" s="323">
        <v>-9.25</v>
      </c>
      <c r="H135" s="323" t="s">
        <v>153</v>
      </c>
    </row>
    <row r="136" spans="1:8">
      <c r="A136" s="21" t="s">
        <v>251</v>
      </c>
      <c r="B136" s="18"/>
      <c r="C136" s="18"/>
      <c r="D136" s="18"/>
      <c r="E136" s="18"/>
      <c r="F136" s="323">
        <v>40.25</v>
      </c>
      <c r="G136" s="323">
        <v>-8.25</v>
      </c>
      <c r="H136" s="323" t="s">
        <v>153</v>
      </c>
    </row>
    <row r="137" spans="1:8">
      <c r="A137" s="21" t="s">
        <v>252</v>
      </c>
      <c r="B137" s="18"/>
      <c r="C137" s="18"/>
      <c r="D137" s="18"/>
      <c r="E137" s="18"/>
      <c r="F137" s="323">
        <v>40.25</v>
      </c>
      <c r="G137" s="323">
        <v>-7.25</v>
      </c>
      <c r="H137" s="323" t="s">
        <v>153</v>
      </c>
    </row>
    <row r="138" spans="1:8">
      <c r="A138" s="21" t="s">
        <v>253</v>
      </c>
      <c r="B138" s="18"/>
      <c r="C138" s="18"/>
      <c r="D138" s="18"/>
      <c r="E138" s="18"/>
      <c r="F138" s="323">
        <v>40.25</v>
      </c>
      <c r="G138" s="323">
        <v>-6.25</v>
      </c>
      <c r="H138" s="323" t="s">
        <v>153</v>
      </c>
    </row>
    <row r="139" spans="1:8">
      <c r="A139" s="21" t="s">
        <v>254</v>
      </c>
      <c r="B139" s="18"/>
      <c r="C139" s="18"/>
      <c r="D139" s="18"/>
      <c r="E139" s="18"/>
      <c r="F139" s="323">
        <v>40.75</v>
      </c>
      <c r="G139" s="323">
        <v>-17.25</v>
      </c>
      <c r="H139" s="323" t="s">
        <v>145</v>
      </c>
    </row>
    <row r="140" spans="1:8">
      <c r="A140" s="21" t="s">
        <v>255</v>
      </c>
      <c r="B140" s="18"/>
      <c r="C140" s="18"/>
      <c r="D140" s="18"/>
      <c r="E140" s="18"/>
      <c r="F140" s="323">
        <v>40.75</v>
      </c>
      <c r="G140" s="323">
        <v>-16.25</v>
      </c>
      <c r="H140" s="323" t="s">
        <v>145</v>
      </c>
    </row>
    <row r="141" spans="1:8">
      <c r="A141" s="21" t="s">
        <v>256</v>
      </c>
      <c r="B141" s="18"/>
      <c r="C141" s="18"/>
      <c r="D141" s="18"/>
      <c r="E141" s="18"/>
      <c r="F141" s="323">
        <v>40.75</v>
      </c>
      <c r="G141" s="323">
        <v>-15.25</v>
      </c>
      <c r="H141" s="323" t="s">
        <v>145</v>
      </c>
    </row>
    <row r="142" spans="1:8">
      <c r="A142" s="21" t="s">
        <v>257</v>
      </c>
      <c r="B142" s="18"/>
      <c r="C142" s="18"/>
      <c r="D142" s="18"/>
      <c r="E142" s="18"/>
      <c r="F142" s="323">
        <v>40.75</v>
      </c>
      <c r="G142" s="323">
        <v>-14.25</v>
      </c>
      <c r="H142" s="323" t="s">
        <v>145</v>
      </c>
    </row>
    <row r="143" spans="1:8">
      <c r="A143" s="21" t="s">
        <v>258</v>
      </c>
      <c r="B143" s="18"/>
      <c r="C143" s="18"/>
      <c r="D143" s="18"/>
      <c r="E143" s="18"/>
      <c r="F143" s="323">
        <v>40.75</v>
      </c>
      <c r="G143" s="323">
        <v>-13.25</v>
      </c>
      <c r="H143" s="323" t="s">
        <v>145</v>
      </c>
    </row>
    <row r="144" spans="1:8">
      <c r="A144" s="21" t="s">
        <v>259</v>
      </c>
      <c r="B144" s="18"/>
      <c r="C144" s="18"/>
      <c r="D144" s="18"/>
      <c r="E144" s="18"/>
      <c r="F144" s="323">
        <v>40.75</v>
      </c>
      <c r="G144" s="323">
        <v>-12.25</v>
      </c>
      <c r="H144" s="323" t="s">
        <v>145</v>
      </c>
    </row>
    <row r="145" spans="1:8">
      <c r="A145" s="21" t="s">
        <v>260</v>
      </c>
      <c r="B145" s="18"/>
      <c r="C145" s="18"/>
      <c r="D145" s="18"/>
      <c r="E145" s="18"/>
      <c r="F145" s="323">
        <v>40.75</v>
      </c>
      <c r="G145" s="323">
        <v>-11.25</v>
      </c>
      <c r="H145" s="323" t="s">
        <v>145</v>
      </c>
    </row>
    <row r="146" spans="1:8">
      <c r="A146" s="21" t="s">
        <v>261</v>
      </c>
      <c r="B146" s="18"/>
      <c r="C146" s="18"/>
      <c r="D146" s="18"/>
      <c r="E146" s="18"/>
      <c r="F146" s="323">
        <v>40.75</v>
      </c>
      <c r="G146" s="323">
        <v>-10.25</v>
      </c>
      <c r="H146" s="323" t="s">
        <v>153</v>
      </c>
    </row>
    <row r="147" spans="1:8">
      <c r="A147" s="21" t="s">
        <v>262</v>
      </c>
      <c r="B147" s="18"/>
      <c r="C147" s="18"/>
      <c r="D147" s="18"/>
      <c r="E147" s="18"/>
      <c r="F147" s="323">
        <v>40.75</v>
      </c>
      <c r="G147" s="323">
        <v>-9.25</v>
      </c>
      <c r="H147" s="323" t="s">
        <v>153</v>
      </c>
    </row>
    <row r="148" spans="1:8">
      <c r="A148" s="21" t="s">
        <v>263</v>
      </c>
      <c r="B148" s="18"/>
      <c r="C148" s="18"/>
      <c r="D148" s="18"/>
      <c r="E148" s="18"/>
      <c r="F148" s="323">
        <v>40.75</v>
      </c>
      <c r="G148" s="323">
        <v>-8.25</v>
      </c>
      <c r="H148" s="323" t="s">
        <v>153</v>
      </c>
    </row>
    <row r="149" spans="1:8">
      <c r="A149" s="21" t="s">
        <v>264</v>
      </c>
      <c r="B149" s="18"/>
      <c r="C149" s="18"/>
      <c r="D149" s="18"/>
      <c r="E149" s="18"/>
      <c r="F149" s="323">
        <v>40.75</v>
      </c>
      <c r="G149" s="323">
        <v>-7.25</v>
      </c>
      <c r="H149" s="323" t="s">
        <v>153</v>
      </c>
    </row>
    <row r="150" spans="1:8">
      <c r="A150" s="21" t="s">
        <v>265</v>
      </c>
      <c r="B150" s="18"/>
      <c r="C150" s="18"/>
      <c r="D150" s="18"/>
      <c r="E150" s="18"/>
      <c r="F150" s="323">
        <v>40.75</v>
      </c>
      <c r="G150" s="323">
        <v>-6.25</v>
      </c>
      <c r="H150" s="323" t="s">
        <v>153</v>
      </c>
    </row>
    <row r="151" spans="1:8">
      <c r="A151" s="21" t="s">
        <v>266</v>
      </c>
      <c r="B151" s="18"/>
      <c r="C151" s="18"/>
      <c r="D151" s="18"/>
      <c r="E151" s="18"/>
      <c r="F151" s="323">
        <v>41.25</v>
      </c>
      <c r="G151" s="323">
        <v>-17.25</v>
      </c>
      <c r="H151" s="323" t="s">
        <v>145</v>
      </c>
    </row>
    <row r="152" spans="1:8">
      <c r="A152" s="21" t="s">
        <v>267</v>
      </c>
      <c r="B152" s="18"/>
      <c r="C152" s="18"/>
      <c r="D152" s="18"/>
      <c r="E152" s="18"/>
      <c r="F152" s="323">
        <v>41.25</v>
      </c>
      <c r="G152" s="323">
        <v>-16.25</v>
      </c>
      <c r="H152" s="323" t="s">
        <v>145</v>
      </c>
    </row>
    <row r="153" spans="1:8">
      <c r="A153" s="21" t="s">
        <v>268</v>
      </c>
      <c r="B153" s="18"/>
      <c r="C153" s="18"/>
      <c r="D153" s="18"/>
      <c r="E153" s="18"/>
      <c r="F153" s="323">
        <v>41.25</v>
      </c>
      <c r="G153" s="323">
        <v>-15.25</v>
      </c>
      <c r="H153" s="323" t="s">
        <v>145</v>
      </c>
    </row>
    <row r="154" spans="1:8">
      <c r="A154" s="21" t="s">
        <v>269</v>
      </c>
      <c r="B154" s="18"/>
      <c r="C154" s="18"/>
      <c r="D154" s="18"/>
      <c r="E154" s="18"/>
      <c r="F154" s="323">
        <v>41.25</v>
      </c>
      <c r="G154" s="323">
        <v>-14.25</v>
      </c>
      <c r="H154" s="323" t="s">
        <v>145</v>
      </c>
    </row>
    <row r="155" spans="1:8">
      <c r="A155" s="21" t="s">
        <v>270</v>
      </c>
      <c r="B155" s="18"/>
      <c r="C155" s="18"/>
      <c r="D155" s="18"/>
      <c r="E155" s="18"/>
      <c r="F155" s="323">
        <v>41.25</v>
      </c>
      <c r="G155" s="323">
        <v>-13.25</v>
      </c>
      <c r="H155" s="323" t="s">
        <v>145</v>
      </c>
    </row>
    <row r="156" spans="1:8">
      <c r="A156" s="21" t="s">
        <v>271</v>
      </c>
      <c r="B156" s="18"/>
      <c r="C156" s="18"/>
      <c r="D156" s="18"/>
      <c r="E156" s="18"/>
      <c r="F156" s="323">
        <v>41.25</v>
      </c>
      <c r="G156" s="323">
        <v>-12.25</v>
      </c>
      <c r="H156" s="323" t="s">
        <v>145</v>
      </c>
    </row>
    <row r="157" spans="1:8">
      <c r="A157" s="21" t="s">
        <v>272</v>
      </c>
      <c r="B157" s="18"/>
      <c r="C157" s="18"/>
      <c r="D157" s="18"/>
      <c r="E157" s="18"/>
      <c r="F157" s="323">
        <v>41.25</v>
      </c>
      <c r="G157" s="323">
        <v>-11.25</v>
      </c>
      <c r="H157" s="323" t="s">
        <v>145</v>
      </c>
    </row>
    <row r="158" spans="1:8">
      <c r="A158" s="21" t="s">
        <v>273</v>
      </c>
      <c r="B158" s="18"/>
      <c r="C158" s="18"/>
      <c r="D158" s="18"/>
      <c r="E158" s="18"/>
      <c r="F158" s="323">
        <v>41.25</v>
      </c>
      <c r="G158" s="323">
        <v>-10.25</v>
      </c>
      <c r="H158" s="323" t="s">
        <v>153</v>
      </c>
    </row>
    <row r="159" spans="1:8">
      <c r="A159" s="21" t="s">
        <v>274</v>
      </c>
      <c r="B159" s="18"/>
      <c r="C159" s="18"/>
      <c r="D159" s="18"/>
      <c r="E159" s="18"/>
      <c r="F159" s="323">
        <v>41.25</v>
      </c>
      <c r="G159" s="323">
        <v>-9.25</v>
      </c>
      <c r="H159" s="323" t="s">
        <v>153</v>
      </c>
    </row>
    <row r="160" spans="1:8">
      <c r="A160" s="21" t="s">
        <v>275</v>
      </c>
      <c r="B160" s="18"/>
      <c r="C160" s="18"/>
      <c r="D160" s="18"/>
      <c r="E160" s="18"/>
      <c r="F160" s="323">
        <v>41.25</v>
      </c>
      <c r="G160" s="323">
        <v>-8.25</v>
      </c>
      <c r="H160" s="323" t="s">
        <v>153</v>
      </c>
    </row>
    <row r="161" spans="1:8">
      <c r="A161" s="21" t="s">
        <v>276</v>
      </c>
      <c r="B161" s="18"/>
      <c r="C161" s="18"/>
      <c r="D161" s="18"/>
      <c r="E161" s="18"/>
      <c r="F161" s="323">
        <v>41.25</v>
      </c>
      <c r="G161" s="323">
        <v>-7.25</v>
      </c>
      <c r="H161" s="323" t="s">
        <v>153</v>
      </c>
    </row>
    <row r="162" spans="1:8">
      <c r="A162" s="21" t="s">
        <v>277</v>
      </c>
      <c r="B162" s="18"/>
      <c r="C162" s="18"/>
      <c r="D162" s="18"/>
      <c r="E162" s="18"/>
      <c r="F162" s="323">
        <v>41.25</v>
      </c>
      <c r="G162" s="323">
        <v>-6.25</v>
      </c>
      <c r="H162" s="323" t="s">
        <v>153</v>
      </c>
    </row>
    <row r="163" spans="1:8">
      <c r="A163" s="21" t="s">
        <v>278</v>
      </c>
      <c r="B163" s="18"/>
      <c r="C163" s="18"/>
      <c r="D163" s="18"/>
      <c r="E163" s="18"/>
      <c r="F163" s="323">
        <v>41.75</v>
      </c>
      <c r="G163" s="323">
        <v>-17.25</v>
      </c>
      <c r="H163" s="323" t="s">
        <v>145</v>
      </c>
    </row>
    <row r="164" spans="1:8">
      <c r="A164" s="21" t="s">
        <v>279</v>
      </c>
      <c r="B164" s="18"/>
      <c r="C164" s="18"/>
      <c r="D164" s="18"/>
      <c r="E164" s="18"/>
      <c r="F164" s="323">
        <v>41.75</v>
      </c>
      <c r="G164" s="323">
        <v>-16.25</v>
      </c>
      <c r="H164" s="323" t="s">
        <v>145</v>
      </c>
    </row>
    <row r="165" spans="1:8">
      <c r="A165" s="21" t="s">
        <v>280</v>
      </c>
      <c r="B165" s="18"/>
      <c r="C165" s="18"/>
      <c r="D165" s="18"/>
      <c r="E165" s="18"/>
      <c r="F165" s="323">
        <v>41.75</v>
      </c>
      <c r="G165" s="323">
        <v>-15.25</v>
      </c>
      <c r="H165" s="323" t="s">
        <v>145</v>
      </c>
    </row>
    <row r="166" spans="1:8">
      <c r="A166" s="21" t="s">
        <v>281</v>
      </c>
      <c r="B166" s="18"/>
      <c r="C166" s="18"/>
      <c r="D166" s="18"/>
      <c r="E166" s="18"/>
      <c r="F166" s="323">
        <v>41.75</v>
      </c>
      <c r="G166" s="323">
        <v>-14.25</v>
      </c>
      <c r="H166" s="323" t="s">
        <v>145</v>
      </c>
    </row>
    <row r="167" spans="1:8">
      <c r="A167" s="21" t="s">
        <v>282</v>
      </c>
      <c r="B167" s="18"/>
      <c r="C167" s="18"/>
      <c r="D167" s="18"/>
      <c r="E167" s="18"/>
      <c r="F167" s="323">
        <v>41.75</v>
      </c>
      <c r="G167" s="323">
        <v>-13.25</v>
      </c>
      <c r="H167" s="323" t="s">
        <v>145</v>
      </c>
    </row>
    <row r="168" spans="1:8">
      <c r="A168" s="21" t="s">
        <v>283</v>
      </c>
      <c r="B168" s="18"/>
      <c r="C168" s="18"/>
      <c r="D168" s="18"/>
      <c r="E168" s="18"/>
      <c r="F168" s="323">
        <v>41.75</v>
      </c>
      <c r="G168" s="323">
        <v>-12.25</v>
      </c>
      <c r="H168" s="323" t="s">
        <v>145</v>
      </c>
    </row>
    <row r="169" spans="1:8">
      <c r="A169" s="21" t="s">
        <v>284</v>
      </c>
      <c r="B169" s="18"/>
      <c r="C169" s="18"/>
      <c r="D169" s="18"/>
      <c r="E169" s="18"/>
      <c r="F169" s="323">
        <v>41.75</v>
      </c>
      <c r="G169" s="323">
        <v>-11.25</v>
      </c>
      <c r="H169" s="323" t="s">
        <v>145</v>
      </c>
    </row>
    <row r="170" spans="1:8">
      <c r="A170" s="21" t="s">
        <v>285</v>
      </c>
      <c r="B170" s="18"/>
      <c r="C170" s="18"/>
      <c r="D170" s="18"/>
      <c r="E170" s="18"/>
      <c r="F170" s="323">
        <v>41.75</v>
      </c>
      <c r="G170" s="323">
        <v>-10.25</v>
      </c>
      <c r="H170" s="323" t="s">
        <v>153</v>
      </c>
    </row>
    <row r="171" spans="1:8">
      <c r="A171" s="21" t="s">
        <v>286</v>
      </c>
      <c r="B171" s="18"/>
      <c r="C171" s="18"/>
      <c r="D171" s="18"/>
      <c r="E171" s="18"/>
      <c r="F171" s="323">
        <v>41.75</v>
      </c>
      <c r="G171" s="323">
        <v>-9.25</v>
      </c>
      <c r="H171" s="323" t="s">
        <v>153</v>
      </c>
    </row>
    <row r="172" spans="1:8">
      <c r="A172" s="21" t="s">
        <v>287</v>
      </c>
      <c r="B172" s="18"/>
      <c r="C172" s="18"/>
      <c r="D172" s="18"/>
      <c r="E172" s="18"/>
      <c r="F172" s="323">
        <v>41.75</v>
      </c>
      <c r="G172" s="323">
        <v>-8.25</v>
      </c>
      <c r="H172" s="323" t="s">
        <v>153</v>
      </c>
    </row>
    <row r="173" spans="1:8">
      <c r="A173" s="21" t="s">
        <v>288</v>
      </c>
      <c r="B173" s="18"/>
      <c r="C173" s="18"/>
      <c r="D173" s="18"/>
      <c r="E173" s="18"/>
      <c r="F173" s="323">
        <v>41.75</v>
      </c>
      <c r="G173" s="323">
        <v>-7.25</v>
      </c>
      <c r="H173" s="323" t="s">
        <v>153</v>
      </c>
    </row>
    <row r="174" spans="1:8">
      <c r="A174" s="21" t="s">
        <v>289</v>
      </c>
      <c r="B174" s="18"/>
      <c r="C174" s="18"/>
      <c r="D174" s="18"/>
      <c r="E174" s="18"/>
      <c r="F174" s="323">
        <v>41.75</v>
      </c>
      <c r="G174" s="323">
        <v>-6.25</v>
      </c>
      <c r="H174" s="323" t="s">
        <v>153</v>
      </c>
    </row>
    <row r="175" spans="1:8">
      <c r="A175" s="21" t="s">
        <v>290</v>
      </c>
      <c r="B175" s="18"/>
      <c r="C175" s="18"/>
      <c r="D175" s="18"/>
      <c r="E175" s="18"/>
      <c r="F175" s="323">
        <v>42.25</v>
      </c>
      <c r="G175" s="323">
        <v>-17.25</v>
      </c>
      <c r="H175" s="323" t="s">
        <v>145</v>
      </c>
    </row>
    <row r="176" spans="1:8">
      <c r="A176" s="21" t="s">
        <v>291</v>
      </c>
      <c r="B176" s="18"/>
      <c r="C176" s="18"/>
      <c r="D176" s="18"/>
      <c r="E176" s="18"/>
      <c r="F176" s="323">
        <v>42.25</v>
      </c>
      <c r="G176" s="323">
        <v>-16.25</v>
      </c>
      <c r="H176" s="323" t="s">
        <v>145</v>
      </c>
    </row>
    <row r="177" spans="1:8">
      <c r="A177" s="21" t="s">
        <v>292</v>
      </c>
      <c r="B177" s="18"/>
      <c r="C177" s="18"/>
      <c r="D177" s="18"/>
      <c r="E177" s="18"/>
      <c r="F177" s="323">
        <v>42.25</v>
      </c>
      <c r="G177" s="323">
        <v>-15.25</v>
      </c>
      <c r="H177" s="323" t="s">
        <v>145</v>
      </c>
    </row>
    <row r="178" spans="1:8">
      <c r="A178" s="21" t="s">
        <v>293</v>
      </c>
      <c r="B178" s="18"/>
      <c r="C178" s="18"/>
      <c r="D178" s="18"/>
      <c r="E178" s="18"/>
      <c r="F178" s="323">
        <v>42.25</v>
      </c>
      <c r="G178" s="323">
        <v>-14.25</v>
      </c>
      <c r="H178" s="323" t="s">
        <v>145</v>
      </c>
    </row>
    <row r="179" spans="1:8">
      <c r="A179" s="21" t="s">
        <v>294</v>
      </c>
      <c r="B179" s="18"/>
      <c r="C179" s="18"/>
      <c r="D179" s="18"/>
      <c r="E179" s="18"/>
      <c r="F179" s="323">
        <v>42.25</v>
      </c>
      <c r="G179" s="323">
        <v>-13.25</v>
      </c>
      <c r="H179" s="323" t="s">
        <v>145</v>
      </c>
    </row>
    <row r="180" spans="1:8">
      <c r="A180" s="21" t="s">
        <v>295</v>
      </c>
      <c r="B180" s="18"/>
      <c r="C180" s="18"/>
      <c r="D180" s="18"/>
      <c r="E180" s="18"/>
      <c r="F180" s="323">
        <v>42.25</v>
      </c>
      <c r="G180" s="323">
        <v>-12.25</v>
      </c>
      <c r="H180" s="323" t="s">
        <v>145</v>
      </c>
    </row>
    <row r="181" spans="1:8">
      <c r="A181" s="21" t="s">
        <v>296</v>
      </c>
      <c r="B181" s="18"/>
      <c r="C181" s="18"/>
      <c r="D181" s="18"/>
      <c r="E181" s="18"/>
      <c r="F181" s="323">
        <v>42.25</v>
      </c>
      <c r="G181" s="323">
        <v>-11.25</v>
      </c>
      <c r="H181" s="323" t="s">
        <v>145</v>
      </c>
    </row>
    <row r="182" spans="1:8">
      <c r="A182" s="21" t="s">
        <v>297</v>
      </c>
      <c r="B182" s="18"/>
      <c r="C182" s="18"/>
      <c r="D182" s="18"/>
      <c r="E182" s="18"/>
      <c r="F182" s="323">
        <v>42.25</v>
      </c>
      <c r="G182" s="323">
        <v>-10.25</v>
      </c>
      <c r="H182" s="323" t="s">
        <v>153</v>
      </c>
    </row>
    <row r="183" spans="1:8">
      <c r="A183" s="21" t="s">
        <v>298</v>
      </c>
      <c r="B183" s="18"/>
      <c r="C183" s="18"/>
      <c r="D183" s="18"/>
      <c r="E183" s="18"/>
      <c r="F183" s="323">
        <v>42.25</v>
      </c>
      <c r="G183" s="323">
        <v>-9.25</v>
      </c>
      <c r="H183" s="323" t="s">
        <v>153</v>
      </c>
    </row>
    <row r="184" spans="1:8">
      <c r="A184" s="21" t="s">
        <v>299</v>
      </c>
      <c r="B184" s="18"/>
      <c r="C184" s="18"/>
      <c r="D184" s="18"/>
      <c r="E184" s="18"/>
      <c r="F184" s="323">
        <v>42.25</v>
      </c>
      <c r="G184" s="323">
        <v>-8.25</v>
      </c>
      <c r="H184" s="323" t="s">
        <v>153</v>
      </c>
    </row>
    <row r="185" spans="1:8">
      <c r="A185" s="21" t="s">
        <v>300</v>
      </c>
      <c r="B185" s="18"/>
      <c r="C185" s="18"/>
      <c r="D185" s="18"/>
      <c r="E185" s="18"/>
      <c r="F185" s="323">
        <v>42.25</v>
      </c>
      <c r="G185" s="323">
        <v>-7.25</v>
      </c>
      <c r="H185" s="323" t="s">
        <v>153</v>
      </c>
    </row>
    <row r="186" spans="1:8">
      <c r="A186" s="21" t="s">
        <v>301</v>
      </c>
      <c r="B186" s="18"/>
      <c r="C186" s="18"/>
      <c r="D186" s="18"/>
      <c r="E186" s="18"/>
      <c r="F186" s="323">
        <v>42.25</v>
      </c>
      <c r="G186" s="323">
        <v>-6.25</v>
      </c>
      <c r="H186" s="323" t="s">
        <v>153</v>
      </c>
    </row>
    <row r="187" spans="1:8">
      <c r="A187" s="21" t="s">
        <v>302</v>
      </c>
      <c r="B187" s="18"/>
      <c r="C187" s="18"/>
      <c r="D187" s="18"/>
      <c r="E187" s="18"/>
      <c r="F187" s="323">
        <v>42.75</v>
      </c>
      <c r="G187" s="323">
        <v>-17.25</v>
      </c>
      <c r="H187" s="323" t="s">
        <v>145</v>
      </c>
    </row>
    <row r="188" spans="1:8">
      <c r="A188" s="21" t="s">
        <v>303</v>
      </c>
      <c r="B188" s="18"/>
      <c r="C188" s="18"/>
      <c r="D188" s="18"/>
      <c r="E188" s="18"/>
      <c r="F188" s="323">
        <v>42.75</v>
      </c>
      <c r="G188" s="323">
        <v>-16.25</v>
      </c>
      <c r="H188" s="323" t="s">
        <v>145</v>
      </c>
    </row>
    <row r="189" spans="1:8">
      <c r="A189" s="21" t="s">
        <v>304</v>
      </c>
      <c r="B189" s="18"/>
      <c r="C189" s="18"/>
      <c r="D189" s="18"/>
      <c r="E189" s="18"/>
      <c r="F189" s="323">
        <v>42.75</v>
      </c>
      <c r="G189" s="323">
        <v>-15.25</v>
      </c>
      <c r="H189" s="323" t="s">
        <v>145</v>
      </c>
    </row>
    <row r="190" spans="1:8">
      <c r="A190" s="21" t="s">
        <v>305</v>
      </c>
      <c r="B190" s="18"/>
      <c r="C190" s="18"/>
      <c r="D190" s="18"/>
      <c r="E190" s="18"/>
      <c r="F190" s="323">
        <v>42.75</v>
      </c>
      <c r="G190" s="323">
        <v>-14.25</v>
      </c>
      <c r="H190" s="323" t="s">
        <v>145</v>
      </c>
    </row>
    <row r="191" spans="1:8">
      <c r="A191" s="21" t="s">
        <v>306</v>
      </c>
      <c r="B191" s="18"/>
      <c r="C191" s="18"/>
      <c r="D191" s="18"/>
      <c r="E191" s="18"/>
      <c r="F191" s="323">
        <v>42.75</v>
      </c>
      <c r="G191" s="323">
        <v>-13.25</v>
      </c>
      <c r="H191" s="323" t="s">
        <v>145</v>
      </c>
    </row>
    <row r="192" spans="1:8">
      <c r="A192" s="21" t="s">
        <v>307</v>
      </c>
      <c r="B192" s="18"/>
      <c r="C192" s="18"/>
      <c r="D192" s="18"/>
      <c r="E192" s="18"/>
      <c r="F192" s="323">
        <v>42.75</v>
      </c>
      <c r="G192" s="323">
        <v>-12.25</v>
      </c>
      <c r="H192" s="323" t="s">
        <v>145</v>
      </c>
    </row>
    <row r="193" spans="1:8">
      <c r="A193" s="21" t="s">
        <v>308</v>
      </c>
      <c r="B193" s="18"/>
      <c r="C193" s="18"/>
      <c r="D193" s="18"/>
      <c r="E193" s="18"/>
      <c r="F193" s="323">
        <v>42.75</v>
      </c>
      <c r="G193" s="323">
        <v>-11.25</v>
      </c>
      <c r="H193" s="323" t="s">
        <v>145</v>
      </c>
    </row>
    <row r="194" spans="1:8">
      <c r="A194" s="21" t="s">
        <v>309</v>
      </c>
      <c r="B194" s="18"/>
      <c r="C194" s="18"/>
      <c r="D194" s="18"/>
      <c r="E194" s="18"/>
      <c r="F194" s="323">
        <v>42.75</v>
      </c>
      <c r="G194" s="323">
        <v>-10.25</v>
      </c>
      <c r="H194" s="323" t="s">
        <v>153</v>
      </c>
    </row>
    <row r="195" spans="1:8">
      <c r="A195" s="21" t="s">
        <v>310</v>
      </c>
      <c r="B195" s="18"/>
      <c r="C195" s="18"/>
      <c r="D195" s="18"/>
      <c r="E195" s="18"/>
      <c r="F195" s="323">
        <v>42.75</v>
      </c>
      <c r="G195" s="323">
        <v>-9.25</v>
      </c>
      <c r="H195" s="323" t="s">
        <v>153</v>
      </c>
    </row>
    <row r="196" spans="1:8">
      <c r="A196" s="21" t="s">
        <v>311</v>
      </c>
      <c r="B196" s="18"/>
      <c r="C196" s="18"/>
      <c r="D196" s="18"/>
      <c r="E196" s="18"/>
      <c r="F196" s="323">
        <v>42.75</v>
      </c>
      <c r="G196" s="323">
        <v>-8.25</v>
      </c>
      <c r="H196" s="323" t="s">
        <v>153</v>
      </c>
    </row>
    <row r="197" spans="1:8">
      <c r="A197" s="21" t="s">
        <v>312</v>
      </c>
      <c r="B197" s="18"/>
      <c r="C197" s="18"/>
      <c r="D197" s="18"/>
      <c r="E197" s="18"/>
      <c r="F197" s="323">
        <v>42.75</v>
      </c>
      <c r="G197" s="323">
        <v>-7.25</v>
      </c>
      <c r="H197" s="323" t="s">
        <v>153</v>
      </c>
    </row>
    <row r="198" spans="1:8">
      <c r="A198" s="21" t="s">
        <v>313</v>
      </c>
      <c r="B198" s="18"/>
      <c r="C198" s="18"/>
      <c r="D198" s="18"/>
      <c r="E198" s="18"/>
      <c r="F198" s="323">
        <v>42.75</v>
      </c>
      <c r="G198" s="323">
        <v>-6.25</v>
      </c>
      <c r="H198" s="323" t="s">
        <v>153</v>
      </c>
    </row>
    <row r="199" spans="1:8">
      <c r="A199" s="21" t="s">
        <v>314</v>
      </c>
      <c r="B199" s="18"/>
      <c r="C199" s="18"/>
      <c r="D199" s="18"/>
      <c r="E199" s="18"/>
      <c r="F199" s="323">
        <v>43.25</v>
      </c>
      <c r="G199" s="323">
        <v>-17.25</v>
      </c>
      <c r="H199" s="323" t="s">
        <v>315</v>
      </c>
    </row>
    <row r="200" spans="1:8">
      <c r="A200" s="21" t="s">
        <v>316</v>
      </c>
      <c r="B200" s="18"/>
      <c r="C200" s="18"/>
      <c r="D200" s="18"/>
      <c r="E200" s="18"/>
      <c r="F200" s="323">
        <v>43.25</v>
      </c>
      <c r="G200" s="323">
        <v>-16.25</v>
      </c>
      <c r="H200" s="323" t="s">
        <v>315</v>
      </c>
    </row>
    <row r="201" spans="1:8">
      <c r="A201" s="21" t="s">
        <v>317</v>
      </c>
      <c r="B201" s="18"/>
      <c r="C201" s="18"/>
      <c r="D201" s="18"/>
      <c r="E201" s="18"/>
      <c r="F201" s="323">
        <v>43.25</v>
      </c>
      <c r="G201" s="323">
        <v>-15.25</v>
      </c>
      <c r="H201" s="323" t="s">
        <v>315</v>
      </c>
    </row>
    <row r="202" spans="1:8">
      <c r="A202" s="21" t="s">
        <v>318</v>
      </c>
      <c r="B202" s="18"/>
      <c r="C202" s="18"/>
      <c r="D202" s="18"/>
      <c r="E202" s="18"/>
      <c r="F202" s="323">
        <v>43.25</v>
      </c>
      <c r="G202" s="323">
        <v>-14.25</v>
      </c>
      <c r="H202" s="323" t="s">
        <v>315</v>
      </c>
    </row>
    <row r="203" spans="1:8">
      <c r="A203" s="21" t="s">
        <v>319</v>
      </c>
      <c r="B203" s="18"/>
      <c r="C203" s="18"/>
      <c r="D203" s="18"/>
      <c r="E203" s="18"/>
      <c r="F203" s="323">
        <v>43.25</v>
      </c>
      <c r="G203" s="323">
        <v>-13.25</v>
      </c>
      <c r="H203" s="323" t="s">
        <v>315</v>
      </c>
    </row>
    <row r="204" spans="1:8">
      <c r="A204" s="21" t="s">
        <v>320</v>
      </c>
      <c r="B204" s="18"/>
      <c r="C204" s="18"/>
      <c r="D204" s="18"/>
      <c r="E204" s="18"/>
      <c r="F204" s="323">
        <v>43.25</v>
      </c>
      <c r="G204" s="323">
        <v>-12.25</v>
      </c>
      <c r="H204" s="323" t="s">
        <v>315</v>
      </c>
    </row>
    <row r="205" spans="1:8">
      <c r="A205" s="21" t="s">
        <v>321</v>
      </c>
      <c r="B205" s="18"/>
      <c r="C205" s="18"/>
      <c r="D205" s="18"/>
      <c r="E205" s="18"/>
      <c r="F205" s="323">
        <v>43.25</v>
      </c>
      <c r="G205" s="323">
        <v>-11.25</v>
      </c>
      <c r="H205" s="323" t="s">
        <v>315</v>
      </c>
    </row>
    <row r="206" spans="1:8">
      <c r="A206" s="21" t="s">
        <v>322</v>
      </c>
      <c r="B206" s="18"/>
      <c r="C206" s="18"/>
      <c r="D206" s="18"/>
      <c r="E206" s="18"/>
      <c r="F206" s="323">
        <v>43.25</v>
      </c>
      <c r="G206" s="323">
        <v>-10.25</v>
      </c>
      <c r="H206" s="323" t="s">
        <v>323</v>
      </c>
    </row>
    <row r="207" spans="1:8">
      <c r="A207" s="21" t="s">
        <v>324</v>
      </c>
      <c r="B207" s="18"/>
      <c r="C207" s="18"/>
      <c r="D207" s="18"/>
      <c r="E207" s="18"/>
      <c r="F207" s="323">
        <v>43.25</v>
      </c>
      <c r="G207" s="323">
        <v>-9.25</v>
      </c>
      <c r="H207" s="323" t="s">
        <v>323</v>
      </c>
    </row>
    <row r="208" spans="1:8">
      <c r="A208" s="21" t="s">
        <v>325</v>
      </c>
      <c r="B208" s="18"/>
      <c r="C208" s="18"/>
      <c r="D208" s="18"/>
      <c r="E208" s="18"/>
      <c r="F208" s="323">
        <v>43.25</v>
      </c>
      <c r="G208" s="323">
        <v>-8.25</v>
      </c>
      <c r="H208" s="323" t="s">
        <v>323</v>
      </c>
    </row>
    <row r="209" spans="1:8">
      <c r="A209" s="21" t="s">
        <v>326</v>
      </c>
      <c r="B209" s="18"/>
      <c r="C209" s="18"/>
      <c r="D209" s="18"/>
      <c r="E209" s="18"/>
      <c r="F209" s="323">
        <v>43.25</v>
      </c>
      <c r="G209" s="323">
        <v>-7.25</v>
      </c>
      <c r="H209" s="323" t="s">
        <v>323</v>
      </c>
    </row>
    <row r="210" spans="1:8">
      <c r="A210" s="21" t="s">
        <v>327</v>
      </c>
      <c r="B210" s="18"/>
      <c r="C210" s="18"/>
      <c r="D210" s="18"/>
      <c r="E210" s="18"/>
      <c r="F210" s="323">
        <v>43.25</v>
      </c>
      <c r="G210" s="323">
        <v>-6.25</v>
      </c>
      <c r="H210" s="323" t="s">
        <v>323</v>
      </c>
    </row>
    <row r="211" spans="1:8">
      <c r="A211" s="21" t="s">
        <v>328</v>
      </c>
      <c r="B211" s="18"/>
      <c r="C211" s="18"/>
      <c r="D211" s="18"/>
      <c r="E211" s="18"/>
      <c r="F211" s="323">
        <v>43.25</v>
      </c>
      <c r="G211" s="323">
        <v>-5.25</v>
      </c>
      <c r="H211" s="323" t="s">
        <v>323</v>
      </c>
    </row>
    <row r="212" spans="1:8">
      <c r="A212" s="21" t="s">
        <v>329</v>
      </c>
      <c r="B212" s="18"/>
      <c r="C212" s="18"/>
      <c r="D212" s="18"/>
      <c r="E212" s="18"/>
      <c r="F212" s="323">
        <v>43.25</v>
      </c>
      <c r="G212" s="323">
        <v>-4.25</v>
      </c>
      <c r="H212" s="323" t="s">
        <v>323</v>
      </c>
    </row>
    <row r="213" spans="1:8">
      <c r="A213" s="21" t="s">
        <v>329</v>
      </c>
      <c r="B213" s="18"/>
      <c r="C213" s="18"/>
      <c r="D213" s="18"/>
      <c r="E213" s="18"/>
      <c r="F213" s="323">
        <v>43.375</v>
      </c>
      <c r="G213" s="323">
        <v>-4.5</v>
      </c>
      <c r="H213" s="323" t="s">
        <v>323</v>
      </c>
    </row>
    <row r="214" spans="1:8">
      <c r="A214" s="21" t="s">
        <v>330</v>
      </c>
      <c r="B214" s="18"/>
      <c r="C214" s="18"/>
      <c r="D214" s="18"/>
      <c r="E214" s="18"/>
      <c r="F214" s="323">
        <v>43.25</v>
      </c>
      <c r="G214" s="323">
        <v>-3.25</v>
      </c>
      <c r="H214" s="323" t="s">
        <v>323</v>
      </c>
    </row>
    <row r="215" spans="1:8">
      <c r="A215" s="21" t="s">
        <v>330</v>
      </c>
      <c r="B215" s="18"/>
      <c r="C215" s="18"/>
      <c r="D215" s="18"/>
      <c r="E215" s="18"/>
      <c r="F215" s="323">
        <v>43.375</v>
      </c>
      <c r="G215" s="323">
        <v>-3.5</v>
      </c>
      <c r="H215" s="323" t="s">
        <v>323</v>
      </c>
    </row>
    <row r="216" spans="1:8">
      <c r="A216" s="21" t="s">
        <v>331</v>
      </c>
      <c r="B216" s="18"/>
      <c r="C216" s="18"/>
      <c r="D216" s="18"/>
      <c r="E216" s="18"/>
      <c r="F216" s="323">
        <v>43.25</v>
      </c>
      <c r="G216" s="323">
        <v>-2.25</v>
      </c>
      <c r="H216" s="323" t="s">
        <v>323</v>
      </c>
    </row>
    <row r="217" spans="1:8">
      <c r="A217" s="21" t="s">
        <v>331</v>
      </c>
      <c r="B217" s="18"/>
      <c r="C217" s="18"/>
      <c r="D217" s="18"/>
      <c r="E217" s="18"/>
      <c r="F217" s="323">
        <v>43.375</v>
      </c>
      <c r="G217" s="323">
        <v>-2.5</v>
      </c>
      <c r="H217" s="323" t="s">
        <v>323</v>
      </c>
    </row>
    <row r="218" spans="1:8">
      <c r="A218" s="21" t="s">
        <v>332</v>
      </c>
      <c r="B218" s="18"/>
      <c r="C218" s="18"/>
      <c r="D218" s="18"/>
      <c r="E218" s="18"/>
      <c r="F218" s="323">
        <v>43.25</v>
      </c>
      <c r="G218" s="323">
        <v>-1.25</v>
      </c>
      <c r="H218" s="323" t="s">
        <v>333</v>
      </c>
    </row>
    <row r="219" spans="1:8">
      <c r="A219" s="21" t="s">
        <v>332</v>
      </c>
      <c r="B219" s="18"/>
      <c r="C219" s="18"/>
      <c r="D219" s="18"/>
      <c r="E219" s="18"/>
      <c r="F219" s="323">
        <v>43.375</v>
      </c>
      <c r="G219" s="323">
        <v>-1.5</v>
      </c>
      <c r="H219" s="323" t="s">
        <v>333</v>
      </c>
    </row>
    <row r="220" spans="1:8">
      <c r="A220" s="21" t="s">
        <v>334</v>
      </c>
      <c r="B220" s="18"/>
      <c r="C220" s="18"/>
      <c r="D220" s="18"/>
      <c r="E220" s="18"/>
      <c r="F220" s="323">
        <v>43.75</v>
      </c>
      <c r="G220" s="323">
        <v>-17.25</v>
      </c>
      <c r="H220" s="323" t="s">
        <v>315</v>
      </c>
    </row>
    <row r="221" spans="1:8">
      <c r="A221" s="21" t="s">
        <v>335</v>
      </c>
      <c r="B221" s="18"/>
      <c r="C221" s="18"/>
      <c r="D221" s="18"/>
      <c r="E221" s="18"/>
      <c r="F221" s="323">
        <v>43.75</v>
      </c>
      <c r="G221" s="323">
        <v>-16.25</v>
      </c>
      <c r="H221" s="323" t="s">
        <v>315</v>
      </c>
    </row>
    <row r="222" spans="1:8">
      <c r="A222" s="21" t="s">
        <v>336</v>
      </c>
      <c r="B222" s="18"/>
      <c r="C222" s="18"/>
      <c r="D222" s="18"/>
      <c r="E222" s="18"/>
      <c r="F222" s="323">
        <v>43.75</v>
      </c>
      <c r="G222" s="323">
        <v>-15.25</v>
      </c>
      <c r="H222" s="323" t="s">
        <v>315</v>
      </c>
    </row>
    <row r="223" spans="1:8">
      <c r="A223" s="21" t="s">
        <v>337</v>
      </c>
      <c r="B223" s="18"/>
      <c r="C223" s="18"/>
      <c r="D223" s="18"/>
      <c r="E223" s="18"/>
      <c r="F223" s="323">
        <v>43.75</v>
      </c>
      <c r="G223" s="323">
        <v>-14.25</v>
      </c>
      <c r="H223" s="323" t="s">
        <v>315</v>
      </c>
    </row>
    <row r="224" spans="1:8">
      <c r="A224" s="21" t="s">
        <v>338</v>
      </c>
      <c r="B224" s="18"/>
      <c r="C224" s="18"/>
      <c r="D224" s="18"/>
      <c r="E224" s="18"/>
      <c r="F224" s="323">
        <v>43.75</v>
      </c>
      <c r="G224" s="323">
        <v>-13.25</v>
      </c>
      <c r="H224" s="323" t="s">
        <v>315</v>
      </c>
    </row>
    <row r="225" spans="1:8">
      <c r="A225" s="21" t="s">
        <v>339</v>
      </c>
      <c r="B225" s="18"/>
      <c r="C225" s="18"/>
      <c r="D225" s="18"/>
      <c r="E225" s="18"/>
      <c r="F225" s="323">
        <v>43.75</v>
      </c>
      <c r="G225" s="323">
        <v>-12.25</v>
      </c>
      <c r="H225" s="323" t="s">
        <v>315</v>
      </c>
    </row>
    <row r="226" spans="1:8">
      <c r="A226" s="21" t="s">
        <v>340</v>
      </c>
      <c r="B226" s="18"/>
      <c r="C226" s="18"/>
      <c r="D226" s="18"/>
      <c r="E226" s="18"/>
      <c r="F226" s="323">
        <v>43.75</v>
      </c>
      <c r="G226" s="323">
        <v>-11.25</v>
      </c>
      <c r="H226" s="323" t="s">
        <v>315</v>
      </c>
    </row>
    <row r="227" spans="1:8">
      <c r="A227" s="21" t="s">
        <v>341</v>
      </c>
      <c r="B227" s="18"/>
      <c r="C227" s="18"/>
      <c r="D227" s="18"/>
      <c r="E227" s="18"/>
      <c r="F227" s="323">
        <v>43.75</v>
      </c>
      <c r="G227" s="323">
        <v>-10.25</v>
      </c>
      <c r="H227" s="323" t="s">
        <v>323</v>
      </c>
    </row>
    <row r="228" spans="1:8">
      <c r="A228" s="21" t="s">
        <v>342</v>
      </c>
      <c r="B228" s="18"/>
      <c r="C228" s="18"/>
      <c r="D228" s="18"/>
      <c r="E228" s="18"/>
      <c r="F228" s="323">
        <v>43.75</v>
      </c>
      <c r="G228" s="323">
        <v>-9.25</v>
      </c>
      <c r="H228" s="323" t="s">
        <v>323</v>
      </c>
    </row>
    <row r="229" spans="1:8">
      <c r="A229" s="21" t="s">
        <v>342</v>
      </c>
      <c r="B229" s="18"/>
      <c r="C229" s="18"/>
      <c r="D229" s="18"/>
      <c r="E229" s="18"/>
      <c r="F229" s="323">
        <v>43.875</v>
      </c>
      <c r="G229" s="323">
        <v>-9.5</v>
      </c>
      <c r="H229" s="323" t="s">
        <v>323</v>
      </c>
    </row>
    <row r="230" spans="1:8">
      <c r="A230" s="21" t="s">
        <v>343</v>
      </c>
      <c r="B230" s="18"/>
      <c r="C230" s="18"/>
      <c r="D230" s="18"/>
      <c r="E230" s="18"/>
      <c r="F230" s="323">
        <v>43.75</v>
      </c>
      <c r="G230" s="323">
        <v>-8.25</v>
      </c>
      <c r="H230" s="323" t="s">
        <v>323</v>
      </c>
    </row>
    <row r="231" spans="1:8">
      <c r="A231" s="21" t="s">
        <v>343</v>
      </c>
      <c r="B231" s="18"/>
      <c r="C231" s="18"/>
      <c r="D231" s="18"/>
      <c r="E231" s="18"/>
      <c r="F231" s="323">
        <v>43.875</v>
      </c>
      <c r="G231" s="323">
        <v>-8.5</v>
      </c>
      <c r="H231" s="323" t="s">
        <v>323</v>
      </c>
    </row>
    <row r="232" spans="1:8">
      <c r="A232" s="21" t="s">
        <v>344</v>
      </c>
      <c r="B232" s="18"/>
      <c r="C232" s="18"/>
      <c r="D232" s="18"/>
      <c r="E232" s="18"/>
      <c r="F232" s="323">
        <v>43.75</v>
      </c>
      <c r="G232" s="323">
        <v>-7.25</v>
      </c>
      <c r="H232" s="323" t="s">
        <v>323</v>
      </c>
    </row>
    <row r="233" spans="1:8">
      <c r="A233" s="21" t="s">
        <v>344</v>
      </c>
      <c r="B233" s="18"/>
      <c r="C233" s="18"/>
      <c r="D233" s="18"/>
      <c r="E233" s="18"/>
      <c r="F233" s="323">
        <v>43.875</v>
      </c>
      <c r="G233" s="323">
        <v>-7.5</v>
      </c>
      <c r="H233" s="323" t="s">
        <v>323</v>
      </c>
    </row>
    <row r="234" spans="1:8">
      <c r="A234" s="21" t="s">
        <v>345</v>
      </c>
      <c r="B234" s="18"/>
      <c r="C234" s="18"/>
      <c r="D234" s="18"/>
      <c r="E234" s="18"/>
      <c r="F234" s="323">
        <v>43.75</v>
      </c>
      <c r="G234" s="323">
        <v>-6.25</v>
      </c>
      <c r="H234" s="323" t="s">
        <v>323</v>
      </c>
    </row>
    <row r="235" spans="1:8">
      <c r="A235" s="21" t="s">
        <v>345</v>
      </c>
      <c r="B235" s="18"/>
      <c r="C235" s="18"/>
      <c r="D235" s="18"/>
      <c r="E235" s="18"/>
      <c r="F235" s="323">
        <v>43.875</v>
      </c>
      <c r="G235" s="323">
        <v>-6.5</v>
      </c>
      <c r="H235" s="323" t="s">
        <v>323</v>
      </c>
    </row>
    <row r="236" spans="1:8">
      <c r="A236" s="21" t="s">
        <v>346</v>
      </c>
      <c r="B236" s="18"/>
      <c r="C236" s="18"/>
      <c r="D236" s="18"/>
      <c r="E236" s="18"/>
      <c r="F236" s="323">
        <v>43.75</v>
      </c>
      <c r="G236" s="323">
        <v>-5.25</v>
      </c>
      <c r="H236" s="323" t="s">
        <v>323</v>
      </c>
    </row>
    <row r="237" spans="1:8">
      <c r="A237" s="21" t="s">
        <v>346</v>
      </c>
      <c r="B237" s="18"/>
      <c r="C237" s="18"/>
      <c r="D237" s="18"/>
      <c r="E237" s="18"/>
      <c r="F237" s="323">
        <v>43.875</v>
      </c>
      <c r="G237" s="323">
        <v>-5.5</v>
      </c>
      <c r="H237" s="323" t="s">
        <v>323</v>
      </c>
    </row>
    <row r="238" spans="1:8">
      <c r="A238" s="21" t="s">
        <v>347</v>
      </c>
      <c r="B238" s="18"/>
      <c r="C238" s="18"/>
      <c r="D238" s="18"/>
      <c r="E238" s="18"/>
      <c r="F238" s="323">
        <v>43.75</v>
      </c>
      <c r="G238" s="323">
        <v>-4.25</v>
      </c>
      <c r="H238" s="323" t="s">
        <v>323</v>
      </c>
    </row>
    <row r="239" spans="1:8">
      <c r="A239" s="21" t="s">
        <v>347</v>
      </c>
      <c r="B239" s="18"/>
      <c r="C239" s="18"/>
      <c r="D239" s="18"/>
      <c r="E239" s="18"/>
      <c r="F239" s="323">
        <v>43.875</v>
      </c>
      <c r="G239" s="323">
        <v>-4.5</v>
      </c>
      <c r="H239" s="323" t="s">
        <v>323</v>
      </c>
    </row>
    <row r="240" spans="1:8">
      <c r="A240" s="21" t="s">
        <v>348</v>
      </c>
      <c r="B240" s="18"/>
      <c r="C240" s="18"/>
      <c r="D240" s="18"/>
      <c r="E240" s="18"/>
      <c r="F240" s="323">
        <v>43.75</v>
      </c>
      <c r="G240" s="323">
        <v>-3.25</v>
      </c>
      <c r="H240" s="323" t="s">
        <v>323</v>
      </c>
    </row>
    <row r="241" spans="1:8">
      <c r="A241" s="21" t="s">
        <v>348</v>
      </c>
      <c r="B241" s="18"/>
      <c r="C241" s="18"/>
      <c r="D241" s="18"/>
      <c r="E241" s="18"/>
      <c r="F241" s="323">
        <v>43.875</v>
      </c>
      <c r="G241" s="323">
        <v>-3.5</v>
      </c>
      <c r="H241" s="323" t="s">
        <v>323</v>
      </c>
    </row>
    <row r="242" spans="1:8">
      <c r="A242" s="21" t="s">
        <v>349</v>
      </c>
      <c r="B242" s="18"/>
      <c r="C242" s="18"/>
      <c r="D242" s="18"/>
      <c r="E242" s="18"/>
      <c r="F242" s="323">
        <v>43.75</v>
      </c>
      <c r="G242" s="323">
        <v>-2.25</v>
      </c>
      <c r="H242" s="323" t="s">
        <v>323</v>
      </c>
    </row>
    <row r="243" spans="1:8">
      <c r="A243" s="21" t="s">
        <v>349</v>
      </c>
      <c r="B243" s="18"/>
      <c r="C243" s="18"/>
      <c r="D243" s="18"/>
      <c r="E243" s="18"/>
      <c r="F243" s="323">
        <v>43.875</v>
      </c>
      <c r="G243" s="323">
        <v>-2.5</v>
      </c>
      <c r="H243" s="323" t="s">
        <v>323</v>
      </c>
    </row>
    <row r="244" spans="1:8">
      <c r="A244" s="21" t="s">
        <v>350</v>
      </c>
      <c r="B244" s="18"/>
      <c r="C244" s="18"/>
      <c r="D244" s="18"/>
      <c r="E244" s="18"/>
      <c r="F244" s="323">
        <v>43.75</v>
      </c>
      <c r="G244" s="323">
        <v>-1.25</v>
      </c>
      <c r="H244" s="323" t="s">
        <v>333</v>
      </c>
    </row>
    <row r="245" spans="1:8">
      <c r="A245" s="21" t="s">
        <v>350</v>
      </c>
      <c r="B245" s="18"/>
      <c r="C245" s="18"/>
      <c r="D245" s="18"/>
      <c r="E245" s="18"/>
      <c r="F245" s="323">
        <v>43.875</v>
      </c>
      <c r="G245" s="323">
        <v>-1.5</v>
      </c>
      <c r="H245" s="323" t="s">
        <v>333</v>
      </c>
    </row>
    <row r="246" spans="1:8">
      <c r="A246" s="21" t="s">
        <v>351</v>
      </c>
      <c r="B246" s="18"/>
      <c r="C246" s="18"/>
      <c r="D246" s="18"/>
      <c r="E246" s="18"/>
      <c r="F246" s="323">
        <v>43.75</v>
      </c>
      <c r="G246" s="323">
        <v>-0.25</v>
      </c>
      <c r="H246" s="323" t="s">
        <v>333</v>
      </c>
    </row>
    <row r="247" spans="1:8">
      <c r="A247" s="21" t="s">
        <v>352</v>
      </c>
      <c r="B247" s="18"/>
      <c r="C247" s="18"/>
      <c r="D247" s="18"/>
      <c r="E247" s="18"/>
      <c r="F247" s="323">
        <v>43.75</v>
      </c>
      <c r="G247" s="323">
        <v>0.75</v>
      </c>
      <c r="H247" s="323" t="s">
        <v>333</v>
      </c>
    </row>
    <row r="248" spans="1:8">
      <c r="A248" s="21" t="s">
        <v>353</v>
      </c>
      <c r="B248" s="18"/>
      <c r="C248" s="18"/>
      <c r="D248" s="18"/>
      <c r="E248" s="18"/>
      <c r="F248" s="323">
        <v>43.75</v>
      </c>
      <c r="G248" s="323">
        <v>1.75</v>
      </c>
      <c r="H248" s="323" t="s">
        <v>333</v>
      </c>
    </row>
    <row r="249" spans="1:8">
      <c r="A249" s="21" t="s">
        <v>354</v>
      </c>
      <c r="B249" s="18"/>
      <c r="C249" s="18"/>
      <c r="D249" s="18"/>
      <c r="E249" s="18"/>
      <c r="F249" s="323">
        <v>44.25</v>
      </c>
      <c r="G249" s="323">
        <v>-17.25</v>
      </c>
      <c r="H249" s="323" t="s">
        <v>315</v>
      </c>
    </row>
    <row r="250" spans="1:8">
      <c r="A250" s="21" t="s">
        <v>355</v>
      </c>
      <c r="B250" s="18"/>
      <c r="C250" s="18"/>
      <c r="D250" s="18"/>
      <c r="E250" s="18"/>
      <c r="F250" s="323">
        <v>44.25</v>
      </c>
      <c r="G250" s="323">
        <v>-16.25</v>
      </c>
      <c r="H250" s="323" t="s">
        <v>315</v>
      </c>
    </row>
    <row r="251" spans="1:8">
      <c r="A251" s="21" t="s">
        <v>356</v>
      </c>
      <c r="B251" s="18"/>
      <c r="C251" s="18"/>
      <c r="D251" s="18"/>
      <c r="E251" s="18"/>
      <c r="F251" s="323">
        <v>44.25</v>
      </c>
      <c r="G251" s="323">
        <v>-15.25</v>
      </c>
      <c r="H251" s="323" t="s">
        <v>315</v>
      </c>
    </row>
    <row r="252" spans="1:8">
      <c r="A252" s="21" t="s">
        <v>357</v>
      </c>
      <c r="B252" s="18"/>
      <c r="C252" s="18"/>
      <c r="D252" s="18"/>
      <c r="E252" s="18"/>
      <c r="F252" s="323">
        <v>44.25</v>
      </c>
      <c r="G252" s="323">
        <v>-14.25</v>
      </c>
      <c r="H252" s="323" t="s">
        <v>315</v>
      </c>
    </row>
    <row r="253" spans="1:8">
      <c r="A253" s="21" t="s">
        <v>358</v>
      </c>
      <c r="B253" s="18"/>
      <c r="C253" s="18"/>
      <c r="D253" s="18"/>
      <c r="E253" s="18"/>
      <c r="F253" s="323">
        <v>44.25</v>
      </c>
      <c r="G253" s="323">
        <v>-13.25</v>
      </c>
      <c r="H253" s="323" t="s">
        <v>315</v>
      </c>
    </row>
    <row r="254" spans="1:8">
      <c r="A254" s="21" t="s">
        <v>359</v>
      </c>
      <c r="B254" s="18"/>
      <c r="C254" s="18"/>
      <c r="D254" s="18"/>
      <c r="E254" s="18"/>
      <c r="F254" s="323">
        <v>44.25</v>
      </c>
      <c r="G254" s="323">
        <v>-12.25</v>
      </c>
      <c r="H254" s="323" t="s">
        <v>315</v>
      </c>
    </row>
    <row r="255" spans="1:8">
      <c r="A255" s="21" t="s">
        <v>360</v>
      </c>
      <c r="B255" s="18"/>
      <c r="C255" s="18"/>
      <c r="D255" s="18"/>
      <c r="E255" s="18"/>
      <c r="F255" s="323">
        <v>44.25</v>
      </c>
      <c r="G255" s="323">
        <v>-11.25</v>
      </c>
      <c r="H255" s="323" t="s">
        <v>315</v>
      </c>
    </row>
    <row r="256" spans="1:8">
      <c r="A256" s="21" t="s">
        <v>361</v>
      </c>
      <c r="B256" s="18"/>
      <c r="C256" s="18"/>
      <c r="D256" s="18"/>
      <c r="E256" s="18"/>
      <c r="F256" s="323">
        <v>44.25</v>
      </c>
      <c r="G256" s="323">
        <v>-10.25</v>
      </c>
      <c r="H256" s="323" t="s">
        <v>323</v>
      </c>
    </row>
    <row r="257" spans="1:8">
      <c r="A257" s="21" t="s">
        <v>362</v>
      </c>
      <c r="B257" s="18"/>
      <c r="C257" s="18"/>
      <c r="D257" s="18"/>
      <c r="E257" s="18"/>
      <c r="F257" s="323">
        <v>44.25</v>
      </c>
      <c r="G257" s="323">
        <v>-9.25</v>
      </c>
      <c r="H257" s="323" t="s">
        <v>323</v>
      </c>
    </row>
    <row r="258" spans="1:8">
      <c r="A258" s="21" t="s">
        <v>362</v>
      </c>
      <c r="B258" s="18"/>
      <c r="C258" s="18"/>
      <c r="D258" s="18"/>
      <c r="E258" s="18"/>
      <c r="F258" s="323">
        <v>44.375</v>
      </c>
      <c r="G258" s="323">
        <v>-9.5</v>
      </c>
      <c r="H258" s="323" t="s">
        <v>323</v>
      </c>
    </row>
    <row r="259" spans="1:8">
      <c r="A259" s="21" t="s">
        <v>363</v>
      </c>
      <c r="B259" s="18"/>
      <c r="C259" s="18"/>
      <c r="D259" s="18"/>
      <c r="E259" s="18"/>
      <c r="F259" s="323">
        <v>44.25</v>
      </c>
      <c r="G259" s="323">
        <v>-8.25</v>
      </c>
      <c r="H259" s="323" t="s">
        <v>323</v>
      </c>
    </row>
    <row r="260" spans="1:8">
      <c r="A260" s="21" t="s">
        <v>363</v>
      </c>
      <c r="B260" s="18"/>
      <c r="C260" s="18"/>
      <c r="D260" s="18"/>
      <c r="E260" s="18"/>
      <c r="F260" s="323">
        <v>44.375</v>
      </c>
      <c r="G260" s="323">
        <v>-8.5</v>
      </c>
      <c r="H260" s="323" t="s">
        <v>323</v>
      </c>
    </row>
    <row r="261" spans="1:8">
      <c r="A261" s="21" t="s">
        <v>364</v>
      </c>
      <c r="B261" s="18"/>
      <c r="C261" s="18"/>
      <c r="D261" s="18"/>
      <c r="E261" s="18"/>
      <c r="F261" s="323">
        <v>44.25</v>
      </c>
      <c r="G261" s="323">
        <v>-7.25</v>
      </c>
      <c r="H261" s="323" t="s">
        <v>323</v>
      </c>
    </row>
    <row r="262" spans="1:8">
      <c r="A262" s="21" t="s">
        <v>364</v>
      </c>
      <c r="B262" s="18"/>
      <c r="C262" s="18"/>
      <c r="D262" s="18"/>
      <c r="E262" s="18"/>
      <c r="F262" s="323">
        <v>44.375</v>
      </c>
      <c r="G262" s="323">
        <v>-7.5</v>
      </c>
      <c r="H262" s="323" t="s">
        <v>323</v>
      </c>
    </row>
    <row r="263" spans="1:8">
      <c r="A263" s="21" t="s">
        <v>365</v>
      </c>
      <c r="B263" s="18"/>
      <c r="C263" s="18"/>
      <c r="D263" s="18"/>
      <c r="E263" s="18"/>
      <c r="F263" s="323">
        <v>44.25</v>
      </c>
      <c r="G263" s="323">
        <v>-6.25</v>
      </c>
      <c r="H263" s="323" t="s">
        <v>323</v>
      </c>
    </row>
    <row r="264" spans="1:8">
      <c r="A264" s="21" t="s">
        <v>365</v>
      </c>
      <c r="B264" s="18"/>
      <c r="C264" s="18"/>
      <c r="D264" s="18"/>
      <c r="E264" s="18"/>
      <c r="F264" s="323">
        <v>44.375</v>
      </c>
      <c r="G264" s="323">
        <v>-6.5</v>
      </c>
      <c r="H264" s="323" t="s">
        <v>323</v>
      </c>
    </row>
    <row r="265" spans="1:8">
      <c r="A265" s="21" t="s">
        <v>366</v>
      </c>
      <c r="B265" s="18"/>
      <c r="C265" s="18"/>
      <c r="D265" s="18"/>
      <c r="E265" s="18"/>
      <c r="F265" s="323">
        <v>44.25</v>
      </c>
      <c r="G265" s="323">
        <v>-5.25</v>
      </c>
      <c r="H265" s="323" t="s">
        <v>323</v>
      </c>
    </row>
    <row r="266" spans="1:8">
      <c r="A266" s="21" t="s">
        <v>366</v>
      </c>
      <c r="B266" s="18"/>
      <c r="C266" s="18"/>
      <c r="D266" s="18"/>
      <c r="E266" s="18"/>
      <c r="F266" s="323">
        <v>44.375</v>
      </c>
      <c r="G266" s="323">
        <v>-5.5</v>
      </c>
      <c r="H266" s="323" t="s">
        <v>323</v>
      </c>
    </row>
    <row r="267" spans="1:8">
      <c r="A267" s="21" t="s">
        <v>367</v>
      </c>
      <c r="B267" s="18"/>
      <c r="C267" s="18"/>
      <c r="D267" s="18"/>
      <c r="E267" s="18"/>
      <c r="F267" s="323">
        <v>44.25</v>
      </c>
      <c r="G267" s="323">
        <v>-4.25</v>
      </c>
      <c r="H267" s="323" t="s">
        <v>323</v>
      </c>
    </row>
    <row r="268" spans="1:8">
      <c r="A268" s="21" t="s">
        <v>367</v>
      </c>
      <c r="B268" s="18"/>
      <c r="C268" s="18"/>
      <c r="D268" s="18"/>
      <c r="E268" s="18"/>
      <c r="F268" s="323">
        <v>44.375</v>
      </c>
      <c r="G268" s="323">
        <v>-4.5</v>
      </c>
      <c r="H268" s="323" t="s">
        <v>323</v>
      </c>
    </row>
    <row r="269" spans="1:8">
      <c r="A269" s="21" t="s">
        <v>368</v>
      </c>
      <c r="B269" s="18"/>
      <c r="C269" s="18"/>
      <c r="D269" s="18"/>
      <c r="E269" s="18"/>
      <c r="F269" s="323">
        <v>44.25</v>
      </c>
      <c r="G269" s="323">
        <v>-3.25</v>
      </c>
      <c r="H269" s="323" t="s">
        <v>323</v>
      </c>
    </row>
    <row r="270" spans="1:8">
      <c r="A270" s="21" t="s">
        <v>368</v>
      </c>
      <c r="B270" s="18"/>
      <c r="C270" s="18"/>
      <c r="D270" s="18"/>
      <c r="E270" s="18"/>
      <c r="F270" s="323">
        <v>44.375</v>
      </c>
      <c r="G270" s="323">
        <v>-3.5</v>
      </c>
      <c r="H270" s="323" t="s">
        <v>323</v>
      </c>
    </row>
    <row r="271" spans="1:8">
      <c r="A271" s="21" t="s">
        <v>369</v>
      </c>
      <c r="B271" s="18"/>
      <c r="C271" s="18"/>
      <c r="D271" s="18"/>
      <c r="E271" s="18"/>
      <c r="F271" s="323">
        <v>44.25</v>
      </c>
      <c r="G271" s="323">
        <v>-2.25</v>
      </c>
      <c r="H271" s="323" t="s">
        <v>323</v>
      </c>
    </row>
    <row r="272" spans="1:8">
      <c r="A272" s="21" t="s">
        <v>369</v>
      </c>
      <c r="B272" s="18"/>
      <c r="C272" s="18"/>
      <c r="D272" s="18"/>
      <c r="E272" s="18"/>
      <c r="F272" s="323">
        <v>44.375</v>
      </c>
      <c r="G272" s="323">
        <v>-2.5</v>
      </c>
      <c r="H272" s="323" t="s">
        <v>323</v>
      </c>
    </row>
    <row r="273" spans="1:8">
      <c r="A273" s="21" t="s">
        <v>370</v>
      </c>
      <c r="B273" s="18"/>
      <c r="C273" s="18"/>
      <c r="D273" s="18"/>
      <c r="E273" s="18"/>
      <c r="F273" s="323">
        <v>44.25</v>
      </c>
      <c r="G273" s="323">
        <v>-1.25</v>
      </c>
      <c r="H273" s="323" t="s">
        <v>333</v>
      </c>
    </row>
    <row r="274" spans="1:8">
      <c r="A274" s="21" t="s">
        <v>370</v>
      </c>
      <c r="B274" s="18"/>
      <c r="C274" s="18"/>
      <c r="D274" s="18"/>
      <c r="E274" s="18"/>
      <c r="F274" s="323">
        <v>44.375</v>
      </c>
      <c r="G274" s="323">
        <v>-1.5</v>
      </c>
      <c r="H274" s="323" t="s">
        <v>333</v>
      </c>
    </row>
    <row r="275" spans="1:8">
      <c r="A275" s="21" t="s">
        <v>371</v>
      </c>
      <c r="B275" s="18"/>
      <c r="C275" s="18"/>
      <c r="D275" s="18"/>
      <c r="E275" s="18"/>
      <c r="F275" s="323">
        <v>44.25</v>
      </c>
      <c r="G275" s="323">
        <v>-0.25</v>
      </c>
      <c r="H275" s="323" t="s">
        <v>333</v>
      </c>
    </row>
    <row r="276" spans="1:8">
      <c r="A276" s="21" t="s">
        <v>372</v>
      </c>
      <c r="B276" s="18"/>
      <c r="C276" s="18"/>
      <c r="D276" s="18"/>
      <c r="E276" s="18"/>
      <c r="F276" s="323">
        <v>44.25</v>
      </c>
      <c r="G276" s="323">
        <v>0.75</v>
      </c>
      <c r="H276" s="323" t="s">
        <v>333</v>
      </c>
    </row>
    <row r="277" spans="1:8">
      <c r="A277" s="21" t="s">
        <v>373</v>
      </c>
      <c r="B277" s="18"/>
      <c r="C277" s="18"/>
      <c r="D277" s="18"/>
      <c r="E277" s="18"/>
      <c r="F277" s="323">
        <v>44.25</v>
      </c>
      <c r="G277" s="323">
        <v>1.75</v>
      </c>
      <c r="H277" s="323" t="s">
        <v>333</v>
      </c>
    </row>
    <row r="278" spans="1:8">
      <c r="A278" s="21" t="s">
        <v>374</v>
      </c>
      <c r="B278" s="18"/>
      <c r="C278" s="18"/>
      <c r="D278" s="18"/>
      <c r="E278" s="18"/>
      <c r="F278" s="323">
        <v>44.75</v>
      </c>
      <c r="G278" s="323">
        <v>-17.25</v>
      </c>
      <c r="H278" s="323" t="s">
        <v>315</v>
      </c>
    </row>
    <row r="279" spans="1:8">
      <c r="A279" s="21" t="s">
        <v>375</v>
      </c>
      <c r="B279" s="18"/>
      <c r="C279" s="18"/>
      <c r="D279" s="18"/>
      <c r="E279" s="18"/>
      <c r="F279" s="323">
        <v>44.75</v>
      </c>
      <c r="G279" s="323">
        <v>-16.25</v>
      </c>
      <c r="H279" s="323" t="s">
        <v>315</v>
      </c>
    </row>
    <row r="280" spans="1:8">
      <c r="A280" s="21" t="s">
        <v>376</v>
      </c>
      <c r="B280" s="18"/>
      <c r="C280" s="18"/>
      <c r="D280" s="18"/>
      <c r="E280" s="18"/>
      <c r="F280" s="323">
        <v>44.75</v>
      </c>
      <c r="G280" s="323">
        <v>-15.25</v>
      </c>
      <c r="H280" s="323" t="s">
        <v>315</v>
      </c>
    </row>
    <row r="281" spans="1:8">
      <c r="A281" s="21" t="s">
        <v>377</v>
      </c>
      <c r="B281" s="18"/>
      <c r="C281" s="18"/>
      <c r="D281" s="18"/>
      <c r="E281" s="18"/>
      <c r="F281" s="323">
        <v>44.75</v>
      </c>
      <c r="G281" s="323">
        <v>-14.25</v>
      </c>
      <c r="H281" s="323" t="s">
        <v>315</v>
      </c>
    </row>
    <row r="282" spans="1:8">
      <c r="A282" s="21" t="s">
        <v>378</v>
      </c>
      <c r="B282" s="18"/>
      <c r="C282" s="18"/>
      <c r="D282" s="18"/>
      <c r="E282" s="18"/>
      <c r="F282" s="323">
        <v>44.75</v>
      </c>
      <c r="G282" s="323">
        <v>-13.25</v>
      </c>
      <c r="H282" s="323" t="s">
        <v>315</v>
      </c>
    </row>
    <row r="283" spans="1:8">
      <c r="A283" s="21" t="s">
        <v>379</v>
      </c>
      <c r="B283" s="18"/>
      <c r="C283" s="18"/>
      <c r="D283" s="18"/>
      <c r="E283" s="18"/>
      <c r="F283" s="323">
        <v>44.75</v>
      </c>
      <c r="G283" s="323">
        <v>-12.25</v>
      </c>
      <c r="H283" s="323" t="s">
        <v>315</v>
      </c>
    </row>
    <row r="284" spans="1:8">
      <c r="A284" s="21" t="s">
        <v>380</v>
      </c>
      <c r="B284" s="18"/>
      <c r="C284" s="18"/>
      <c r="D284" s="18"/>
      <c r="E284" s="18"/>
      <c r="F284" s="323">
        <v>44.75</v>
      </c>
      <c r="G284" s="323">
        <v>-11.25</v>
      </c>
      <c r="H284" s="323" t="s">
        <v>315</v>
      </c>
    </row>
    <row r="285" spans="1:8">
      <c r="A285" s="21" t="s">
        <v>381</v>
      </c>
      <c r="B285" s="18"/>
      <c r="C285" s="18"/>
      <c r="D285" s="18"/>
      <c r="E285" s="18"/>
      <c r="F285" s="323">
        <v>44.75</v>
      </c>
      <c r="G285" s="323">
        <v>-10.25</v>
      </c>
      <c r="H285" s="323" t="s">
        <v>315</v>
      </c>
    </row>
    <row r="286" spans="1:8">
      <c r="A286" s="21" t="s">
        <v>382</v>
      </c>
      <c r="B286" s="18"/>
      <c r="C286" s="18"/>
      <c r="D286" s="18"/>
      <c r="E286" s="18"/>
      <c r="F286" s="323">
        <v>44.75</v>
      </c>
      <c r="G286" s="323">
        <v>-9.25</v>
      </c>
      <c r="H286" s="323" t="s">
        <v>315</v>
      </c>
    </row>
    <row r="287" spans="1:8">
      <c r="A287" s="21" t="s">
        <v>382</v>
      </c>
      <c r="B287" s="18"/>
      <c r="C287" s="18"/>
      <c r="D287" s="18"/>
      <c r="E287" s="18"/>
      <c r="F287" s="323">
        <v>44.875</v>
      </c>
      <c r="G287" s="323">
        <v>-9.5</v>
      </c>
      <c r="H287" s="323" t="s">
        <v>315</v>
      </c>
    </row>
    <row r="288" spans="1:8">
      <c r="A288" s="21" t="s">
        <v>383</v>
      </c>
      <c r="B288" s="18"/>
      <c r="C288" s="18"/>
      <c r="D288" s="18"/>
      <c r="E288" s="18"/>
      <c r="F288" s="323">
        <v>44.75</v>
      </c>
      <c r="G288" s="323">
        <v>-8.25</v>
      </c>
      <c r="H288" s="323" t="s">
        <v>315</v>
      </c>
    </row>
    <row r="289" spans="1:8">
      <c r="A289" s="21" t="s">
        <v>383</v>
      </c>
      <c r="B289" s="18"/>
      <c r="C289" s="18"/>
      <c r="D289" s="18"/>
      <c r="E289" s="18"/>
      <c r="F289" s="323">
        <v>44.875</v>
      </c>
      <c r="G289" s="323">
        <v>-8.5</v>
      </c>
      <c r="H289" s="323" t="s">
        <v>315</v>
      </c>
    </row>
    <row r="290" spans="1:8">
      <c r="A290" s="21" t="s">
        <v>384</v>
      </c>
      <c r="B290" s="18"/>
      <c r="C290" s="18"/>
      <c r="D290" s="18"/>
      <c r="E290" s="18"/>
      <c r="F290" s="323">
        <v>44.75</v>
      </c>
      <c r="G290" s="323">
        <v>-7.25</v>
      </c>
      <c r="H290" s="323" t="s">
        <v>315</v>
      </c>
    </row>
    <row r="291" spans="1:8">
      <c r="A291" s="21" t="s">
        <v>384</v>
      </c>
      <c r="B291" s="18"/>
      <c r="C291" s="18"/>
      <c r="D291" s="18"/>
      <c r="E291" s="18"/>
      <c r="F291" s="323">
        <v>44.875</v>
      </c>
      <c r="G291" s="323">
        <v>-7.5</v>
      </c>
      <c r="H291" s="323" t="s">
        <v>315</v>
      </c>
    </row>
    <row r="292" spans="1:8">
      <c r="A292" s="21" t="s">
        <v>385</v>
      </c>
      <c r="B292" s="18"/>
      <c r="C292" s="18"/>
      <c r="D292" s="18"/>
      <c r="E292" s="18"/>
      <c r="F292" s="323">
        <v>44.75</v>
      </c>
      <c r="G292" s="323">
        <v>-6.25</v>
      </c>
      <c r="H292" s="323" t="s">
        <v>315</v>
      </c>
    </row>
    <row r="293" spans="1:8">
      <c r="A293" s="21" t="s">
        <v>385</v>
      </c>
      <c r="B293" s="18"/>
      <c r="C293" s="18"/>
      <c r="D293" s="18"/>
      <c r="E293" s="18"/>
      <c r="F293" s="323">
        <v>44.875</v>
      </c>
      <c r="G293" s="323">
        <v>-6.5</v>
      </c>
      <c r="H293" s="323" t="s">
        <v>315</v>
      </c>
    </row>
    <row r="294" spans="1:8">
      <c r="A294" s="21" t="s">
        <v>386</v>
      </c>
      <c r="B294" s="18"/>
      <c r="C294" s="18"/>
      <c r="D294" s="18"/>
      <c r="E294" s="18"/>
      <c r="F294" s="323">
        <v>44.75</v>
      </c>
      <c r="G294" s="323">
        <v>-5.25</v>
      </c>
      <c r="H294" s="323" t="s">
        <v>315</v>
      </c>
    </row>
    <row r="295" spans="1:8">
      <c r="A295" s="21" t="s">
        <v>386</v>
      </c>
      <c r="B295" s="18"/>
      <c r="C295" s="18"/>
      <c r="D295" s="18"/>
      <c r="E295" s="18"/>
      <c r="F295" s="323">
        <v>44.875</v>
      </c>
      <c r="G295" s="323">
        <v>-5.5</v>
      </c>
      <c r="H295" s="323" t="s">
        <v>315</v>
      </c>
    </row>
    <row r="296" spans="1:8">
      <c r="A296" s="21" t="s">
        <v>387</v>
      </c>
      <c r="B296" s="18"/>
      <c r="C296" s="18"/>
      <c r="D296" s="18"/>
      <c r="E296" s="18"/>
      <c r="F296" s="323">
        <v>44.75</v>
      </c>
      <c r="G296" s="323">
        <v>-4.25</v>
      </c>
      <c r="H296" s="323" t="s">
        <v>315</v>
      </c>
    </row>
    <row r="297" spans="1:8">
      <c r="A297" s="21" t="s">
        <v>387</v>
      </c>
      <c r="B297" s="18"/>
      <c r="C297" s="18"/>
      <c r="D297" s="18"/>
      <c r="E297" s="18"/>
      <c r="F297" s="323">
        <v>44.875</v>
      </c>
      <c r="G297" s="323">
        <v>-4.5</v>
      </c>
      <c r="H297" s="323" t="s">
        <v>315</v>
      </c>
    </row>
    <row r="298" spans="1:8">
      <c r="A298" s="21" t="s">
        <v>388</v>
      </c>
      <c r="B298" s="18"/>
      <c r="C298" s="18"/>
      <c r="D298" s="18"/>
      <c r="E298" s="18"/>
      <c r="F298" s="323">
        <v>44.75</v>
      </c>
      <c r="G298" s="323">
        <v>-3.25</v>
      </c>
      <c r="H298" s="323" t="s">
        <v>315</v>
      </c>
    </row>
    <row r="299" spans="1:8">
      <c r="A299" s="21" t="s">
        <v>389</v>
      </c>
      <c r="B299" s="18"/>
      <c r="C299" s="18"/>
      <c r="D299" s="18"/>
      <c r="E299" s="18"/>
      <c r="F299" s="323">
        <v>44.75</v>
      </c>
      <c r="G299" s="323">
        <v>-2.25</v>
      </c>
      <c r="H299" s="323" t="s">
        <v>333</v>
      </c>
    </row>
    <row r="300" spans="1:8">
      <c r="A300" s="21" t="s">
        <v>390</v>
      </c>
      <c r="B300" s="18"/>
      <c r="C300" s="18"/>
      <c r="D300" s="18"/>
      <c r="E300" s="18"/>
      <c r="F300" s="323">
        <v>44.75</v>
      </c>
      <c r="G300" s="323">
        <v>-1.25</v>
      </c>
      <c r="H300" s="323" t="s">
        <v>333</v>
      </c>
    </row>
    <row r="301" spans="1:8">
      <c r="A301" s="21" t="s">
        <v>391</v>
      </c>
      <c r="B301" s="18"/>
      <c r="C301" s="18"/>
      <c r="D301" s="18"/>
      <c r="E301" s="18"/>
      <c r="F301" s="323">
        <v>44.75</v>
      </c>
      <c r="G301" s="323">
        <v>-0.25</v>
      </c>
      <c r="H301" s="323" t="s">
        <v>333</v>
      </c>
    </row>
    <row r="302" spans="1:8">
      <c r="A302" s="21" t="s">
        <v>392</v>
      </c>
      <c r="B302" s="18"/>
      <c r="C302" s="18"/>
      <c r="D302" s="18"/>
      <c r="E302" s="18"/>
      <c r="F302" s="323">
        <v>44.75</v>
      </c>
      <c r="G302" s="323">
        <v>0.75</v>
      </c>
      <c r="H302" s="323" t="s">
        <v>333</v>
      </c>
    </row>
    <row r="303" spans="1:8">
      <c r="A303" s="21" t="s">
        <v>393</v>
      </c>
      <c r="B303" s="18"/>
      <c r="C303" s="18"/>
      <c r="D303" s="18"/>
      <c r="E303" s="18"/>
      <c r="F303" s="323">
        <v>44.75</v>
      </c>
      <c r="G303" s="323">
        <v>1.75</v>
      </c>
      <c r="H303" s="323" t="s">
        <v>333</v>
      </c>
    </row>
    <row r="304" spans="1:8">
      <c r="A304" s="21" t="s">
        <v>394</v>
      </c>
      <c r="B304" s="18"/>
      <c r="C304" s="18"/>
      <c r="D304" s="18"/>
      <c r="E304" s="18"/>
      <c r="F304" s="323">
        <v>45.25</v>
      </c>
      <c r="G304" s="323">
        <v>-17.25</v>
      </c>
      <c r="H304" s="323" t="s">
        <v>315</v>
      </c>
    </row>
    <row r="305" spans="1:8">
      <c r="A305" s="21" t="s">
        <v>395</v>
      </c>
      <c r="B305" s="18"/>
      <c r="C305" s="18"/>
      <c r="D305" s="18"/>
      <c r="E305" s="18"/>
      <c r="F305" s="323">
        <v>45.25</v>
      </c>
      <c r="G305" s="323">
        <v>-16.25</v>
      </c>
      <c r="H305" s="323" t="s">
        <v>315</v>
      </c>
    </row>
    <row r="306" spans="1:8">
      <c r="A306" s="21" t="s">
        <v>396</v>
      </c>
      <c r="B306" s="18"/>
      <c r="C306" s="18"/>
      <c r="D306" s="18"/>
      <c r="E306" s="18"/>
      <c r="F306" s="323">
        <v>45.25</v>
      </c>
      <c r="G306" s="323">
        <v>-15.25</v>
      </c>
      <c r="H306" s="323" t="s">
        <v>315</v>
      </c>
    </row>
    <row r="307" spans="1:8">
      <c r="A307" s="21" t="s">
        <v>397</v>
      </c>
      <c r="B307" s="18"/>
      <c r="C307" s="18"/>
      <c r="D307" s="18"/>
      <c r="E307" s="18"/>
      <c r="F307" s="323">
        <v>45.25</v>
      </c>
      <c r="G307" s="323">
        <v>-14.25</v>
      </c>
      <c r="H307" s="323" t="s">
        <v>315</v>
      </c>
    </row>
    <row r="308" spans="1:8">
      <c r="A308" s="21" t="s">
        <v>398</v>
      </c>
      <c r="B308" s="18"/>
      <c r="C308" s="18"/>
      <c r="D308" s="18"/>
      <c r="E308" s="18"/>
      <c r="F308" s="323">
        <v>45.25</v>
      </c>
      <c r="G308" s="323">
        <v>-13.25</v>
      </c>
      <c r="H308" s="323" t="s">
        <v>315</v>
      </c>
    </row>
    <row r="309" spans="1:8">
      <c r="A309" s="21" t="s">
        <v>399</v>
      </c>
      <c r="B309" s="18"/>
      <c r="C309" s="18"/>
      <c r="D309" s="18"/>
      <c r="E309" s="18"/>
      <c r="F309" s="323">
        <v>45.25</v>
      </c>
      <c r="G309" s="323">
        <v>-12.25</v>
      </c>
      <c r="H309" s="323" t="s">
        <v>315</v>
      </c>
    </row>
    <row r="310" spans="1:8">
      <c r="A310" s="21" t="s">
        <v>400</v>
      </c>
      <c r="B310" s="18"/>
      <c r="C310" s="18"/>
      <c r="D310" s="18"/>
      <c r="E310" s="18"/>
      <c r="F310" s="323">
        <v>45.25</v>
      </c>
      <c r="G310" s="323">
        <v>-11.25</v>
      </c>
      <c r="H310" s="323" t="s">
        <v>315</v>
      </c>
    </row>
    <row r="311" spans="1:8">
      <c r="A311" s="21" t="s">
        <v>401</v>
      </c>
      <c r="B311" s="18"/>
      <c r="C311" s="18"/>
      <c r="D311" s="18"/>
      <c r="E311" s="18"/>
      <c r="F311" s="323">
        <v>45.25</v>
      </c>
      <c r="G311" s="323">
        <v>-10.25</v>
      </c>
      <c r="H311" s="323" t="s">
        <v>315</v>
      </c>
    </row>
    <row r="312" spans="1:8">
      <c r="A312" s="21" t="s">
        <v>402</v>
      </c>
      <c r="B312" s="18"/>
      <c r="C312" s="18"/>
      <c r="D312" s="18"/>
      <c r="E312" s="18"/>
      <c r="F312" s="323">
        <v>45.25</v>
      </c>
      <c r="G312" s="323">
        <v>-9.25</v>
      </c>
      <c r="H312" s="323" t="s">
        <v>315</v>
      </c>
    </row>
    <row r="313" spans="1:8">
      <c r="A313" s="21" t="s">
        <v>403</v>
      </c>
      <c r="B313" s="18"/>
      <c r="C313" s="18"/>
      <c r="D313" s="18"/>
      <c r="E313" s="18"/>
      <c r="F313" s="323">
        <v>45.25</v>
      </c>
      <c r="G313" s="323">
        <v>-8.25</v>
      </c>
      <c r="H313" s="323" t="s">
        <v>315</v>
      </c>
    </row>
    <row r="314" spans="1:8">
      <c r="A314" s="21" t="s">
        <v>404</v>
      </c>
      <c r="B314" s="18"/>
      <c r="C314" s="18"/>
      <c r="D314" s="18"/>
      <c r="E314" s="18"/>
      <c r="F314" s="323">
        <v>45.25</v>
      </c>
      <c r="G314" s="323">
        <v>-7.25</v>
      </c>
      <c r="H314" s="323" t="s">
        <v>315</v>
      </c>
    </row>
    <row r="315" spans="1:8">
      <c r="A315" s="21" t="s">
        <v>405</v>
      </c>
      <c r="B315" s="18"/>
      <c r="C315" s="18"/>
      <c r="D315" s="18"/>
      <c r="E315" s="18"/>
      <c r="F315" s="323">
        <v>45.25</v>
      </c>
      <c r="G315" s="323">
        <v>-6.25</v>
      </c>
      <c r="H315" s="323" t="s">
        <v>315</v>
      </c>
    </row>
    <row r="316" spans="1:8">
      <c r="A316" s="21" t="s">
        <v>406</v>
      </c>
      <c r="B316" s="18"/>
      <c r="C316" s="18"/>
      <c r="D316" s="18"/>
      <c r="E316" s="18"/>
      <c r="F316" s="323">
        <v>45.25</v>
      </c>
      <c r="G316" s="323">
        <v>-5.25</v>
      </c>
      <c r="H316" s="323" t="s">
        <v>315</v>
      </c>
    </row>
    <row r="317" spans="1:8">
      <c r="A317" s="21" t="s">
        <v>407</v>
      </c>
      <c r="B317" s="18"/>
      <c r="C317" s="18"/>
      <c r="D317" s="18"/>
      <c r="E317" s="18"/>
      <c r="F317" s="323">
        <v>45.25</v>
      </c>
      <c r="G317" s="323">
        <v>-4.25</v>
      </c>
      <c r="H317" s="323" t="s">
        <v>315</v>
      </c>
    </row>
    <row r="318" spans="1:8">
      <c r="A318" s="21" t="s">
        <v>408</v>
      </c>
      <c r="B318" s="18"/>
      <c r="C318" s="18"/>
      <c r="D318" s="18"/>
      <c r="E318" s="18"/>
      <c r="F318" s="323">
        <v>45.25</v>
      </c>
      <c r="G318" s="323">
        <v>-3.25</v>
      </c>
      <c r="H318" s="323" t="s">
        <v>315</v>
      </c>
    </row>
    <row r="319" spans="1:8">
      <c r="A319" s="21" t="s">
        <v>409</v>
      </c>
      <c r="B319" s="18"/>
      <c r="C319" s="18"/>
      <c r="D319" s="18"/>
      <c r="E319" s="18"/>
      <c r="F319" s="323">
        <v>45.25</v>
      </c>
      <c r="G319" s="323">
        <v>-2.25</v>
      </c>
      <c r="H319" s="323" t="s">
        <v>333</v>
      </c>
    </row>
    <row r="320" spans="1:8">
      <c r="A320" s="21" t="s">
        <v>410</v>
      </c>
      <c r="B320" s="18"/>
      <c r="C320" s="18"/>
      <c r="D320" s="18"/>
      <c r="E320" s="18"/>
      <c r="F320" s="323">
        <v>45.25</v>
      </c>
      <c r="G320" s="323">
        <v>-1.25</v>
      </c>
      <c r="H320" s="323" t="s">
        <v>333</v>
      </c>
    </row>
    <row r="321" spans="1:8">
      <c r="A321" s="21" t="s">
        <v>411</v>
      </c>
      <c r="B321" s="18"/>
      <c r="C321" s="18"/>
      <c r="D321" s="18"/>
      <c r="E321" s="18"/>
      <c r="F321" s="323">
        <v>45.25</v>
      </c>
      <c r="G321" s="323">
        <v>-0.25</v>
      </c>
      <c r="H321" s="323" t="s">
        <v>333</v>
      </c>
    </row>
    <row r="322" spans="1:8">
      <c r="A322" s="21" t="s">
        <v>412</v>
      </c>
      <c r="B322" s="18"/>
      <c r="C322" s="18"/>
      <c r="D322" s="18"/>
      <c r="E322" s="18"/>
      <c r="F322" s="323">
        <v>45.25</v>
      </c>
      <c r="G322" s="323">
        <v>0.75</v>
      </c>
      <c r="H322" s="323" t="s">
        <v>333</v>
      </c>
    </row>
    <row r="323" spans="1:8">
      <c r="A323" s="21" t="s">
        <v>413</v>
      </c>
      <c r="B323" s="18"/>
      <c r="C323" s="18"/>
      <c r="D323" s="18"/>
      <c r="E323" s="18"/>
      <c r="F323" s="323">
        <v>45.25</v>
      </c>
      <c r="G323" s="323">
        <v>1.75</v>
      </c>
      <c r="H323" s="323" t="s">
        <v>333</v>
      </c>
    </row>
    <row r="324" spans="1:8">
      <c r="A324" s="21" t="s">
        <v>414</v>
      </c>
      <c r="B324" s="18"/>
      <c r="C324" s="18"/>
      <c r="D324" s="18"/>
      <c r="E324" s="18"/>
      <c r="F324" s="323">
        <v>45.75</v>
      </c>
      <c r="G324" s="323">
        <v>-17.25</v>
      </c>
      <c r="H324" s="323" t="s">
        <v>315</v>
      </c>
    </row>
    <row r="325" spans="1:8">
      <c r="A325" s="21" t="s">
        <v>415</v>
      </c>
      <c r="B325" s="18"/>
      <c r="C325" s="18"/>
      <c r="D325" s="18"/>
      <c r="E325" s="18"/>
      <c r="F325" s="323">
        <v>45.75</v>
      </c>
      <c r="G325" s="323">
        <v>-16.25</v>
      </c>
      <c r="H325" s="323" t="s">
        <v>315</v>
      </c>
    </row>
    <row r="326" spans="1:8">
      <c r="A326" s="21" t="s">
        <v>416</v>
      </c>
      <c r="B326" s="18"/>
      <c r="C326" s="18"/>
      <c r="D326" s="18"/>
      <c r="E326" s="18"/>
      <c r="F326" s="323">
        <v>45.75</v>
      </c>
      <c r="G326" s="323">
        <v>-15.25</v>
      </c>
      <c r="H326" s="323" t="s">
        <v>315</v>
      </c>
    </row>
    <row r="327" spans="1:8">
      <c r="A327" s="21" t="s">
        <v>417</v>
      </c>
      <c r="B327" s="18"/>
      <c r="C327" s="18"/>
      <c r="D327" s="18"/>
      <c r="E327" s="18"/>
      <c r="F327" s="323">
        <v>45.75</v>
      </c>
      <c r="G327" s="323">
        <v>-14.25</v>
      </c>
      <c r="H327" s="323" t="s">
        <v>315</v>
      </c>
    </row>
    <row r="328" spans="1:8">
      <c r="A328" s="21" t="s">
        <v>418</v>
      </c>
      <c r="B328" s="18"/>
      <c r="C328" s="18"/>
      <c r="D328" s="18"/>
      <c r="E328" s="18"/>
      <c r="F328" s="323">
        <v>45.75</v>
      </c>
      <c r="G328" s="323">
        <v>-13.25</v>
      </c>
      <c r="H328" s="323" t="s">
        <v>315</v>
      </c>
    </row>
    <row r="329" spans="1:8">
      <c r="A329" s="21" t="s">
        <v>419</v>
      </c>
      <c r="B329" s="18"/>
      <c r="C329" s="18"/>
      <c r="D329" s="18"/>
      <c r="E329" s="18"/>
      <c r="F329" s="323">
        <v>45.75</v>
      </c>
      <c r="G329" s="323">
        <v>-12.25</v>
      </c>
      <c r="H329" s="323" t="s">
        <v>315</v>
      </c>
    </row>
    <row r="330" spans="1:8">
      <c r="A330" s="21" t="s">
        <v>420</v>
      </c>
      <c r="B330" s="18"/>
      <c r="C330" s="18"/>
      <c r="D330" s="18"/>
      <c r="E330" s="18"/>
      <c r="F330" s="323">
        <v>45.75</v>
      </c>
      <c r="G330" s="323">
        <v>-11.25</v>
      </c>
      <c r="H330" s="323" t="s">
        <v>315</v>
      </c>
    </row>
    <row r="331" spans="1:8">
      <c r="A331" s="21" t="s">
        <v>421</v>
      </c>
      <c r="B331" s="18"/>
      <c r="C331" s="18"/>
      <c r="D331" s="18"/>
      <c r="E331" s="18"/>
      <c r="F331" s="323">
        <v>45.75</v>
      </c>
      <c r="G331" s="323">
        <v>-10.25</v>
      </c>
      <c r="H331" s="323" t="s">
        <v>315</v>
      </c>
    </row>
    <row r="332" spans="1:8">
      <c r="A332" s="21" t="s">
        <v>422</v>
      </c>
      <c r="B332" s="18"/>
      <c r="C332" s="18"/>
      <c r="D332" s="18"/>
      <c r="E332" s="18"/>
      <c r="F332" s="323">
        <v>45.75</v>
      </c>
      <c r="G332" s="323">
        <v>-9.25</v>
      </c>
      <c r="H332" s="323" t="s">
        <v>315</v>
      </c>
    </row>
    <row r="333" spans="1:8">
      <c r="A333" s="21" t="s">
        <v>423</v>
      </c>
      <c r="B333" s="18"/>
      <c r="C333" s="18"/>
      <c r="D333" s="18"/>
      <c r="E333" s="18"/>
      <c r="F333" s="323">
        <v>45.75</v>
      </c>
      <c r="G333" s="323">
        <v>-8.25</v>
      </c>
      <c r="H333" s="323" t="s">
        <v>315</v>
      </c>
    </row>
    <row r="334" spans="1:8">
      <c r="A334" s="21" t="s">
        <v>424</v>
      </c>
      <c r="B334" s="18"/>
      <c r="C334" s="18"/>
      <c r="D334" s="18"/>
      <c r="E334" s="18"/>
      <c r="F334" s="323">
        <v>45.75</v>
      </c>
      <c r="G334" s="323">
        <v>-7.25</v>
      </c>
      <c r="H334" s="323" t="s">
        <v>315</v>
      </c>
    </row>
    <row r="335" spans="1:8">
      <c r="A335" s="21" t="s">
        <v>425</v>
      </c>
      <c r="B335" s="18"/>
      <c r="C335" s="18"/>
      <c r="D335" s="18"/>
      <c r="E335" s="18"/>
      <c r="F335" s="323">
        <v>45.75</v>
      </c>
      <c r="G335" s="323">
        <v>-6.25</v>
      </c>
      <c r="H335" s="323" t="s">
        <v>315</v>
      </c>
    </row>
    <row r="336" spans="1:8">
      <c r="A336" s="21" t="s">
        <v>426</v>
      </c>
      <c r="B336" s="18"/>
      <c r="C336" s="18"/>
      <c r="D336" s="18"/>
      <c r="E336" s="18"/>
      <c r="F336" s="323">
        <v>45.75</v>
      </c>
      <c r="G336" s="323">
        <v>-5.25</v>
      </c>
      <c r="H336" s="323" t="s">
        <v>315</v>
      </c>
    </row>
    <row r="337" spans="1:8">
      <c r="A337" s="21" t="s">
        <v>427</v>
      </c>
      <c r="B337" s="18"/>
      <c r="C337" s="18"/>
      <c r="D337" s="18"/>
      <c r="E337" s="18"/>
      <c r="F337" s="323">
        <v>45.75</v>
      </c>
      <c r="G337" s="323">
        <v>-4.25</v>
      </c>
      <c r="H337" s="323" t="s">
        <v>315</v>
      </c>
    </row>
    <row r="338" spans="1:8">
      <c r="A338" s="21" t="s">
        <v>428</v>
      </c>
      <c r="B338" s="18"/>
      <c r="C338" s="18"/>
      <c r="D338" s="18"/>
      <c r="E338" s="18"/>
      <c r="F338" s="323">
        <v>45.75</v>
      </c>
      <c r="G338" s="323">
        <v>-3.25</v>
      </c>
      <c r="H338" s="323" t="s">
        <v>333</v>
      </c>
    </row>
    <row r="339" spans="1:8">
      <c r="A339" s="21" t="s">
        <v>429</v>
      </c>
      <c r="B339" s="18"/>
      <c r="C339" s="18"/>
      <c r="D339" s="18"/>
      <c r="E339" s="18"/>
      <c r="F339" s="323">
        <v>45.75</v>
      </c>
      <c r="G339" s="323">
        <v>-2.25</v>
      </c>
      <c r="H339" s="323" t="s">
        <v>333</v>
      </c>
    </row>
    <row r="340" spans="1:8">
      <c r="A340" s="21" t="s">
        <v>430</v>
      </c>
      <c r="B340" s="18"/>
      <c r="C340" s="18"/>
      <c r="D340" s="18"/>
      <c r="E340" s="18"/>
      <c r="F340" s="323">
        <v>45.75</v>
      </c>
      <c r="G340" s="323">
        <v>-1.25</v>
      </c>
      <c r="H340" s="323" t="s">
        <v>333</v>
      </c>
    </row>
    <row r="341" spans="1:8">
      <c r="A341" s="21" t="s">
        <v>431</v>
      </c>
      <c r="B341" s="18"/>
      <c r="C341" s="18"/>
      <c r="D341" s="18"/>
      <c r="E341" s="18"/>
      <c r="F341" s="323">
        <v>45.75</v>
      </c>
      <c r="G341" s="323">
        <v>-0.25</v>
      </c>
      <c r="H341" s="323" t="s">
        <v>333</v>
      </c>
    </row>
    <row r="342" spans="1:8">
      <c r="A342" s="21" t="s">
        <v>432</v>
      </c>
      <c r="B342" s="18"/>
      <c r="C342" s="18"/>
      <c r="D342" s="18"/>
      <c r="E342" s="18"/>
      <c r="F342" s="323">
        <v>45.75</v>
      </c>
      <c r="G342" s="323">
        <v>0.75</v>
      </c>
      <c r="H342" s="323" t="s">
        <v>333</v>
      </c>
    </row>
    <row r="343" spans="1:8">
      <c r="A343" s="21" t="s">
        <v>433</v>
      </c>
      <c r="B343" s="18"/>
      <c r="C343" s="18"/>
      <c r="D343" s="18"/>
      <c r="E343" s="18"/>
      <c r="F343" s="323">
        <v>45.75</v>
      </c>
      <c r="G343" s="323">
        <v>1.75</v>
      </c>
      <c r="H343" s="323" t="s">
        <v>333</v>
      </c>
    </row>
    <row r="344" spans="1:8">
      <c r="A344" s="21" t="s">
        <v>434</v>
      </c>
      <c r="B344" s="18"/>
      <c r="C344" s="18"/>
      <c r="D344" s="18"/>
      <c r="E344" s="18"/>
      <c r="F344" s="323">
        <v>46.25</v>
      </c>
      <c r="G344" s="323">
        <v>-17.25</v>
      </c>
      <c r="H344" s="323" t="s">
        <v>315</v>
      </c>
    </row>
    <row r="345" spans="1:8">
      <c r="A345" s="21" t="s">
        <v>435</v>
      </c>
      <c r="B345" s="18"/>
      <c r="C345" s="18"/>
      <c r="D345" s="18"/>
      <c r="E345" s="18"/>
      <c r="F345" s="323">
        <v>46.25</v>
      </c>
      <c r="G345" s="323">
        <v>-16.25</v>
      </c>
      <c r="H345" s="323" t="s">
        <v>315</v>
      </c>
    </row>
    <row r="346" spans="1:8">
      <c r="A346" s="21" t="s">
        <v>436</v>
      </c>
      <c r="B346" s="18"/>
      <c r="C346" s="18"/>
      <c r="D346" s="18"/>
      <c r="E346" s="18"/>
      <c r="F346" s="323">
        <v>46.25</v>
      </c>
      <c r="G346" s="323">
        <v>-15.25</v>
      </c>
      <c r="H346" s="323" t="s">
        <v>315</v>
      </c>
    </row>
    <row r="347" spans="1:8">
      <c r="A347" s="21" t="s">
        <v>437</v>
      </c>
      <c r="B347" s="18"/>
      <c r="C347" s="18"/>
      <c r="D347" s="18"/>
      <c r="E347" s="18"/>
      <c r="F347" s="323">
        <v>46.25</v>
      </c>
      <c r="G347" s="323">
        <v>-14.25</v>
      </c>
      <c r="H347" s="323" t="s">
        <v>315</v>
      </c>
    </row>
    <row r="348" spans="1:8">
      <c r="A348" s="21" t="s">
        <v>438</v>
      </c>
      <c r="B348" s="18"/>
      <c r="C348" s="18"/>
      <c r="D348" s="18"/>
      <c r="E348" s="18"/>
      <c r="F348" s="323">
        <v>46.25</v>
      </c>
      <c r="G348" s="323">
        <v>-13.25</v>
      </c>
      <c r="H348" s="323" t="s">
        <v>315</v>
      </c>
    </row>
    <row r="349" spans="1:8">
      <c r="A349" s="21" t="s">
        <v>439</v>
      </c>
      <c r="B349" s="18"/>
      <c r="C349" s="18"/>
      <c r="D349" s="18"/>
      <c r="E349" s="18"/>
      <c r="F349" s="323">
        <v>46.25</v>
      </c>
      <c r="G349" s="323">
        <v>-12.25</v>
      </c>
      <c r="H349" s="323" t="s">
        <v>315</v>
      </c>
    </row>
    <row r="350" spans="1:8">
      <c r="A350" s="21" t="s">
        <v>440</v>
      </c>
      <c r="B350" s="18"/>
      <c r="C350" s="18"/>
      <c r="D350" s="18"/>
      <c r="E350" s="18"/>
      <c r="F350" s="323">
        <v>46.25</v>
      </c>
      <c r="G350" s="323">
        <v>-11.25</v>
      </c>
      <c r="H350" s="323" t="s">
        <v>315</v>
      </c>
    </row>
    <row r="351" spans="1:8">
      <c r="A351" s="21" t="s">
        <v>441</v>
      </c>
      <c r="B351" s="18"/>
      <c r="C351" s="18"/>
      <c r="D351" s="18"/>
      <c r="E351" s="18"/>
      <c r="F351" s="323">
        <v>46.25</v>
      </c>
      <c r="G351" s="323">
        <v>-10.25</v>
      </c>
      <c r="H351" s="323" t="s">
        <v>315</v>
      </c>
    </row>
    <row r="352" spans="1:8">
      <c r="A352" s="21" t="s">
        <v>442</v>
      </c>
      <c r="B352" s="18"/>
      <c r="C352" s="18"/>
      <c r="D352" s="18"/>
      <c r="E352" s="18"/>
      <c r="F352" s="323">
        <v>46.25</v>
      </c>
      <c r="G352" s="323">
        <v>-9.25</v>
      </c>
      <c r="H352" s="323" t="s">
        <v>315</v>
      </c>
    </row>
    <row r="353" spans="1:8">
      <c r="A353" s="21" t="s">
        <v>443</v>
      </c>
      <c r="B353" s="18"/>
      <c r="C353" s="18"/>
      <c r="D353" s="18"/>
      <c r="E353" s="18"/>
      <c r="F353" s="323">
        <v>46.25</v>
      </c>
      <c r="G353" s="323">
        <v>-8.25</v>
      </c>
      <c r="H353" s="323" t="s">
        <v>315</v>
      </c>
    </row>
    <row r="354" spans="1:8">
      <c r="A354" s="21" t="s">
        <v>444</v>
      </c>
      <c r="B354" s="18"/>
      <c r="C354" s="18"/>
      <c r="D354" s="18"/>
      <c r="E354" s="18"/>
      <c r="F354" s="323">
        <v>46.25</v>
      </c>
      <c r="G354" s="323">
        <v>-7.25</v>
      </c>
      <c r="H354" s="323" t="s">
        <v>315</v>
      </c>
    </row>
    <row r="355" spans="1:8">
      <c r="A355" s="21" t="s">
        <v>445</v>
      </c>
      <c r="B355" s="18"/>
      <c r="C355" s="18"/>
      <c r="D355" s="18"/>
      <c r="E355" s="18"/>
      <c r="F355" s="323">
        <v>46.25</v>
      </c>
      <c r="G355" s="323">
        <v>-6.25</v>
      </c>
      <c r="H355" s="323" t="s">
        <v>315</v>
      </c>
    </row>
    <row r="356" spans="1:8">
      <c r="A356" s="21" t="s">
        <v>446</v>
      </c>
      <c r="B356" s="18"/>
      <c r="C356" s="18"/>
      <c r="D356" s="18"/>
      <c r="E356" s="18"/>
      <c r="F356" s="323">
        <v>46.25</v>
      </c>
      <c r="G356" s="323">
        <v>-5.25</v>
      </c>
      <c r="H356" s="323" t="s">
        <v>315</v>
      </c>
    </row>
    <row r="357" spans="1:8">
      <c r="A357" s="21" t="s">
        <v>447</v>
      </c>
      <c r="B357" s="18"/>
      <c r="C357" s="18"/>
      <c r="D357" s="18"/>
      <c r="E357" s="18"/>
      <c r="F357" s="323">
        <v>46.25</v>
      </c>
      <c r="G357" s="323">
        <v>-4.25</v>
      </c>
      <c r="H357" s="323" t="s">
        <v>448</v>
      </c>
    </row>
    <row r="358" spans="1:8">
      <c r="A358" s="21" t="s">
        <v>449</v>
      </c>
      <c r="B358" s="18"/>
      <c r="C358" s="18"/>
      <c r="D358" s="18"/>
      <c r="E358" s="18"/>
      <c r="F358" s="323">
        <v>46.25</v>
      </c>
      <c r="G358" s="323">
        <v>-3.25</v>
      </c>
      <c r="H358" s="323" t="s">
        <v>448</v>
      </c>
    </row>
    <row r="359" spans="1:8">
      <c r="A359" s="21" t="s">
        <v>450</v>
      </c>
      <c r="B359" s="18"/>
      <c r="C359" s="18"/>
      <c r="D359" s="18"/>
      <c r="E359" s="18"/>
      <c r="F359" s="323">
        <v>46.25</v>
      </c>
      <c r="G359" s="323">
        <v>-2.25</v>
      </c>
      <c r="H359" s="323" t="s">
        <v>448</v>
      </c>
    </row>
    <row r="360" spans="1:8">
      <c r="A360" s="21" t="s">
        <v>451</v>
      </c>
      <c r="B360" s="18"/>
      <c r="C360" s="18"/>
      <c r="D360" s="18"/>
      <c r="E360" s="18"/>
      <c r="F360" s="323">
        <v>46.25</v>
      </c>
      <c r="G360" s="323">
        <v>-1.25</v>
      </c>
      <c r="H360" s="323" t="s">
        <v>448</v>
      </c>
    </row>
    <row r="361" spans="1:8">
      <c r="A361" s="21" t="s">
        <v>452</v>
      </c>
      <c r="B361" s="18"/>
      <c r="C361" s="18"/>
      <c r="D361" s="18"/>
      <c r="E361" s="18"/>
      <c r="F361" s="323">
        <v>46.25</v>
      </c>
      <c r="G361" s="323">
        <v>-0.25</v>
      </c>
      <c r="H361" s="323" t="s">
        <v>448</v>
      </c>
    </row>
    <row r="362" spans="1:8">
      <c r="A362" s="21" t="s">
        <v>453</v>
      </c>
      <c r="B362" s="18"/>
      <c r="C362" s="18"/>
      <c r="D362" s="18"/>
      <c r="E362" s="18"/>
      <c r="F362" s="323">
        <v>46.25</v>
      </c>
      <c r="G362" s="323">
        <v>0.75</v>
      </c>
      <c r="H362" s="323" t="s">
        <v>448</v>
      </c>
    </row>
    <row r="363" spans="1:8">
      <c r="A363" s="21" t="s">
        <v>454</v>
      </c>
      <c r="B363" s="18"/>
      <c r="C363" s="18"/>
      <c r="D363" s="18"/>
      <c r="E363" s="18"/>
      <c r="F363" s="323">
        <v>46.25</v>
      </c>
      <c r="G363" s="323">
        <v>1.75</v>
      </c>
      <c r="H363" s="323" t="s">
        <v>448</v>
      </c>
    </row>
    <row r="364" spans="1:8">
      <c r="A364" s="21" t="s">
        <v>455</v>
      </c>
      <c r="B364" s="18"/>
      <c r="C364" s="18"/>
      <c r="D364" s="18"/>
      <c r="E364" s="18"/>
      <c r="F364" s="323">
        <v>46.75</v>
      </c>
      <c r="G364" s="323">
        <v>-17.25</v>
      </c>
      <c r="H364" s="323" t="s">
        <v>315</v>
      </c>
    </row>
    <row r="365" spans="1:8">
      <c r="A365" s="21" t="s">
        <v>456</v>
      </c>
      <c r="B365" s="18"/>
      <c r="C365" s="18"/>
      <c r="D365" s="18"/>
      <c r="E365" s="18"/>
      <c r="F365" s="323">
        <v>46.75</v>
      </c>
      <c r="G365" s="323">
        <v>-16.25</v>
      </c>
      <c r="H365" s="323" t="s">
        <v>315</v>
      </c>
    </row>
    <row r="366" spans="1:8">
      <c r="A366" s="21" t="s">
        <v>457</v>
      </c>
      <c r="B366" s="18"/>
      <c r="C366" s="18"/>
      <c r="D366" s="18"/>
      <c r="E366" s="18"/>
      <c r="F366" s="323">
        <v>46.75</v>
      </c>
      <c r="G366" s="323">
        <v>-15.25</v>
      </c>
      <c r="H366" s="323" t="s">
        <v>315</v>
      </c>
    </row>
    <row r="367" spans="1:8">
      <c r="A367" s="21" t="s">
        <v>458</v>
      </c>
      <c r="B367" s="18"/>
      <c r="C367" s="18"/>
      <c r="D367" s="18"/>
      <c r="E367" s="18"/>
      <c r="F367" s="323">
        <v>46.75</v>
      </c>
      <c r="G367" s="323">
        <v>-14.25</v>
      </c>
      <c r="H367" s="323" t="s">
        <v>315</v>
      </c>
    </row>
    <row r="368" spans="1:8">
      <c r="A368" s="21" t="s">
        <v>459</v>
      </c>
      <c r="B368" s="18"/>
      <c r="C368" s="18"/>
      <c r="D368" s="18"/>
      <c r="E368" s="18"/>
      <c r="F368" s="323">
        <v>46.75</v>
      </c>
      <c r="G368" s="323">
        <v>-13.25</v>
      </c>
      <c r="H368" s="323" t="s">
        <v>315</v>
      </c>
    </row>
    <row r="369" spans="1:8">
      <c r="A369" s="21" t="s">
        <v>460</v>
      </c>
      <c r="B369" s="18"/>
      <c r="C369" s="18"/>
      <c r="D369" s="18"/>
      <c r="E369" s="18"/>
      <c r="F369" s="323">
        <v>46.75</v>
      </c>
      <c r="G369" s="323">
        <v>-12.25</v>
      </c>
      <c r="H369" s="323" t="s">
        <v>315</v>
      </c>
    </row>
    <row r="370" spans="1:8">
      <c r="A370" s="21" t="s">
        <v>461</v>
      </c>
      <c r="B370" s="18"/>
      <c r="C370" s="18"/>
      <c r="D370" s="18"/>
      <c r="E370" s="18"/>
      <c r="F370" s="323">
        <v>46.75</v>
      </c>
      <c r="G370" s="323">
        <v>-11.25</v>
      </c>
      <c r="H370" s="323" t="s">
        <v>315</v>
      </c>
    </row>
    <row r="371" spans="1:8">
      <c r="A371" s="21" t="s">
        <v>462</v>
      </c>
      <c r="B371" s="18"/>
      <c r="C371" s="18"/>
      <c r="D371" s="18"/>
      <c r="E371" s="18"/>
      <c r="F371" s="323">
        <v>46.75</v>
      </c>
      <c r="G371" s="323">
        <v>-10.25</v>
      </c>
      <c r="H371" s="323" t="s">
        <v>315</v>
      </c>
    </row>
    <row r="372" spans="1:8">
      <c r="A372" s="21" t="s">
        <v>463</v>
      </c>
      <c r="B372" s="18"/>
      <c r="C372" s="18"/>
      <c r="D372" s="18"/>
      <c r="E372" s="18"/>
      <c r="F372" s="323">
        <v>46.75</v>
      </c>
      <c r="G372" s="323">
        <v>-9.25</v>
      </c>
      <c r="H372" s="323" t="s">
        <v>315</v>
      </c>
    </row>
    <row r="373" spans="1:8">
      <c r="A373" s="21" t="s">
        <v>464</v>
      </c>
      <c r="B373" s="18"/>
      <c r="C373" s="18"/>
      <c r="D373" s="18"/>
      <c r="E373" s="18"/>
      <c r="F373" s="323">
        <v>46.75</v>
      </c>
      <c r="G373" s="323">
        <v>-8.25</v>
      </c>
      <c r="H373" s="323" t="s">
        <v>315</v>
      </c>
    </row>
    <row r="374" spans="1:8">
      <c r="A374" s="21" t="s">
        <v>465</v>
      </c>
      <c r="B374" s="18"/>
      <c r="C374" s="18"/>
      <c r="D374" s="18"/>
      <c r="E374" s="18"/>
      <c r="F374" s="323">
        <v>46.75</v>
      </c>
      <c r="G374" s="323">
        <v>-7.25</v>
      </c>
      <c r="H374" s="323" t="s">
        <v>315</v>
      </c>
    </row>
    <row r="375" spans="1:8">
      <c r="A375" s="21" t="s">
        <v>466</v>
      </c>
      <c r="B375" s="18"/>
      <c r="C375" s="18"/>
      <c r="D375" s="18"/>
      <c r="E375" s="18"/>
      <c r="F375" s="323">
        <v>46.75</v>
      </c>
      <c r="G375" s="323">
        <v>-6.25</v>
      </c>
      <c r="H375" s="323" t="s">
        <v>315</v>
      </c>
    </row>
    <row r="376" spans="1:8">
      <c r="A376" s="21" t="s">
        <v>467</v>
      </c>
      <c r="B376" s="18"/>
      <c r="C376" s="18"/>
      <c r="D376" s="18"/>
      <c r="E376" s="18"/>
      <c r="F376" s="323">
        <v>46.75</v>
      </c>
      <c r="G376" s="323">
        <v>-5.25</v>
      </c>
      <c r="H376" s="323" t="s">
        <v>315</v>
      </c>
    </row>
    <row r="377" spans="1:8">
      <c r="A377" s="21" t="s">
        <v>468</v>
      </c>
      <c r="B377" s="18"/>
      <c r="C377" s="18"/>
      <c r="D377" s="18"/>
      <c r="E377" s="18"/>
      <c r="F377" s="323">
        <v>46.75</v>
      </c>
      <c r="G377" s="323">
        <v>-4.25</v>
      </c>
      <c r="H377" s="323" t="s">
        <v>448</v>
      </c>
    </row>
    <row r="378" spans="1:8">
      <c r="A378" s="21" t="s">
        <v>469</v>
      </c>
      <c r="B378" s="18"/>
      <c r="C378" s="18"/>
      <c r="D378" s="18"/>
      <c r="E378" s="18"/>
      <c r="F378" s="323">
        <v>46.75</v>
      </c>
      <c r="G378" s="323">
        <v>-3.25</v>
      </c>
      <c r="H378" s="323" t="s">
        <v>448</v>
      </c>
    </row>
    <row r="379" spans="1:8">
      <c r="A379" s="21" t="s">
        <v>470</v>
      </c>
      <c r="B379" s="18"/>
      <c r="C379" s="18"/>
      <c r="D379" s="18"/>
      <c r="E379" s="18"/>
      <c r="F379" s="323">
        <v>46.75</v>
      </c>
      <c r="G379" s="323">
        <v>-2.25</v>
      </c>
      <c r="H379" s="323" t="s">
        <v>448</v>
      </c>
    </row>
    <row r="380" spans="1:8">
      <c r="A380" s="21" t="s">
        <v>471</v>
      </c>
      <c r="B380" s="18"/>
      <c r="C380" s="18"/>
      <c r="D380" s="18"/>
      <c r="E380" s="18"/>
      <c r="F380" s="323">
        <v>46.75</v>
      </c>
      <c r="G380" s="323">
        <v>-1.25</v>
      </c>
      <c r="H380" s="323" t="s">
        <v>448</v>
      </c>
    </row>
    <row r="381" spans="1:8">
      <c r="A381" s="21" t="s">
        <v>472</v>
      </c>
      <c r="B381" s="18"/>
      <c r="C381" s="18"/>
      <c r="D381" s="18"/>
      <c r="E381" s="18"/>
      <c r="F381" s="323">
        <v>46.75</v>
      </c>
      <c r="G381" s="323">
        <v>-0.25</v>
      </c>
      <c r="H381" s="323" t="s">
        <v>448</v>
      </c>
    </row>
    <row r="382" spans="1:8">
      <c r="A382" s="21" t="s">
        <v>473</v>
      </c>
      <c r="B382" s="18"/>
      <c r="C382" s="18"/>
      <c r="D382" s="18"/>
      <c r="E382" s="18"/>
      <c r="F382" s="323">
        <v>46.75</v>
      </c>
      <c r="G382" s="323">
        <v>0.75</v>
      </c>
      <c r="H382" s="323" t="s">
        <v>448</v>
      </c>
    </row>
    <row r="383" spans="1:8">
      <c r="A383" s="21" t="s">
        <v>474</v>
      </c>
      <c r="B383" s="18"/>
      <c r="C383" s="18"/>
      <c r="D383" s="18"/>
      <c r="E383" s="18"/>
      <c r="F383" s="323">
        <v>46.75</v>
      </c>
      <c r="G383" s="323">
        <v>1.75</v>
      </c>
      <c r="H383" s="323" t="s">
        <v>448</v>
      </c>
    </row>
    <row r="384" spans="1:8">
      <c r="A384" s="21" t="s">
        <v>475</v>
      </c>
      <c r="B384" s="18"/>
      <c r="C384" s="18"/>
      <c r="D384" s="18"/>
      <c r="E384" s="18"/>
      <c r="F384" s="323">
        <v>47.25</v>
      </c>
      <c r="G384" s="323">
        <v>-17.25</v>
      </c>
      <c r="H384" s="323" t="s">
        <v>315</v>
      </c>
    </row>
    <row r="385" spans="1:8">
      <c r="A385" s="21" t="s">
        <v>476</v>
      </c>
      <c r="B385" s="18"/>
      <c r="C385" s="18"/>
      <c r="D385" s="18"/>
      <c r="E385" s="18"/>
      <c r="F385" s="323">
        <v>47.25</v>
      </c>
      <c r="G385" s="323">
        <v>-16.25</v>
      </c>
      <c r="H385" s="323" t="s">
        <v>315</v>
      </c>
    </row>
    <row r="386" spans="1:8">
      <c r="A386" s="21" t="s">
        <v>477</v>
      </c>
      <c r="B386" s="18"/>
      <c r="C386" s="18"/>
      <c r="D386" s="18"/>
      <c r="E386" s="18"/>
      <c r="F386" s="323">
        <v>47.25</v>
      </c>
      <c r="G386" s="323">
        <v>-15.25</v>
      </c>
      <c r="H386" s="323" t="s">
        <v>315</v>
      </c>
    </row>
    <row r="387" spans="1:8">
      <c r="A387" s="21" t="s">
        <v>478</v>
      </c>
      <c r="B387" s="18"/>
      <c r="C387" s="18"/>
      <c r="D387" s="18"/>
      <c r="E387" s="18"/>
      <c r="F387" s="323">
        <v>47.25</v>
      </c>
      <c r="G387" s="323">
        <v>-14.25</v>
      </c>
      <c r="H387" s="323" t="s">
        <v>315</v>
      </c>
    </row>
    <row r="388" spans="1:8">
      <c r="A388" s="21" t="s">
        <v>479</v>
      </c>
      <c r="B388" s="18"/>
      <c r="C388" s="18"/>
      <c r="D388" s="18"/>
      <c r="E388" s="18"/>
      <c r="F388" s="323">
        <v>47.25</v>
      </c>
      <c r="G388" s="323">
        <v>-13.25</v>
      </c>
      <c r="H388" s="323" t="s">
        <v>315</v>
      </c>
    </row>
    <row r="389" spans="1:8">
      <c r="A389" s="21" t="s">
        <v>480</v>
      </c>
      <c r="B389" s="18"/>
      <c r="C389" s="18"/>
      <c r="D389" s="18"/>
      <c r="E389" s="18"/>
      <c r="F389" s="323">
        <v>47.25</v>
      </c>
      <c r="G389" s="323">
        <v>-12.25</v>
      </c>
      <c r="H389" s="323" t="s">
        <v>315</v>
      </c>
    </row>
    <row r="390" spans="1:8">
      <c r="A390" s="21" t="s">
        <v>481</v>
      </c>
      <c r="B390" s="18"/>
      <c r="C390" s="18"/>
      <c r="D390" s="18"/>
      <c r="E390" s="18"/>
      <c r="F390" s="323">
        <v>47.25</v>
      </c>
      <c r="G390" s="323">
        <v>-11.25</v>
      </c>
      <c r="H390" s="323" t="s">
        <v>315</v>
      </c>
    </row>
    <row r="391" spans="1:8">
      <c r="A391" s="21" t="s">
        <v>482</v>
      </c>
      <c r="B391" s="18"/>
      <c r="C391" s="18"/>
      <c r="D391" s="18"/>
      <c r="E391" s="18"/>
      <c r="F391" s="323">
        <v>47.25</v>
      </c>
      <c r="G391" s="323">
        <v>-10.25</v>
      </c>
      <c r="H391" s="323" t="s">
        <v>315</v>
      </c>
    </row>
    <row r="392" spans="1:8">
      <c r="A392" s="21" t="s">
        <v>483</v>
      </c>
      <c r="B392" s="18"/>
      <c r="C392" s="18"/>
      <c r="D392" s="18"/>
      <c r="E392" s="18"/>
      <c r="F392" s="323">
        <v>47.25</v>
      </c>
      <c r="G392" s="323">
        <v>-9.25</v>
      </c>
      <c r="H392" s="323" t="s">
        <v>315</v>
      </c>
    </row>
    <row r="393" spans="1:8">
      <c r="A393" s="21" t="s">
        <v>484</v>
      </c>
      <c r="B393" s="18"/>
      <c r="C393" s="18"/>
      <c r="D393" s="18"/>
      <c r="E393" s="18"/>
      <c r="F393" s="323">
        <v>47.25</v>
      </c>
      <c r="G393" s="323">
        <v>-8.25</v>
      </c>
      <c r="H393" s="323" t="s">
        <v>315</v>
      </c>
    </row>
    <row r="394" spans="1:8">
      <c r="A394" s="21" t="s">
        <v>485</v>
      </c>
      <c r="B394" s="18"/>
      <c r="C394" s="18"/>
      <c r="D394" s="18"/>
      <c r="E394" s="18"/>
      <c r="F394" s="323">
        <v>47.25</v>
      </c>
      <c r="G394" s="323">
        <v>-7.25</v>
      </c>
      <c r="H394" s="323" t="s">
        <v>315</v>
      </c>
    </row>
    <row r="395" spans="1:8">
      <c r="A395" s="21" t="s">
        <v>486</v>
      </c>
      <c r="B395" s="18"/>
      <c r="C395" s="18"/>
      <c r="D395" s="18"/>
      <c r="E395" s="18"/>
      <c r="F395" s="323">
        <v>47.25</v>
      </c>
      <c r="G395" s="323">
        <v>-6.25</v>
      </c>
      <c r="H395" s="323" t="s">
        <v>315</v>
      </c>
    </row>
    <row r="396" spans="1:8">
      <c r="A396" s="21" t="s">
        <v>487</v>
      </c>
      <c r="B396" s="18"/>
      <c r="C396" s="18"/>
      <c r="D396" s="18"/>
      <c r="E396" s="18"/>
      <c r="F396" s="323">
        <v>47.25</v>
      </c>
      <c r="G396" s="323">
        <v>-5.25</v>
      </c>
      <c r="H396" s="323" t="s">
        <v>448</v>
      </c>
    </row>
    <row r="397" spans="1:8">
      <c r="A397" s="21" t="s">
        <v>488</v>
      </c>
      <c r="B397" s="18"/>
      <c r="C397" s="18"/>
      <c r="D397" s="18"/>
      <c r="E397" s="18"/>
      <c r="F397" s="323">
        <v>47.25</v>
      </c>
      <c r="G397" s="323">
        <v>-4.25</v>
      </c>
      <c r="H397" s="323" t="s">
        <v>448</v>
      </c>
    </row>
    <row r="398" spans="1:8">
      <c r="A398" s="21" t="s">
        <v>489</v>
      </c>
      <c r="B398" s="18"/>
      <c r="C398" s="18"/>
      <c r="D398" s="18"/>
      <c r="E398" s="18"/>
      <c r="F398" s="323">
        <v>47.25</v>
      </c>
      <c r="G398" s="323">
        <v>-3.25</v>
      </c>
      <c r="H398" s="323" t="s">
        <v>448</v>
      </c>
    </row>
    <row r="399" spans="1:8">
      <c r="A399" s="21" t="s">
        <v>490</v>
      </c>
      <c r="B399" s="18"/>
      <c r="C399" s="18"/>
      <c r="D399" s="18"/>
      <c r="E399" s="18"/>
      <c r="F399" s="323">
        <v>47.25</v>
      </c>
      <c r="G399" s="323">
        <v>-2.25</v>
      </c>
      <c r="H399" s="323" t="s">
        <v>448</v>
      </c>
    </row>
    <row r="400" spans="1:8">
      <c r="A400" s="21" t="s">
        <v>491</v>
      </c>
      <c r="B400" s="18"/>
      <c r="C400" s="18"/>
      <c r="D400" s="18"/>
      <c r="E400" s="18"/>
      <c r="F400" s="323">
        <v>47.25</v>
      </c>
      <c r="G400" s="323">
        <v>-1.25</v>
      </c>
      <c r="H400" s="323" t="s">
        <v>448</v>
      </c>
    </row>
    <row r="401" spans="1:8">
      <c r="A401" s="21" t="s">
        <v>492</v>
      </c>
      <c r="B401" s="18"/>
      <c r="C401" s="18"/>
      <c r="D401" s="18"/>
      <c r="E401" s="18"/>
      <c r="F401" s="323">
        <v>47.25</v>
      </c>
      <c r="G401" s="323">
        <v>-0.25</v>
      </c>
      <c r="H401" s="323" t="s">
        <v>448</v>
      </c>
    </row>
    <row r="402" spans="1:8">
      <c r="A402" s="21" t="s">
        <v>493</v>
      </c>
      <c r="B402" s="18"/>
      <c r="C402" s="18"/>
      <c r="D402" s="18"/>
      <c r="E402" s="18"/>
      <c r="F402" s="323">
        <v>47.25</v>
      </c>
      <c r="G402" s="323">
        <v>0.75</v>
      </c>
      <c r="H402" s="323" t="s">
        <v>448</v>
      </c>
    </row>
    <row r="403" spans="1:8">
      <c r="A403" s="21" t="s">
        <v>494</v>
      </c>
      <c r="B403" s="18"/>
      <c r="C403" s="18"/>
      <c r="D403" s="18"/>
      <c r="E403" s="18"/>
      <c r="F403" s="323">
        <v>47.25</v>
      </c>
      <c r="G403" s="323">
        <v>1.75</v>
      </c>
      <c r="H403" s="323" t="s">
        <v>448</v>
      </c>
    </row>
    <row r="404" spans="1:8">
      <c r="A404" s="21" t="s">
        <v>495</v>
      </c>
      <c r="B404" s="18"/>
      <c r="C404" s="18"/>
      <c r="D404" s="18"/>
      <c r="E404" s="18"/>
      <c r="F404" s="323">
        <v>47.75</v>
      </c>
      <c r="G404" s="323">
        <v>-17.25</v>
      </c>
      <c r="H404" s="323" t="s">
        <v>315</v>
      </c>
    </row>
    <row r="405" spans="1:8">
      <c r="A405" s="21" t="s">
        <v>496</v>
      </c>
      <c r="B405" s="18"/>
      <c r="C405" s="18"/>
      <c r="D405" s="18"/>
      <c r="E405" s="18"/>
      <c r="F405" s="323">
        <v>47.75</v>
      </c>
      <c r="G405" s="323">
        <v>-16.25</v>
      </c>
      <c r="H405" s="323" t="s">
        <v>315</v>
      </c>
    </row>
    <row r="406" spans="1:8">
      <c r="A406" s="21" t="s">
        <v>497</v>
      </c>
      <c r="B406" s="18"/>
      <c r="C406" s="18"/>
      <c r="D406" s="18"/>
      <c r="E406" s="18"/>
      <c r="F406" s="323">
        <v>47.75</v>
      </c>
      <c r="G406" s="323">
        <v>-15.25</v>
      </c>
      <c r="H406" s="323" t="s">
        <v>315</v>
      </c>
    </row>
    <row r="407" spans="1:8">
      <c r="A407" s="21" t="s">
        <v>498</v>
      </c>
      <c r="B407" s="18"/>
      <c r="C407" s="18"/>
      <c r="D407" s="18"/>
      <c r="E407" s="18"/>
      <c r="F407" s="323">
        <v>47.75</v>
      </c>
      <c r="G407" s="323">
        <v>-14.25</v>
      </c>
      <c r="H407" s="323" t="s">
        <v>315</v>
      </c>
    </row>
    <row r="408" spans="1:8">
      <c r="A408" s="21" t="s">
        <v>499</v>
      </c>
      <c r="B408" s="18"/>
      <c r="C408" s="18"/>
      <c r="D408" s="18"/>
      <c r="E408" s="18"/>
      <c r="F408" s="323">
        <v>47.75</v>
      </c>
      <c r="G408" s="323">
        <v>-13.25</v>
      </c>
      <c r="H408" s="323" t="s">
        <v>315</v>
      </c>
    </row>
    <row r="409" spans="1:8">
      <c r="A409" s="21" t="s">
        <v>500</v>
      </c>
      <c r="B409" s="18"/>
      <c r="C409" s="18"/>
      <c r="D409" s="18"/>
      <c r="E409" s="18"/>
      <c r="F409" s="323">
        <v>47.75</v>
      </c>
      <c r="G409" s="323">
        <v>-12.25</v>
      </c>
      <c r="H409" s="323" t="s">
        <v>315</v>
      </c>
    </row>
    <row r="410" spans="1:8">
      <c r="A410" s="21" t="s">
        <v>501</v>
      </c>
      <c r="B410" s="18"/>
      <c r="C410" s="18"/>
      <c r="D410" s="18"/>
      <c r="E410" s="18"/>
      <c r="F410" s="323">
        <v>47.75</v>
      </c>
      <c r="G410" s="323">
        <v>-11.25</v>
      </c>
      <c r="H410" s="323" t="s">
        <v>315</v>
      </c>
    </row>
    <row r="411" spans="1:8">
      <c r="A411" s="21" t="s">
        <v>502</v>
      </c>
      <c r="B411" s="18"/>
      <c r="C411" s="18"/>
      <c r="D411" s="18"/>
      <c r="E411" s="18"/>
      <c r="F411" s="323">
        <v>47.75</v>
      </c>
      <c r="G411" s="323">
        <v>-10.25</v>
      </c>
      <c r="H411" s="323" t="s">
        <v>315</v>
      </c>
    </row>
    <row r="412" spans="1:8">
      <c r="A412" s="21" t="s">
        <v>503</v>
      </c>
      <c r="B412" s="18"/>
      <c r="C412" s="18"/>
      <c r="D412" s="18"/>
      <c r="E412" s="18"/>
      <c r="F412" s="323">
        <v>47.75</v>
      </c>
      <c r="G412" s="323">
        <v>-9.25</v>
      </c>
      <c r="H412" s="323" t="s">
        <v>315</v>
      </c>
    </row>
    <row r="413" spans="1:8">
      <c r="A413" s="21" t="s">
        <v>504</v>
      </c>
      <c r="B413" s="18"/>
      <c r="C413" s="18"/>
      <c r="D413" s="18"/>
      <c r="E413" s="18"/>
      <c r="F413" s="323">
        <v>47.75</v>
      </c>
      <c r="G413" s="323">
        <v>-8.25</v>
      </c>
      <c r="H413" s="323" t="s">
        <v>315</v>
      </c>
    </row>
    <row r="414" spans="1:8">
      <c r="A414" s="21" t="s">
        <v>505</v>
      </c>
      <c r="B414" s="18">
        <v>35.4</v>
      </c>
      <c r="C414" s="18"/>
      <c r="D414" s="18"/>
      <c r="E414" s="18">
        <v>0.5</v>
      </c>
      <c r="F414" s="323">
        <v>47.75</v>
      </c>
      <c r="G414" s="323">
        <v>-7.25</v>
      </c>
      <c r="H414" s="323" t="s">
        <v>448</v>
      </c>
    </row>
    <row r="415" spans="1:8">
      <c r="A415" s="21" t="s">
        <v>506</v>
      </c>
      <c r="B415" s="18"/>
      <c r="C415" s="18"/>
      <c r="D415" s="18"/>
      <c r="E415" s="18"/>
      <c r="F415" s="323">
        <v>47.75</v>
      </c>
      <c r="G415" s="323">
        <v>-6.25</v>
      </c>
      <c r="H415" s="323" t="s">
        <v>448</v>
      </c>
    </row>
    <row r="416" spans="1:8">
      <c r="A416" s="21" t="s">
        <v>507</v>
      </c>
      <c r="B416" s="18"/>
      <c r="C416" s="18"/>
      <c r="D416" s="18"/>
      <c r="E416" s="18"/>
      <c r="F416" s="323">
        <v>47.75</v>
      </c>
      <c r="G416" s="323">
        <v>-5.25</v>
      </c>
      <c r="H416" s="323" t="s">
        <v>448</v>
      </c>
    </row>
    <row r="417" spans="1:8">
      <c r="A417" s="21" t="s">
        <v>508</v>
      </c>
      <c r="B417" s="18"/>
      <c r="C417" s="18"/>
      <c r="D417" s="18"/>
      <c r="E417" s="18"/>
      <c r="F417" s="323">
        <v>47.75</v>
      </c>
      <c r="G417" s="323">
        <v>-4.25</v>
      </c>
      <c r="H417" s="323" t="s">
        <v>448</v>
      </c>
    </row>
    <row r="418" spans="1:8">
      <c r="A418" s="21" t="s">
        <v>509</v>
      </c>
      <c r="B418" s="18"/>
      <c r="C418" s="18"/>
      <c r="D418" s="18"/>
      <c r="E418" s="18"/>
      <c r="F418" s="323">
        <v>47.75</v>
      </c>
      <c r="G418" s="323">
        <v>-3.25</v>
      </c>
      <c r="H418" s="323" t="s">
        <v>448</v>
      </c>
    </row>
    <row r="419" spans="1:8">
      <c r="A419" s="21" t="s">
        <v>510</v>
      </c>
      <c r="B419" s="18"/>
      <c r="C419" s="18"/>
      <c r="D419" s="18"/>
      <c r="E419" s="18"/>
      <c r="F419" s="323">
        <v>47.75</v>
      </c>
      <c r="G419" s="323">
        <v>-2.25</v>
      </c>
      <c r="H419" s="323" t="s">
        <v>448</v>
      </c>
    </row>
    <row r="420" spans="1:8">
      <c r="A420" s="21" t="s">
        <v>511</v>
      </c>
      <c r="B420" s="18"/>
      <c r="C420" s="18"/>
      <c r="D420" s="18"/>
      <c r="E420" s="18"/>
      <c r="F420" s="323">
        <v>47.75</v>
      </c>
      <c r="G420" s="323">
        <v>-1.25</v>
      </c>
      <c r="H420" s="323" t="s">
        <v>448</v>
      </c>
    </row>
    <row r="421" spans="1:8">
      <c r="A421" s="21" t="s">
        <v>512</v>
      </c>
      <c r="B421" s="18"/>
      <c r="C421" s="18"/>
      <c r="D421" s="18"/>
      <c r="E421" s="18"/>
      <c r="F421" s="323">
        <v>47.75</v>
      </c>
      <c r="G421" s="323">
        <v>-0.25</v>
      </c>
      <c r="H421" s="323" t="s">
        <v>448</v>
      </c>
    </row>
    <row r="422" spans="1:8">
      <c r="A422" s="21" t="s">
        <v>513</v>
      </c>
      <c r="B422" s="18"/>
      <c r="C422" s="18"/>
      <c r="D422" s="18"/>
      <c r="E422" s="18"/>
      <c r="F422" s="323">
        <v>47.75</v>
      </c>
      <c r="G422" s="323">
        <v>0.75</v>
      </c>
      <c r="H422" s="323" t="s">
        <v>448</v>
      </c>
    </row>
    <row r="423" spans="1:8">
      <c r="A423" s="21" t="s">
        <v>514</v>
      </c>
      <c r="B423" s="18"/>
      <c r="C423" s="18"/>
      <c r="D423" s="18"/>
      <c r="E423" s="18"/>
      <c r="F423" s="323">
        <v>48.25</v>
      </c>
      <c r="G423" s="323">
        <v>-17.25</v>
      </c>
      <c r="H423" s="323" t="s">
        <v>515</v>
      </c>
    </row>
    <row r="424" spans="1:8">
      <c r="A424" s="21" t="s">
        <v>516</v>
      </c>
      <c r="B424" s="18"/>
      <c r="C424" s="18"/>
      <c r="D424" s="18"/>
      <c r="E424" s="18"/>
      <c r="F424" s="323">
        <v>48.25</v>
      </c>
      <c r="G424" s="323">
        <v>-16.25</v>
      </c>
      <c r="H424" s="323" t="s">
        <v>515</v>
      </c>
    </row>
    <row r="425" spans="1:8">
      <c r="A425" s="21" t="s">
        <v>517</v>
      </c>
      <c r="B425" s="18"/>
      <c r="C425" s="18"/>
      <c r="D425" s="18"/>
      <c r="E425" s="18"/>
      <c r="F425" s="323">
        <v>48.25</v>
      </c>
      <c r="G425" s="323">
        <v>-15.25</v>
      </c>
      <c r="H425" s="323" t="s">
        <v>515</v>
      </c>
    </row>
    <row r="426" spans="1:8">
      <c r="A426" s="21" t="s">
        <v>518</v>
      </c>
      <c r="B426" s="18"/>
      <c r="C426" s="18"/>
      <c r="D426" s="18"/>
      <c r="E426" s="18"/>
      <c r="F426" s="323">
        <v>48.25</v>
      </c>
      <c r="G426" s="323">
        <v>-14.25</v>
      </c>
      <c r="H426" s="323" t="s">
        <v>515</v>
      </c>
    </row>
    <row r="427" spans="1:8">
      <c r="A427" s="21" t="s">
        <v>519</v>
      </c>
      <c r="B427" s="18"/>
      <c r="C427" s="18"/>
      <c r="D427" s="18"/>
      <c r="E427" s="18"/>
      <c r="F427" s="323">
        <v>48.25</v>
      </c>
      <c r="G427" s="323">
        <v>-13.25</v>
      </c>
      <c r="H427" s="323" t="s">
        <v>515</v>
      </c>
    </row>
    <row r="428" spans="1:8">
      <c r="A428" s="21" t="s">
        <v>520</v>
      </c>
      <c r="B428" s="18"/>
      <c r="C428" s="18"/>
      <c r="D428" s="18"/>
      <c r="E428" s="18"/>
      <c r="F428" s="323">
        <v>48.25</v>
      </c>
      <c r="G428" s="323">
        <v>-12.25</v>
      </c>
      <c r="H428" s="323" t="s">
        <v>515</v>
      </c>
    </row>
    <row r="429" spans="1:8">
      <c r="A429" s="21" t="s">
        <v>521</v>
      </c>
      <c r="B429" s="18"/>
      <c r="C429" s="18"/>
      <c r="D429" s="18"/>
      <c r="E429" s="18"/>
      <c r="F429" s="323">
        <v>48.25</v>
      </c>
      <c r="G429" s="323">
        <v>-11.25</v>
      </c>
      <c r="H429" s="323" t="s">
        <v>522</v>
      </c>
    </row>
    <row r="430" spans="1:8">
      <c r="A430" s="21" t="s">
        <v>523</v>
      </c>
      <c r="B430" s="18"/>
      <c r="C430" s="18"/>
      <c r="D430" s="18"/>
      <c r="E430" s="18"/>
      <c r="F430" s="323">
        <v>48.25</v>
      </c>
      <c r="G430" s="323">
        <v>-10.25</v>
      </c>
      <c r="H430" s="323" t="s">
        <v>522</v>
      </c>
    </row>
    <row r="431" spans="1:8">
      <c r="A431" s="21" t="s">
        <v>524</v>
      </c>
      <c r="B431" s="18"/>
      <c r="C431" s="329"/>
      <c r="D431" s="18"/>
      <c r="E431" s="18"/>
      <c r="F431" s="323">
        <v>48.25</v>
      </c>
      <c r="G431" s="323">
        <v>-9.25</v>
      </c>
      <c r="H431" s="323" t="s">
        <v>522</v>
      </c>
    </row>
    <row r="432" spans="1:8">
      <c r="A432" s="21" t="s">
        <v>525</v>
      </c>
      <c r="B432" s="18"/>
      <c r="C432" s="18"/>
      <c r="D432" s="18"/>
      <c r="E432" s="18"/>
      <c r="F432" s="323">
        <v>48.25</v>
      </c>
      <c r="G432" s="323">
        <v>-8.25</v>
      </c>
      <c r="H432" s="323" t="s">
        <v>526</v>
      </c>
    </row>
    <row r="433" spans="1:8">
      <c r="A433" s="21" t="s">
        <v>527</v>
      </c>
      <c r="B433" s="18">
        <v>5.0999999999999996</v>
      </c>
      <c r="C433" s="18"/>
      <c r="D433" s="18"/>
      <c r="E433" s="18"/>
      <c r="F433" s="323">
        <v>48.25</v>
      </c>
      <c r="G433" s="323">
        <v>-7.25</v>
      </c>
      <c r="H433" s="323" t="s">
        <v>526</v>
      </c>
    </row>
    <row r="434" spans="1:8">
      <c r="A434" s="21" t="s">
        <v>528</v>
      </c>
      <c r="B434" s="18"/>
      <c r="C434" s="18"/>
      <c r="D434" s="18"/>
      <c r="E434" s="18"/>
      <c r="F434" s="323">
        <v>48.25</v>
      </c>
      <c r="G434" s="323">
        <v>-6.25</v>
      </c>
      <c r="H434" s="323" t="s">
        <v>526</v>
      </c>
    </row>
    <row r="435" spans="1:8">
      <c r="A435" s="21" t="s">
        <v>529</v>
      </c>
      <c r="B435" s="18"/>
      <c r="C435" s="18"/>
      <c r="D435" s="18"/>
      <c r="E435" s="18"/>
      <c r="F435" s="323">
        <v>48.25</v>
      </c>
      <c r="G435" s="323">
        <v>-5.25</v>
      </c>
      <c r="H435" s="323" t="s">
        <v>526</v>
      </c>
    </row>
    <row r="436" spans="1:8">
      <c r="A436" s="21" t="s">
        <v>530</v>
      </c>
      <c r="B436" s="18"/>
      <c r="C436" s="18"/>
      <c r="D436" s="18"/>
      <c r="E436" s="18"/>
      <c r="F436" s="323">
        <v>48.25</v>
      </c>
      <c r="G436" s="323">
        <v>-4.25</v>
      </c>
      <c r="H436" s="323" t="s">
        <v>531</v>
      </c>
    </row>
    <row r="437" spans="1:8">
      <c r="A437" s="21" t="s">
        <v>532</v>
      </c>
      <c r="B437" s="18"/>
      <c r="C437" s="18"/>
      <c r="D437" s="18"/>
      <c r="E437" s="18"/>
      <c r="F437" s="323">
        <v>48.25</v>
      </c>
      <c r="G437" s="323">
        <v>-3.25</v>
      </c>
      <c r="H437" s="323" t="s">
        <v>531</v>
      </c>
    </row>
    <row r="438" spans="1:8">
      <c r="A438" s="21" t="s">
        <v>533</v>
      </c>
      <c r="B438" s="18"/>
      <c r="C438" s="18"/>
      <c r="D438" s="18"/>
      <c r="E438" s="18"/>
      <c r="F438" s="323">
        <v>48.25</v>
      </c>
      <c r="G438" s="323">
        <v>-2.25</v>
      </c>
      <c r="H438" s="323" t="s">
        <v>531</v>
      </c>
    </row>
    <row r="439" spans="1:8">
      <c r="A439" s="21" t="s">
        <v>534</v>
      </c>
      <c r="B439" s="18"/>
      <c r="C439" s="18"/>
      <c r="D439" s="18"/>
      <c r="E439" s="18"/>
      <c r="F439" s="323">
        <v>48.25</v>
      </c>
      <c r="G439" s="323">
        <v>-1.25</v>
      </c>
      <c r="H439" s="323" t="s">
        <v>531</v>
      </c>
    </row>
    <row r="440" spans="1:8">
      <c r="A440" s="21" t="s">
        <v>535</v>
      </c>
      <c r="B440" s="18"/>
      <c r="C440" s="18"/>
      <c r="D440" s="18"/>
      <c r="E440" s="18"/>
      <c r="F440" s="323">
        <v>48.25</v>
      </c>
      <c r="G440" s="323">
        <v>-0.25</v>
      </c>
      <c r="H440" s="323" t="s">
        <v>536</v>
      </c>
    </row>
    <row r="441" spans="1:8">
      <c r="A441" s="21" t="s">
        <v>537</v>
      </c>
      <c r="B441" s="18"/>
      <c r="C441" s="18"/>
      <c r="D441" s="18"/>
      <c r="E441" s="18"/>
      <c r="F441" s="323">
        <v>48.25</v>
      </c>
      <c r="G441" s="323">
        <v>0.75</v>
      </c>
      <c r="H441" s="323" t="s">
        <v>536</v>
      </c>
    </row>
    <row r="442" spans="1:8">
      <c r="A442" s="21" t="s">
        <v>538</v>
      </c>
      <c r="B442" s="18"/>
      <c r="C442" s="18"/>
      <c r="D442" s="18"/>
      <c r="E442" s="18"/>
      <c r="F442" s="323">
        <v>48.25</v>
      </c>
      <c r="G442" s="323">
        <v>1.75</v>
      </c>
      <c r="H442" s="323" t="s">
        <v>536</v>
      </c>
    </row>
    <row r="443" spans="1:8">
      <c r="A443" s="21" t="s">
        <v>539</v>
      </c>
      <c r="B443" s="18"/>
      <c r="C443" s="18"/>
      <c r="D443" s="18"/>
      <c r="E443" s="18"/>
      <c r="F443" s="323">
        <v>48.75</v>
      </c>
      <c r="G443" s="323">
        <v>-17.25</v>
      </c>
      <c r="H443" s="323" t="s">
        <v>515</v>
      </c>
    </row>
    <row r="444" spans="1:8">
      <c r="A444" s="21" t="s">
        <v>540</v>
      </c>
      <c r="B444" s="18"/>
      <c r="C444" s="18"/>
      <c r="D444" s="18"/>
      <c r="E444" s="18"/>
      <c r="F444" s="323">
        <v>48.75</v>
      </c>
      <c r="G444" s="323">
        <v>-16.25</v>
      </c>
      <c r="H444" s="323" t="s">
        <v>515</v>
      </c>
    </row>
    <row r="445" spans="1:8">
      <c r="A445" s="21" t="s">
        <v>541</v>
      </c>
      <c r="B445" s="18"/>
      <c r="C445" s="18"/>
      <c r="D445" s="18"/>
      <c r="E445" s="18"/>
      <c r="F445" s="323">
        <v>48.75</v>
      </c>
      <c r="G445" s="323">
        <v>-15.25</v>
      </c>
      <c r="H445" s="323" t="s">
        <v>515</v>
      </c>
    </row>
    <row r="446" spans="1:8">
      <c r="A446" s="21" t="s">
        <v>542</v>
      </c>
      <c r="B446" s="18"/>
      <c r="C446" s="18"/>
      <c r="D446" s="18"/>
      <c r="E446" s="18"/>
      <c r="F446" s="323">
        <v>48.75</v>
      </c>
      <c r="G446" s="323">
        <v>-14.25</v>
      </c>
      <c r="H446" s="323" t="s">
        <v>515</v>
      </c>
    </row>
    <row r="447" spans="1:8">
      <c r="A447" s="21" t="s">
        <v>543</v>
      </c>
      <c r="B447" s="18"/>
      <c r="C447" s="18"/>
      <c r="D447" s="18"/>
      <c r="E447" s="18"/>
      <c r="F447" s="323">
        <v>48.75</v>
      </c>
      <c r="G447" s="323">
        <v>-13.25</v>
      </c>
      <c r="H447" s="323" t="s">
        <v>515</v>
      </c>
    </row>
    <row r="448" spans="1:8">
      <c r="A448" s="21" t="s">
        <v>544</v>
      </c>
      <c r="B448" s="18"/>
      <c r="C448" s="18"/>
      <c r="D448" s="18"/>
      <c r="E448" s="18"/>
      <c r="F448" s="323">
        <v>48.75</v>
      </c>
      <c r="G448" s="323">
        <v>-12.25</v>
      </c>
      <c r="H448" s="323" t="s">
        <v>515</v>
      </c>
    </row>
    <row r="449" spans="1:8">
      <c r="A449" s="21" t="s">
        <v>545</v>
      </c>
      <c r="B449" s="18"/>
      <c r="C449" s="18"/>
      <c r="D449" s="18"/>
      <c r="E449" s="18"/>
      <c r="F449" s="323">
        <v>48.75</v>
      </c>
      <c r="G449" s="323">
        <v>-11.25</v>
      </c>
      <c r="H449" s="323" t="s">
        <v>522</v>
      </c>
    </row>
    <row r="450" spans="1:8">
      <c r="A450" s="21" t="s">
        <v>546</v>
      </c>
      <c r="B450" s="18"/>
      <c r="C450" s="330"/>
      <c r="D450" s="18"/>
      <c r="E450" s="18"/>
      <c r="F450" s="323">
        <v>48.75</v>
      </c>
      <c r="G450" s="323">
        <v>-10.25</v>
      </c>
      <c r="H450" s="323" t="s">
        <v>522</v>
      </c>
    </row>
    <row r="451" spans="1:8">
      <c r="A451" s="21" t="s">
        <v>547</v>
      </c>
      <c r="B451" s="18"/>
      <c r="C451" s="330"/>
      <c r="D451" s="18"/>
      <c r="E451" s="18"/>
      <c r="F451" s="323">
        <v>48.75</v>
      </c>
      <c r="G451" s="323">
        <v>-9.25</v>
      </c>
      <c r="H451" s="323" t="s">
        <v>522</v>
      </c>
    </row>
    <row r="452" spans="1:8">
      <c r="A452" s="21" t="s">
        <v>548</v>
      </c>
      <c r="B452" s="18"/>
      <c r="C452" s="18"/>
      <c r="D452" s="18"/>
      <c r="E452" s="18"/>
      <c r="F452" s="323">
        <v>48.75</v>
      </c>
      <c r="G452" s="323">
        <v>-8.25</v>
      </c>
      <c r="H452" s="323" t="s">
        <v>526</v>
      </c>
    </row>
    <row r="453" spans="1:8">
      <c r="A453" s="21" t="s">
        <v>549</v>
      </c>
      <c r="B453" s="18"/>
      <c r="C453" s="18"/>
      <c r="D453" s="18"/>
      <c r="E453" s="18"/>
      <c r="F453" s="323">
        <v>48.75</v>
      </c>
      <c r="G453" s="323">
        <v>-7.25</v>
      </c>
      <c r="H453" s="323" t="s">
        <v>526</v>
      </c>
    </row>
    <row r="454" spans="1:8">
      <c r="A454" s="21" t="s">
        <v>550</v>
      </c>
      <c r="B454" s="18"/>
      <c r="C454" s="18"/>
      <c r="D454" s="18"/>
      <c r="E454" s="18"/>
      <c r="F454" s="323">
        <v>48.75</v>
      </c>
      <c r="G454" s="323">
        <v>-6.25</v>
      </c>
      <c r="H454" s="323" t="s">
        <v>526</v>
      </c>
    </row>
    <row r="455" spans="1:8">
      <c r="A455" s="21" t="s">
        <v>551</v>
      </c>
      <c r="B455" s="18"/>
      <c r="C455" s="18"/>
      <c r="D455" s="18"/>
      <c r="E455" s="18"/>
      <c r="F455" s="323">
        <v>48.75</v>
      </c>
      <c r="G455" s="323">
        <v>-5.25</v>
      </c>
      <c r="H455" s="323" t="s">
        <v>526</v>
      </c>
    </row>
    <row r="456" spans="1:8">
      <c r="A456" s="21" t="s">
        <v>552</v>
      </c>
      <c r="B456" s="18"/>
      <c r="C456" s="18"/>
      <c r="D456" s="18"/>
      <c r="E456" s="18"/>
      <c r="F456" s="323">
        <v>48.75</v>
      </c>
      <c r="G456" s="323">
        <v>-4.25</v>
      </c>
      <c r="H456" s="323" t="s">
        <v>531</v>
      </c>
    </row>
    <row r="457" spans="1:8">
      <c r="A457" s="21" t="s">
        <v>553</v>
      </c>
      <c r="B457" s="18"/>
      <c r="C457" s="18"/>
      <c r="D457" s="18"/>
      <c r="E457" s="18"/>
      <c r="F457" s="323">
        <v>48.75</v>
      </c>
      <c r="G457" s="323">
        <v>-3.25</v>
      </c>
      <c r="H457" s="323" t="s">
        <v>531</v>
      </c>
    </row>
    <row r="458" spans="1:8">
      <c r="A458" s="21" t="s">
        <v>554</v>
      </c>
      <c r="B458" s="18"/>
      <c r="C458" s="18"/>
      <c r="D458" s="18"/>
      <c r="E458" s="18"/>
      <c r="F458" s="323">
        <v>48.75</v>
      </c>
      <c r="G458" s="323">
        <v>-2.25</v>
      </c>
      <c r="H458" s="323" t="s">
        <v>531</v>
      </c>
    </row>
    <row r="459" spans="1:8">
      <c r="A459" s="21" t="s">
        <v>555</v>
      </c>
      <c r="B459" s="18"/>
      <c r="C459" s="18"/>
      <c r="D459" s="18"/>
      <c r="E459" s="18"/>
      <c r="F459" s="323">
        <v>48.75</v>
      </c>
      <c r="G459" s="323">
        <v>-1.25</v>
      </c>
      <c r="H459" s="323" t="s">
        <v>531</v>
      </c>
    </row>
    <row r="460" spans="1:8">
      <c r="A460" s="21" t="s">
        <v>556</v>
      </c>
      <c r="B460" s="18"/>
      <c r="C460" s="18"/>
      <c r="D460" s="18"/>
      <c r="E460" s="18"/>
      <c r="F460" s="323">
        <v>48.75</v>
      </c>
      <c r="G460" s="323">
        <v>-0.25</v>
      </c>
      <c r="H460" s="323" t="s">
        <v>536</v>
      </c>
    </row>
    <row r="461" spans="1:8">
      <c r="A461" s="21" t="s">
        <v>557</v>
      </c>
      <c r="B461" s="18"/>
      <c r="C461" s="18"/>
      <c r="D461" s="18"/>
      <c r="E461" s="18"/>
      <c r="F461" s="323">
        <v>48.75</v>
      </c>
      <c r="G461" s="323">
        <v>0.75</v>
      </c>
      <c r="H461" s="323" t="s">
        <v>536</v>
      </c>
    </row>
    <row r="462" spans="1:8">
      <c r="A462" s="21" t="s">
        <v>558</v>
      </c>
      <c r="B462" s="18"/>
      <c r="C462" s="18"/>
      <c r="D462" s="18"/>
      <c r="E462" s="18"/>
      <c r="F462" s="323">
        <v>49.25</v>
      </c>
      <c r="G462" s="323">
        <v>-17.25</v>
      </c>
      <c r="H462" s="323" t="s">
        <v>515</v>
      </c>
    </row>
    <row r="463" spans="1:8">
      <c r="A463" s="21" t="s">
        <v>559</v>
      </c>
      <c r="B463" s="18"/>
      <c r="C463" s="18"/>
      <c r="D463" s="18"/>
      <c r="E463" s="18"/>
      <c r="F463" s="323">
        <v>49.25</v>
      </c>
      <c r="G463" s="323">
        <v>-16.25</v>
      </c>
      <c r="H463" s="323" t="s">
        <v>515</v>
      </c>
    </row>
    <row r="464" spans="1:8">
      <c r="A464" s="21" t="s">
        <v>560</v>
      </c>
      <c r="B464" s="18"/>
      <c r="C464" s="18"/>
      <c r="D464" s="18"/>
      <c r="E464" s="18"/>
      <c r="F464" s="323">
        <v>49.25</v>
      </c>
      <c r="G464" s="323">
        <v>-15.25</v>
      </c>
      <c r="H464" s="323" t="s">
        <v>515</v>
      </c>
    </row>
    <row r="465" spans="1:8">
      <c r="A465" s="21" t="s">
        <v>561</v>
      </c>
      <c r="B465" s="18"/>
      <c r="C465" s="18"/>
      <c r="D465" s="18"/>
      <c r="E465" s="18"/>
      <c r="F465" s="323">
        <v>49.25</v>
      </c>
      <c r="G465" s="323">
        <v>-14.25</v>
      </c>
      <c r="H465" s="323" t="s">
        <v>515</v>
      </c>
    </row>
    <row r="466" spans="1:8">
      <c r="A466" s="21" t="s">
        <v>562</v>
      </c>
      <c r="B466" s="18"/>
      <c r="C466" s="18"/>
      <c r="D466" s="18"/>
      <c r="E466" s="18"/>
      <c r="F466" s="323">
        <v>49.25</v>
      </c>
      <c r="G466" s="323">
        <v>-13.25</v>
      </c>
      <c r="H466" s="323" t="s">
        <v>515</v>
      </c>
    </row>
    <row r="467" spans="1:8">
      <c r="A467" s="21" t="s">
        <v>563</v>
      </c>
      <c r="B467" s="18"/>
      <c r="C467" s="18"/>
      <c r="D467" s="18"/>
      <c r="E467" s="18"/>
      <c r="F467" s="323">
        <v>49.25</v>
      </c>
      <c r="G467" s="323">
        <v>-12.25</v>
      </c>
      <c r="H467" s="323" t="s">
        <v>515</v>
      </c>
    </row>
    <row r="468" spans="1:8">
      <c r="A468" s="21" t="s">
        <v>564</v>
      </c>
      <c r="B468" s="18"/>
      <c r="C468" s="330"/>
      <c r="D468" s="18"/>
      <c r="E468" s="18"/>
      <c r="F468" s="323">
        <v>49.25</v>
      </c>
      <c r="G468" s="323">
        <v>-11.25</v>
      </c>
      <c r="H468" s="323" t="s">
        <v>522</v>
      </c>
    </row>
    <row r="469" spans="1:8">
      <c r="A469" s="21" t="s">
        <v>565</v>
      </c>
      <c r="B469" s="18"/>
      <c r="C469" s="330"/>
      <c r="D469" s="18"/>
      <c r="E469" s="18"/>
      <c r="F469" s="323">
        <v>49.25</v>
      </c>
      <c r="G469" s="323">
        <v>-10.25</v>
      </c>
      <c r="H469" s="323" t="s">
        <v>522</v>
      </c>
    </row>
    <row r="470" spans="1:8">
      <c r="A470" s="21" t="s">
        <v>566</v>
      </c>
      <c r="B470" s="18"/>
      <c r="C470" s="18"/>
      <c r="D470" s="18"/>
      <c r="E470" s="18"/>
      <c r="F470" s="323">
        <v>49.25</v>
      </c>
      <c r="G470" s="323">
        <v>-9.25</v>
      </c>
      <c r="H470" s="323" t="s">
        <v>522</v>
      </c>
    </row>
    <row r="471" spans="1:8">
      <c r="A471" s="21" t="s">
        <v>567</v>
      </c>
      <c r="B471" s="18"/>
      <c r="C471" s="18"/>
      <c r="D471" s="18"/>
      <c r="E471" s="18"/>
      <c r="F471" s="323">
        <v>49.25</v>
      </c>
      <c r="G471" s="323">
        <v>-8.25</v>
      </c>
      <c r="H471" s="323" t="s">
        <v>526</v>
      </c>
    </row>
    <row r="472" spans="1:8">
      <c r="A472" s="21" t="s">
        <v>568</v>
      </c>
      <c r="B472" s="18"/>
      <c r="C472" s="18"/>
      <c r="D472" s="18"/>
      <c r="E472" s="18"/>
      <c r="F472" s="323">
        <v>49.25</v>
      </c>
      <c r="G472" s="323">
        <v>-7.25</v>
      </c>
      <c r="H472" s="323" t="s">
        <v>526</v>
      </c>
    </row>
    <row r="473" spans="1:8">
      <c r="A473" s="21" t="s">
        <v>569</v>
      </c>
      <c r="B473" s="18"/>
      <c r="C473" s="18"/>
      <c r="D473" s="18"/>
      <c r="E473" s="18"/>
      <c r="F473" s="323">
        <v>49.25</v>
      </c>
      <c r="G473" s="323">
        <v>-6.25</v>
      </c>
      <c r="H473" s="323" t="s">
        <v>526</v>
      </c>
    </row>
    <row r="474" spans="1:8">
      <c r="A474" s="21" t="s">
        <v>570</v>
      </c>
      <c r="B474" s="18"/>
      <c r="C474" s="18"/>
      <c r="D474" s="18"/>
      <c r="E474" s="18"/>
      <c r="F474" s="323">
        <v>49.25</v>
      </c>
      <c r="G474" s="323">
        <v>-5.25</v>
      </c>
      <c r="H474" s="323" t="s">
        <v>526</v>
      </c>
    </row>
    <row r="475" spans="1:8">
      <c r="A475" s="21" t="s">
        <v>571</v>
      </c>
      <c r="B475" s="18"/>
      <c r="C475" s="18"/>
      <c r="D475" s="18"/>
      <c r="E475" s="18"/>
      <c r="F475" s="323">
        <v>49.25</v>
      </c>
      <c r="G475" s="323">
        <v>-4.25</v>
      </c>
      <c r="H475" s="323" t="s">
        <v>531</v>
      </c>
    </row>
    <row r="476" spans="1:8">
      <c r="A476" s="21" t="s">
        <v>572</v>
      </c>
      <c r="B476" s="18"/>
      <c r="C476" s="18"/>
      <c r="D476" s="18"/>
      <c r="E476" s="18"/>
      <c r="F476" s="323">
        <v>49.25</v>
      </c>
      <c r="G476" s="323">
        <v>-3.25</v>
      </c>
      <c r="H476" s="323" t="s">
        <v>531</v>
      </c>
    </row>
    <row r="477" spans="1:8">
      <c r="A477" s="21" t="s">
        <v>573</v>
      </c>
      <c r="B477" s="18"/>
      <c r="C477" s="18"/>
      <c r="D477" s="18"/>
      <c r="E477" s="18"/>
      <c r="F477" s="323">
        <v>49.25</v>
      </c>
      <c r="G477" s="323">
        <v>-2.25</v>
      </c>
      <c r="H477" s="323" t="s">
        <v>531</v>
      </c>
    </row>
    <row r="478" spans="1:8">
      <c r="A478" s="21" t="s">
        <v>574</v>
      </c>
      <c r="B478" s="18"/>
      <c r="C478" s="18"/>
      <c r="D478" s="18"/>
      <c r="E478" s="18"/>
      <c r="F478" s="323">
        <v>49.25</v>
      </c>
      <c r="G478" s="323">
        <v>-1.25</v>
      </c>
      <c r="H478" s="323" t="s">
        <v>531</v>
      </c>
    </row>
    <row r="479" spans="1:8">
      <c r="A479" s="21" t="s">
        <v>575</v>
      </c>
      <c r="B479" s="18"/>
      <c r="C479" s="18"/>
      <c r="D479" s="18"/>
      <c r="E479" s="18"/>
      <c r="F479" s="323">
        <v>49.25</v>
      </c>
      <c r="G479" s="323">
        <v>-0.25</v>
      </c>
      <c r="H479" s="323" t="s">
        <v>536</v>
      </c>
    </row>
    <row r="480" spans="1:8">
      <c r="A480" s="21" t="s">
        <v>576</v>
      </c>
      <c r="B480" s="18"/>
      <c r="C480" s="18"/>
      <c r="D480" s="18"/>
      <c r="E480" s="18"/>
      <c r="F480" s="323">
        <v>49.25</v>
      </c>
      <c r="G480" s="323">
        <v>0.75</v>
      </c>
      <c r="H480" s="323" t="s">
        <v>536</v>
      </c>
    </row>
    <row r="481" spans="1:8">
      <c r="A481" s="21" t="s">
        <v>577</v>
      </c>
      <c r="B481" s="18"/>
      <c r="C481" s="18"/>
      <c r="D481" s="18"/>
      <c r="E481" s="18"/>
      <c r="F481" s="323">
        <v>49.75</v>
      </c>
      <c r="G481" s="323">
        <v>-17.25</v>
      </c>
      <c r="H481" s="323" t="s">
        <v>515</v>
      </c>
    </row>
    <row r="482" spans="1:8">
      <c r="A482" s="21" t="s">
        <v>578</v>
      </c>
      <c r="B482" s="18"/>
      <c r="C482" s="18"/>
      <c r="D482" s="18"/>
      <c r="E482" s="18"/>
      <c r="F482" s="323">
        <v>49.75</v>
      </c>
      <c r="G482" s="323">
        <v>-16.25</v>
      </c>
      <c r="H482" s="323" t="s">
        <v>515</v>
      </c>
    </row>
    <row r="483" spans="1:8">
      <c r="A483" s="21" t="s">
        <v>579</v>
      </c>
      <c r="B483" s="18"/>
      <c r="C483" s="18"/>
      <c r="D483" s="18"/>
      <c r="E483" s="18"/>
      <c r="F483" s="323">
        <v>49.75</v>
      </c>
      <c r="G483" s="323">
        <v>-15.25</v>
      </c>
      <c r="H483" s="323" t="s">
        <v>515</v>
      </c>
    </row>
    <row r="484" spans="1:8">
      <c r="A484" s="21" t="s">
        <v>580</v>
      </c>
      <c r="B484" s="18"/>
      <c r="C484" s="18"/>
      <c r="D484" s="18"/>
      <c r="E484" s="18"/>
      <c r="F484" s="323">
        <v>49.75</v>
      </c>
      <c r="G484" s="323">
        <v>-14.25</v>
      </c>
      <c r="H484" s="323" t="s">
        <v>515</v>
      </c>
    </row>
    <row r="485" spans="1:8">
      <c r="A485" s="21" t="s">
        <v>581</v>
      </c>
      <c r="B485" s="18"/>
      <c r="C485" s="18"/>
      <c r="D485" s="18"/>
      <c r="E485" s="18"/>
      <c r="F485" s="323">
        <v>49.75</v>
      </c>
      <c r="G485" s="323">
        <v>-13.25</v>
      </c>
      <c r="H485" s="323" t="s">
        <v>515</v>
      </c>
    </row>
    <row r="486" spans="1:8">
      <c r="A486" s="21" t="s">
        <v>582</v>
      </c>
      <c r="B486" s="18"/>
      <c r="C486" s="18"/>
      <c r="D486" s="18"/>
      <c r="E486" s="18"/>
      <c r="F486" s="323">
        <v>49.75</v>
      </c>
      <c r="G486" s="323">
        <v>-12.25</v>
      </c>
      <c r="H486" s="323" t="s">
        <v>515</v>
      </c>
    </row>
    <row r="487" spans="1:8">
      <c r="A487" s="21" t="s">
        <v>583</v>
      </c>
      <c r="B487" s="18"/>
      <c r="C487" s="18"/>
      <c r="D487" s="18"/>
      <c r="E487" s="18"/>
      <c r="F487" s="323">
        <v>49.75</v>
      </c>
      <c r="G487" s="323">
        <v>-11.25</v>
      </c>
      <c r="H487" s="323" t="s">
        <v>522</v>
      </c>
    </row>
    <row r="488" spans="1:8">
      <c r="A488" s="21" t="s">
        <v>584</v>
      </c>
      <c r="B488" s="18"/>
      <c r="C488" s="330"/>
      <c r="D488" s="18"/>
      <c r="E488" s="18"/>
      <c r="F488" s="323">
        <v>49.75</v>
      </c>
      <c r="G488" s="323">
        <v>-10.25</v>
      </c>
      <c r="H488" s="323" t="s">
        <v>522</v>
      </c>
    </row>
    <row r="489" spans="1:8">
      <c r="A489" s="21" t="s">
        <v>585</v>
      </c>
      <c r="B489" s="18"/>
      <c r="C489" s="329"/>
      <c r="D489" s="18"/>
      <c r="E489" s="18"/>
      <c r="F489" s="323">
        <v>49.75</v>
      </c>
      <c r="G489" s="323">
        <v>-9.25</v>
      </c>
      <c r="H489" s="323" t="s">
        <v>522</v>
      </c>
    </row>
    <row r="490" spans="1:8">
      <c r="A490" s="21" t="s">
        <v>586</v>
      </c>
      <c r="B490" s="18"/>
      <c r="C490" s="18"/>
      <c r="D490" s="18"/>
      <c r="E490" s="333"/>
      <c r="F490" s="323">
        <v>49.75</v>
      </c>
      <c r="G490" s="323">
        <v>-8.25</v>
      </c>
      <c r="H490" s="323" t="s">
        <v>526</v>
      </c>
    </row>
    <row r="491" spans="1:8">
      <c r="A491" s="21" t="s">
        <v>587</v>
      </c>
      <c r="B491" s="18"/>
      <c r="C491" s="18">
        <v>0.16</v>
      </c>
      <c r="D491" s="18"/>
      <c r="E491" s="333"/>
      <c r="F491" s="323">
        <v>49.75</v>
      </c>
      <c r="G491" s="323">
        <v>-7.25</v>
      </c>
      <c r="H491" s="323" t="s">
        <v>526</v>
      </c>
    </row>
    <row r="492" spans="1:8">
      <c r="A492" s="21" t="s">
        <v>588</v>
      </c>
      <c r="B492" s="18"/>
      <c r="C492" s="18"/>
      <c r="D492" s="18"/>
      <c r="E492" s="18"/>
      <c r="F492" s="323">
        <v>49.75</v>
      </c>
      <c r="G492" s="323">
        <v>-6.25</v>
      </c>
      <c r="H492" s="323" t="s">
        <v>531</v>
      </c>
    </row>
    <row r="493" spans="1:8">
      <c r="A493" s="21" t="s">
        <v>589</v>
      </c>
      <c r="B493" s="18"/>
      <c r="C493" s="18"/>
      <c r="D493" s="18"/>
      <c r="E493" s="18"/>
      <c r="F493" s="323">
        <v>49.75</v>
      </c>
      <c r="G493" s="323">
        <v>-5.25</v>
      </c>
      <c r="H493" s="323" t="s">
        <v>531</v>
      </c>
    </row>
    <row r="494" spans="1:8">
      <c r="A494" s="21" t="s">
        <v>590</v>
      </c>
      <c r="B494" s="18"/>
      <c r="C494" s="18"/>
      <c r="D494" s="18"/>
      <c r="E494" s="18"/>
      <c r="F494" s="323">
        <v>49.75</v>
      </c>
      <c r="G494" s="323">
        <v>-4.25</v>
      </c>
      <c r="H494" s="323" t="s">
        <v>531</v>
      </c>
    </row>
    <row r="495" spans="1:8">
      <c r="A495" s="21" t="s">
        <v>591</v>
      </c>
      <c r="B495" s="18"/>
      <c r="C495" s="18"/>
      <c r="D495" s="18"/>
      <c r="E495" s="18"/>
      <c r="F495" s="323">
        <v>49.75</v>
      </c>
      <c r="G495" s="323">
        <v>-3.25</v>
      </c>
      <c r="H495" s="323" t="s">
        <v>531</v>
      </c>
    </row>
    <row r="496" spans="1:8">
      <c r="A496" s="21" t="s">
        <v>592</v>
      </c>
      <c r="B496" s="18"/>
      <c r="C496" s="18"/>
      <c r="D496" s="18"/>
      <c r="E496" s="18"/>
      <c r="F496" s="323">
        <v>49.75</v>
      </c>
      <c r="G496" s="323">
        <v>-2.25</v>
      </c>
      <c r="H496" s="323" t="s">
        <v>531</v>
      </c>
    </row>
    <row r="497" spans="1:8">
      <c r="A497" s="21" t="s">
        <v>593</v>
      </c>
      <c r="B497" s="18"/>
      <c r="C497" s="18"/>
      <c r="D497" s="18"/>
      <c r="E497" s="18"/>
      <c r="F497" s="323">
        <v>49.75</v>
      </c>
      <c r="G497" s="323">
        <v>-1.25</v>
      </c>
      <c r="H497" s="323" t="s">
        <v>536</v>
      </c>
    </row>
    <row r="498" spans="1:8">
      <c r="A498" s="21" t="s">
        <v>594</v>
      </c>
      <c r="B498" s="18"/>
      <c r="C498" s="18"/>
      <c r="D498" s="18"/>
      <c r="E498" s="18"/>
      <c r="F498" s="323">
        <v>49.75</v>
      </c>
      <c r="G498" s="323">
        <v>-0.25</v>
      </c>
      <c r="H498" s="323" t="s">
        <v>536</v>
      </c>
    </row>
    <row r="499" spans="1:8">
      <c r="A499" s="21" t="s">
        <v>595</v>
      </c>
      <c r="B499" s="18"/>
      <c r="C499" s="18"/>
      <c r="D499" s="18"/>
      <c r="E499" s="18"/>
      <c r="F499" s="323">
        <v>49.75</v>
      </c>
      <c r="G499" s="323">
        <v>0.75</v>
      </c>
      <c r="H499" s="323" t="s">
        <v>536</v>
      </c>
    </row>
    <row r="500" spans="1:8">
      <c r="A500" s="21" t="s">
        <v>596</v>
      </c>
      <c r="B500" s="18"/>
      <c r="C500" s="18"/>
      <c r="D500" s="18"/>
      <c r="E500" s="18"/>
      <c r="F500" s="323">
        <v>49.75</v>
      </c>
      <c r="G500" s="323">
        <v>1.75</v>
      </c>
      <c r="H500" s="323" t="s">
        <v>536</v>
      </c>
    </row>
    <row r="501" spans="1:8">
      <c r="A501" s="21" t="s">
        <v>597</v>
      </c>
      <c r="B501" s="18"/>
      <c r="C501" s="18"/>
      <c r="D501" s="18"/>
      <c r="E501" s="18"/>
      <c r="F501" s="323">
        <v>49.75</v>
      </c>
      <c r="G501" s="323">
        <v>2.75</v>
      </c>
      <c r="H501" s="323" t="s">
        <v>536</v>
      </c>
    </row>
    <row r="502" spans="1:8">
      <c r="A502" s="21" t="s">
        <v>598</v>
      </c>
      <c r="B502" s="18"/>
      <c r="C502" s="18"/>
      <c r="D502" s="18"/>
      <c r="E502" s="18"/>
      <c r="F502" s="323">
        <v>50.25</v>
      </c>
      <c r="G502" s="323">
        <v>-17.25</v>
      </c>
      <c r="H502" s="323" t="s">
        <v>515</v>
      </c>
    </row>
    <row r="503" spans="1:8">
      <c r="A503" s="21" t="s">
        <v>599</v>
      </c>
      <c r="B503" s="18"/>
      <c r="C503" s="18"/>
      <c r="D503" s="18"/>
      <c r="E503" s="18"/>
      <c r="F503" s="323">
        <v>50.25</v>
      </c>
      <c r="G503" s="323">
        <v>-16.25</v>
      </c>
      <c r="H503" s="323" t="s">
        <v>515</v>
      </c>
    </row>
    <row r="504" spans="1:8">
      <c r="A504" s="21" t="s">
        <v>600</v>
      </c>
      <c r="B504" s="18"/>
      <c r="C504" s="18"/>
      <c r="D504" s="18"/>
      <c r="E504" s="18"/>
      <c r="F504" s="323">
        <v>50.25</v>
      </c>
      <c r="G504" s="323">
        <v>-15.25</v>
      </c>
      <c r="H504" s="323" t="s">
        <v>515</v>
      </c>
    </row>
    <row r="505" spans="1:8">
      <c r="A505" s="21" t="s">
        <v>601</v>
      </c>
      <c r="B505" s="18"/>
      <c r="C505" s="18"/>
      <c r="D505" s="18"/>
      <c r="E505" s="18"/>
      <c r="F505" s="323">
        <v>50.25</v>
      </c>
      <c r="G505" s="323">
        <v>-14.25</v>
      </c>
      <c r="H505" s="323" t="s">
        <v>515</v>
      </c>
    </row>
    <row r="506" spans="1:8">
      <c r="A506" s="21" t="s">
        <v>602</v>
      </c>
      <c r="B506" s="18"/>
      <c r="C506" s="18"/>
      <c r="D506" s="18"/>
      <c r="E506" s="18"/>
      <c r="F506" s="323">
        <v>50.25</v>
      </c>
      <c r="G506" s="323">
        <v>-13.25</v>
      </c>
      <c r="H506" s="323" t="s">
        <v>515</v>
      </c>
    </row>
    <row r="507" spans="1:8">
      <c r="A507" s="21" t="s">
        <v>603</v>
      </c>
      <c r="B507" s="18"/>
      <c r="C507" s="18"/>
      <c r="D507" s="18"/>
      <c r="E507" s="18"/>
      <c r="F507" s="323">
        <v>50.25</v>
      </c>
      <c r="G507" s="323">
        <v>-12.25</v>
      </c>
      <c r="H507" s="323" t="s">
        <v>515</v>
      </c>
    </row>
    <row r="508" spans="1:8">
      <c r="A508" s="21" t="s">
        <v>604</v>
      </c>
      <c r="B508" s="18"/>
      <c r="C508" s="18"/>
      <c r="D508" s="18"/>
      <c r="E508" s="18"/>
      <c r="F508" s="323">
        <v>50.25</v>
      </c>
      <c r="G508" s="323">
        <v>-11.25</v>
      </c>
      <c r="H508" s="323" t="s">
        <v>522</v>
      </c>
    </row>
    <row r="509" spans="1:8">
      <c r="A509" s="21" t="s">
        <v>605</v>
      </c>
      <c r="B509" s="18"/>
      <c r="C509" s="330"/>
      <c r="D509" s="18"/>
      <c r="E509" s="18"/>
      <c r="F509" s="323">
        <v>50.25</v>
      </c>
      <c r="G509" s="323">
        <v>-10.25</v>
      </c>
      <c r="H509" s="323" t="s">
        <v>522</v>
      </c>
    </row>
    <row r="510" spans="1:8">
      <c r="A510" s="21" t="s">
        <v>606</v>
      </c>
      <c r="B510" s="18"/>
      <c r="C510" s="18">
        <v>9.3780397936624904E-2</v>
      </c>
      <c r="D510" s="18"/>
      <c r="E510" s="18">
        <v>1.4491608195341E-2</v>
      </c>
      <c r="F510" s="323">
        <v>50.25</v>
      </c>
      <c r="G510" s="323">
        <v>-9.25</v>
      </c>
      <c r="H510" s="323" t="s">
        <v>522</v>
      </c>
    </row>
    <row r="511" spans="1:8">
      <c r="A511" s="21" t="s">
        <v>607</v>
      </c>
      <c r="B511" s="18"/>
      <c r="C511" s="18"/>
      <c r="D511" s="18"/>
      <c r="E511" s="18"/>
      <c r="F511" s="323">
        <v>50.25</v>
      </c>
      <c r="G511" s="323">
        <v>-8.25</v>
      </c>
      <c r="H511" s="323" t="s">
        <v>608</v>
      </c>
    </row>
    <row r="512" spans="1:8">
      <c r="A512" s="21" t="s">
        <v>609</v>
      </c>
      <c r="B512" s="18"/>
      <c r="C512" s="18"/>
      <c r="D512" s="18"/>
      <c r="E512" s="18"/>
      <c r="F512" s="323">
        <v>50.25</v>
      </c>
      <c r="G512" s="323">
        <v>-7.25</v>
      </c>
      <c r="H512" s="323" t="s">
        <v>608</v>
      </c>
    </row>
    <row r="513" spans="1:8">
      <c r="A513" s="21" t="s">
        <v>610</v>
      </c>
      <c r="B513" s="18"/>
      <c r="C513" s="18"/>
      <c r="D513" s="18"/>
      <c r="E513" s="18"/>
      <c r="F513" s="323">
        <v>50.25</v>
      </c>
      <c r="G513" s="323">
        <v>-6.25</v>
      </c>
      <c r="H513" s="323" t="s">
        <v>611</v>
      </c>
    </row>
    <row r="514" spans="1:8">
      <c r="A514" s="21" t="s">
        <v>612</v>
      </c>
      <c r="B514" s="18"/>
      <c r="C514" s="18"/>
      <c r="D514" s="18"/>
      <c r="E514" s="18"/>
      <c r="F514" s="323">
        <v>50.25</v>
      </c>
      <c r="G514" s="323">
        <v>-5.25</v>
      </c>
      <c r="H514" s="323" t="s">
        <v>611</v>
      </c>
    </row>
    <row r="515" spans="1:8">
      <c r="A515" s="21" t="s">
        <v>613</v>
      </c>
      <c r="B515" s="18"/>
      <c r="C515" s="18"/>
      <c r="D515" s="18"/>
      <c r="E515" s="18"/>
      <c r="F515" s="323">
        <v>50.25</v>
      </c>
      <c r="G515" s="323">
        <v>-4.25</v>
      </c>
      <c r="H515" s="323" t="s">
        <v>531</v>
      </c>
    </row>
    <row r="516" spans="1:8">
      <c r="A516" s="21" t="s">
        <v>614</v>
      </c>
      <c r="B516" s="18"/>
      <c r="C516" s="18"/>
      <c r="D516" s="18"/>
      <c r="E516" s="18"/>
      <c r="F516" s="323">
        <v>50.25</v>
      </c>
      <c r="G516" s="323">
        <v>-3.25</v>
      </c>
      <c r="H516" s="323" t="s">
        <v>531</v>
      </c>
    </row>
    <row r="517" spans="1:8">
      <c r="A517" s="21" t="s">
        <v>615</v>
      </c>
      <c r="B517" s="18"/>
      <c r="C517" s="18"/>
      <c r="D517" s="18"/>
      <c r="E517" s="18"/>
      <c r="F517" s="323">
        <v>50.25</v>
      </c>
      <c r="G517" s="323">
        <v>-2.25</v>
      </c>
      <c r="H517" s="323" t="s">
        <v>531</v>
      </c>
    </row>
    <row r="518" spans="1:8">
      <c r="A518" s="21" t="s">
        <v>616</v>
      </c>
      <c r="B518" s="18"/>
      <c r="C518" s="18"/>
      <c r="D518" s="18"/>
      <c r="E518" s="18"/>
      <c r="F518" s="323">
        <v>50.25</v>
      </c>
      <c r="G518" s="323">
        <v>-1.25</v>
      </c>
      <c r="H518" s="323" t="s">
        <v>536</v>
      </c>
    </row>
    <row r="519" spans="1:8">
      <c r="A519" s="21" t="s">
        <v>617</v>
      </c>
      <c r="B519" s="18"/>
      <c r="C519" s="18"/>
      <c r="D519" s="18"/>
      <c r="E519" s="18"/>
      <c r="F519" s="323">
        <v>50.25</v>
      </c>
      <c r="G519" s="323">
        <v>-0.25</v>
      </c>
      <c r="H519" s="323" t="s">
        <v>536</v>
      </c>
    </row>
    <row r="520" spans="1:8">
      <c r="A520" s="21" t="s">
        <v>618</v>
      </c>
      <c r="B520" s="18"/>
      <c r="C520" s="18"/>
      <c r="D520" s="18"/>
      <c r="E520" s="18"/>
      <c r="F520" s="323">
        <v>50.25</v>
      </c>
      <c r="G520" s="323">
        <v>0.75</v>
      </c>
      <c r="H520" s="323" t="s">
        <v>536</v>
      </c>
    </row>
    <row r="521" spans="1:8">
      <c r="A521" s="21" t="s">
        <v>619</v>
      </c>
      <c r="B521" s="18"/>
      <c r="C521" s="18"/>
      <c r="D521" s="18"/>
      <c r="E521" s="18"/>
      <c r="F521" s="323">
        <v>50.25</v>
      </c>
      <c r="G521" s="323">
        <v>1.75</v>
      </c>
      <c r="H521" s="323" t="s">
        <v>536</v>
      </c>
    </row>
    <row r="522" spans="1:8">
      <c r="A522" s="21" t="s">
        <v>620</v>
      </c>
      <c r="B522" s="18"/>
      <c r="C522" s="18"/>
      <c r="D522" s="18"/>
      <c r="E522" s="18"/>
      <c r="F522" s="323">
        <v>50.25</v>
      </c>
      <c r="G522" s="323">
        <v>2.75</v>
      </c>
      <c r="H522" s="323" t="s">
        <v>536</v>
      </c>
    </row>
    <row r="523" spans="1:8">
      <c r="A523" s="21" t="s">
        <v>621</v>
      </c>
      <c r="B523" s="18"/>
      <c r="C523" s="18"/>
      <c r="D523" s="18"/>
      <c r="E523" s="18"/>
      <c r="F523" s="323">
        <v>50.75</v>
      </c>
      <c r="G523" s="323">
        <v>-17.25</v>
      </c>
      <c r="H523" s="323" t="s">
        <v>515</v>
      </c>
    </row>
    <row r="524" spans="1:8">
      <c r="A524" s="21" t="s">
        <v>622</v>
      </c>
      <c r="B524" s="18"/>
      <c r="C524" s="18"/>
      <c r="D524" s="18"/>
      <c r="E524" s="18"/>
      <c r="F524" s="323">
        <v>50.75</v>
      </c>
      <c r="G524" s="323">
        <v>-16.25</v>
      </c>
      <c r="H524" s="323" t="s">
        <v>515</v>
      </c>
    </row>
    <row r="525" spans="1:8">
      <c r="A525" s="21" t="s">
        <v>623</v>
      </c>
      <c r="B525" s="18"/>
      <c r="C525" s="18"/>
      <c r="D525" s="18"/>
      <c r="E525" s="18"/>
      <c r="F525" s="323">
        <v>50.75</v>
      </c>
      <c r="G525" s="323">
        <v>-15.25</v>
      </c>
      <c r="H525" s="323" t="s">
        <v>515</v>
      </c>
    </row>
    <row r="526" spans="1:8">
      <c r="A526" s="21" t="s">
        <v>624</v>
      </c>
      <c r="B526" s="18"/>
      <c r="C526" s="18"/>
      <c r="D526" s="18"/>
      <c r="E526" s="18"/>
      <c r="F526" s="323">
        <v>50.75</v>
      </c>
      <c r="G526" s="323">
        <v>-14.25</v>
      </c>
      <c r="H526" s="323" t="s">
        <v>515</v>
      </c>
    </row>
    <row r="527" spans="1:8">
      <c r="A527" s="21" t="s">
        <v>625</v>
      </c>
      <c r="B527" s="18"/>
      <c r="C527" s="18"/>
      <c r="D527" s="18"/>
      <c r="E527" s="18"/>
      <c r="F527" s="323">
        <v>50.75</v>
      </c>
      <c r="G527" s="323">
        <v>-13.25</v>
      </c>
      <c r="H527" s="323" t="s">
        <v>515</v>
      </c>
    </row>
    <row r="528" spans="1:8">
      <c r="A528" s="21" t="s">
        <v>626</v>
      </c>
      <c r="B528" s="18"/>
      <c r="C528" s="18"/>
      <c r="D528" s="18"/>
      <c r="E528" s="18"/>
      <c r="F528" s="323">
        <v>50.75</v>
      </c>
      <c r="G528" s="323">
        <v>-12.25</v>
      </c>
      <c r="H528" s="323" t="s">
        <v>515</v>
      </c>
    </row>
    <row r="529" spans="1:8">
      <c r="A529" s="21" t="s">
        <v>627</v>
      </c>
      <c r="B529" s="18"/>
      <c r="C529" s="18"/>
      <c r="D529" s="18"/>
      <c r="E529" s="18"/>
      <c r="F529" s="323">
        <v>50.75</v>
      </c>
      <c r="G529" s="323">
        <v>-11.25</v>
      </c>
      <c r="H529" s="323" t="s">
        <v>522</v>
      </c>
    </row>
    <row r="530" spans="1:8">
      <c r="A530" s="21" t="s">
        <v>628</v>
      </c>
      <c r="B530" s="18"/>
      <c r="C530" s="329">
        <v>0.10128282977155489</v>
      </c>
      <c r="D530" s="18"/>
      <c r="E530" s="18"/>
      <c r="F530" s="323">
        <v>50.75</v>
      </c>
      <c r="G530" s="323">
        <v>-10.25</v>
      </c>
      <c r="H530" s="323" t="s">
        <v>522</v>
      </c>
    </row>
    <row r="531" spans="1:8">
      <c r="A531" s="21" t="s">
        <v>629</v>
      </c>
      <c r="B531" s="18"/>
      <c r="C531" s="18">
        <v>0.13879498894620479</v>
      </c>
      <c r="D531" s="18">
        <v>2.4761904761904759E-2</v>
      </c>
      <c r="E531" s="18"/>
      <c r="F531" s="323">
        <v>50.75</v>
      </c>
      <c r="G531" s="323">
        <v>-9.25</v>
      </c>
      <c r="H531" s="323" t="s">
        <v>522</v>
      </c>
    </row>
    <row r="532" spans="1:8">
      <c r="A532" s="21" t="s">
        <v>630</v>
      </c>
      <c r="B532" s="18"/>
      <c r="C532" s="18"/>
      <c r="D532" s="18">
        <v>4.0634146341463423E-2</v>
      </c>
      <c r="E532" s="18"/>
      <c r="F532" s="323">
        <v>50.75</v>
      </c>
      <c r="G532" s="323">
        <v>-8.25</v>
      </c>
      <c r="H532" s="323" t="s">
        <v>608</v>
      </c>
    </row>
    <row r="533" spans="1:8">
      <c r="A533" s="21" t="s">
        <v>631</v>
      </c>
      <c r="B533" s="18"/>
      <c r="C533" s="18"/>
      <c r="D533" s="18">
        <v>3.1926829268292677E-2</v>
      </c>
      <c r="E533" s="18"/>
      <c r="F533" s="323">
        <v>50.75</v>
      </c>
      <c r="G533" s="323">
        <v>-7.25</v>
      </c>
      <c r="H533" s="323" t="s">
        <v>608</v>
      </c>
    </row>
    <row r="534" spans="1:8">
      <c r="A534" s="21" t="s">
        <v>632</v>
      </c>
      <c r="B534" s="18"/>
      <c r="C534" s="18"/>
      <c r="D534" s="18"/>
      <c r="E534" s="18"/>
      <c r="F534" s="323">
        <v>50.75</v>
      </c>
      <c r="G534" s="323">
        <v>-6.25</v>
      </c>
      <c r="H534" s="323" t="s">
        <v>608</v>
      </c>
    </row>
    <row r="535" spans="1:8">
      <c r="A535" s="21" t="s">
        <v>633</v>
      </c>
      <c r="B535" s="18"/>
      <c r="C535" s="18"/>
      <c r="D535" s="18"/>
      <c r="E535" s="18"/>
      <c r="F535" s="323">
        <v>50.75</v>
      </c>
      <c r="G535" s="323">
        <v>-5.25</v>
      </c>
      <c r="H535" s="323" t="s">
        <v>611</v>
      </c>
    </row>
    <row r="536" spans="1:8">
      <c r="A536" s="21" t="s">
        <v>634</v>
      </c>
      <c r="B536" s="18"/>
      <c r="C536" s="18"/>
      <c r="D536" s="18"/>
      <c r="E536" s="18"/>
      <c r="F536" s="323">
        <v>50.75</v>
      </c>
      <c r="G536" s="323">
        <v>-4.25</v>
      </c>
      <c r="H536" s="323" t="s">
        <v>611</v>
      </c>
    </row>
    <row r="537" spans="1:8">
      <c r="A537" s="21" t="s">
        <v>635</v>
      </c>
      <c r="B537" s="18"/>
      <c r="C537" s="18"/>
      <c r="D537" s="18"/>
      <c r="E537" s="18"/>
      <c r="F537" s="323">
        <v>50.75</v>
      </c>
      <c r="G537" s="323">
        <v>-3.25</v>
      </c>
      <c r="H537" s="323" t="s">
        <v>531</v>
      </c>
    </row>
    <row r="538" spans="1:8">
      <c r="A538" s="21" t="s">
        <v>636</v>
      </c>
      <c r="B538" s="18"/>
      <c r="C538" s="18"/>
      <c r="D538" s="18"/>
      <c r="E538" s="18"/>
      <c r="F538" s="323">
        <v>50.75</v>
      </c>
      <c r="G538" s="323">
        <v>-2.25</v>
      </c>
      <c r="H538" s="323" t="s">
        <v>531</v>
      </c>
    </row>
    <row r="539" spans="1:8">
      <c r="A539" s="21" t="s">
        <v>637</v>
      </c>
      <c r="B539" s="18"/>
      <c r="C539" s="18"/>
      <c r="D539" s="18"/>
      <c r="E539" s="18"/>
      <c r="F539" s="323">
        <v>50.75</v>
      </c>
      <c r="G539" s="323">
        <v>-1.25</v>
      </c>
      <c r="H539" s="323" t="s">
        <v>536</v>
      </c>
    </row>
    <row r="540" spans="1:8">
      <c r="A540" s="21" t="s">
        <v>638</v>
      </c>
      <c r="B540" s="18"/>
      <c r="C540" s="18"/>
      <c r="D540" s="18"/>
      <c r="E540" s="18"/>
      <c r="F540" s="323">
        <v>50.75</v>
      </c>
      <c r="G540" s="323">
        <v>-0.25</v>
      </c>
      <c r="H540" s="323" t="s">
        <v>536</v>
      </c>
    </row>
    <row r="541" spans="1:8">
      <c r="A541" s="21" t="s">
        <v>639</v>
      </c>
      <c r="B541" s="18"/>
      <c r="C541" s="18"/>
      <c r="D541" s="18"/>
      <c r="E541" s="18"/>
      <c r="F541" s="323">
        <v>50.75</v>
      </c>
      <c r="G541" s="323">
        <v>0.75</v>
      </c>
      <c r="H541" s="323" t="s">
        <v>536</v>
      </c>
    </row>
    <row r="542" spans="1:8">
      <c r="A542" s="21" t="s">
        <v>640</v>
      </c>
      <c r="B542" s="18"/>
      <c r="C542" s="18"/>
      <c r="D542" s="18"/>
      <c r="E542" s="18"/>
      <c r="F542" s="323">
        <v>50.75</v>
      </c>
      <c r="G542" s="323">
        <v>1.75</v>
      </c>
      <c r="H542" s="323" t="s">
        <v>536</v>
      </c>
    </row>
    <row r="543" spans="1:8">
      <c r="A543" s="21" t="s">
        <v>641</v>
      </c>
      <c r="B543" s="18"/>
      <c r="C543" s="18"/>
      <c r="D543" s="18"/>
      <c r="E543" s="18"/>
      <c r="F543" s="323">
        <v>50.75</v>
      </c>
      <c r="G543" s="323">
        <v>2.75</v>
      </c>
      <c r="H543" s="323" t="s">
        <v>536</v>
      </c>
    </row>
    <row r="544" spans="1:8">
      <c r="A544" s="21" t="s">
        <v>642</v>
      </c>
      <c r="B544" s="18"/>
      <c r="C544" s="18"/>
      <c r="D544" s="18"/>
      <c r="E544" s="18"/>
      <c r="F544" s="323">
        <v>51.25</v>
      </c>
      <c r="G544" s="323">
        <v>-17.25</v>
      </c>
      <c r="H544" s="323" t="s">
        <v>515</v>
      </c>
    </row>
    <row r="545" spans="1:8">
      <c r="A545" s="21" t="s">
        <v>643</v>
      </c>
      <c r="B545" s="18"/>
      <c r="C545" s="18"/>
      <c r="D545" s="18"/>
      <c r="E545" s="18"/>
      <c r="F545" s="323">
        <v>51.25</v>
      </c>
      <c r="G545" s="323">
        <v>-16.25</v>
      </c>
      <c r="H545" s="323" t="s">
        <v>515</v>
      </c>
    </row>
    <row r="546" spans="1:8">
      <c r="A546" s="21" t="s">
        <v>644</v>
      </c>
      <c r="B546" s="18"/>
      <c r="C546" s="18"/>
      <c r="D546" s="18"/>
      <c r="E546" s="18"/>
      <c r="F546" s="323">
        <v>51.25</v>
      </c>
      <c r="G546" s="323">
        <v>-15.25</v>
      </c>
      <c r="H546" s="323" t="s">
        <v>515</v>
      </c>
    </row>
    <row r="547" spans="1:8">
      <c r="A547" s="21" t="s">
        <v>645</v>
      </c>
      <c r="B547" s="18"/>
      <c r="C547" s="18"/>
      <c r="D547" s="18"/>
      <c r="E547" s="18"/>
      <c r="F547" s="323">
        <v>51.25</v>
      </c>
      <c r="G547" s="323">
        <v>-14.25</v>
      </c>
      <c r="H547" s="323" t="s">
        <v>515</v>
      </c>
    </row>
    <row r="548" spans="1:8">
      <c r="A548" s="21" t="s">
        <v>646</v>
      </c>
      <c r="B548" s="18"/>
      <c r="C548" s="18"/>
      <c r="D548" s="18"/>
      <c r="E548" s="18"/>
      <c r="F548" s="323">
        <v>51.25</v>
      </c>
      <c r="G548" s="323">
        <v>-13.25</v>
      </c>
      <c r="H548" s="323" t="s">
        <v>515</v>
      </c>
    </row>
    <row r="549" spans="1:8">
      <c r="A549" s="21" t="s">
        <v>647</v>
      </c>
      <c r="B549" s="18"/>
      <c r="C549" s="18"/>
      <c r="D549" s="18"/>
      <c r="E549" s="18"/>
      <c r="F549" s="323">
        <v>51.25</v>
      </c>
      <c r="G549" s="323">
        <v>-12.25</v>
      </c>
      <c r="H549" s="323" t="s">
        <v>515</v>
      </c>
    </row>
    <row r="550" spans="1:8">
      <c r="A550" s="21" t="s">
        <v>648</v>
      </c>
      <c r="B550" s="18"/>
      <c r="C550" s="18"/>
      <c r="D550" s="18"/>
      <c r="E550" s="18"/>
      <c r="F550" s="323">
        <v>51.25</v>
      </c>
      <c r="G550" s="323">
        <v>-11.25</v>
      </c>
      <c r="H550" s="323" t="s">
        <v>522</v>
      </c>
    </row>
    <row r="551" spans="1:8">
      <c r="A551" s="21" t="s">
        <v>649</v>
      </c>
      <c r="B551" s="18">
        <v>68.277072582083647</v>
      </c>
      <c r="C551" s="330">
        <v>0.25133146647015481</v>
      </c>
      <c r="D551" s="330">
        <v>3.9619047619047623E-2</v>
      </c>
      <c r="E551" s="330"/>
      <c r="F551" s="323">
        <v>51.25</v>
      </c>
      <c r="G551" s="323">
        <v>-10.25</v>
      </c>
      <c r="H551" s="323" t="s">
        <v>522</v>
      </c>
    </row>
    <row r="552" spans="1:8">
      <c r="A552" s="21" t="s">
        <v>650</v>
      </c>
      <c r="B552" s="18"/>
      <c r="C552" s="330">
        <v>0.29634605747973469</v>
      </c>
      <c r="D552" s="330">
        <v>3.9619047619047623E-2</v>
      </c>
      <c r="E552" s="330">
        <v>86.01252517541397</v>
      </c>
      <c r="F552" s="323">
        <v>51.25</v>
      </c>
      <c r="G552" s="323">
        <v>-9.25</v>
      </c>
      <c r="H552" s="323" t="s">
        <v>522</v>
      </c>
    </row>
    <row r="553" spans="1:8">
      <c r="A553" s="21" t="s">
        <v>651</v>
      </c>
      <c r="B553" s="330"/>
      <c r="C553" s="330"/>
      <c r="D553" s="330"/>
      <c r="E553" s="330"/>
      <c r="F553" s="323">
        <v>51.25</v>
      </c>
      <c r="G553" s="323">
        <v>-8.25</v>
      </c>
      <c r="H553" s="323" t="s">
        <v>608</v>
      </c>
    </row>
    <row r="554" spans="1:8">
      <c r="A554" s="21" t="s">
        <v>652</v>
      </c>
      <c r="B554" s="330"/>
      <c r="C554" s="330"/>
      <c r="D554" s="330"/>
      <c r="E554" s="330"/>
      <c r="F554" s="323">
        <v>51.25</v>
      </c>
      <c r="G554" s="323">
        <v>-7.25</v>
      </c>
      <c r="H554" s="323" t="s">
        <v>608</v>
      </c>
    </row>
    <row r="555" spans="1:8">
      <c r="A555" s="21" t="s">
        <v>653</v>
      </c>
      <c r="B555" s="18"/>
      <c r="C555" s="18"/>
      <c r="D555" s="18">
        <v>4.0634146341463423E-2</v>
      </c>
      <c r="E555" s="18"/>
      <c r="F555" s="323">
        <v>51.25</v>
      </c>
      <c r="G555" s="323">
        <v>-6.25</v>
      </c>
      <c r="H555" s="323" t="s">
        <v>608</v>
      </c>
    </row>
    <row r="556" spans="1:8">
      <c r="A556" s="21" t="s">
        <v>654</v>
      </c>
      <c r="B556" s="18"/>
      <c r="C556" s="18"/>
      <c r="D556" s="18"/>
      <c r="E556" s="18"/>
      <c r="F556" s="323">
        <v>51.25</v>
      </c>
      <c r="G556" s="323">
        <v>-5.25</v>
      </c>
      <c r="H556" s="323" t="s">
        <v>608</v>
      </c>
    </row>
    <row r="557" spans="1:8">
      <c r="A557" s="21" t="s">
        <v>655</v>
      </c>
      <c r="B557" s="18"/>
      <c r="C557" s="18"/>
      <c r="D557" s="18"/>
      <c r="E557" s="18"/>
      <c r="F557" s="323">
        <v>51.25</v>
      </c>
      <c r="G557" s="323">
        <v>-4.25</v>
      </c>
      <c r="H557" s="323" t="s">
        <v>611</v>
      </c>
    </row>
    <row r="558" spans="1:8">
      <c r="A558" s="21" t="s">
        <v>656</v>
      </c>
      <c r="B558" s="18"/>
      <c r="C558" s="18"/>
      <c r="D558" s="18"/>
      <c r="E558" s="18"/>
      <c r="F558" s="323">
        <v>51.25</v>
      </c>
      <c r="G558" s="323">
        <v>-3.25</v>
      </c>
      <c r="H558" s="323" t="s">
        <v>611</v>
      </c>
    </row>
    <row r="559" spans="1:8">
      <c r="A559" s="21" t="s">
        <v>657</v>
      </c>
      <c r="B559" s="18"/>
      <c r="C559" s="18"/>
      <c r="D559" s="18"/>
      <c r="E559" s="18"/>
      <c r="F559" s="323">
        <v>51.25</v>
      </c>
      <c r="G559" s="323">
        <v>-2.25</v>
      </c>
      <c r="H559" s="323" t="s">
        <v>611</v>
      </c>
    </row>
    <row r="560" spans="1:8">
      <c r="A560" s="21" t="s">
        <v>658</v>
      </c>
      <c r="B560" s="18"/>
      <c r="C560" s="18"/>
      <c r="D560" s="18"/>
      <c r="E560" s="18"/>
      <c r="F560" s="323">
        <v>51.25</v>
      </c>
      <c r="G560" s="323">
        <v>-1.25</v>
      </c>
      <c r="H560" s="323" t="s">
        <v>659</v>
      </c>
    </row>
    <row r="561" spans="1:8">
      <c r="A561" s="21" t="s">
        <v>660</v>
      </c>
      <c r="B561" s="18"/>
      <c r="C561" s="18"/>
      <c r="D561" s="18"/>
      <c r="E561" s="18"/>
      <c r="F561" s="323">
        <v>51.25</v>
      </c>
      <c r="G561" s="323">
        <v>-0.25</v>
      </c>
      <c r="H561" s="323" t="s">
        <v>659</v>
      </c>
    </row>
    <row r="562" spans="1:8">
      <c r="A562" s="21" t="s">
        <v>661</v>
      </c>
      <c r="B562" s="18"/>
      <c r="C562" s="18"/>
      <c r="D562" s="18"/>
      <c r="E562" s="18"/>
      <c r="F562" s="323">
        <v>51.25</v>
      </c>
      <c r="G562" s="323">
        <v>0.75</v>
      </c>
      <c r="H562" s="323" t="s">
        <v>659</v>
      </c>
    </row>
    <row r="563" spans="1:8">
      <c r="A563" s="21" t="s">
        <v>662</v>
      </c>
      <c r="B563" s="18"/>
      <c r="C563" s="18"/>
      <c r="D563" s="18"/>
      <c r="E563" s="18"/>
      <c r="F563" s="323">
        <v>51.25</v>
      </c>
      <c r="G563" s="323">
        <v>1.75</v>
      </c>
      <c r="H563" s="323" t="s">
        <v>659</v>
      </c>
    </row>
    <row r="564" spans="1:8">
      <c r="A564" s="21" t="s">
        <v>663</v>
      </c>
      <c r="B564" s="18"/>
      <c r="C564" s="18"/>
      <c r="D564" s="18"/>
      <c r="E564" s="18"/>
      <c r="F564" s="323">
        <v>51.25</v>
      </c>
      <c r="G564" s="323">
        <v>2.75</v>
      </c>
      <c r="H564" s="323" t="s">
        <v>659</v>
      </c>
    </row>
    <row r="565" spans="1:8">
      <c r="A565" s="21" t="s">
        <v>664</v>
      </c>
      <c r="B565" s="18"/>
      <c r="C565" s="18"/>
      <c r="D565" s="18"/>
      <c r="E565" s="18"/>
      <c r="F565" s="323">
        <v>51.25</v>
      </c>
      <c r="G565" s="323">
        <v>3.75</v>
      </c>
      <c r="H565" s="323" t="s">
        <v>659</v>
      </c>
    </row>
    <row r="566" spans="1:8">
      <c r="A566" s="21" t="s">
        <v>665</v>
      </c>
      <c r="B566" s="18"/>
      <c r="C566" s="18"/>
      <c r="D566" s="18"/>
      <c r="E566" s="18"/>
      <c r="F566" s="323">
        <v>51.25</v>
      </c>
      <c r="G566" s="323">
        <v>4.75</v>
      </c>
      <c r="H566" s="323" t="s">
        <v>659</v>
      </c>
    </row>
    <row r="567" spans="1:8">
      <c r="A567" s="21" t="s">
        <v>666</v>
      </c>
      <c r="B567" s="18"/>
      <c r="C567" s="18"/>
      <c r="D567" s="18"/>
      <c r="E567" s="18"/>
      <c r="F567" s="323">
        <v>51.75</v>
      </c>
      <c r="G567" s="323">
        <v>-17.25</v>
      </c>
      <c r="H567" s="323" t="s">
        <v>515</v>
      </c>
    </row>
    <row r="568" spans="1:8">
      <c r="A568" s="21" t="s">
        <v>667</v>
      </c>
      <c r="B568" s="18"/>
      <c r="C568" s="18"/>
      <c r="D568" s="18"/>
      <c r="E568" s="18"/>
      <c r="F568" s="323">
        <v>51.75</v>
      </c>
      <c r="G568" s="323">
        <v>-16.25</v>
      </c>
      <c r="H568" s="323" t="s">
        <v>515</v>
      </c>
    </row>
    <row r="569" spans="1:8">
      <c r="A569" s="21" t="s">
        <v>668</v>
      </c>
      <c r="B569" s="18"/>
      <c r="C569" s="18"/>
      <c r="D569" s="18"/>
      <c r="E569" s="18"/>
      <c r="F569" s="323">
        <v>51.75</v>
      </c>
      <c r="G569" s="323">
        <v>-15.25</v>
      </c>
      <c r="H569" s="323" t="s">
        <v>515</v>
      </c>
    </row>
    <row r="570" spans="1:8">
      <c r="A570" s="21" t="s">
        <v>669</v>
      </c>
      <c r="B570" s="18"/>
      <c r="C570" s="18"/>
      <c r="D570" s="18"/>
      <c r="E570" s="18"/>
      <c r="F570" s="323">
        <v>51.75</v>
      </c>
      <c r="G570" s="323">
        <v>-14.25</v>
      </c>
      <c r="H570" s="323" t="s">
        <v>515</v>
      </c>
    </row>
    <row r="571" spans="1:8">
      <c r="A571" s="21" t="s">
        <v>670</v>
      </c>
      <c r="B571" s="18"/>
      <c r="C571" s="18"/>
      <c r="D571" s="18"/>
      <c r="E571" s="18"/>
      <c r="F571" s="323">
        <v>51.75</v>
      </c>
      <c r="G571" s="323">
        <v>-13.25</v>
      </c>
      <c r="H571" s="323" t="s">
        <v>515</v>
      </c>
    </row>
    <row r="572" spans="1:8">
      <c r="A572" s="21" t="s">
        <v>671</v>
      </c>
      <c r="B572" s="18"/>
      <c r="C572" s="18"/>
      <c r="D572" s="18"/>
      <c r="E572" s="18"/>
      <c r="F572" s="323">
        <v>51.75</v>
      </c>
      <c r="G572" s="323">
        <v>-12.25</v>
      </c>
      <c r="H572" s="323" t="s">
        <v>515</v>
      </c>
    </row>
    <row r="573" spans="1:8">
      <c r="A573" s="21" t="s">
        <v>672</v>
      </c>
      <c r="B573" s="18">
        <v>82.338820363414513</v>
      </c>
      <c r="C573" s="330"/>
      <c r="D573" s="330"/>
      <c r="E573" s="330"/>
      <c r="F573" s="323">
        <v>51.75</v>
      </c>
      <c r="G573" s="323">
        <v>-11.25</v>
      </c>
      <c r="H573" s="323" t="s">
        <v>522</v>
      </c>
    </row>
    <row r="574" spans="1:8">
      <c r="A574" s="21" t="s">
        <v>673</v>
      </c>
      <c r="B574" s="18">
        <v>23.68490433031479</v>
      </c>
      <c r="C574" s="330">
        <v>0.1284791451731761</v>
      </c>
      <c r="D574" s="330">
        <v>0.104</v>
      </c>
      <c r="E574" s="330"/>
      <c r="F574" s="323">
        <v>51.75</v>
      </c>
      <c r="G574" s="323">
        <v>-10.25</v>
      </c>
      <c r="H574" s="323" t="s">
        <v>522</v>
      </c>
    </row>
    <row r="575" spans="1:8">
      <c r="A575" s="21" t="s">
        <v>674</v>
      </c>
      <c r="B575" s="18"/>
      <c r="C575" s="330">
        <v>0.16880471628592481</v>
      </c>
      <c r="D575" s="330"/>
      <c r="E575" s="330"/>
      <c r="F575" s="323">
        <v>51.75</v>
      </c>
      <c r="G575" s="323">
        <v>-9.25</v>
      </c>
      <c r="H575" s="323" t="s">
        <v>522</v>
      </c>
    </row>
    <row r="576" spans="1:8">
      <c r="A576" s="21" t="s">
        <v>675</v>
      </c>
      <c r="B576" s="330"/>
      <c r="C576" s="330"/>
      <c r="D576" s="330">
        <v>5.8048780487804878E-3</v>
      </c>
      <c r="E576" s="330"/>
      <c r="F576" s="323">
        <v>51.75</v>
      </c>
      <c r="G576" s="323">
        <v>-8.25</v>
      </c>
      <c r="H576" s="323" t="s">
        <v>608</v>
      </c>
    </row>
    <row r="577" spans="1:8">
      <c r="A577" s="21" t="s">
        <v>676</v>
      </c>
      <c r="B577" s="330"/>
      <c r="C577" s="330"/>
      <c r="D577" s="330"/>
      <c r="E577" s="330"/>
      <c r="F577" s="323">
        <v>51.75</v>
      </c>
      <c r="G577" s="323">
        <v>-7.25</v>
      </c>
      <c r="H577" s="323" t="s">
        <v>608</v>
      </c>
    </row>
    <row r="578" spans="1:8">
      <c r="A578" s="21" t="s">
        <v>677</v>
      </c>
      <c r="B578" s="330"/>
      <c r="C578" s="330"/>
      <c r="D578" s="330"/>
      <c r="E578" s="330"/>
      <c r="F578" s="323">
        <v>51.75</v>
      </c>
      <c r="G578" s="323">
        <v>-6.25</v>
      </c>
      <c r="H578" s="323" t="s">
        <v>608</v>
      </c>
    </row>
    <row r="579" spans="1:8">
      <c r="A579" s="21" t="s">
        <v>678</v>
      </c>
      <c r="B579" s="18"/>
      <c r="C579" s="18"/>
      <c r="D579" s="18"/>
      <c r="E579" s="18"/>
      <c r="F579" s="323">
        <v>51.75</v>
      </c>
      <c r="G579" s="323">
        <v>-5.25</v>
      </c>
      <c r="H579" s="323" t="s">
        <v>608</v>
      </c>
    </row>
    <row r="580" spans="1:8">
      <c r="A580" s="21" t="s">
        <v>679</v>
      </c>
      <c r="B580" s="18"/>
      <c r="C580" s="18"/>
      <c r="D580" s="18"/>
      <c r="E580" s="18"/>
      <c r="F580" s="323">
        <v>51.75</v>
      </c>
      <c r="G580" s="323">
        <v>-4.25</v>
      </c>
      <c r="H580" s="323" t="s">
        <v>611</v>
      </c>
    </row>
    <row r="581" spans="1:8">
      <c r="A581" s="21" t="s">
        <v>680</v>
      </c>
      <c r="B581" s="18"/>
      <c r="C581" s="18"/>
      <c r="D581" s="18"/>
      <c r="E581" s="18"/>
      <c r="F581" s="323">
        <v>51.75</v>
      </c>
      <c r="G581" s="323">
        <v>-3.25</v>
      </c>
      <c r="H581" s="323" t="s">
        <v>611</v>
      </c>
    </row>
    <row r="582" spans="1:8">
      <c r="A582" s="21" t="s">
        <v>681</v>
      </c>
      <c r="B582" s="18"/>
      <c r="C582" s="18"/>
      <c r="D582" s="18"/>
      <c r="E582" s="18"/>
      <c r="F582" s="323">
        <v>51.75</v>
      </c>
      <c r="G582" s="323">
        <v>-2.25</v>
      </c>
      <c r="H582" s="323" t="s">
        <v>611</v>
      </c>
    </row>
    <row r="583" spans="1:8">
      <c r="A583" s="21" t="s">
        <v>682</v>
      </c>
      <c r="B583" s="18"/>
      <c r="C583" s="18"/>
      <c r="D583" s="18"/>
      <c r="E583" s="18"/>
      <c r="F583" s="323">
        <v>51.75</v>
      </c>
      <c r="G583" s="323">
        <v>-1.25</v>
      </c>
      <c r="H583" s="323" t="s">
        <v>659</v>
      </c>
    </row>
    <row r="584" spans="1:8">
      <c r="A584" s="21" t="s">
        <v>683</v>
      </c>
      <c r="B584" s="18"/>
      <c r="C584" s="18"/>
      <c r="D584" s="18"/>
      <c r="E584" s="18"/>
      <c r="F584" s="323">
        <v>51.75</v>
      </c>
      <c r="G584" s="323">
        <v>-0.25</v>
      </c>
      <c r="H584" s="323" t="s">
        <v>659</v>
      </c>
    </row>
    <row r="585" spans="1:8">
      <c r="A585" s="21" t="s">
        <v>684</v>
      </c>
      <c r="B585" s="18"/>
      <c r="C585" s="18"/>
      <c r="D585" s="18"/>
      <c r="E585" s="18"/>
      <c r="F585" s="323">
        <v>51.75</v>
      </c>
      <c r="G585" s="323">
        <v>0.75</v>
      </c>
      <c r="H585" s="323" t="s">
        <v>659</v>
      </c>
    </row>
    <row r="586" spans="1:8">
      <c r="A586" s="21" t="s">
        <v>685</v>
      </c>
      <c r="B586" s="18"/>
      <c r="C586" s="18"/>
      <c r="D586" s="18"/>
      <c r="E586" s="18"/>
      <c r="F586" s="323">
        <v>51.75</v>
      </c>
      <c r="G586" s="323">
        <v>1.75</v>
      </c>
      <c r="H586" s="323" t="s">
        <v>659</v>
      </c>
    </row>
    <row r="587" spans="1:8">
      <c r="A587" s="21" t="s">
        <v>686</v>
      </c>
      <c r="B587" s="18"/>
      <c r="C587" s="18"/>
      <c r="D587" s="18"/>
      <c r="E587" s="18"/>
      <c r="F587" s="323">
        <v>51.75</v>
      </c>
      <c r="G587" s="323">
        <v>2.75</v>
      </c>
      <c r="H587" s="323" t="s">
        <v>659</v>
      </c>
    </row>
    <row r="588" spans="1:8">
      <c r="A588" s="21" t="s">
        <v>687</v>
      </c>
      <c r="B588" s="18"/>
      <c r="C588" s="18"/>
      <c r="D588" s="18"/>
      <c r="E588" s="18"/>
      <c r="F588" s="323">
        <v>51.75</v>
      </c>
      <c r="G588" s="323">
        <v>3.75</v>
      </c>
      <c r="H588" s="323" t="s">
        <v>659</v>
      </c>
    </row>
    <row r="589" spans="1:8">
      <c r="A589" s="21" t="s">
        <v>688</v>
      </c>
      <c r="B589" s="18"/>
      <c r="C589" s="18"/>
      <c r="D589" s="18"/>
      <c r="E589" s="18"/>
      <c r="F589" s="323">
        <v>51.75</v>
      </c>
      <c r="G589" s="323">
        <v>4.75</v>
      </c>
      <c r="H589" s="323" t="s">
        <v>659</v>
      </c>
    </row>
    <row r="590" spans="1:8">
      <c r="A590" s="21" t="s">
        <v>689</v>
      </c>
      <c r="B590" s="18"/>
      <c r="C590" s="18"/>
      <c r="D590" s="18"/>
      <c r="E590" s="18"/>
      <c r="F590" s="323">
        <v>51.75</v>
      </c>
      <c r="G590" s="323">
        <v>5.75</v>
      </c>
      <c r="H590" s="323" t="s">
        <v>659</v>
      </c>
    </row>
    <row r="591" spans="1:8">
      <c r="A591" s="21" t="s">
        <v>690</v>
      </c>
      <c r="B591" s="18"/>
      <c r="C591" s="18"/>
      <c r="D591" s="18"/>
      <c r="E591" s="18"/>
      <c r="F591" s="323">
        <v>52.25</v>
      </c>
      <c r="G591" s="323">
        <v>-17.25</v>
      </c>
      <c r="H591" s="323" t="s">
        <v>515</v>
      </c>
    </row>
    <row r="592" spans="1:8">
      <c r="A592" s="21" t="s">
        <v>691</v>
      </c>
      <c r="B592" s="18"/>
      <c r="C592" s="18"/>
      <c r="D592" s="18"/>
      <c r="E592" s="18"/>
      <c r="F592" s="323">
        <v>52.25</v>
      </c>
      <c r="G592" s="323">
        <v>-16.25</v>
      </c>
      <c r="H592" s="323" t="s">
        <v>515</v>
      </c>
    </row>
    <row r="593" spans="1:8">
      <c r="A593" s="21" t="s">
        <v>692</v>
      </c>
      <c r="B593" s="18"/>
      <c r="C593" s="18"/>
      <c r="D593" s="18"/>
      <c r="E593" s="18"/>
      <c r="F593" s="323">
        <v>52.25</v>
      </c>
      <c r="G593" s="323">
        <v>-15.25</v>
      </c>
      <c r="H593" s="323" t="s">
        <v>515</v>
      </c>
    </row>
    <row r="594" spans="1:8">
      <c r="A594" s="21" t="s">
        <v>693</v>
      </c>
      <c r="B594" s="18"/>
      <c r="C594" s="18"/>
      <c r="D594" s="18"/>
      <c r="E594" s="18"/>
      <c r="F594" s="323">
        <v>52.25</v>
      </c>
      <c r="G594" s="323">
        <v>-14.25</v>
      </c>
      <c r="H594" s="323" t="s">
        <v>515</v>
      </c>
    </row>
    <row r="595" spans="1:8">
      <c r="A595" s="21" t="s">
        <v>694</v>
      </c>
      <c r="B595" s="18">
        <v>30.118000000000009</v>
      </c>
      <c r="C595" s="18"/>
      <c r="D595" s="18"/>
      <c r="E595" s="18"/>
      <c r="F595" s="323">
        <v>52.25</v>
      </c>
      <c r="G595" s="323">
        <v>-13.25</v>
      </c>
      <c r="H595" s="323" t="s">
        <v>515</v>
      </c>
    </row>
    <row r="596" spans="1:8">
      <c r="A596" s="21" t="s">
        <v>695</v>
      </c>
      <c r="B596" s="18"/>
      <c r="C596" s="18"/>
      <c r="D596" s="18"/>
      <c r="E596" s="18"/>
      <c r="F596" s="323">
        <v>52.25</v>
      </c>
      <c r="G596" s="323">
        <v>-12.25</v>
      </c>
      <c r="H596" s="323" t="s">
        <v>515</v>
      </c>
    </row>
    <row r="597" spans="1:8">
      <c r="A597" s="21" t="s">
        <v>696</v>
      </c>
      <c r="B597" s="18">
        <v>163.55095636078801</v>
      </c>
      <c r="C597" s="330">
        <v>9.3780397936624904E-2</v>
      </c>
      <c r="D597" s="330"/>
      <c r="E597" s="330">
        <v>2.898321639068201E-2</v>
      </c>
      <c r="F597" s="323">
        <v>52.25</v>
      </c>
      <c r="G597" s="323">
        <v>-11.25</v>
      </c>
      <c r="H597" s="323" t="s">
        <v>522</v>
      </c>
    </row>
    <row r="598" spans="1:8">
      <c r="A598" s="21" t="s">
        <v>697</v>
      </c>
      <c r="B598" s="18">
        <v>13.629246363399</v>
      </c>
      <c r="C598" s="330"/>
      <c r="D598" s="330"/>
      <c r="E598" s="330"/>
      <c r="F598" s="323">
        <v>52.25</v>
      </c>
      <c r="G598" s="323">
        <v>-10.25</v>
      </c>
      <c r="H598" s="323" t="s">
        <v>522</v>
      </c>
    </row>
    <row r="599" spans="1:8">
      <c r="A599" s="21" t="s">
        <v>698</v>
      </c>
      <c r="B599" s="18"/>
      <c r="C599" s="18"/>
      <c r="D599" s="18"/>
      <c r="E599" s="18"/>
      <c r="F599" s="323">
        <v>52.25</v>
      </c>
      <c r="G599" s="323">
        <v>-9.25</v>
      </c>
      <c r="H599" s="323" t="s">
        <v>522</v>
      </c>
    </row>
    <row r="600" spans="1:8">
      <c r="A600" s="21" t="s">
        <v>699</v>
      </c>
      <c r="B600" s="18"/>
      <c r="C600" s="18"/>
      <c r="D600" s="18"/>
      <c r="E600" s="18"/>
      <c r="F600" s="323">
        <v>52.25</v>
      </c>
      <c r="G600" s="323">
        <v>-8.25</v>
      </c>
      <c r="H600" s="323" t="s">
        <v>700</v>
      </c>
    </row>
    <row r="601" spans="1:8">
      <c r="A601" s="21" t="s">
        <v>701</v>
      </c>
      <c r="B601" s="18"/>
      <c r="C601" s="18"/>
      <c r="D601" s="18"/>
      <c r="E601" s="18"/>
      <c r="F601" s="323">
        <v>52.25</v>
      </c>
      <c r="G601" s="323">
        <v>-7.25</v>
      </c>
      <c r="H601" s="323" t="s">
        <v>700</v>
      </c>
    </row>
    <row r="602" spans="1:8">
      <c r="A602" s="21" t="s">
        <v>702</v>
      </c>
      <c r="B602" s="18"/>
      <c r="C602" s="18"/>
      <c r="D602" s="18"/>
      <c r="E602" s="18"/>
      <c r="F602" s="323">
        <v>52.25</v>
      </c>
      <c r="G602" s="323">
        <v>-6.25</v>
      </c>
      <c r="H602" s="323" t="s">
        <v>700</v>
      </c>
    </row>
    <row r="603" spans="1:8">
      <c r="A603" s="21" t="s">
        <v>703</v>
      </c>
      <c r="B603" s="18"/>
      <c r="C603" s="18"/>
      <c r="D603" s="18"/>
      <c r="E603" s="18"/>
      <c r="F603" s="323">
        <v>52.25</v>
      </c>
      <c r="G603" s="323">
        <v>-5.25</v>
      </c>
      <c r="H603" s="323" t="s">
        <v>700</v>
      </c>
    </row>
    <row r="604" spans="1:8">
      <c r="A604" s="21" t="s">
        <v>704</v>
      </c>
      <c r="B604" s="18"/>
      <c r="C604" s="18"/>
      <c r="D604" s="18"/>
      <c r="E604" s="18"/>
      <c r="F604" s="323">
        <v>52.25</v>
      </c>
      <c r="G604" s="323">
        <v>-4.25</v>
      </c>
      <c r="H604" s="323" t="s">
        <v>700</v>
      </c>
    </row>
    <row r="605" spans="1:8">
      <c r="A605" s="21" t="s">
        <v>705</v>
      </c>
      <c r="B605" s="18"/>
      <c r="C605" s="18"/>
      <c r="D605" s="18"/>
      <c r="E605" s="18"/>
      <c r="F605" s="323">
        <v>52.25</v>
      </c>
      <c r="G605" s="323">
        <v>-3.25</v>
      </c>
      <c r="H605" s="323" t="s">
        <v>700</v>
      </c>
    </row>
    <row r="606" spans="1:8">
      <c r="A606" s="21" t="s">
        <v>706</v>
      </c>
      <c r="B606" s="18"/>
      <c r="C606" s="18"/>
      <c r="D606" s="18"/>
      <c r="E606" s="18"/>
      <c r="F606" s="323">
        <v>52.25</v>
      </c>
      <c r="G606" s="323">
        <v>-2.25</v>
      </c>
      <c r="H606" s="323" t="s">
        <v>700</v>
      </c>
    </row>
    <row r="607" spans="1:8">
      <c r="A607" s="21" t="s">
        <v>707</v>
      </c>
      <c r="B607" s="18"/>
      <c r="C607" s="18"/>
      <c r="D607" s="18"/>
      <c r="E607" s="18"/>
      <c r="F607" s="323">
        <v>52.25</v>
      </c>
      <c r="G607" s="323">
        <v>-1.25</v>
      </c>
      <c r="H607" s="323" t="s">
        <v>659</v>
      </c>
    </row>
    <row r="608" spans="1:8">
      <c r="A608" s="21" t="s">
        <v>708</v>
      </c>
      <c r="B608" s="18"/>
      <c r="C608" s="18"/>
      <c r="D608" s="18"/>
      <c r="E608" s="18"/>
      <c r="F608" s="323">
        <v>52.25</v>
      </c>
      <c r="G608" s="323">
        <v>-0.25</v>
      </c>
      <c r="H608" s="323" t="s">
        <v>659</v>
      </c>
    </row>
    <row r="609" spans="1:8">
      <c r="A609" s="21" t="s">
        <v>709</v>
      </c>
      <c r="B609" s="18"/>
      <c r="C609" s="18"/>
      <c r="D609" s="18"/>
      <c r="E609" s="18"/>
      <c r="F609" s="323">
        <v>52.25</v>
      </c>
      <c r="G609" s="323">
        <v>0.75</v>
      </c>
      <c r="H609" s="323" t="s">
        <v>659</v>
      </c>
    </row>
    <row r="610" spans="1:8">
      <c r="A610" s="21" t="s">
        <v>710</v>
      </c>
      <c r="B610" s="18"/>
      <c r="C610" s="18"/>
      <c r="D610" s="18"/>
      <c r="E610" s="18"/>
      <c r="F610" s="323">
        <v>52.25</v>
      </c>
      <c r="G610" s="323">
        <v>1.75</v>
      </c>
      <c r="H610" s="323" t="s">
        <v>659</v>
      </c>
    </row>
    <row r="611" spans="1:8">
      <c r="A611" s="21" t="s">
        <v>711</v>
      </c>
      <c r="B611" s="18"/>
      <c r="C611" s="18"/>
      <c r="D611" s="18"/>
      <c r="E611" s="18"/>
      <c r="F611" s="323">
        <v>52.25</v>
      </c>
      <c r="G611" s="323">
        <v>2.75</v>
      </c>
      <c r="H611" s="323" t="s">
        <v>659</v>
      </c>
    </row>
    <row r="612" spans="1:8">
      <c r="A612" s="21" t="s">
        <v>712</v>
      </c>
      <c r="B612" s="18"/>
      <c r="C612" s="18"/>
      <c r="D612" s="18"/>
      <c r="E612" s="18"/>
      <c r="F612" s="323">
        <v>52.25</v>
      </c>
      <c r="G612" s="323">
        <v>3.75</v>
      </c>
      <c r="H612" s="323" t="s">
        <v>659</v>
      </c>
    </row>
    <row r="613" spans="1:8">
      <c r="A613" s="21" t="s">
        <v>713</v>
      </c>
      <c r="B613" s="18"/>
      <c r="C613" s="18"/>
      <c r="D613" s="18"/>
      <c r="E613" s="18"/>
      <c r="F613" s="323">
        <v>52.25</v>
      </c>
      <c r="G613" s="323">
        <v>4.75</v>
      </c>
      <c r="H613" s="323" t="s">
        <v>659</v>
      </c>
    </row>
    <row r="614" spans="1:8">
      <c r="A614" s="21" t="s">
        <v>714</v>
      </c>
      <c r="B614" s="18"/>
      <c r="C614" s="18"/>
      <c r="D614" s="18"/>
      <c r="E614" s="18"/>
      <c r="F614" s="323">
        <v>52.25</v>
      </c>
      <c r="G614" s="323">
        <v>5.75</v>
      </c>
      <c r="H614" s="323" t="s">
        <v>659</v>
      </c>
    </row>
    <row r="615" spans="1:8">
      <c r="A615" s="21" t="s">
        <v>715</v>
      </c>
      <c r="B615" s="18"/>
      <c r="C615" s="18"/>
      <c r="D615" s="18"/>
      <c r="E615" s="18"/>
      <c r="F615" s="323">
        <v>52.25</v>
      </c>
      <c r="G615" s="323">
        <v>6.75</v>
      </c>
      <c r="H615" s="323" t="s">
        <v>659</v>
      </c>
    </row>
    <row r="616" spans="1:8">
      <c r="A616" s="21" t="s">
        <v>716</v>
      </c>
      <c r="B616" s="18"/>
      <c r="C616" s="18"/>
      <c r="D616" s="18"/>
      <c r="E616" s="18"/>
      <c r="F616" s="323">
        <v>52.75</v>
      </c>
      <c r="G616" s="323">
        <v>-17.25</v>
      </c>
      <c r="H616" s="323" t="s">
        <v>717</v>
      </c>
    </row>
    <row r="617" spans="1:8">
      <c r="A617" s="21" t="s">
        <v>718</v>
      </c>
      <c r="B617" s="18"/>
      <c r="C617" s="18"/>
      <c r="D617" s="18"/>
      <c r="E617" s="18"/>
      <c r="F617" s="323">
        <v>52.75</v>
      </c>
      <c r="G617" s="323">
        <v>-16.25</v>
      </c>
      <c r="H617" s="323" t="s">
        <v>717</v>
      </c>
    </row>
    <row r="618" spans="1:8">
      <c r="A618" s="21" t="s">
        <v>719</v>
      </c>
      <c r="B618" s="18"/>
      <c r="C618" s="18"/>
      <c r="D618" s="18"/>
      <c r="E618" s="18"/>
      <c r="F618" s="323">
        <v>52.75</v>
      </c>
      <c r="G618" s="323">
        <v>-15.25</v>
      </c>
      <c r="H618" s="323" t="s">
        <v>717</v>
      </c>
    </row>
    <row r="619" spans="1:8">
      <c r="A619" s="21" t="s">
        <v>720</v>
      </c>
      <c r="B619" s="18"/>
      <c r="C619" s="18"/>
      <c r="D619" s="18"/>
      <c r="E619" s="18"/>
      <c r="F619" s="323">
        <v>52.75</v>
      </c>
      <c r="G619" s="323">
        <v>-14.25</v>
      </c>
      <c r="H619" s="323" t="s">
        <v>717</v>
      </c>
    </row>
    <row r="620" spans="1:8">
      <c r="A620" s="21" t="s">
        <v>721</v>
      </c>
      <c r="B620" s="18"/>
      <c r="C620" s="18"/>
      <c r="D620" s="18"/>
      <c r="E620" s="18"/>
      <c r="F620" s="323">
        <v>52.75</v>
      </c>
      <c r="G620" s="323">
        <v>-13.25</v>
      </c>
      <c r="H620" s="323" t="s">
        <v>717</v>
      </c>
    </row>
    <row r="621" spans="1:8">
      <c r="A621" s="21" t="s">
        <v>722</v>
      </c>
      <c r="B621" s="18">
        <v>26.60362146384951</v>
      </c>
      <c r="C621" s="18"/>
      <c r="D621" s="18"/>
      <c r="E621" s="18"/>
      <c r="F621" s="323">
        <v>52.75</v>
      </c>
      <c r="G621" s="323">
        <v>-12.25</v>
      </c>
      <c r="H621" s="323" t="s">
        <v>717</v>
      </c>
    </row>
    <row r="622" spans="1:8">
      <c r="A622" s="21" t="s">
        <v>723</v>
      </c>
      <c r="B622" s="330">
        <v>169.8743156566365</v>
      </c>
      <c r="C622" s="330">
        <v>0.16654615384615379</v>
      </c>
      <c r="D622" s="330"/>
      <c r="E622" s="330">
        <v>78.18270738079687</v>
      </c>
      <c r="F622" s="323">
        <v>52.75</v>
      </c>
      <c r="G622" s="323">
        <v>-11.25</v>
      </c>
      <c r="H622" s="323" t="s">
        <v>724</v>
      </c>
    </row>
    <row r="623" spans="1:8">
      <c r="A623" s="21" t="s">
        <v>725</v>
      </c>
      <c r="B623" s="330"/>
      <c r="C623" s="330"/>
      <c r="D623" s="330"/>
      <c r="E623" s="330"/>
      <c r="F623" s="323">
        <v>52.75</v>
      </c>
      <c r="G623" s="323">
        <v>-10.25</v>
      </c>
      <c r="H623" s="323" t="s">
        <v>724</v>
      </c>
    </row>
    <row r="624" spans="1:8">
      <c r="A624" s="21" t="s">
        <v>726</v>
      </c>
      <c r="B624" s="330"/>
      <c r="C624" s="330"/>
      <c r="D624" s="330"/>
      <c r="E624" s="330"/>
      <c r="F624" s="323">
        <v>52.75</v>
      </c>
      <c r="G624" s="323">
        <v>-9.25</v>
      </c>
      <c r="H624" s="323" t="s">
        <v>724</v>
      </c>
    </row>
    <row r="625" spans="1:8">
      <c r="A625" s="21" t="s">
        <v>727</v>
      </c>
      <c r="B625" s="18"/>
      <c r="C625" s="18"/>
      <c r="D625" s="18"/>
      <c r="E625" s="18"/>
      <c r="F625" s="323">
        <v>52.75</v>
      </c>
      <c r="G625" s="323">
        <v>-8.25</v>
      </c>
      <c r="H625" s="323" t="s">
        <v>724</v>
      </c>
    </row>
    <row r="626" spans="1:8">
      <c r="A626" s="21" t="s">
        <v>728</v>
      </c>
      <c r="B626" s="18"/>
      <c r="C626" s="18"/>
      <c r="D626" s="18"/>
      <c r="E626" s="18"/>
      <c r="F626" s="323">
        <v>52.75</v>
      </c>
      <c r="G626" s="323">
        <v>-7.25</v>
      </c>
      <c r="H626" s="323" t="s">
        <v>724</v>
      </c>
    </row>
    <row r="627" spans="1:8">
      <c r="A627" s="21" t="s">
        <v>729</v>
      </c>
      <c r="B627" s="18"/>
      <c r="C627" s="18"/>
      <c r="D627" s="18"/>
      <c r="E627" s="18"/>
      <c r="F627" s="323">
        <v>52.75</v>
      </c>
      <c r="G627" s="323">
        <v>-6.25</v>
      </c>
      <c r="H627" s="323" t="s">
        <v>700</v>
      </c>
    </row>
    <row r="628" spans="1:8">
      <c r="A628" s="21" t="s">
        <v>730</v>
      </c>
      <c r="B628" s="18"/>
      <c r="C628" s="18"/>
      <c r="D628" s="18"/>
      <c r="E628" s="18"/>
      <c r="F628" s="323">
        <v>52.75</v>
      </c>
      <c r="G628" s="323">
        <v>-5.25</v>
      </c>
      <c r="H628" s="323" t="s">
        <v>700</v>
      </c>
    </row>
    <row r="629" spans="1:8">
      <c r="A629" s="21" t="s">
        <v>731</v>
      </c>
      <c r="B629" s="18"/>
      <c r="C629" s="18"/>
      <c r="D629" s="18"/>
      <c r="E629" s="18"/>
      <c r="F629" s="323">
        <v>52.75</v>
      </c>
      <c r="G629" s="323">
        <v>-4.25</v>
      </c>
      <c r="H629" s="323" t="s">
        <v>700</v>
      </c>
    </row>
    <row r="630" spans="1:8">
      <c r="A630" s="21" t="s">
        <v>732</v>
      </c>
      <c r="B630" s="18"/>
      <c r="C630" s="18"/>
      <c r="D630" s="18"/>
      <c r="E630" s="18"/>
      <c r="F630" s="323">
        <v>52.75</v>
      </c>
      <c r="G630" s="323">
        <v>-3.25</v>
      </c>
      <c r="H630" s="323" t="s">
        <v>700</v>
      </c>
    </row>
    <row r="631" spans="1:8">
      <c r="A631" s="21" t="s">
        <v>733</v>
      </c>
      <c r="B631" s="18"/>
      <c r="C631" s="18"/>
      <c r="D631" s="18"/>
      <c r="E631" s="18"/>
      <c r="F631" s="323">
        <v>52.75</v>
      </c>
      <c r="G631" s="323">
        <v>-2.25</v>
      </c>
      <c r="H631" s="323" t="s">
        <v>700</v>
      </c>
    </row>
    <row r="632" spans="1:8">
      <c r="A632" s="21" t="s">
        <v>734</v>
      </c>
      <c r="B632" s="18"/>
      <c r="C632" s="18"/>
      <c r="D632" s="18"/>
      <c r="E632" s="18"/>
      <c r="F632" s="323">
        <v>52.75</v>
      </c>
      <c r="G632" s="323">
        <v>-1.25</v>
      </c>
      <c r="H632" s="323" t="s">
        <v>659</v>
      </c>
    </row>
    <row r="633" spans="1:8">
      <c r="A633" s="21" t="s">
        <v>735</v>
      </c>
      <c r="B633" s="18"/>
      <c r="C633" s="18"/>
      <c r="D633" s="18"/>
      <c r="E633" s="18"/>
      <c r="F633" s="323">
        <v>52.75</v>
      </c>
      <c r="G633" s="323">
        <v>-0.25</v>
      </c>
      <c r="H633" s="323" t="s">
        <v>659</v>
      </c>
    </row>
    <row r="634" spans="1:8">
      <c r="A634" s="21" t="s">
        <v>736</v>
      </c>
      <c r="B634" s="18"/>
      <c r="C634" s="18"/>
      <c r="D634" s="18"/>
      <c r="E634" s="18"/>
      <c r="F634" s="323">
        <v>52.75</v>
      </c>
      <c r="G634" s="323">
        <v>0.75</v>
      </c>
      <c r="H634" s="323" t="s">
        <v>659</v>
      </c>
    </row>
    <row r="635" spans="1:8">
      <c r="A635" s="21" t="s">
        <v>737</v>
      </c>
      <c r="B635" s="18"/>
      <c r="C635" s="18"/>
      <c r="D635" s="18"/>
      <c r="E635" s="18"/>
      <c r="F635" s="323">
        <v>52.75</v>
      </c>
      <c r="G635" s="323">
        <v>1.75</v>
      </c>
      <c r="H635" s="323" t="s">
        <v>659</v>
      </c>
    </row>
    <row r="636" spans="1:8">
      <c r="A636" s="21" t="s">
        <v>738</v>
      </c>
      <c r="B636" s="18"/>
      <c r="C636" s="18"/>
      <c r="D636" s="18"/>
      <c r="E636" s="18"/>
      <c r="F636" s="323">
        <v>52.75</v>
      </c>
      <c r="G636" s="323">
        <v>2.75</v>
      </c>
      <c r="H636" s="323" t="s">
        <v>659</v>
      </c>
    </row>
    <row r="637" spans="1:8">
      <c r="A637" s="21" t="s">
        <v>739</v>
      </c>
      <c r="B637" s="18"/>
      <c r="C637" s="18"/>
      <c r="D637" s="18"/>
      <c r="E637" s="18"/>
      <c r="F637" s="323">
        <v>52.75</v>
      </c>
      <c r="G637" s="323">
        <v>3.75</v>
      </c>
      <c r="H637" s="323" t="s">
        <v>659</v>
      </c>
    </row>
    <row r="638" spans="1:8">
      <c r="A638" s="21" t="s">
        <v>740</v>
      </c>
      <c r="B638" s="18"/>
      <c r="C638" s="18"/>
      <c r="D638" s="18"/>
      <c r="E638" s="18"/>
      <c r="F638" s="323">
        <v>52.75</v>
      </c>
      <c r="G638" s="323">
        <v>4.75</v>
      </c>
      <c r="H638" s="323" t="s">
        <v>659</v>
      </c>
    </row>
    <row r="639" spans="1:8">
      <c r="A639" s="21" t="s">
        <v>741</v>
      </c>
      <c r="B639" s="18"/>
      <c r="C639" s="18"/>
      <c r="D639" s="18"/>
      <c r="E639" s="18"/>
      <c r="F639" s="323">
        <v>52.75</v>
      </c>
      <c r="G639" s="323">
        <v>5.75</v>
      </c>
      <c r="H639" s="323" t="s">
        <v>659</v>
      </c>
    </row>
    <row r="640" spans="1:8">
      <c r="A640" s="21" t="s">
        <v>742</v>
      </c>
      <c r="B640" s="18"/>
      <c r="C640" s="18"/>
      <c r="D640" s="18"/>
      <c r="E640" s="18"/>
      <c r="F640" s="323">
        <v>52.75</v>
      </c>
      <c r="G640" s="323">
        <v>6.75</v>
      </c>
      <c r="H640" s="323" t="s">
        <v>659</v>
      </c>
    </row>
    <row r="641" spans="1:8">
      <c r="A641" s="21" t="s">
        <v>743</v>
      </c>
      <c r="B641" s="18"/>
      <c r="C641" s="18"/>
      <c r="D641" s="18"/>
      <c r="E641" s="18"/>
      <c r="F641" s="323">
        <v>52.75</v>
      </c>
      <c r="G641" s="323">
        <v>7.75</v>
      </c>
      <c r="H641" s="323" t="s">
        <v>659</v>
      </c>
    </row>
    <row r="642" spans="1:8">
      <c r="A642" s="21" t="s">
        <v>744</v>
      </c>
      <c r="B642" s="18"/>
      <c r="C642" s="18"/>
      <c r="D642" s="18"/>
      <c r="E642" s="18"/>
      <c r="F642" s="323">
        <v>52.75</v>
      </c>
      <c r="G642" s="323">
        <v>8.75</v>
      </c>
      <c r="H642" s="323" t="s">
        <v>659</v>
      </c>
    </row>
    <row r="643" spans="1:8">
      <c r="A643" s="21" t="s">
        <v>745</v>
      </c>
      <c r="B643" s="18"/>
      <c r="C643" s="18"/>
      <c r="D643" s="18"/>
      <c r="E643" s="18"/>
      <c r="F643" s="323">
        <v>52.75</v>
      </c>
      <c r="G643" s="323">
        <v>9.75</v>
      </c>
      <c r="H643" s="323" t="s">
        <v>659</v>
      </c>
    </row>
    <row r="644" spans="1:8">
      <c r="A644" s="21" t="s">
        <v>746</v>
      </c>
      <c r="B644" s="18"/>
      <c r="C644" s="18"/>
      <c r="D644" s="18"/>
      <c r="E644" s="18"/>
      <c r="F644" s="323">
        <v>53.25</v>
      </c>
      <c r="G644" s="323">
        <v>-17.25</v>
      </c>
      <c r="H644" s="323" t="s">
        <v>717</v>
      </c>
    </row>
    <row r="645" spans="1:8">
      <c r="A645" s="21" t="s">
        <v>747</v>
      </c>
      <c r="B645" s="18"/>
      <c r="C645" s="18"/>
      <c r="D645" s="18"/>
      <c r="E645" s="18"/>
      <c r="F645" s="323">
        <v>53.25</v>
      </c>
      <c r="G645" s="323">
        <v>-16.25</v>
      </c>
      <c r="H645" s="323" t="s">
        <v>717</v>
      </c>
    </row>
    <row r="646" spans="1:8">
      <c r="A646" s="21" t="s">
        <v>748</v>
      </c>
      <c r="B646" s="18"/>
      <c r="C646" s="18"/>
      <c r="D646" s="18"/>
      <c r="E646" s="18"/>
      <c r="F646" s="323">
        <v>53.25</v>
      </c>
      <c r="G646" s="323">
        <v>-15.25</v>
      </c>
      <c r="H646" s="323" t="s">
        <v>717</v>
      </c>
    </row>
    <row r="647" spans="1:8">
      <c r="A647" s="21" t="s">
        <v>749</v>
      </c>
      <c r="B647" s="18"/>
      <c r="C647" s="18"/>
      <c r="D647" s="18"/>
      <c r="E647" s="18"/>
      <c r="F647" s="323">
        <v>53.25</v>
      </c>
      <c r="G647" s="323">
        <v>-14.25</v>
      </c>
      <c r="H647" s="323" t="s">
        <v>717</v>
      </c>
    </row>
    <row r="648" spans="1:8">
      <c r="A648" s="21" t="s">
        <v>750</v>
      </c>
      <c r="B648" s="18"/>
      <c r="C648" s="18"/>
      <c r="D648" s="18"/>
      <c r="E648" s="18"/>
      <c r="F648" s="323">
        <v>53.25</v>
      </c>
      <c r="G648" s="323">
        <v>-13.25</v>
      </c>
      <c r="H648" s="323" t="s">
        <v>717</v>
      </c>
    </row>
    <row r="649" spans="1:8">
      <c r="A649" s="21" t="s">
        <v>751</v>
      </c>
      <c r="B649" s="18">
        <v>268.27070853615049</v>
      </c>
      <c r="C649" s="18">
        <v>0.26069999999999999</v>
      </c>
      <c r="D649" s="18"/>
      <c r="E649" s="18"/>
      <c r="F649" s="323">
        <v>53.25</v>
      </c>
      <c r="G649" s="323">
        <v>-12.25</v>
      </c>
      <c r="H649" s="323" t="s">
        <v>717</v>
      </c>
    </row>
    <row r="650" spans="1:8">
      <c r="A650" s="21" t="s">
        <v>752</v>
      </c>
      <c r="B650" s="330">
        <v>180.5664049362012</v>
      </c>
      <c r="C650" s="330">
        <v>0.45205384615384608</v>
      </c>
      <c r="D650" s="330"/>
      <c r="E650" s="330">
        <v>1563.6541476159371</v>
      </c>
      <c r="F650" s="323">
        <v>53.25</v>
      </c>
      <c r="G650" s="323">
        <v>-11.25</v>
      </c>
      <c r="H650" s="323" t="s">
        <v>724</v>
      </c>
    </row>
    <row r="651" spans="1:8">
      <c r="A651" s="21" t="s">
        <v>753</v>
      </c>
      <c r="B651" s="330">
        <v>80.940115106985616</v>
      </c>
      <c r="C651" s="330"/>
      <c r="D651" s="330"/>
      <c r="E651" s="330"/>
      <c r="F651" s="323">
        <v>53.25</v>
      </c>
      <c r="G651" s="323">
        <v>-10.25</v>
      </c>
      <c r="H651" s="323" t="s">
        <v>724</v>
      </c>
    </row>
    <row r="652" spans="1:8">
      <c r="A652" s="21" t="s">
        <v>754</v>
      </c>
      <c r="B652" s="330"/>
      <c r="C652" s="330"/>
      <c r="D652" s="330"/>
      <c r="E652" s="330"/>
      <c r="F652" s="323">
        <v>53.25</v>
      </c>
      <c r="G652" s="323">
        <v>-9.25</v>
      </c>
      <c r="H652" s="323" t="s">
        <v>724</v>
      </c>
    </row>
    <row r="653" spans="1:8">
      <c r="A653" s="21" t="s">
        <v>755</v>
      </c>
      <c r="B653" s="18"/>
      <c r="C653" s="18"/>
      <c r="D653" s="18"/>
      <c r="E653" s="18"/>
      <c r="F653" s="323">
        <v>53.25</v>
      </c>
      <c r="G653" s="323">
        <v>-8.25</v>
      </c>
      <c r="H653" s="323" t="s">
        <v>724</v>
      </c>
    </row>
    <row r="654" spans="1:8">
      <c r="A654" s="21" t="s">
        <v>756</v>
      </c>
      <c r="B654" s="18"/>
      <c r="C654" s="18"/>
      <c r="D654" s="18"/>
      <c r="E654" s="18"/>
      <c r="F654" s="323">
        <v>53.25</v>
      </c>
      <c r="G654" s="323">
        <v>-7.25</v>
      </c>
      <c r="H654" s="323" t="s">
        <v>724</v>
      </c>
    </row>
    <row r="655" spans="1:8">
      <c r="A655" s="21" t="s">
        <v>757</v>
      </c>
      <c r="B655" s="18"/>
      <c r="C655" s="18"/>
      <c r="D655" s="18"/>
      <c r="E655" s="18"/>
      <c r="F655" s="323">
        <v>53.25</v>
      </c>
      <c r="G655" s="323">
        <v>-6.25</v>
      </c>
      <c r="H655" s="323" t="s">
        <v>700</v>
      </c>
    </row>
    <row r="656" spans="1:8">
      <c r="A656" s="21" t="s">
        <v>758</v>
      </c>
      <c r="B656" s="18"/>
      <c r="C656" s="18"/>
      <c r="D656" s="18"/>
      <c r="E656" s="18"/>
      <c r="F656" s="323">
        <v>53.25</v>
      </c>
      <c r="G656" s="323">
        <v>-5.25</v>
      </c>
      <c r="H656" s="323" t="s">
        <v>700</v>
      </c>
    </row>
    <row r="657" spans="1:8">
      <c r="A657" s="21" t="s">
        <v>759</v>
      </c>
      <c r="B657" s="18"/>
      <c r="C657" s="18"/>
      <c r="D657" s="18"/>
      <c r="E657" s="18"/>
      <c r="F657" s="323">
        <v>53.25</v>
      </c>
      <c r="G657" s="323">
        <v>-4.25</v>
      </c>
      <c r="H657" s="323" t="s">
        <v>700</v>
      </c>
    </row>
    <row r="658" spans="1:8">
      <c r="A658" s="21" t="s">
        <v>760</v>
      </c>
      <c r="B658" s="18"/>
      <c r="C658" s="18"/>
      <c r="D658" s="18"/>
      <c r="E658" s="18"/>
      <c r="F658" s="323">
        <v>53.25</v>
      </c>
      <c r="G658" s="323">
        <v>-3.25</v>
      </c>
      <c r="H658" s="323" t="s">
        <v>700</v>
      </c>
    </row>
    <row r="659" spans="1:8">
      <c r="A659" s="21" t="s">
        <v>761</v>
      </c>
      <c r="B659" s="18"/>
      <c r="C659" s="18"/>
      <c r="D659" s="18"/>
      <c r="E659" s="18"/>
      <c r="F659" s="323">
        <v>53.25</v>
      </c>
      <c r="G659" s="323">
        <v>-2.25</v>
      </c>
      <c r="H659" s="323" t="s">
        <v>700</v>
      </c>
    </row>
    <row r="660" spans="1:8">
      <c r="A660" s="21" t="s">
        <v>762</v>
      </c>
      <c r="B660" s="18"/>
      <c r="C660" s="18"/>
      <c r="D660" s="18"/>
      <c r="E660" s="18"/>
      <c r="F660" s="323">
        <v>53.25</v>
      </c>
      <c r="G660" s="323">
        <v>-1.25</v>
      </c>
      <c r="H660" s="323" t="s">
        <v>763</v>
      </c>
    </row>
    <row r="661" spans="1:8">
      <c r="A661" s="21" t="s">
        <v>764</v>
      </c>
      <c r="B661" s="18"/>
      <c r="C661" s="18"/>
      <c r="D661" s="18"/>
      <c r="E661" s="18"/>
      <c r="F661" s="323">
        <v>53.25</v>
      </c>
      <c r="G661" s="323">
        <v>-0.25</v>
      </c>
      <c r="H661" s="323" t="s">
        <v>763</v>
      </c>
    </row>
    <row r="662" spans="1:8">
      <c r="A662" s="21" t="s">
        <v>765</v>
      </c>
      <c r="B662" s="18"/>
      <c r="C662" s="18"/>
      <c r="D662" s="18"/>
      <c r="E662" s="18"/>
      <c r="F662" s="323">
        <v>53.25</v>
      </c>
      <c r="G662" s="323">
        <v>0.75</v>
      </c>
      <c r="H662" s="323" t="s">
        <v>763</v>
      </c>
    </row>
    <row r="663" spans="1:8">
      <c r="A663" s="21" t="s">
        <v>766</v>
      </c>
      <c r="B663" s="18"/>
      <c r="C663" s="18"/>
      <c r="D663" s="18"/>
      <c r="E663" s="18"/>
      <c r="F663" s="323">
        <v>53.25</v>
      </c>
      <c r="G663" s="323">
        <v>1.75</v>
      </c>
      <c r="H663" s="323" t="s">
        <v>763</v>
      </c>
    </row>
    <row r="664" spans="1:8">
      <c r="A664" s="21" t="s">
        <v>767</v>
      </c>
      <c r="B664" s="18"/>
      <c r="C664" s="18"/>
      <c r="D664" s="18"/>
      <c r="E664" s="18"/>
      <c r="F664" s="323">
        <v>53.25</v>
      </c>
      <c r="G664" s="323">
        <v>2.75</v>
      </c>
      <c r="H664" s="323" t="s">
        <v>763</v>
      </c>
    </row>
    <row r="665" spans="1:8">
      <c r="A665" s="21" t="s">
        <v>768</v>
      </c>
      <c r="B665" s="18"/>
      <c r="C665" s="18"/>
      <c r="D665" s="18"/>
      <c r="E665" s="18"/>
      <c r="F665" s="323">
        <v>53.25</v>
      </c>
      <c r="G665" s="323">
        <v>3.75</v>
      </c>
      <c r="H665" s="323" t="s">
        <v>763</v>
      </c>
    </row>
    <row r="666" spans="1:8">
      <c r="A666" s="21" t="s">
        <v>769</v>
      </c>
      <c r="B666" s="18"/>
      <c r="C666" s="18"/>
      <c r="D666" s="18"/>
      <c r="E666" s="18"/>
      <c r="F666" s="323">
        <v>53.25</v>
      </c>
      <c r="G666" s="323">
        <v>4.75</v>
      </c>
      <c r="H666" s="323" t="s">
        <v>763</v>
      </c>
    </row>
    <row r="667" spans="1:8">
      <c r="A667" s="21" t="s">
        <v>770</v>
      </c>
      <c r="B667" s="18"/>
      <c r="C667" s="18"/>
      <c r="D667" s="18"/>
      <c r="E667" s="18"/>
      <c r="F667" s="323">
        <v>53.25</v>
      </c>
      <c r="G667" s="323">
        <v>5.75</v>
      </c>
      <c r="H667" s="323" t="s">
        <v>763</v>
      </c>
    </row>
    <row r="668" spans="1:8">
      <c r="A668" s="21" t="s">
        <v>771</v>
      </c>
      <c r="B668" s="18"/>
      <c r="C668" s="18"/>
      <c r="D668" s="18"/>
      <c r="E668" s="18"/>
      <c r="F668" s="323">
        <v>53.25</v>
      </c>
      <c r="G668" s="323">
        <v>6.75</v>
      </c>
      <c r="H668" s="323" t="s">
        <v>763</v>
      </c>
    </row>
    <row r="669" spans="1:8">
      <c r="A669" s="21" t="s">
        <v>772</v>
      </c>
      <c r="B669" s="18"/>
      <c r="C669" s="18"/>
      <c r="D669" s="18"/>
      <c r="E669" s="18"/>
      <c r="F669" s="323">
        <v>53.25</v>
      </c>
      <c r="G669" s="323">
        <v>7.75</v>
      </c>
      <c r="H669" s="323" t="s">
        <v>763</v>
      </c>
    </row>
    <row r="670" spans="1:8">
      <c r="A670" s="21" t="s">
        <v>773</v>
      </c>
      <c r="B670" s="18"/>
      <c r="C670" s="18"/>
      <c r="D670" s="18"/>
      <c r="E670" s="18"/>
      <c r="F670" s="323">
        <v>53.25</v>
      </c>
      <c r="G670" s="323">
        <v>8.75</v>
      </c>
      <c r="H670" s="323" t="s">
        <v>763</v>
      </c>
    </row>
    <row r="671" spans="1:8">
      <c r="A671" s="21" t="s">
        <v>774</v>
      </c>
      <c r="B671" s="18"/>
      <c r="C671" s="18"/>
      <c r="D671" s="18"/>
      <c r="E671" s="18"/>
      <c r="F671" s="323">
        <v>53.25</v>
      </c>
      <c r="G671" s="323">
        <v>9.75</v>
      </c>
      <c r="H671" s="323" t="s">
        <v>763</v>
      </c>
    </row>
    <row r="672" spans="1:8">
      <c r="A672" s="21" t="s">
        <v>775</v>
      </c>
      <c r="B672" s="18"/>
      <c r="C672" s="18"/>
      <c r="D672" s="18"/>
      <c r="E672" s="18"/>
      <c r="F672" s="323">
        <v>53.75</v>
      </c>
      <c r="G672" s="323">
        <v>-17.25</v>
      </c>
      <c r="H672" s="323" t="s">
        <v>717</v>
      </c>
    </row>
    <row r="673" spans="1:8">
      <c r="A673" s="21" t="s">
        <v>776</v>
      </c>
      <c r="B673" s="18"/>
      <c r="C673" s="18"/>
      <c r="D673" s="18"/>
      <c r="E673" s="18"/>
      <c r="F673" s="323">
        <v>53.75</v>
      </c>
      <c r="G673" s="323">
        <v>-16.25</v>
      </c>
      <c r="H673" s="323" t="s">
        <v>717</v>
      </c>
    </row>
    <row r="674" spans="1:8">
      <c r="A674" s="21" t="s">
        <v>777</v>
      </c>
      <c r="B674" s="18"/>
      <c r="C674" s="18"/>
      <c r="D674" s="18"/>
      <c r="E674" s="18"/>
      <c r="F674" s="323">
        <v>53.75</v>
      </c>
      <c r="G674" s="323">
        <v>-15.25</v>
      </c>
      <c r="H674" s="323" t="s">
        <v>717</v>
      </c>
    </row>
    <row r="675" spans="1:8">
      <c r="A675" s="21" t="s">
        <v>778</v>
      </c>
      <c r="B675" s="18"/>
      <c r="C675" s="18"/>
      <c r="D675" s="18"/>
      <c r="E675" s="18"/>
      <c r="F675" s="323">
        <v>53.75</v>
      </c>
      <c r="G675" s="323">
        <v>-14.25</v>
      </c>
      <c r="H675" s="323" t="s">
        <v>717</v>
      </c>
    </row>
    <row r="676" spans="1:8">
      <c r="A676" s="21" t="s">
        <v>779</v>
      </c>
      <c r="B676" s="18"/>
      <c r="C676" s="18"/>
      <c r="D676" s="18"/>
      <c r="E676" s="18"/>
      <c r="F676" s="323">
        <v>53.75</v>
      </c>
      <c r="G676" s="323">
        <v>-13.25</v>
      </c>
      <c r="H676" s="323" t="s">
        <v>717</v>
      </c>
    </row>
    <row r="677" spans="1:8">
      <c r="A677" s="21" t="s">
        <v>780</v>
      </c>
      <c r="B677" s="18"/>
      <c r="C677" s="18"/>
      <c r="D677" s="18"/>
      <c r="E677" s="18"/>
      <c r="F677" s="323">
        <v>53.75</v>
      </c>
      <c r="G677" s="323">
        <v>-12.25</v>
      </c>
      <c r="H677" s="323" t="s">
        <v>717</v>
      </c>
    </row>
    <row r="678" spans="1:8">
      <c r="A678" s="21" t="s">
        <v>781</v>
      </c>
      <c r="B678" s="330">
        <v>1124.1682653748001</v>
      </c>
      <c r="C678" s="330"/>
      <c r="D678" s="330"/>
      <c r="E678" s="330">
        <v>446.75832789026782</v>
      </c>
      <c r="F678" s="323">
        <v>53.75</v>
      </c>
      <c r="G678" s="323">
        <v>-11.25</v>
      </c>
      <c r="H678" s="323" t="s">
        <v>724</v>
      </c>
    </row>
    <row r="679" spans="1:8">
      <c r="A679" s="21" t="s">
        <v>782</v>
      </c>
      <c r="B679" s="330">
        <v>74.94455102498668</v>
      </c>
      <c r="C679" s="330"/>
      <c r="D679" s="330"/>
      <c r="E679" s="330">
        <v>41.325145329849782</v>
      </c>
      <c r="F679" s="323">
        <v>53.75</v>
      </c>
      <c r="G679" s="323">
        <v>-10.25</v>
      </c>
      <c r="H679" s="323" t="s">
        <v>724</v>
      </c>
    </row>
    <row r="680" spans="1:8">
      <c r="A680" s="21" t="s">
        <v>783</v>
      </c>
      <c r="B680" s="330"/>
      <c r="C680" s="330"/>
      <c r="D680" s="330"/>
      <c r="E680" s="330"/>
      <c r="F680" s="323">
        <v>53.75</v>
      </c>
      <c r="G680" s="323">
        <v>-9.25</v>
      </c>
      <c r="H680" s="323" t="s">
        <v>724</v>
      </c>
    </row>
    <row r="681" spans="1:8">
      <c r="A681" s="21" t="s">
        <v>784</v>
      </c>
      <c r="B681" s="18"/>
      <c r="C681" s="18"/>
      <c r="D681" s="18"/>
      <c r="E681" s="18"/>
      <c r="F681" s="323">
        <v>53.75</v>
      </c>
      <c r="G681" s="323">
        <v>-8.25</v>
      </c>
      <c r="H681" s="323" t="s">
        <v>724</v>
      </c>
    </row>
    <row r="682" spans="1:8">
      <c r="A682" s="21" t="s">
        <v>785</v>
      </c>
      <c r="B682" s="18"/>
      <c r="C682" s="18"/>
      <c r="D682" s="18"/>
      <c r="E682" s="18"/>
      <c r="F682" s="323">
        <v>53.75</v>
      </c>
      <c r="G682" s="323">
        <v>-7.25</v>
      </c>
      <c r="H682" s="323" t="s">
        <v>724</v>
      </c>
    </row>
    <row r="683" spans="1:8">
      <c r="A683" s="21" t="s">
        <v>786</v>
      </c>
      <c r="B683" s="18"/>
      <c r="C683" s="18"/>
      <c r="D683" s="18"/>
      <c r="E683" s="18"/>
      <c r="F683" s="323">
        <v>53.75</v>
      </c>
      <c r="G683" s="323">
        <v>-6.25</v>
      </c>
      <c r="H683" s="323" t="s">
        <v>700</v>
      </c>
    </row>
    <row r="684" spans="1:8">
      <c r="A684" s="21" t="s">
        <v>787</v>
      </c>
      <c r="B684" s="18"/>
      <c r="C684" s="18"/>
      <c r="D684" s="18">
        <v>0.24</v>
      </c>
      <c r="E684" s="18"/>
      <c r="F684" s="323">
        <v>53.75</v>
      </c>
      <c r="G684" s="323">
        <v>-5.25</v>
      </c>
      <c r="H684" s="323" t="s">
        <v>700</v>
      </c>
    </row>
    <row r="685" spans="1:8">
      <c r="A685" s="21" t="s">
        <v>788</v>
      </c>
      <c r="B685" s="18"/>
      <c r="C685" s="18"/>
      <c r="D685" s="18"/>
      <c r="E685" s="18"/>
      <c r="F685" s="323">
        <v>53.75</v>
      </c>
      <c r="G685" s="323">
        <v>-4.25</v>
      </c>
      <c r="H685" s="323" t="s">
        <v>700</v>
      </c>
    </row>
    <row r="686" spans="1:8">
      <c r="A686" s="21" t="s">
        <v>789</v>
      </c>
      <c r="B686" s="18"/>
      <c r="C686" s="18"/>
      <c r="D686" s="18"/>
      <c r="E686" s="18"/>
      <c r="F686" s="323">
        <v>53.75</v>
      </c>
      <c r="G686" s="323">
        <v>-3.25</v>
      </c>
      <c r="H686" s="323" t="s">
        <v>700</v>
      </c>
    </row>
    <row r="687" spans="1:8">
      <c r="A687" s="21" t="s">
        <v>790</v>
      </c>
      <c r="B687" s="18"/>
      <c r="C687" s="18"/>
      <c r="D687" s="18"/>
      <c r="E687" s="18"/>
      <c r="F687" s="323">
        <v>53.75</v>
      </c>
      <c r="G687" s="323">
        <v>-2.25</v>
      </c>
      <c r="H687" s="323" t="s">
        <v>700</v>
      </c>
    </row>
    <row r="688" spans="1:8">
      <c r="A688" s="21" t="s">
        <v>791</v>
      </c>
      <c r="B688" s="18"/>
      <c r="C688" s="18"/>
      <c r="D688" s="18"/>
      <c r="E688" s="18"/>
      <c r="F688" s="323">
        <v>53.75</v>
      </c>
      <c r="G688" s="323">
        <v>-1.25</v>
      </c>
      <c r="H688" s="323" t="s">
        <v>763</v>
      </c>
    </row>
    <row r="689" spans="1:8">
      <c r="A689" s="21" t="s">
        <v>792</v>
      </c>
      <c r="B689" s="18"/>
      <c r="C689" s="18"/>
      <c r="D689" s="18"/>
      <c r="E689" s="18"/>
      <c r="F689" s="323">
        <v>53.75</v>
      </c>
      <c r="G689" s="323">
        <v>-0.25</v>
      </c>
      <c r="H689" s="323" t="s">
        <v>763</v>
      </c>
    </row>
    <row r="690" spans="1:8">
      <c r="A690" s="21" t="s">
        <v>793</v>
      </c>
      <c r="B690" s="18"/>
      <c r="C690" s="18"/>
      <c r="D690" s="18"/>
      <c r="E690" s="18"/>
      <c r="F690" s="323">
        <v>53.75</v>
      </c>
      <c r="G690" s="323">
        <v>0.75</v>
      </c>
      <c r="H690" s="323" t="s">
        <v>763</v>
      </c>
    </row>
    <row r="691" spans="1:8">
      <c r="A691" s="21" t="s">
        <v>794</v>
      </c>
      <c r="B691" s="18"/>
      <c r="C691" s="18"/>
      <c r="D691" s="18"/>
      <c r="E691" s="18"/>
      <c r="F691" s="323">
        <v>53.75</v>
      </c>
      <c r="G691" s="323">
        <v>1.75</v>
      </c>
      <c r="H691" s="323" t="s">
        <v>763</v>
      </c>
    </row>
    <row r="692" spans="1:8">
      <c r="A692" s="21" t="s">
        <v>795</v>
      </c>
      <c r="B692" s="18"/>
      <c r="C692" s="18"/>
      <c r="D692" s="18"/>
      <c r="E692" s="18"/>
      <c r="F692" s="323">
        <v>53.75</v>
      </c>
      <c r="G692" s="323">
        <v>2.75</v>
      </c>
      <c r="H692" s="323" t="s">
        <v>763</v>
      </c>
    </row>
    <row r="693" spans="1:8">
      <c r="A693" s="21" t="s">
        <v>796</v>
      </c>
      <c r="B693" s="18"/>
      <c r="C693" s="18"/>
      <c r="D693" s="18"/>
      <c r="E693" s="18"/>
      <c r="F693" s="323">
        <v>53.75</v>
      </c>
      <c r="G693" s="323">
        <v>3.75</v>
      </c>
      <c r="H693" s="323" t="s">
        <v>763</v>
      </c>
    </row>
    <row r="694" spans="1:8">
      <c r="A694" s="21" t="s">
        <v>797</v>
      </c>
      <c r="B694" s="18"/>
      <c r="C694" s="18"/>
      <c r="D694" s="18"/>
      <c r="E694" s="18"/>
      <c r="F694" s="323">
        <v>53.75</v>
      </c>
      <c r="G694" s="323">
        <v>4.75</v>
      </c>
      <c r="H694" s="323" t="s">
        <v>763</v>
      </c>
    </row>
    <row r="695" spans="1:8">
      <c r="A695" s="21" t="s">
        <v>798</v>
      </c>
      <c r="B695" s="18"/>
      <c r="C695" s="18"/>
      <c r="D695" s="18"/>
      <c r="E695" s="18"/>
      <c r="F695" s="323">
        <v>53.75</v>
      </c>
      <c r="G695" s="323">
        <v>5.75</v>
      </c>
      <c r="H695" s="323" t="s">
        <v>763</v>
      </c>
    </row>
    <row r="696" spans="1:8">
      <c r="A696" s="21" t="s">
        <v>799</v>
      </c>
      <c r="B696" s="18"/>
      <c r="C696" s="18"/>
      <c r="D696" s="18"/>
      <c r="E696" s="18"/>
      <c r="F696" s="323">
        <v>53.75</v>
      </c>
      <c r="G696" s="323">
        <v>6.75</v>
      </c>
      <c r="H696" s="323" t="s">
        <v>763</v>
      </c>
    </row>
    <row r="697" spans="1:8">
      <c r="A697" s="21" t="s">
        <v>800</v>
      </c>
      <c r="B697" s="18"/>
      <c r="C697" s="18"/>
      <c r="D697" s="18"/>
      <c r="E697" s="18"/>
      <c r="F697" s="323">
        <v>53.75</v>
      </c>
      <c r="G697" s="323">
        <v>7.75</v>
      </c>
      <c r="H697" s="323" t="s">
        <v>763</v>
      </c>
    </row>
    <row r="698" spans="1:8">
      <c r="A698" s="21" t="s">
        <v>801</v>
      </c>
      <c r="B698" s="18"/>
      <c r="C698" s="18"/>
      <c r="D698" s="18"/>
      <c r="E698" s="18"/>
      <c r="F698" s="323">
        <v>53.75</v>
      </c>
      <c r="G698" s="323">
        <v>8.75</v>
      </c>
      <c r="H698" s="323" t="s">
        <v>763</v>
      </c>
    </row>
    <row r="699" spans="1:8">
      <c r="A699" s="21" t="s">
        <v>802</v>
      </c>
      <c r="B699" s="18"/>
      <c r="C699" s="18"/>
      <c r="D699" s="18"/>
      <c r="E699" s="18"/>
      <c r="F699" s="323">
        <v>53.75</v>
      </c>
      <c r="G699" s="323">
        <v>9.75</v>
      </c>
      <c r="H699" s="323" t="s">
        <v>763</v>
      </c>
    </row>
    <row r="700" spans="1:8">
      <c r="A700" s="21" t="s">
        <v>803</v>
      </c>
      <c r="B700" s="18"/>
      <c r="C700" s="18"/>
      <c r="D700" s="18"/>
      <c r="E700" s="18"/>
      <c r="F700" s="323">
        <v>53.75</v>
      </c>
      <c r="G700" s="323">
        <v>10.75</v>
      </c>
      <c r="H700" s="323" t="s">
        <v>804</v>
      </c>
    </row>
    <row r="701" spans="1:8">
      <c r="A701" s="21" t="s">
        <v>805</v>
      </c>
      <c r="B701" s="18"/>
      <c r="C701" s="18"/>
      <c r="D701" s="18"/>
      <c r="E701" s="18"/>
      <c r="F701" s="323">
        <v>53.75</v>
      </c>
      <c r="G701" s="323">
        <v>11.75</v>
      </c>
      <c r="H701" s="323" t="s">
        <v>804</v>
      </c>
    </row>
    <row r="702" spans="1:8">
      <c r="A702" s="21" t="s">
        <v>806</v>
      </c>
      <c r="B702" s="18"/>
      <c r="C702" s="18"/>
      <c r="D702" s="18"/>
      <c r="E702" s="18"/>
      <c r="F702" s="323">
        <v>53.75</v>
      </c>
      <c r="G702" s="323">
        <v>12.75</v>
      </c>
      <c r="H702" s="323" t="s">
        <v>807</v>
      </c>
    </row>
    <row r="703" spans="1:8">
      <c r="A703" s="21" t="s">
        <v>808</v>
      </c>
      <c r="B703" s="18"/>
      <c r="C703" s="18"/>
      <c r="D703" s="18"/>
      <c r="E703" s="18"/>
      <c r="F703" s="323">
        <v>53.75</v>
      </c>
      <c r="G703" s="323">
        <v>13.75</v>
      </c>
      <c r="H703" s="323" t="s">
        <v>807</v>
      </c>
    </row>
    <row r="704" spans="1:8">
      <c r="A704" s="21" t="s">
        <v>809</v>
      </c>
      <c r="B704" s="18"/>
      <c r="C704" s="18"/>
      <c r="D704" s="18"/>
      <c r="E704" s="18"/>
      <c r="F704" s="323">
        <v>53.75</v>
      </c>
      <c r="G704" s="323">
        <v>14.75</v>
      </c>
      <c r="H704" s="323" t="s">
        <v>807</v>
      </c>
    </row>
    <row r="705" spans="1:8">
      <c r="A705" s="21" t="s">
        <v>810</v>
      </c>
      <c r="B705" s="18"/>
      <c r="C705" s="18"/>
      <c r="D705" s="18"/>
      <c r="E705" s="18"/>
      <c r="F705" s="323">
        <v>54.25</v>
      </c>
      <c r="G705" s="323">
        <v>-17.25</v>
      </c>
      <c r="H705" s="323" t="s">
        <v>717</v>
      </c>
    </row>
    <row r="706" spans="1:8">
      <c r="A706" s="21" t="s">
        <v>811</v>
      </c>
      <c r="B706" s="18"/>
      <c r="C706" s="18"/>
      <c r="D706" s="18"/>
      <c r="E706" s="18"/>
      <c r="F706" s="323">
        <v>54.25</v>
      </c>
      <c r="G706" s="323">
        <v>-16.25</v>
      </c>
      <c r="H706" s="323" t="s">
        <v>717</v>
      </c>
    </row>
    <row r="707" spans="1:8">
      <c r="A707" s="21" t="s">
        <v>812</v>
      </c>
      <c r="B707" s="18"/>
      <c r="C707" s="18"/>
      <c r="D707" s="18"/>
      <c r="E707" s="18"/>
      <c r="F707" s="323">
        <v>54.25</v>
      </c>
      <c r="G707" s="323">
        <v>-15.25</v>
      </c>
      <c r="H707" s="323" t="s">
        <v>717</v>
      </c>
    </row>
    <row r="708" spans="1:8">
      <c r="A708" s="21" t="s">
        <v>813</v>
      </c>
      <c r="B708" s="18"/>
      <c r="C708" s="18"/>
      <c r="D708" s="18"/>
      <c r="E708" s="18"/>
      <c r="F708" s="323">
        <v>54.25</v>
      </c>
      <c r="G708" s="323">
        <v>-14.25</v>
      </c>
      <c r="H708" s="323" t="s">
        <v>717</v>
      </c>
    </row>
    <row r="709" spans="1:8">
      <c r="A709" s="21" t="s">
        <v>814</v>
      </c>
      <c r="B709" s="18"/>
      <c r="C709" s="18"/>
      <c r="D709" s="18"/>
      <c r="E709" s="18"/>
      <c r="F709" s="323">
        <v>54.25</v>
      </c>
      <c r="G709" s="323">
        <v>-13.25</v>
      </c>
      <c r="H709" s="323" t="s">
        <v>717</v>
      </c>
    </row>
    <row r="710" spans="1:8">
      <c r="A710" s="21" t="s">
        <v>815</v>
      </c>
      <c r="B710" s="18"/>
      <c r="C710" s="18"/>
      <c r="D710" s="18"/>
      <c r="E710" s="18"/>
      <c r="F710" s="323">
        <v>54.25</v>
      </c>
      <c r="G710" s="323">
        <v>-12.25</v>
      </c>
      <c r="H710" s="323" t="s">
        <v>717</v>
      </c>
    </row>
    <row r="711" spans="1:8">
      <c r="A711" s="21" t="s">
        <v>816</v>
      </c>
      <c r="B711" s="330">
        <v>74.94455102498668</v>
      </c>
      <c r="C711" s="330"/>
      <c r="D711" s="330"/>
      <c r="E711" s="330"/>
      <c r="F711" s="323">
        <v>54.25</v>
      </c>
      <c r="G711" s="323">
        <v>-11.25</v>
      </c>
      <c r="H711" s="323" t="s">
        <v>724</v>
      </c>
    </row>
    <row r="712" spans="1:8">
      <c r="A712" s="21" t="s">
        <v>817</v>
      </c>
      <c r="B712" s="330">
        <v>1569.0391202591211</v>
      </c>
      <c r="C712" s="330"/>
      <c r="D712" s="330"/>
      <c r="E712" s="330">
        <v>540.57757674722404</v>
      </c>
      <c r="F712" s="323">
        <v>54.25</v>
      </c>
      <c r="G712" s="323">
        <v>-10.25</v>
      </c>
      <c r="H712" s="323" t="s">
        <v>724</v>
      </c>
    </row>
    <row r="713" spans="1:8">
      <c r="A713" s="21" t="s">
        <v>818</v>
      </c>
      <c r="B713" s="330">
        <v>288.78633661628197</v>
      </c>
      <c r="C713" s="330"/>
      <c r="D713" s="330"/>
      <c r="E713" s="330">
        <v>749.43709503592424</v>
      </c>
      <c r="F713" s="323">
        <v>54.25</v>
      </c>
      <c r="G713" s="323">
        <v>-9.25</v>
      </c>
      <c r="H713" s="323" t="s">
        <v>724</v>
      </c>
    </row>
    <row r="714" spans="1:8">
      <c r="A714" s="21" t="s">
        <v>819</v>
      </c>
      <c r="B714" s="330"/>
      <c r="C714" s="330"/>
      <c r="D714" s="330"/>
      <c r="E714" s="330"/>
      <c r="F714" s="323">
        <v>54.25</v>
      </c>
      <c r="G714" s="323">
        <v>-8.25</v>
      </c>
      <c r="H714" s="323" t="s">
        <v>724</v>
      </c>
    </row>
    <row r="715" spans="1:8">
      <c r="A715" s="21" t="s">
        <v>820</v>
      </c>
      <c r="B715" s="330"/>
      <c r="C715" s="330"/>
      <c r="D715" s="330"/>
      <c r="E715" s="330"/>
      <c r="F715" s="323">
        <v>54.25</v>
      </c>
      <c r="G715" s="323">
        <v>-7.25</v>
      </c>
      <c r="H715" s="323" t="s">
        <v>724</v>
      </c>
    </row>
    <row r="716" spans="1:8">
      <c r="A716" s="21" t="s">
        <v>821</v>
      </c>
      <c r="B716" s="332"/>
      <c r="C716" s="332"/>
      <c r="D716" s="332"/>
      <c r="E716" s="332"/>
      <c r="F716" s="323">
        <v>54.25</v>
      </c>
      <c r="G716" s="323">
        <v>-6.25</v>
      </c>
      <c r="H716" s="323" t="s">
        <v>700</v>
      </c>
    </row>
    <row r="717" spans="1:8">
      <c r="A717" s="21" t="s">
        <v>822</v>
      </c>
      <c r="B717" s="18"/>
      <c r="C717" s="18"/>
      <c r="D717" s="18"/>
      <c r="E717" s="18"/>
      <c r="F717" s="323">
        <v>54.25</v>
      </c>
      <c r="G717" s="323">
        <v>-5.25</v>
      </c>
      <c r="H717" s="323" t="s">
        <v>700</v>
      </c>
    </row>
    <row r="718" spans="1:8">
      <c r="A718" s="21" t="s">
        <v>823</v>
      </c>
      <c r="B718" s="18"/>
      <c r="C718" s="18"/>
      <c r="D718" s="18"/>
      <c r="E718" s="18"/>
      <c r="F718" s="323">
        <v>54.25</v>
      </c>
      <c r="G718" s="323">
        <v>-4.25</v>
      </c>
      <c r="H718" s="323" t="s">
        <v>700</v>
      </c>
    </row>
    <row r="719" spans="1:8">
      <c r="A719" s="21" t="s">
        <v>824</v>
      </c>
      <c r="B719" s="18"/>
      <c r="C719" s="18"/>
      <c r="D719" s="18"/>
      <c r="E719" s="18"/>
      <c r="F719" s="323">
        <v>54.25</v>
      </c>
      <c r="G719" s="323">
        <v>-3.25</v>
      </c>
      <c r="H719" s="323" t="s">
        <v>700</v>
      </c>
    </row>
    <row r="720" spans="1:8">
      <c r="A720" s="21" t="s">
        <v>825</v>
      </c>
      <c r="B720" s="18"/>
      <c r="C720" s="18"/>
      <c r="D720" s="18"/>
      <c r="E720" s="18"/>
      <c r="F720" s="323">
        <v>54.25</v>
      </c>
      <c r="G720" s="323">
        <v>-2.25</v>
      </c>
      <c r="H720" s="323" t="s">
        <v>700</v>
      </c>
    </row>
    <row r="721" spans="1:8">
      <c r="A721" s="21" t="s">
        <v>826</v>
      </c>
      <c r="B721" s="18"/>
      <c r="C721" s="18"/>
      <c r="D721" s="18"/>
      <c r="E721" s="18"/>
      <c r="F721" s="323">
        <v>54.25</v>
      </c>
      <c r="G721" s="323">
        <v>-1.25</v>
      </c>
      <c r="H721" s="323" t="s">
        <v>763</v>
      </c>
    </row>
    <row r="722" spans="1:8">
      <c r="A722" s="21" t="s">
        <v>827</v>
      </c>
      <c r="B722" s="18"/>
      <c r="C722" s="18"/>
      <c r="D722" s="18"/>
      <c r="E722" s="18"/>
      <c r="F722" s="323">
        <v>54.25</v>
      </c>
      <c r="G722" s="323">
        <v>-0.25</v>
      </c>
      <c r="H722" s="323" t="s">
        <v>763</v>
      </c>
    </row>
    <row r="723" spans="1:8">
      <c r="A723" s="21" t="s">
        <v>828</v>
      </c>
      <c r="B723" s="18"/>
      <c r="C723" s="18"/>
      <c r="D723" s="18"/>
      <c r="E723" s="18"/>
      <c r="F723" s="323">
        <v>54.25</v>
      </c>
      <c r="G723" s="323">
        <v>0.75</v>
      </c>
      <c r="H723" s="323" t="s">
        <v>763</v>
      </c>
    </row>
    <row r="724" spans="1:8">
      <c r="A724" s="21" t="s">
        <v>829</v>
      </c>
      <c r="B724" s="18"/>
      <c r="C724" s="18"/>
      <c r="D724" s="18"/>
      <c r="E724" s="18"/>
      <c r="F724" s="323">
        <v>54.25</v>
      </c>
      <c r="G724" s="323">
        <v>1.75</v>
      </c>
      <c r="H724" s="323" t="s">
        <v>763</v>
      </c>
    </row>
    <row r="725" spans="1:8">
      <c r="A725" s="21" t="s">
        <v>830</v>
      </c>
      <c r="B725" s="18"/>
      <c r="C725" s="18"/>
      <c r="D725" s="18"/>
      <c r="E725" s="18"/>
      <c r="F725" s="323">
        <v>54.25</v>
      </c>
      <c r="G725" s="323">
        <v>2.75</v>
      </c>
      <c r="H725" s="323" t="s">
        <v>763</v>
      </c>
    </row>
    <row r="726" spans="1:8">
      <c r="A726" s="21" t="s">
        <v>831</v>
      </c>
      <c r="B726" s="18"/>
      <c r="C726" s="18"/>
      <c r="D726" s="18"/>
      <c r="E726" s="18"/>
      <c r="F726" s="323">
        <v>54.25</v>
      </c>
      <c r="G726" s="323">
        <v>3.75</v>
      </c>
      <c r="H726" s="323" t="s">
        <v>763</v>
      </c>
    </row>
    <row r="727" spans="1:8">
      <c r="A727" s="21" t="s">
        <v>832</v>
      </c>
      <c r="B727" s="18"/>
      <c r="C727" s="18"/>
      <c r="D727" s="18"/>
      <c r="E727" s="18"/>
      <c r="F727" s="323">
        <v>54.25</v>
      </c>
      <c r="G727" s="323">
        <v>4.75</v>
      </c>
      <c r="H727" s="323" t="s">
        <v>763</v>
      </c>
    </row>
    <row r="728" spans="1:8">
      <c r="A728" s="21" t="s">
        <v>833</v>
      </c>
      <c r="B728" s="18"/>
      <c r="C728" s="18"/>
      <c r="D728" s="18"/>
      <c r="E728" s="18"/>
      <c r="F728" s="323">
        <v>54.25</v>
      </c>
      <c r="G728" s="323">
        <v>5.75</v>
      </c>
      <c r="H728" s="323" t="s">
        <v>763</v>
      </c>
    </row>
    <row r="729" spans="1:8">
      <c r="A729" s="21" t="s">
        <v>834</v>
      </c>
      <c r="B729" s="18"/>
      <c r="C729" s="18"/>
      <c r="D729" s="18"/>
      <c r="E729" s="18"/>
      <c r="F729" s="323">
        <v>54.25</v>
      </c>
      <c r="G729" s="323">
        <v>6.75</v>
      </c>
      <c r="H729" s="323" t="s">
        <v>763</v>
      </c>
    </row>
    <row r="730" spans="1:8">
      <c r="A730" s="21" t="s">
        <v>835</v>
      </c>
      <c r="B730" s="18"/>
      <c r="C730" s="18"/>
      <c r="D730" s="18"/>
      <c r="E730" s="18"/>
      <c r="F730" s="323">
        <v>54.25</v>
      </c>
      <c r="G730" s="323">
        <v>7.75</v>
      </c>
      <c r="H730" s="323" t="s">
        <v>763</v>
      </c>
    </row>
    <row r="731" spans="1:8">
      <c r="A731" s="21" t="s">
        <v>836</v>
      </c>
      <c r="B731" s="18"/>
      <c r="C731" s="18"/>
      <c r="D731" s="18"/>
      <c r="E731" s="18"/>
      <c r="F731" s="323">
        <v>54.25</v>
      </c>
      <c r="G731" s="323">
        <v>8.75</v>
      </c>
      <c r="H731" s="323" t="s">
        <v>763</v>
      </c>
    </row>
    <row r="732" spans="1:8">
      <c r="A732" s="21" t="s">
        <v>837</v>
      </c>
      <c r="B732" s="18"/>
      <c r="C732" s="18"/>
      <c r="D732" s="18"/>
      <c r="E732" s="18"/>
      <c r="F732" s="323">
        <v>54.25</v>
      </c>
      <c r="G732" s="323">
        <v>9.75</v>
      </c>
      <c r="H732" s="323" t="s">
        <v>763</v>
      </c>
    </row>
    <row r="733" spans="1:8">
      <c r="A733" s="21" t="s">
        <v>838</v>
      </c>
      <c r="B733" s="18"/>
      <c r="C733" s="18"/>
      <c r="D733" s="18"/>
      <c r="E733" s="18"/>
      <c r="F733" s="323">
        <v>54.25</v>
      </c>
      <c r="G733" s="323">
        <v>10.75</v>
      </c>
      <c r="H733" s="323" t="s">
        <v>804</v>
      </c>
    </row>
    <row r="734" spans="1:8">
      <c r="A734" s="21" t="s">
        <v>839</v>
      </c>
      <c r="B734" s="18"/>
      <c r="C734" s="18"/>
      <c r="D734" s="18"/>
      <c r="E734" s="18"/>
      <c r="F734" s="323">
        <v>54.25</v>
      </c>
      <c r="G734" s="323">
        <v>11.75</v>
      </c>
      <c r="H734" s="323" t="s">
        <v>804</v>
      </c>
    </row>
    <row r="735" spans="1:8">
      <c r="A735" s="21" t="s">
        <v>840</v>
      </c>
      <c r="B735" s="18"/>
      <c r="C735" s="18"/>
      <c r="D735" s="18"/>
      <c r="E735" s="18"/>
      <c r="F735" s="323">
        <v>54.25</v>
      </c>
      <c r="G735" s="323">
        <v>12.75</v>
      </c>
      <c r="H735" s="323" t="s">
        <v>807</v>
      </c>
    </row>
    <row r="736" spans="1:8">
      <c r="A736" s="21" t="s">
        <v>841</v>
      </c>
      <c r="B736" s="18"/>
      <c r="C736" s="18"/>
      <c r="D736" s="18"/>
      <c r="E736" s="18"/>
      <c r="F736" s="323">
        <v>54.25</v>
      </c>
      <c r="G736" s="323">
        <v>13.75</v>
      </c>
      <c r="H736" s="323" t="s">
        <v>807</v>
      </c>
    </row>
    <row r="737" spans="1:8">
      <c r="A737" s="21" t="s">
        <v>842</v>
      </c>
      <c r="B737" s="18"/>
      <c r="C737" s="18"/>
      <c r="D737" s="18"/>
      <c r="E737" s="18"/>
      <c r="F737" s="323">
        <v>54.25</v>
      </c>
      <c r="G737" s="323">
        <v>14.75</v>
      </c>
      <c r="H737" s="323" t="s">
        <v>807</v>
      </c>
    </row>
    <row r="738" spans="1:8">
      <c r="A738" s="21" t="s">
        <v>843</v>
      </c>
      <c r="B738" s="18"/>
      <c r="C738" s="18"/>
      <c r="D738" s="18"/>
      <c r="E738" s="18"/>
      <c r="F738" s="323">
        <v>54.75</v>
      </c>
      <c r="G738" s="323">
        <v>-17.25</v>
      </c>
      <c r="H738" s="323" t="s">
        <v>844</v>
      </c>
    </row>
    <row r="739" spans="1:8">
      <c r="A739" s="21" t="s">
        <v>845</v>
      </c>
      <c r="B739" s="18"/>
      <c r="C739" s="18"/>
      <c r="D739" s="18"/>
      <c r="E739" s="18"/>
      <c r="F739" s="323">
        <v>54.75</v>
      </c>
      <c r="G739" s="323">
        <v>-16.25</v>
      </c>
      <c r="H739" s="323" t="s">
        <v>844</v>
      </c>
    </row>
    <row r="740" spans="1:8">
      <c r="A740" s="21" t="s">
        <v>846</v>
      </c>
      <c r="B740" s="18"/>
      <c r="C740" s="18"/>
      <c r="D740" s="18"/>
      <c r="E740" s="18"/>
      <c r="F740" s="323">
        <v>54.75</v>
      </c>
      <c r="G740" s="323">
        <v>-15.25</v>
      </c>
      <c r="H740" s="323" t="s">
        <v>844</v>
      </c>
    </row>
    <row r="741" spans="1:8">
      <c r="A741" s="21" t="s">
        <v>847</v>
      </c>
      <c r="B741" s="18"/>
      <c r="C741" s="18"/>
      <c r="D741" s="18"/>
      <c r="E741" s="18"/>
      <c r="F741" s="323">
        <v>54.75</v>
      </c>
      <c r="G741" s="323">
        <v>-14.25</v>
      </c>
      <c r="H741" s="323" t="s">
        <v>844</v>
      </c>
    </row>
    <row r="742" spans="1:8">
      <c r="A742" s="21" t="s">
        <v>848</v>
      </c>
      <c r="B742" s="18"/>
      <c r="C742" s="18"/>
      <c r="D742" s="18"/>
      <c r="E742" s="18"/>
      <c r="F742" s="323">
        <v>54.75</v>
      </c>
      <c r="G742" s="323">
        <v>-13.25</v>
      </c>
      <c r="H742" s="323" t="s">
        <v>844</v>
      </c>
    </row>
    <row r="743" spans="1:8">
      <c r="A743" s="21" t="s">
        <v>849</v>
      </c>
      <c r="B743" s="18"/>
      <c r="C743" s="18"/>
      <c r="D743" s="18"/>
      <c r="E743" s="18"/>
      <c r="F743" s="323">
        <v>54.75</v>
      </c>
      <c r="G743" s="323">
        <v>-12.25</v>
      </c>
      <c r="H743" s="323" t="s">
        <v>844</v>
      </c>
    </row>
    <row r="744" spans="1:8">
      <c r="A744" s="21" t="s">
        <v>850</v>
      </c>
      <c r="B744" s="18"/>
      <c r="C744" s="330">
        <v>4.9200000000000001E-2</v>
      </c>
      <c r="D744" s="330"/>
      <c r="E744" s="330"/>
      <c r="F744" s="323">
        <v>54.75</v>
      </c>
      <c r="G744" s="323">
        <v>-11.25</v>
      </c>
      <c r="H744" s="323" t="s">
        <v>1206</v>
      </c>
    </row>
    <row r="745" spans="1:8">
      <c r="A745" s="21" t="s">
        <v>851</v>
      </c>
      <c r="B745" s="18">
        <v>1947.6141795372509</v>
      </c>
      <c r="C745" s="330">
        <v>4.9200000000000001E-2</v>
      </c>
      <c r="D745" s="330"/>
      <c r="E745" s="330">
        <v>662.18824623017167</v>
      </c>
      <c r="F745" s="323">
        <v>54.75</v>
      </c>
      <c r="G745" s="323">
        <v>-10.25</v>
      </c>
      <c r="H745" s="323" t="s">
        <v>1206</v>
      </c>
    </row>
    <row r="746" spans="1:8">
      <c r="A746" s="21" t="s">
        <v>852</v>
      </c>
      <c r="B746" s="18">
        <v>243.45177244215631</v>
      </c>
      <c r="C746" s="330"/>
      <c r="D746" s="330">
        <v>12.77811688311688</v>
      </c>
      <c r="E746" s="330">
        <v>713.51708375220312</v>
      </c>
      <c r="F746" s="323">
        <v>54.75</v>
      </c>
      <c r="G746" s="323">
        <v>-9.25</v>
      </c>
      <c r="H746" s="323" t="s">
        <v>1206</v>
      </c>
    </row>
    <row r="747" spans="1:8">
      <c r="A747" s="21" t="s">
        <v>853</v>
      </c>
      <c r="B747" s="18"/>
      <c r="C747" s="330"/>
      <c r="D747" s="330"/>
      <c r="E747" s="330"/>
      <c r="F747" s="323">
        <v>54.75</v>
      </c>
      <c r="G747" s="323">
        <v>-8.25</v>
      </c>
      <c r="H747" s="323" t="s">
        <v>1206</v>
      </c>
    </row>
    <row r="748" spans="1:8">
      <c r="A748" s="21" t="s">
        <v>854</v>
      </c>
      <c r="B748" s="18"/>
      <c r="C748" s="18"/>
      <c r="D748" s="18"/>
      <c r="E748" s="18"/>
      <c r="F748" s="323">
        <v>54.75</v>
      </c>
      <c r="G748" s="323">
        <v>-7.25</v>
      </c>
      <c r="H748" s="323" t="s">
        <v>1206</v>
      </c>
    </row>
    <row r="749" spans="1:8">
      <c r="A749" s="21" t="s">
        <v>855</v>
      </c>
      <c r="B749" s="18"/>
      <c r="C749" s="18"/>
      <c r="D749" s="18"/>
      <c r="E749" s="18"/>
      <c r="F749" s="323">
        <v>54.75</v>
      </c>
      <c r="G749" s="323">
        <v>-6.25</v>
      </c>
      <c r="H749" s="323" t="s">
        <v>700</v>
      </c>
    </row>
    <row r="750" spans="1:8">
      <c r="A750" s="21" t="s">
        <v>856</v>
      </c>
      <c r="B750" s="18"/>
      <c r="C750" s="18"/>
      <c r="D750" s="18"/>
      <c r="E750" s="18"/>
      <c r="F750" s="323">
        <v>54.75</v>
      </c>
      <c r="G750" s="323">
        <v>-5.25</v>
      </c>
      <c r="H750" s="323" t="s">
        <v>700</v>
      </c>
    </row>
    <row r="751" spans="1:8">
      <c r="A751" s="21" t="s">
        <v>857</v>
      </c>
      <c r="B751" s="18"/>
      <c r="C751" s="18"/>
      <c r="D751" s="18"/>
      <c r="E751" s="18"/>
      <c r="F751" s="323">
        <v>54.75</v>
      </c>
      <c r="G751" s="323">
        <v>-4.25</v>
      </c>
      <c r="H751" s="323" t="s">
        <v>700</v>
      </c>
    </row>
    <row r="752" spans="1:8">
      <c r="A752" s="21" t="s">
        <v>858</v>
      </c>
      <c r="B752" s="18"/>
      <c r="C752" s="18"/>
      <c r="D752" s="18"/>
      <c r="E752" s="18"/>
      <c r="F752" s="323">
        <v>54.75</v>
      </c>
      <c r="G752" s="323">
        <v>-3.25</v>
      </c>
      <c r="H752" s="323" t="s">
        <v>700</v>
      </c>
    </row>
    <row r="753" spans="1:8">
      <c r="A753" s="21" t="s">
        <v>859</v>
      </c>
      <c r="B753" s="18"/>
      <c r="C753" s="18"/>
      <c r="D753" s="18"/>
      <c r="E753" s="18"/>
      <c r="F753" s="323">
        <v>54.75</v>
      </c>
      <c r="G753" s="323">
        <v>-2.25</v>
      </c>
      <c r="H753" s="323" t="s">
        <v>700</v>
      </c>
    </row>
    <row r="754" spans="1:8">
      <c r="A754" s="21" t="s">
        <v>860</v>
      </c>
      <c r="B754" s="18"/>
      <c r="C754" s="18"/>
      <c r="D754" s="18"/>
      <c r="E754" s="18"/>
      <c r="F754" s="323">
        <v>54.75</v>
      </c>
      <c r="G754" s="323">
        <v>-1.25</v>
      </c>
      <c r="H754" s="323" t="s">
        <v>763</v>
      </c>
    </row>
    <row r="755" spans="1:8">
      <c r="A755" s="21" t="s">
        <v>861</v>
      </c>
      <c r="B755" s="18"/>
      <c r="C755" s="18"/>
      <c r="D755" s="18"/>
      <c r="E755" s="18"/>
      <c r="F755" s="323">
        <v>54.75</v>
      </c>
      <c r="G755" s="323">
        <v>-0.25</v>
      </c>
      <c r="H755" s="323" t="s">
        <v>763</v>
      </c>
    </row>
    <row r="756" spans="1:8">
      <c r="A756" s="21" t="s">
        <v>862</v>
      </c>
      <c r="B756" s="18"/>
      <c r="C756" s="18"/>
      <c r="D756" s="18"/>
      <c r="E756" s="18"/>
      <c r="F756" s="323">
        <v>54.75</v>
      </c>
      <c r="G756" s="323">
        <v>0.75</v>
      </c>
      <c r="H756" s="323" t="s">
        <v>763</v>
      </c>
    </row>
    <row r="757" spans="1:8">
      <c r="A757" s="21" t="s">
        <v>863</v>
      </c>
      <c r="B757" s="18"/>
      <c r="C757" s="18"/>
      <c r="D757" s="18"/>
      <c r="E757" s="18"/>
      <c r="F757" s="323">
        <v>54.75</v>
      </c>
      <c r="G757" s="323">
        <v>1.75</v>
      </c>
      <c r="H757" s="323" t="s">
        <v>763</v>
      </c>
    </row>
    <row r="758" spans="1:8">
      <c r="A758" s="21" t="s">
        <v>864</v>
      </c>
      <c r="B758" s="18"/>
      <c r="C758" s="18"/>
      <c r="D758" s="18"/>
      <c r="E758" s="18"/>
      <c r="F758" s="323">
        <v>54.75</v>
      </c>
      <c r="G758" s="323">
        <v>2.75</v>
      </c>
      <c r="H758" s="323" t="s">
        <v>763</v>
      </c>
    </row>
    <row r="759" spans="1:8">
      <c r="A759" s="21" t="s">
        <v>865</v>
      </c>
      <c r="B759" s="18"/>
      <c r="C759" s="18"/>
      <c r="D759" s="18"/>
      <c r="E759" s="18"/>
      <c r="F759" s="323">
        <v>54.75</v>
      </c>
      <c r="G759" s="323">
        <v>3.75</v>
      </c>
      <c r="H759" s="323" t="s">
        <v>763</v>
      </c>
    </row>
    <row r="760" spans="1:8">
      <c r="A760" s="21" t="s">
        <v>866</v>
      </c>
      <c r="B760" s="18"/>
      <c r="C760" s="18"/>
      <c r="D760" s="18"/>
      <c r="E760" s="18"/>
      <c r="F760" s="323">
        <v>54.75</v>
      </c>
      <c r="G760" s="323">
        <v>4.75</v>
      </c>
      <c r="H760" s="323" t="s">
        <v>763</v>
      </c>
    </row>
    <row r="761" spans="1:8">
      <c r="A761" s="21" t="s">
        <v>867</v>
      </c>
      <c r="B761" s="18"/>
      <c r="C761" s="18"/>
      <c r="D761" s="18"/>
      <c r="E761" s="18"/>
      <c r="F761" s="323">
        <v>54.75</v>
      </c>
      <c r="G761" s="323">
        <v>5.75</v>
      </c>
      <c r="H761" s="323" t="s">
        <v>763</v>
      </c>
    </row>
    <row r="762" spans="1:8">
      <c r="A762" s="21" t="s">
        <v>868</v>
      </c>
      <c r="B762" s="18"/>
      <c r="C762" s="18"/>
      <c r="D762" s="18"/>
      <c r="E762" s="18"/>
      <c r="F762" s="323">
        <v>54.75</v>
      </c>
      <c r="G762" s="323">
        <v>6.75</v>
      </c>
      <c r="H762" s="323" t="s">
        <v>763</v>
      </c>
    </row>
    <row r="763" spans="1:8">
      <c r="A763" s="21" t="s">
        <v>869</v>
      </c>
      <c r="B763" s="18"/>
      <c r="C763" s="18"/>
      <c r="D763" s="18"/>
      <c r="E763" s="18"/>
      <c r="F763" s="323">
        <v>54.75</v>
      </c>
      <c r="G763" s="323">
        <v>7.75</v>
      </c>
      <c r="H763" s="323" t="s">
        <v>763</v>
      </c>
    </row>
    <row r="764" spans="1:8">
      <c r="A764" s="21" t="s">
        <v>870</v>
      </c>
      <c r="B764" s="18"/>
      <c r="C764" s="18"/>
      <c r="D764" s="18"/>
      <c r="E764" s="18"/>
      <c r="F764" s="323">
        <v>54.75</v>
      </c>
      <c r="G764" s="323">
        <v>8.75</v>
      </c>
      <c r="H764" s="323" t="s">
        <v>763</v>
      </c>
    </row>
    <row r="765" spans="1:8">
      <c r="A765" s="21" t="s">
        <v>871</v>
      </c>
      <c r="B765" s="18"/>
      <c r="C765" s="18"/>
      <c r="D765" s="18"/>
      <c r="E765" s="18"/>
      <c r="F765" s="323">
        <v>54.75</v>
      </c>
      <c r="G765" s="323">
        <v>9.75</v>
      </c>
      <c r="H765" s="323" t="s">
        <v>804</v>
      </c>
    </row>
    <row r="766" spans="1:8">
      <c r="A766" s="21" t="s">
        <v>872</v>
      </c>
      <c r="B766" s="18"/>
      <c r="C766" s="18"/>
      <c r="D766" s="18"/>
      <c r="E766" s="18"/>
      <c r="F766" s="323">
        <v>54.75</v>
      </c>
      <c r="G766" s="323">
        <v>10.75</v>
      </c>
      <c r="H766" s="323" t="s">
        <v>804</v>
      </c>
    </row>
    <row r="767" spans="1:8">
      <c r="A767" s="21" t="s">
        <v>873</v>
      </c>
      <c r="B767" s="18"/>
      <c r="C767" s="18"/>
      <c r="D767" s="18"/>
      <c r="E767" s="18"/>
      <c r="F767" s="323">
        <v>54.75</v>
      </c>
      <c r="G767" s="323">
        <v>11.75</v>
      </c>
      <c r="H767" s="323" t="s">
        <v>804</v>
      </c>
    </row>
    <row r="768" spans="1:8">
      <c r="A768" s="21" t="s">
        <v>874</v>
      </c>
      <c r="B768" s="18"/>
      <c r="C768" s="18"/>
      <c r="D768" s="18"/>
      <c r="E768" s="18"/>
      <c r="F768" s="323">
        <v>54.75</v>
      </c>
      <c r="G768" s="323">
        <v>12.75</v>
      </c>
      <c r="H768" s="323" t="s">
        <v>807</v>
      </c>
    </row>
    <row r="769" spans="1:8">
      <c r="A769" s="21" t="s">
        <v>875</v>
      </c>
      <c r="B769" s="18"/>
      <c r="C769" s="18"/>
      <c r="D769" s="18"/>
      <c r="E769" s="18"/>
      <c r="F769" s="323">
        <v>54.75</v>
      </c>
      <c r="G769" s="323">
        <v>13.75</v>
      </c>
      <c r="H769" s="323" t="s">
        <v>807</v>
      </c>
    </row>
    <row r="770" spans="1:8">
      <c r="A770" s="21" t="s">
        <v>876</v>
      </c>
      <c r="B770" s="18"/>
      <c r="C770" s="18"/>
      <c r="D770" s="18"/>
      <c r="E770" s="18"/>
      <c r="F770" s="323">
        <v>54.75</v>
      </c>
      <c r="G770" s="323">
        <v>14.75</v>
      </c>
      <c r="H770" s="323" t="s">
        <v>807</v>
      </c>
    </row>
    <row r="771" spans="1:8">
      <c r="A771" s="21" t="s">
        <v>877</v>
      </c>
      <c r="B771" s="18"/>
      <c r="C771" s="18"/>
      <c r="D771" s="18"/>
      <c r="E771" s="18"/>
      <c r="F771" s="323">
        <v>55.25</v>
      </c>
      <c r="G771" s="323">
        <v>-17.25</v>
      </c>
      <c r="H771" s="323" t="s">
        <v>844</v>
      </c>
    </row>
    <row r="772" spans="1:8">
      <c r="A772" s="21" t="s">
        <v>878</v>
      </c>
      <c r="B772" s="18"/>
      <c r="C772" s="18"/>
      <c r="D772" s="18"/>
      <c r="E772" s="18"/>
      <c r="F772" s="323">
        <v>55.25</v>
      </c>
      <c r="G772" s="323">
        <v>-16.25</v>
      </c>
      <c r="H772" s="323" t="s">
        <v>844</v>
      </c>
    </row>
    <row r="773" spans="1:8">
      <c r="A773" s="21" t="s">
        <v>879</v>
      </c>
      <c r="B773" s="18"/>
      <c r="C773" s="18"/>
      <c r="D773" s="18"/>
      <c r="E773" s="18"/>
      <c r="F773" s="323">
        <v>55.25</v>
      </c>
      <c r="G773" s="323">
        <v>-15.25</v>
      </c>
      <c r="H773" s="323" t="s">
        <v>844</v>
      </c>
    </row>
    <row r="774" spans="1:8">
      <c r="A774" s="21" t="s">
        <v>880</v>
      </c>
      <c r="B774" s="18"/>
      <c r="C774" s="18"/>
      <c r="D774" s="18"/>
      <c r="E774" s="18"/>
      <c r="F774" s="323">
        <v>55.25</v>
      </c>
      <c r="G774" s="323">
        <v>-14.25</v>
      </c>
      <c r="H774" s="323" t="s">
        <v>844</v>
      </c>
    </row>
    <row r="775" spans="1:8">
      <c r="A775" s="21" t="s">
        <v>881</v>
      </c>
      <c r="B775" s="18"/>
      <c r="C775" s="18"/>
      <c r="D775" s="18"/>
      <c r="E775" s="18"/>
      <c r="F775" s="323">
        <v>55.25</v>
      </c>
      <c r="G775" s="323">
        <v>-13.25</v>
      </c>
      <c r="H775" s="323" t="s">
        <v>844</v>
      </c>
    </row>
    <row r="776" spans="1:8">
      <c r="A776" s="21" t="s">
        <v>882</v>
      </c>
      <c r="B776" s="18"/>
      <c r="C776" s="18"/>
      <c r="D776" s="18"/>
      <c r="E776" s="18"/>
      <c r="F776" s="323">
        <v>55.25</v>
      </c>
      <c r="G776" s="323">
        <v>-12.25</v>
      </c>
      <c r="H776" s="323" t="s">
        <v>844</v>
      </c>
    </row>
    <row r="777" spans="1:8">
      <c r="A777" s="21" t="s">
        <v>883</v>
      </c>
      <c r="B777" s="330"/>
      <c r="C777" s="330"/>
      <c r="D777" s="330"/>
      <c r="E777" s="330"/>
      <c r="F777" s="323">
        <v>55.25</v>
      </c>
      <c r="G777" s="323">
        <v>-11.25</v>
      </c>
      <c r="H777" s="323" t="s">
        <v>1206</v>
      </c>
    </row>
    <row r="778" spans="1:8">
      <c r="A778" s="21" t="s">
        <v>884</v>
      </c>
      <c r="B778" s="330">
        <v>400.97938990472812</v>
      </c>
      <c r="C778" s="330"/>
      <c r="D778" s="330"/>
      <c r="E778" s="330">
        <v>319.07115216397932</v>
      </c>
      <c r="F778" s="323">
        <v>55.25</v>
      </c>
      <c r="G778" s="323">
        <v>-10.25</v>
      </c>
      <c r="H778" s="323" t="s">
        <v>1206</v>
      </c>
    </row>
    <row r="779" spans="1:8">
      <c r="A779" s="21" t="s">
        <v>885</v>
      </c>
      <c r="B779" s="330">
        <v>2215.6157105450029</v>
      </c>
      <c r="C779" s="330"/>
      <c r="D779" s="330">
        <v>17.037489177489171</v>
      </c>
      <c r="E779" s="330">
        <v>2027.257871140414</v>
      </c>
      <c r="F779" s="323">
        <v>55.25</v>
      </c>
      <c r="G779" s="323">
        <v>-9.25</v>
      </c>
      <c r="H779" s="323" t="s">
        <v>1206</v>
      </c>
    </row>
    <row r="780" spans="1:8">
      <c r="A780" s="21" t="s">
        <v>886</v>
      </c>
      <c r="B780" s="330">
        <v>1059.2197914447599</v>
      </c>
      <c r="C780" s="330"/>
      <c r="D780" s="330"/>
      <c r="E780" s="330">
        <v>1230.9672566094389</v>
      </c>
      <c r="F780" s="323">
        <v>55.25</v>
      </c>
      <c r="G780" s="323">
        <v>-8.25</v>
      </c>
      <c r="H780" s="323" t="s">
        <v>1206</v>
      </c>
    </row>
    <row r="781" spans="1:8">
      <c r="A781" s="21" t="s">
        <v>887</v>
      </c>
      <c r="B781" s="18"/>
      <c r="C781" s="18"/>
      <c r="D781" s="18"/>
      <c r="E781" s="18">
        <v>69.363293948691165</v>
      </c>
      <c r="F781" s="323">
        <v>55.25</v>
      </c>
      <c r="G781" s="323">
        <v>-7.25</v>
      </c>
      <c r="H781" s="323" t="s">
        <v>1206</v>
      </c>
    </row>
    <row r="782" spans="1:8">
      <c r="A782" s="21" t="s">
        <v>888</v>
      </c>
      <c r="B782" s="18"/>
      <c r="C782" s="18"/>
      <c r="D782" s="18"/>
      <c r="E782" s="18"/>
      <c r="F782" s="323">
        <v>55.25</v>
      </c>
      <c r="G782" s="323">
        <v>-6.25</v>
      </c>
      <c r="H782" s="323" t="s">
        <v>1206</v>
      </c>
    </row>
    <row r="783" spans="1:8">
      <c r="A783" s="21" t="s">
        <v>889</v>
      </c>
      <c r="B783" s="18"/>
      <c r="C783" s="18"/>
      <c r="D783" s="18"/>
      <c r="E783" s="18"/>
      <c r="F783" s="323">
        <v>55.25</v>
      </c>
      <c r="G783" s="323">
        <v>-5.25</v>
      </c>
      <c r="H783" s="323" t="s">
        <v>1206</v>
      </c>
    </row>
    <row r="784" spans="1:8">
      <c r="A784" s="21" t="s">
        <v>890</v>
      </c>
      <c r="B784" s="18"/>
      <c r="C784" s="18"/>
      <c r="D784" s="18"/>
      <c r="E784" s="18"/>
      <c r="F784" s="323">
        <v>55.25</v>
      </c>
      <c r="G784" s="323">
        <v>-4.25</v>
      </c>
      <c r="H784" s="323" t="s">
        <v>1206</v>
      </c>
    </row>
    <row r="785" spans="1:8">
      <c r="A785" s="21" t="s">
        <v>891</v>
      </c>
      <c r="B785" s="18"/>
      <c r="C785" s="18"/>
      <c r="D785" s="18"/>
      <c r="E785" s="18"/>
      <c r="F785" s="323">
        <v>55.25</v>
      </c>
      <c r="G785" s="323">
        <v>-3.25</v>
      </c>
      <c r="H785" s="323" t="s">
        <v>763</v>
      </c>
    </row>
    <row r="786" spans="1:8">
      <c r="A786" s="21" t="s">
        <v>892</v>
      </c>
      <c r="B786" s="18"/>
      <c r="C786" s="18"/>
      <c r="D786" s="18"/>
      <c r="E786" s="18"/>
      <c r="F786" s="323">
        <v>55.25</v>
      </c>
      <c r="G786" s="323">
        <v>-2.25</v>
      </c>
      <c r="H786" s="323" t="s">
        <v>763</v>
      </c>
    </row>
    <row r="787" spans="1:8">
      <c r="A787" s="21" t="s">
        <v>893</v>
      </c>
      <c r="B787" s="18"/>
      <c r="C787" s="18"/>
      <c r="D787" s="18"/>
      <c r="E787" s="18"/>
      <c r="F787" s="323">
        <v>55.25</v>
      </c>
      <c r="G787" s="323">
        <v>-1.25</v>
      </c>
      <c r="H787" s="323" t="s">
        <v>763</v>
      </c>
    </row>
    <row r="788" spans="1:8">
      <c r="A788" s="21" t="s">
        <v>894</v>
      </c>
      <c r="B788" s="18"/>
      <c r="C788" s="18"/>
      <c r="D788" s="18"/>
      <c r="E788" s="18"/>
      <c r="F788" s="323">
        <v>55.25</v>
      </c>
      <c r="G788" s="323">
        <v>-0.25</v>
      </c>
      <c r="H788" s="323" t="s">
        <v>763</v>
      </c>
    </row>
    <row r="789" spans="1:8">
      <c r="A789" s="21" t="s">
        <v>895</v>
      </c>
      <c r="B789" s="18"/>
      <c r="C789" s="18"/>
      <c r="D789" s="18"/>
      <c r="E789" s="18"/>
      <c r="F789" s="323">
        <v>55.25</v>
      </c>
      <c r="G789" s="323">
        <v>0.75</v>
      </c>
      <c r="H789" s="323" t="s">
        <v>763</v>
      </c>
    </row>
    <row r="790" spans="1:8">
      <c r="A790" s="21" t="s">
        <v>896</v>
      </c>
      <c r="B790" s="18"/>
      <c r="C790" s="18"/>
      <c r="D790" s="18"/>
      <c r="E790" s="18"/>
      <c r="F790" s="323">
        <v>55.25</v>
      </c>
      <c r="G790" s="323">
        <v>1.75</v>
      </c>
      <c r="H790" s="323" t="s">
        <v>763</v>
      </c>
    </row>
    <row r="791" spans="1:8">
      <c r="A791" s="21" t="s">
        <v>897</v>
      </c>
      <c r="B791" s="18"/>
      <c r="C791" s="18"/>
      <c r="D791" s="18"/>
      <c r="E791" s="18"/>
      <c r="F791" s="323">
        <v>55.25</v>
      </c>
      <c r="G791" s="323">
        <v>2.75</v>
      </c>
      <c r="H791" s="323" t="s">
        <v>763</v>
      </c>
    </row>
    <row r="792" spans="1:8">
      <c r="A792" s="21" t="s">
        <v>898</v>
      </c>
      <c r="B792" s="18"/>
      <c r="C792" s="18"/>
      <c r="D792" s="18"/>
      <c r="E792" s="18"/>
      <c r="F792" s="323">
        <v>55.25</v>
      </c>
      <c r="G792" s="323">
        <v>3.75</v>
      </c>
      <c r="H792" s="323" t="s">
        <v>763</v>
      </c>
    </row>
    <row r="793" spans="1:8">
      <c r="A793" s="21" t="s">
        <v>899</v>
      </c>
      <c r="B793" s="18"/>
      <c r="C793" s="18"/>
      <c r="D793" s="18"/>
      <c r="E793" s="18"/>
      <c r="F793" s="323">
        <v>55.25</v>
      </c>
      <c r="G793" s="323">
        <v>4.75</v>
      </c>
      <c r="H793" s="323" t="s">
        <v>763</v>
      </c>
    </row>
    <row r="794" spans="1:8">
      <c r="A794" s="21" t="s">
        <v>900</v>
      </c>
      <c r="B794" s="18"/>
      <c r="C794" s="18"/>
      <c r="D794" s="18"/>
      <c r="E794" s="18"/>
      <c r="F794" s="323">
        <v>55.25</v>
      </c>
      <c r="G794" s="323">
        <v>5.75</v>
      </c>
      <c r="H794" s="323" t="s">
        <v>763</v>
      </c>
    </row>
    <row r="795" spans="1:8">
      <c r="A795" s="21" t="s">
        <v>901</v>
      </c>
      <c r="B795" s="18"/>
      <c r="C795" s="18"/>
      <c r="D795" s="18"/>
      <c r="E795" s="18"/>
      <c r="F795" s="323">
        <v>55.25</v>
      </c>
      <c r="G795" s="323">
        <v>6.75</v>
      </c>
      <c r="H795" s="323" t="s">
        <v>763</v>
      </c>
    </row>
    <row r="796" spans="1:8">
      <c r="A796" s="21" t="s">
        <v>902</v>
      </c>
      <c r="B796" s="18"/>
      <c r="C796" s="18"/>
      <c r="D796" s="18"/>
      <c r="E796" s="18"/>
      <c r="F796" s="323">
        <v>55.25</v>
      </c>
      <c r="G796" s="323">
        <v>7.75</v>
      </c>
      <c r="H796" s="323" t="s">
        <v>763</v>
      </c>
    </row>
    <row r="797" spans="1:8">
      <c r="A797" s="21" t="s">
        <v>903</v>
      </c>
      <c r="B797" s="18"/>
      <c r="C797" s="18"/>
      <c r="D797" s="18"/>
      <c r="E797" s="18"/>
      <c r="F797" s="323">
        <v>55.25</v>
      </c>
      <c r="G797" s="323">
        <v>8.75</v>
      </c>
      <c r="H797" s="323" t="s">
        <v>763</v>
      </c>
    </row>
    <row r="798" spans="1:8">
      <c r="A798" s="21" t="s">
        <v>904</v>
      </c>
      <c r="B798" s="18"/>
      <c r="C798" s="18"/>
      <c r="D798" s="18"/>
      <c r="E798" s="18"/>
      <c r="F798" s="323">
        <v>55.25</v>
      </c>
      <c r="G798" s="323">
        <v>9.75</v>
      </c>
      <c r="H798" s="323" t="s">
        <v>804</v>
      </c>
    </row>
    <row r="799" spans="1:8">
      <c r="A799" s="21" t="s">
        <v>905</v>
      </c>
      <c r="B799" s="18"/>
      <c r="C799" s="18"/>
      <c r="D799" s="18"/>
      <c r="E799" s="18"/>
      <c r="F799" s="323">
        <v>55.25</v>
      </c>
      <c r="G799" s="323">
        <v>10.75</v>
      </c>
      <c r="H799" s="323" t="s">
        <v>804</v>
      </c>
    </row>
    <row r="800" spans="1:8">
      <c r="A800" s="21" t="s">
        <v>906</v>
      </c>
      <c r="B800" s="18"/>
      <c r="C800" s="18"/>
      <c r="D800" s="18"/>
      <c r="E800" s="18"/>
      <c r="F800" s="323">
        <v>55.25</v>
      </c>
      <c r="G800" s="323">
        <v>11.75</v>
      </c>
      <c r="H800" s="323" t="s">
        <v>804</v>
      </c>
    </row>
    <row r="801" spans="1:8">
      <c r="A801" s="21" t="s">
        <v>907</v>
      </c>
      <c r="B801" s="18"/>
      <c r="C801" s="18"/>
      <c r="D801" s="18"/>
      <c r="E801" s="18"/>
      <c r="F801" s="323">
        <v>55.25</v>
      </c>
      <c r="G801" s="323">
        <v>12.75</v>
      </c>
      <c r="H801" s="323" t="s">
        <v>807</v>
      </c>
    </row>
    <row r="802" spans="1:8">
      <c r="A802" s="21" t="s">
        <v>908</v>
      </c>
      <c r="B802" s="18"/>
      <c r="C802" s="18"/>
      <c r="D802" s="18"/>
      <c r="E802" s="18"/>
      <c r="F802" s="323">
        <v>55.25</v>
      </c>
      <c r="G802" s="323">
        <v>13.75</v>
      </c>
      <c r="H802" s="323" t="s">
        <v>807</v>
      </c>
    </row>
    <row r="803" spans="1:8">
      <c r="A803" s="21" t="s">
        <v>909</v>
      </c>
      <c r="B803" s="18"/>
      <c r="C803" s="18"/>
      <c r="D803" s="18"/>
      <c r="E803" s="18"/>
      <c r="F803" s="323">
        <v>55.25</v>
      </c>
      <c r="G803" s="323">
        <v>14.75</v>
      </c>
      <c r="H803" s="323" t="s">
        <v>807</v>
      </c>
    </row>
    <row r="804" spans="1:8">
      <c r="A804" s="21" t="s">
        <v>910</v>
      </c>
      <c r="B804" s="18"/>
      <c r="C804" s="18"/>
      <c r="D804" s="18"/>
      <c r="E804" s="18"/>
      <c r="F804" s="323">
        <v>55.75</v>
      </c>
      <c r="G804" s="323">
        <v>-17.25</v>
      </c>
      <c r="H804" s="323" t="s">
        <v>844</v>
      </c>
    </row>
    <row r="805" spans="1:8">
      <c r="A805" s="21" t="s">
        <v>911</v>
      </c>
      <c r="B805" s="18"/>
      <c r="C805" s="18"/>
      <c r="D805" s="18"/>
      <c r="E805" s="18"/>
      <c r="F805" s="323">
        <v>55.75</v>
      </c>
      <c r="G805" s="323">
        <v>-16.25</v>
      </c>
      <c r="H805" s="323" t="s">
        <v>844</v>
      </c>
    </row>
    <row r="806" spans="1:8">
      <c r="A806" s="21" t="s">
        <v>912</v>
      </c>
      <c r="B806" s="18"/>
      <c r="C806" s="18"/>
      <c r="D806" s="18"/>
      <c r="E806" s="18"/>
      <c r="F806" s="323">
        <v>55.75</v>
      </c>
      <c r="G806" s="323">
        <v>-15.25</v>
      </c>
      <c r="H806" s="323" t="s">
        <v>844</v>
      </c>
    </row>
    <row r="807" spans="1:8">
      <c r="A807" s="21" t="s">
        <v>913</v>
      </c>
      <c r="B807" s="18"/>
      <c r="C807" s="18"/>
      <c r="D807" s="18"/>
      <c r="E807" s="18"/>
      <c r="F807" s="323">
        <v>55.75</v>
      </c>
      <c r="G807" s="323">
        <v>-14.25</v>
      </c>
      <c r="H807" s="323" t="s">
        <v>844</v>
      </c>
    </row>
    <row r="808" spans="1:8">
      <c r="A808" s="21" t="s">
        <v>914</v>
      </c>
      <c r="B808" s="18"/>
      <c r="C808" s="18"/>
      <c r="D808" s="18"/>
      <c r="E808" s="18"/>
      <c r="F808" s="323">
        <v>55.75</v>
      </c>
      <c r="G808" s="323">
        <v>-13.25</v>
      </c>
      <c r="H808" s="323" t="s">
        <v>844</v>
      </c>
    </row>
    <row r="809" spans="1:8">
      <c r="A809" s="21" t="s">
        <v>915</v>
      </c>
      <c r="B809" s="18"/>
      <c r="C809" s="18"/>
      <c r="D809" s="18"/>
      <c r="E809" s="18"/>
      <c r="F809" s="323">
        <v>55.75</v>
      </c>
      <c r="G809" s="323">
        <v>-12.25</v>
      </c>
      <c r="H809" s="323" t="s">
        <v>844</v>
      </c>
    </row>
    <row r="810" spans="1:8">
      <c r="A810" s="21" t="s">
        <v>916</v>
      </c>
      <c r="B810" s="18"/>
      <c r="C810" s="18"/>
      <c r="D810" s="18"/>
      <c r="E810" s="18"/>
      <c r="F810" s="323">
        <v>55.75</v>
      </c>
      <c r="G810" s="323">
        <v>-11.25</v>
      </c>
      <c r="H810" s="323" t="s">
        <v>1206</v>
      </c>
    </row>
    <row r="811" spans="1:8">
      <c r="A811" s="21" t="s">
        <v>917</v>
      </c>
      <c r="B811" s="18"/>
      <c r="C811" s="18"/>
      <c r="D811" s="18"/>
      <c r="E811" s="18"/>
      <c r="F811" s="323">
        <v>55.75</v>
      </c>
      <c r="G811" s="323">
        <v>-10.25</v>
      </c>
      <c r="H811" s="323" t="s">
        <v>1206</v>
      </c>
    </row>
    <row r="812" spans="1:8">
      <c r="A812" s="21" t="s">
        <v>918</v>
      </c>
      <c r="B812" s="330">
        <v>1303.3875985117461</v>
      </c>
      <c r="C812" s="330"/>
      <c r="D812" s="330">
        <v>0.85187445887445878</v>
      </c>
      <c r="E812" s="330">
        <v>454.0983643840982</v>
      </c>
      <c r="F812" s="323">
        <v>55.75</v>
      </c>
      <c r="G812" s="323">
        <v>-9.25</v>
      </c>
      <c r="H812" s="323" t="s">
        <v>1206</v>
      </c>
    </row>
    <row r="813" spans="1:8">
      <c r="A813" s="21" t="s">
        <v>919</v>
      </c>
      <c r="B813" s="330">
        <v>1615.1695322948101</v>
      </c>
      <c r="C813" s="330"/>
      <c r="D813" s="330"/>
      <c r="E813" s="330">
        <v>673.28637326196224</v>
      </c>
      <c r="F813" s="323">
        <v>55.75</v>
      </c>
      <c r="G813" s="323">
        <v>-8.25</v>
      </c>
      <c r="H813" s="323" t="s">
        <v>1206</v>
      </c>
    </row>
    <row r="814" spans="1:8">
      <c r="A814" s="21" t="s">
        <v>920</v>
      </c>
      <c r="B814" s="330"/>
      <c r="C814" s="330"/>
      <c r="D814" s="330"/>
      <c r="E814" s="330"/>
      <c r="F814" s="323">
        <v>55.75</v>
      </c>
      <c r="G814" s="323">
        <v>-7.25</v>
      </c>
      <c r="H814" s="323" t="s">
        <v>1206</v>
      </c>
    </row>
    <row r="815" spans="1:8">
      <c r="A815" s="21" t="s">
        <v>921</v>
      </c>
      <c r="B815" s="18"/>
      <c r="C815" s="18"/>
      <c r="D815" s="18"/>
      <c r="E815" s="18"/>
      <c r="F815" s="323">
        <v>55.75</v>
      </c>
      <c r="G815" s="323">
        <v>-6.25</v>
      </c>
      <c r="H815" s="323" t="s">
        <v>1206</v>
      </c>
    </row>
    <row r="816" spans="1:8">
      <c r="A816" s="21" t="s">
        <v>922</v>
      </c>
      <c r="B816" s="18"/>
      <c r="C816" s="18"/>
      <c r="D816" s="18"/>
      <c r="E816" s="18"/>
      <c r="F816" s="323">
        <v>55.75</v>
      </c>
      <c r="G816" s="323">
        <v>-5.25</v>
      </c>
      <c r="H816" s="323" t="s">
        <v>1206</v>
      </c>
    </row>
    <row r="817" spans="1:8">
      <c r="A817" s="21" t="s">
        <v>923</v>
      </c>
      <c r="B817" s="18"/>
      <c r="C817" s="18"/>
      <c r="D817" s="18"/>
      <c r="E817" s="18"/>
      <c r="F817" s="323">
        <v>55.75</v>
      </c>
      <c r="G817" s="323">
        <v>-4.25</v>
      </c>
      <c r="H817" s="323" t="s">
        <v>1206</v>
      </c>
    </row>
    <row r="818" spans="1:8">
      <c r="A818" s="21" t="s">
        <v>924</v>
      </c>
      <c r="B818" s="18"/>
      <c r="C818" s="18"/>
      <c r="D818" s="18"/>
      <c r="E818" s="18"/>
      <c r="F818" s="323">
        <v>55.75</v>
      </c>
      <c r="G818" s="323">
        <v>-3.25</v>
      </c>
      <c r="H818" s="323" t="s">
        <v>763</v>
      </c>
    </row>
    <row r="819" spans="1:8">
      <c r="A819" s="21" t="s">
        <v>925</v>
      </c>
      <c r="B819" s="18"/>
      <c r="C819" s="18"/>
      <c r="D819" s="18"/>
      <c r="E819" s="18"/>
      <c r="F819" s="323">
        <v>55.75</v>
      </c>
      <c r="G819" s="323">
        <v>-2.25</v>
      </c>
      <c r="H819" s="323" t="s">
        <v>763</v>
      </c>
    </row>
    <row r="820" spans="1:8">
      <c r="A820" s="21" t="s">
        <v>926</v>
      </c>
      <c r="B820" s="18"/>
      <c r="C820" s="18"/>
      <c r="D820" s="18"/>
      <c r="E820" s="18"/>
      <c r="F820" s="323">
        <v>55.75</v>
      </c>
      <c r="G820" s="323">
        <v>-1.25</v>
      </c>
      <c r="H820" s="323" t="s">
        <v>763</v>
      </c>
    </row>
    <row r="821" spans="1:8">
      <c r="A821" s="21" t="s">
        <v>927</v>
      </c>
      <c r="B821" s="18"/>
      <c r="C821" s="18"/>
      <c r="D821" s="18"/>
      <c r="E821" s="18"/>
      <c r="F821" s="323">
        <v>55.75</v>
      </c>
      <c r="G821" s="323">
        <v>-0.25</v>
      </c>
      <c r="H821" s="323" t="s">
        <v>763</v>
      </c>
    </row>
    <row r="822" spans="1:8">
      <c r="A822" s="21" t="s">
        <v>928</v>
      </c>
      <c r="B822" s="18"/>
      <c r="C822" s="18"/>
      <c r="D822" s="18"/>
      <c r="E822" s="18"/>
      <c r="F822" s="323">
        <v>55.75</v>
      </c>
      <c r="G822" s="323">
        <v>0.75</v>
      </c>
      <c r="H822" s="323" t="s">
        <v>763</v>
      </c>
    </row>
    <row r="823" spans="1:8">
      <c r="A823" s="21" t="s">
        <v>929</v>
      </c>
      <c r="B823" s="18"/>
      <c r="C823" s="18"/>
      <c r="D823" s="18"/>
      <c r="E823" s="18"/>
      <c r="F823" s="323">
        <v>55.75</v>
      </c>
      <c r="G823" s="323">
        <v>1.75</v>
      </c>
      <c r="H823" s="323" t="s">
        <v>763</v>
      </c>
    </row>
    <row r="824" spans="1:8">
      <c r="A824" s="21" t="s">
        <v>930</v>
      </c>
      <c r="B824" s="18"/>
      <c r="C824" s="18"/>
      <c r="D824" s="18"/>
      <c r="E824" s="18"/>
      <c r="F824" s="323">
        <v>55.75</v>
      </c>
      <c r="G824" s="323">
        <v>2.75</v>
      </c>
      <c r="H824" s="323" t="s">
        <v>763</v>
      </c>
    </row>
    <row r="825" spans="1:8">
      <c r="A825" s="21" t="s">
        <v>931</v>
      </c>
      <c r="B825" s="18"/>
      <c r="C825" s="18"/>
      <c r="D825" s="18"/>
      <c r="E825" s="18"/>
      <c r="F825" s="323">
        <v>55.75</v>
      </c>
      <c r="G825" s="323">
        <v>3.75</v>
      </c>
      <c r="H825" s="323" t="s">
        <v>763</v>
      </c>
    </row>
    <row r="826" spans="1:8">
      <c r="A826" s="21" t="s">
        <v>932</v>
      </c>
      <c r="B826" s="18"/>
      <c r="C826" s="18"/>
      <c r="D826" s="18"/>
      <c r="E826" s="18"/>
      <c r="F826" s="323">
        <v>55.75</v>
      </c>
      <c r="G826" s="323">
        <v>4.75</v>
      </c>
      <c r="H826" s="323" t="s">
        <v>763</v>
      </c>
    </row>
    <row r="827" spans="1:8">
      <c r="A827" s="21" t="s">
        <v>933</v>
      </c>
      <c r="B827" s="18"/>
      <c r="C827" s="18"/>
      <c r="D827" s="18"/>
      <c r="E827" s="18"/>
      <c r="F827" s="323">
        <v>55.75</v>
      </c>
      <c r="G827" s="323">
        <v>5.75</v>
      </c>
      <c r="H827" s="323" t="s">
        <v>763</v>
      </c>
    </row>
    <row r="828" spans="1:8">
      <c r="A828" s="21" t="s">
        <v>934</v>
      </c>
      <c r="B828" s="18"/>
      <c r="C828" s="18"/>
      <c r="D828" s="18"/>
      <c r="E828" s="18"/>
      <c r="F828" s="323">
        <v>55.75</v>
      </c>
      <c r="G828" s="323">
        <v>6.75</v>
      </c>
      <c r="H828" s="323" t="s">
        <v>763</v>
      </c>
    </row>
    <row r="829" spans="1:8">
      <c r="A829" s="21" t="s">
        <v>935</v>
      </c>
      <c r="B829" s="18"/>
      <c r="C829" s="18"/>
      <c r="D829" s="18"/>
      <c r="E829" s="18"/>
      <c r="F829" s="323">
        <v>55.75</v>
      </c>
      <c r="G829" s="323">
        <v>7.75</v>
      </c>
      <c r="H829" s="323" t="s">
        <v>763</v>
      </c>
    </row>
    <row r="830" spans="1:8">
      <c r="A830" s="21" t="s">
        <v>936</v>
      </c>
      <c r="B830" s="18"/>
      <c r="C830" s="18"/>
      <c r="D830" s="18"/>
      <c r="E830" s="18"/>
      <c r="F830" s="323">
        <v>55.75</v>
      </c>
      <c r="G830" s="323">
        <v>8.75</v>
      </c>
      <c r="H830" s="323" t="s">
        <v>763</v>
      </c>
    </row>
    <row r="831" spans="1:8">
      <c r="A831" s="21" t="s">
        <v>937</v>
      </c>
      <c r="B831" s="18"/>
      <c r="C831" s="18"/>
      <c r="D831" s="18"/>
      <c r="E831" s="18"/>
      <c r="F831" s="323">
        <v>55.75</v>
      </c>
      <c r="G831" s="323">
        <v>9.75</v>
      </c>
      <c r="H831" s="323" t="s">
        <v>804</v>
      </c>
    </row>
    <row r="832" spans="1:8">
      <c r="A832" s="21" t="s">
        <v>938</v>
      </c>
      <c r="B832" s="18"/>
      <c r="C832" s="18"/>
      <c r="D832" s="18"/>
      <c r="E832" s="18"/>
      <c r="F832" s="323">
        <v>55.75</v>
      </c>
      <c r="G832" s="323">
        <v>10.75</v>
      </c>
      <c r="H832" s="323" t="s">
        <v>804</v>
      </c>
    </row>
    <row r="833" spans="1:8">
      <c r="A833" s="21" t="s">
        <v>939</v>
      </c>
      <c r="B833" s="18"/>
      <c r="C833" s="18"/>
      <c r="D833" s="18"/>
      <c r="E833" s="18"/>
      <c r="F833" s="323">
        <v>55.75</v>
      </c>
      <c r="G833" s="323">
        <v>11.75</v>
      </c>
      <c r="H833" s="323" t="s">
        <v>804</v>
      </c>
    </row>
    <row r="834" spans="1:8">
      <c r="A834" s="21" t="s">
        <v>940</v>
      </c>
      <c r="B834" s="18"/>
      <c r="C834" s="18"/>
      <c r="D834" s="18"/>
      <c r="E834" s="18"/>
      <c r="F834" s="323">
        <v>55.75</v>
      </c>
      <c r="G834" s="323">
        <v>12.75</v>
      </c>
      <c r="H834" s="323" t="s">
        <v>941</v>
      </c>
    </row>
    <row r="835" spans="1:8">
      <c r="A835" s="21" t="s">
        <v>942</v>
      </c>
      <c r="B835" s="18"/>
      <c r="C835" s="18"/>
      <c r="D835" s="18"/>
      <c r="E835" s="18"/>
      <c r="F835" s="323">
        <v>55.75</v>
      </c>
      <c r="G835" s="323">
        <v>14.75</v>
      </c>
      <c r="H835" s="323" t="s">
        <v>807</v>
      </c>
    </row>
    <row r="836" spans="1:8">
      <c r="A836" s="21" t="s">
        <v>943</v>
      </c>
      <c r="B836" s="18"/>
      <c r="C836" s="18"/>
      <c r="D836" s="18"/>
      <c r="E836" s="18"/>
      <c r="F836" s="323">
        <v>56.25</v>
      </c>
      <c r="G836" s="323">
        <v>-17.25</v>
      </c>
      <c r="H836" s="323" t="s">
        <v>844</v>
      </c>
    </row>
    <row r="837" spans="1:8">
      <c r="A837" s="21" t="s">
        <v>944</v>
      </c>
      <c r="B837" s="18"/>
      <c r="C837" s="18"/>
      <c r="D837" s="18"/>
      <c r="E837" s="18"/>
      <c r="F837" s="323">
        <v>56.25</v>
      </c>
      <c r="G837" s="323">
        <v>-16.25</v>
      </c>
      <c r="H837" s="323" t="s">
        <v>844</v>
      </c>
    </row>
    <row r="838" spans="1:8">
      <c r="A838" s="21" t="s">
        <v>945</v>
      </c>
      <c r="B838" s="18"/>
      <c r="C838" s="18"/>
      <c r="D838" s="18"/>
      <c r="E838" s="18"/>
      <c r="F838" s="323">
        <v>56.25</v>
      </c>
      <c r="G838" s="323">
        <v>-15.25</v>
      </c>
      <c r="H838" s="323" t="s">
        <v>844</v>
      </c>
    </row>
    <row r="839" spans="1:8">
      <c r="A839" s="21" t="s">
        <v>946</v>
      </c>
      <c r="B839" s="18"/>
      <c r="C839" s="18"/>
      <c r="D839" s="18"/>
      <c r="E839" s="18"/>
      <c r="F839" s="323">
        <v>56.25</v>
      </c>
      <c r="G839" s="323">
        <v>-14.25</v>
      </c>
      <c r="H839" s="323" t="s">
        <v>844</v>
      </c>
    </row>
    <row r="840" spans="1:8">
      <c r="A840" s="21" t="s">
        <v>947</v>
      </c>
      <c r="B840" s="18"/>
      <c r="C840" s="18"/>
      <c r="D840" s="18"/>
      <c r="E840" s="18"/>
      <c r="F840" s="323">
        <v>56.25</v>
      </c>
      <c r="G840" s="323">
        <v>-13.25</v>
      </c>
      <c r="H840" s="323" t="s">
        <v>844</v>
      </c>
    </row>
    <row r="841" spans="1:8">
      <c r="A841" s="21" t="s">
        <v>948</v>
      </c>
      <c r="B841" s="18"/>
      <c r="C841" s="18"/>
      <c r="D841" s="18"/>
      <c r="E841" s="18"/>
      <c r="F841" s="323">
        <v>56.25</v>
      </c>
      <c r="G841" s="323">
        <v>-12.25</v>
      </c>
      <c r="H841" s="323" t="s">
        <v>844</v>
      </c>
    </row>
    <row r="842" spans="1:8">
      <c r="A842" s="21" t="s">
        <v>949</v>
      </c>
      <c r="B842" s="18"/>
      <c r="C842" s="18"/>
      <c r="D842" s="18"/>
      <c r="E842" s="18"/>
      <c r="F842" s="323">
        <v>56.25</v>
      </c>
      <c r="G842" s="323">
        <v>-11.25</v>
      </c>
      <c r="H842" s="323" t="s">
        <v>1206</v>
      </c>
    </row>
    <row r="843" spans="1:8">
      <c r="A843" s="21" t="s">
        <v>950</v>
      </c>
      <c r="B843" s="18"/>
      <c r="C843" s="18"/>
      <c r="D843" s="18"/>
      <c r="E843" s="18"/>
      <c r="F843" s="323">
        <v>56.25</v>
      </c>
      <c r="G843" s="323">
        <v>-10.25</v>
      </c>
      <c r="H843" s="323" t="s">
        <v>1206</v>
      </c>
    </row>
    <row r="844" spans="1:8">
      <c r="A844" s="21" t="s">
        <v>951</v>
      </c>
      <c r="B844" s="18">
        <v>981.99034262382384</v>
      </c>
      <c r="C844" s="329"/>
      <c r="D844" s="18">
        <v>166.11551948051951</v>
      </c>
      <c r="E844" s="18">
        <v>235.83519942554989</v>
      </c>
      <c r="F844" s="323">
        <v>56.25</v>
      </c>
      <c r="G844" s="323">
        <v>-9.25</v>
      </c>
      <c r="H844" s="323" t="s">
        <v>1206</v>
      </c>
    </row>
    <row r="845" spans="1:8">
      <c r="A845" s="21" t="s">
        <v>952</v>
      </c>
      <c r="B845" s="18">
        <v>490.99517131191192</v>
      </c>
      <c r="C845" s="18"/>
      <c r="D845" s="18"/>
      <c r="E845" s="18"/>
      <c r="F845" s="323">
        <v>56.25</v>
      </c>
      <c r="G845" s="323">
        <v>-8.25</v>
      </c>
      <c r="H845" s="323" t="s">
        <v>1206</v>
      </c>
    </row>
    <row r="846" spans="1:8">
      <c r="A846" s="21" t="s">
        <v>953</v>
      </c>
      <c r="B846" s="18"/>
      <c r="C846" s="18"/>
      <c r="D846" s="18"/>
      <c r="E846" s="18"/>
      <c r="F846" s="323">
        <v>56.25</v>
      </c>
      <c r="G846" s="323">
        <v>-7.25</v>
      </c>
      <c r="H846" s="323" t="s">
        <v>1206</v>
      </c>
    </row>
    <row r="847" spans="1:8">
      <c r="A847" s="21" t="s">
        <v>954</v>
      </c>
      <c r="B847" s="18"/>
      <c r="C847" s="18"/>
      <c r="D847" s="18"/>
      <c r="E847" s="18"/>
      <c r="F847" s="323">
        <v>56.25</v>
      </c>
      <c r="G847" s="323">
        <v>-6.25</v>
      </c>
      <c r="H847" s="323" t="s">
        <v>1206</v>
      </c>
    </row>
    <row r="848" spans="1:8">
      <c r="A848" s="21" t="s">
        <v>955</v>
      </c>
      <c r="B848" s="18"/>
      <c r="C848" s="18"/>
      <c r="D848" s="18"/>
      <c r="E848" s="18"/>
      <c r="F848" s="323">
        <v>56.25</v>
      </c>
      <c r="G848" s="323">
        <v>-5.25</v>
      </c>
      <c r="H848" s="323" t="s">
        <v>1206</v>
      </c>
    </row>
    <row r="849" spans="1:8">
      <c r="A849" s="21" t="s">
        <v>956</v>
      </c>
      <c r="B849" s="18"/>
      <c r="C849" s="18"/>
      <c r="D849" s="18"/>
      <c r="E849" s="18"/>
      <c r="F849" s="323">
        <v>56.25</v>
      </c>
      <c r="G849" s="323">
        <v>-4.25</v>
      </c>
      <c r="H849" s="323" t="s">
        <v>1206</v>
      </c>
    </row>
    <row r="850" spans="1:8">
      <c r="A850" s="21" t="s">
        <v>957</v>
      </c>
      <c r="B850" s="18"/>
      <c r="C850" s="18"/>
      <c r="D850" s="18"/>
      <c r="E850" s="18"/>
      <c r="F850" s="323">
        <v>56.25</v>
      </c>
      <c r="G850" s="323">
        <v>-3.25</v>
      </c>
      <c r="H850" s="323" t="s">
        <v>763</v>
      </c>
    </row>
    <row r="851" spans="1:8">
      <c r="A851" s="21" t="s">
        <v>958</v>
      </c>
      <c r="B851" s="18"/>
      <c r="C851" s="18"/>
      <c r="D851" s="18"/>
      <c r="E851" s="18"/>
      <c r="F851" s="323">
        <v>56.25</v>
      </c>
      <c r="G851" s="323">
        <v>-2.25</v>
      </c>
      <c r="H851" s="323" t="s">
        <v>763</v>
      </c>
    </row>
    <row r="852" spans="1:8">
      <c r="A852" s="21" t="s">
        <v>959</v>
      </c>
      <c r="B852" s="18"/>
      <c r="C852" s="18"/>
      <c r="D852" s="18"/>
      <c r="E852" s="18"/>
      <c r="F852" s="323">
        <v>56.25</v>
      </c>
      <c r="G852" s="323">
        <v>-1.25</v>
      </c>
      <c r="H852" s="323" t="s">
        <v>763</v>
      </c>
    </row>
    <row r="853" spans="1:8">
      <c r="A853" s="21" t="s">
        <v>960</v>
      </c>
      <c r="B853" s="18"/>
      <c r="C853" s="18"/>
      <c r="D853" s="18"/>
      <c r="E853" s="18"/>
      <c r="F853" s="323">
        <v>56.25</v>
      </c>
      <c r="G853" s="323">
        <v>-0.25</v>
      </c>
      <c r="H853" s="323" t="s">
        <v>763</v>
      </c>
    </row>
    <row r="854" spans="1:8">
      <c r="A854" s="21" t="s">
        <v>961</v>
      </c>
      <c r="B854" s="18"/>
      <c r="C854" s="18"/>
      <c r="D854" s="18"/>
      <c r="E854" s="18"/>
      <c r="F854" s="323">
        <v>56.25</v>
      </c>
      <c r="G854" s="323">
        <v>0.75</v>
      </c>
      <c r="H854" s="323" t="s">
        <v>763</v>
      </c>
    </row>
    <row r="855" spans="1:8">
      <c r="A855" s="21" t="s">
        <v>962</v>
      </c>
      <c r="B855" s="18"/>
      <c r="C855" s="18"/>
      <c r="D855" s="18"/>
      <c r="E855" s="18"/>
      <c r="F855" s="323">
        <v>56.25</v>
      </c>
      <c r="G855" s="323">
        <v>1.75</v>
      </c>
      <c r="H855" s="323" t="s">
        <v>763</v>
      </c>
    </row>
    <row r="856" spans="1:8">
      <c r="A856" s="21" t="s">
        <v>963</v>
      </c>
      <c r="B856" s="18"/>
      <c r="C856" s="18"/>
      <c r="D856" s="18"/>
      <c r="E856" s="18"/>
      <c r="F856" s="323">
        <v>56.25</v>
      </c>
      <c r="G856" s="323">
        <v>2.75</v>
      </c>
      <c r="H856" s="323" t="s">
        <v>763</v>
      </c>
    </row>
    <row r="857" spans="1:8">
      <c r="A857" s="21" t="s">
        <v>964</v>
      </c>
      <c r="B857" s="18"/>
      <c r="C857" s="18"/>
      <c r="D857" s="18"/>
      <c r="E857" s="18"/>
      <c r="F857" s="323">
        <v>56.25</v>
      </c>
      <c r="G857" s="323">
        <v>3.75</v>
      </c>
      <c r="H857" s="323" t="s">
        <v>763</v>
      </c>
    </row>
    <row r="858" spans="1:8">
      <c r="A858" s="21" t="s">
        <v>965</v>
      </c>
      <c r="B858" s="18"/>
      <c r="C858" s="18"/>
      <c r="D858" s="18"/>
      <c r="E858" s="18"/>
      <c r="F858" s="323">
        <v>56.25</v>
      </c>
      <c r="G858" s="323">
        <v>4.75</v>
      </c>
      <c r="H858" s="323" t="s">
        <v>763</v>
      </c>
    </row>
    <row r="859" spans="1:8">
      <c r="A859" s="21" t="s">
        <v>966</v>
      </c>
      <c r="B859" s="18"/>
      <c r="C859" s="18"/>
      <c r="D859" s="18"/>
      <c r="E859" s="18"/>
      <c r="F859" s="323">
        <v>56.25</v>
      </c>
      <c r="G859" s="323">
        <v>5.75</v>
      </c>
      <c r="H859" s="323" t="s">
        <v>763</v>
      </c>
    </row>
    <row r="860" spans="1:8">
      <c r="A860" s="21" t="s">
        <v>967</v>
      </c>
      <c r="B860" s="18"/>
      <c r="C860" s="18"/>
      <c r="D860" s="18"/>
      <c r="E860" s="18"/>
      <c r="F860" s="323">
        <v>56.25</v>
      </c>
      <c r="G860" s="323">
        <v>6.75</v>
      </c>
      <c r="H860" s="323" t="s">
        <v>763</v>
      </c>
    </row>
    <row r="861" spans="1:8">
      <c r="A861" s="21" t="s">
        <v>968</v>
      </c>
      <c r="B861" s="18"/>
      <c r="C861" s="18"/>
      <c r="D861" s="18"/>
      <c r="E861" s="18"/>
      <c r="F861" s="323">
        <v>56.25</v>
      </c>
      <c r="G861" s="323">
        <v>7.75</v>
      </c>
      <c r="H861" s="323" t="s">
        <v>763</v>
      </c>
    </row>
    <row r="862" spans="1:8">
      <c r="A862" s="21" t="s">
        <v>969</v>
      </c>
      <c r="B862" s="18"/>
      <c r="C862" s="18"/>
      <c r="D862" s="18"/>
      <c r="E862" s="18"/>
      <c r="F862" s="323">
        <v>56.25</v>
      </c>
      <c r="G862" s="323">
        <v>8.75</v>
      </c>
      <c r="H862" s="323" t="s">
        <v>763</v>
      </c>
    </row>
    <row r="863" spans="1:8">
      <c r="A863" s="21" t="s">
        <v>970</v>
      </c>
      <c r="B863" s="18"/>
      <c r="C863" s="18"/>
      <c r="D863" s="18"/>
      <c r="E863" s="18"/>
      <c r="F863" s="323">
        <v>56.25</v>
      </c>
      <c r="G863" s="323">
        <v>10.75</v>
      </c>
      <c r="H863" s="323" t="s">
        <v>971</v>
      </c>
    </row>
    <row r="864" spans="1:8">
      <c r="A864" s="21" t="s">
        <v>972</v>
      </c>
      <c r="B864" s="18"/>
      <c r="C864" s="18"/>
      <c r="D864" s="18"/>
      <c r="E864" s="18"/>
      <c r="F864" s="323">
        <v>56.25</v>
      </c>
      <c r="G864" s="323">
        <v>11.75</v>
      </c>
      <c r="H864" s="323" t="s">
        <v>971</v>
      </c>
    </row>
    <row r="865" spans="1:8">
      <c r="A865" s="21" t="s">
        <v>973</v>
      </c>
      <c r="B865" s="18"/>
      <c r="C865" s="18"/>
      <c r="D865" s="18"/>
      <c r="E865" s="18"/>
      <c r="F865" s="323">
        <v>56.25</v>
      </c>
      <c r="G865" s="323">
        <v>12.75</v>
      </c>
      <c r="H865" s="323" t="s">
        <v>941</v>
      </c>
    </row>
    <row r="866" spans="1:8">
      <c r="A866" s="21" t="s">
        <v>974</v>
      </c>
      <c r="B866" s="18"/>
      <c r="C866" s="18"/>
      <c r="D866" s="18"/>
      <c r="E866" s="18"/>
      <c r="F866" s="323">
        <v>56.25</v>
      </c>
      <c r="G866" s="323">
        <v>14.75</v>
      </c>
      <c r="H866" s="323" t="s">
        <v>807</v>
      </c>
    </row>
    <row r="867" spans="1:8">
      <c r="A867" s="21" t="s">
        <v>975</v>
      </c>
      <c r="B867" s="18"/>
      <c r="C867" s="18"/>
      <c r="D867" s="18"/>
      <c r="E867" s="18"/>
      <c r="F867" s="323">
        <v>56.75</v>
      </c>
      <c r="G867" s="323">
        <v>-17.25</v>
      </c>
      <c r="H867" s="323" t="s">
        <v>844</v>
      </c>
    </row>
    <row r="868" spans="1:8">
      <c r="A868" s="21" t="s">
        <v>976</v>
      </c>
      <c r="B868" s="18"/>
      <c r="C868" s="18"/>
      <c r="D868" s="18"/>
      <c r="E868" s="18"/>
      <c r="F868" s="323">
        <v>56.75</v>
      </c>
      <c r="G868" s="323">
        <v>-16.25</v>
      </c>
      <c r="H868" s="323" t="s">
        <v>844</v>
      </c>
    </row>
    <row r="869" spans="1:8">
      <c r="A869" s="21" t="s">
        <v>977</v>
      </c>
      <c r="B869" s="18"/>
      <c r="C869" s="18"/>
      <c r="D869" s="18"/>
      <c r="E869" s="18"/>
      <c r="F869" s="323">
        <v>56.75</v>
      </c>
      <c r="G869" s="323">
        <v>-15.25</v>
      </c>
      <c r="H869" s="323" t="s">
        <v>844</v>
      </c>
    </row>
    <row r="870" spans="1:8">
      <c r="A870" s="21" t="s">
        <v>978</v>
      </c>
      <c r="B870" s="18"/>
      <c r="C870" s="18"/>
      <c r="D870" s="18"/>
      <c r="E870" s="18"/>
      <c r="F870" s="323">
        <v>56.75</v>
      </c>
      <c r="G870" s="323">
        <v>-14.25</v>
      </c>
      <c r="H870" s="323" t="s">
        <v>844</v>
      </c>
    </row>
    <row r="871" spans="1:8">
      <c r="A871" s="21" t="s">
        <v>979</v>
      </c>
      <c r="B871" s="18"/>
      <c r="C871" s="18"/>
      <c r="D871" s="18"/>
      <c r="E871" s="18"/>
      <c r="F871" s="323">
        <v>56.75</v>
      </c>
      <c r="G871" s="323">
        <v>-13.25</v>
      </c>
      <c r="H871" s="323" t="s">
        <v>844</v>
      </c>
    </row>
    <row r="872" spans="1:8">
      <c r="A872" s="21" t="s">
        <v>980</v>
      </c>
      <c r="B872" s="18"/>
      <c r="C872" s="18"/>
      <c r="D872" s="18"/>
      <c r="E872" s="18"/>
      <c r="F872" s="323">
        <v>56.75</v>
      </c>
      <c r="G872" s="323">
        <v>-12.25</v>
      </c>
      <c r="H872" s="323" t="s">
        <v>844</v>
      </c>
    </row>
    <row r="873" spans="1:8">
      <c r="A873" s="21" t="s">
        <v>981</v>
      </c>
      <c r="B873" s="18"/>
      <c r="C873" s="18"/>
      <c r="D873" s="18"/>
      <c r="E873" s="18"/>
      <c r="F873" s="323">
        <v>56.75</v>
      </c>
      <c r="G873" s="323">
        <v>-11.25</v>
      </c>
      <c r="H873" s="323" t="s">
        <v>1206</v>
      </c>
    </row>
    <row r="874" spans="1:8">
      <c r="A874" s="21" t="s">
        <v>982</v>
      </c>
      <c r="B874" s="18"/>
      <c r="C874" s="18"/>
      <c r="D874" s="18"/>
      <c r="E874" s="18"/>
      <c r="F874" s="323">
        <v>56.75</v>
      </c>
      <c r="G874" s="323">
        <v>-10.25</v>
      </c>
      <c r="H874" s="323" t="s">
        <v>1206</v>
      </c>
    </row>
    <row r="875" spans="1:8">
      <c r="A875" s="21" t="s">
        <v>983</v>
      </c>
      <c r="B875" s="330">
        <v>40.91626427599266</v>
      </c>
      <c r="C875" s="330"/>
      <c r="D875" s="18"/>
      <c r="E875" s="18"/>
      <c r="F875" s="323">
        <v>56.75</v>
      </c>
      <c r="G875" s="323">
        <v>-9.25</v>
      </c>
      <c r="H875" s="323" t="s">
        <v>1206</v>
      </c>
    </row>
    <row r="876" spans="1:8">
      <c r="A876" s="21" t="s">
        <v>984</v>
      </c>
      <c r="B876" s="330"/>
      <c r="C876" s="330"/>
      <c r="D876" s="18"/>
      <c r="E876" s="18"/>
      <c r="F876" s="323">
        <v>56.75</v>
      </c>
      <c r="G876" s="323">
        <v>-8.25</v>
      </c>
      <c r="H876" s="323" t="s">
        <v>1206</v>
      </c>
    </row>
    <row r="877" spans="1:8">
      <c r="A877" s="21" t="s">
        <v>985</v>
      </c>
      <c r="B877" s="18"/>
      <c r="C877" s="18"/>
      <c r="D877" s="18"/>
      <c r="E877" s="18"/>
      <c r="F877" s="323">
        <v>56.75</v>
      </c>
      <c r="G877" s="323">
        <v>-7.25</v>
      </c>
      <c r="H877" s="323" t="s">
        <v>1206</v>
      </c>
    </row>
    <row r="878" spans="1:8">
      <c r="A878" s="21" t="s">
        <v>986</v>
      </c>
      <c r="B878" s="18"/>
      <c r="C878" s="18"/>
      <c r="D878" s="18"/>
      <c r="E878" s="18"/>
      <c r="F878" s="323">
        <v>56.75</v>
      </c>
      <c r="G878" s="323">
        <v>-6.25</v>
      </c>
      <c r="H878" s="323" t="s">
        <v>1206</v>
      </c>
    </row>
    <row r="879" spans="1:8">
      <c r="A879" s="21" t="s">
        <v>987</v>
      </c>
      <c r="B879" s="18"/>
      <c r="C879" s="18"/>
      <c r="D879" s="18"/>
      <c r="E879" s="18"/>
      <c r="F879" s="323">
        <v>56.75</v>
      </c>
      <c r="G879" s="323">
        <v>-5.25</v>
      </c>
      <c r="H879" s="323" t="s">
        <v>1206</v>
      </c>
    </row>
    <row r="880" spans="1:8">
      <c r="A880" s="21" t="s">
        <v>988</v>
      </c>
      <c r="B880" s="18"/>
      <c r="C880" s="18"/>
      <c r="D880" s="18"/>
      <c r="E880" s="18"/>
      <c r="F880" s="323">
        <v>56.75</v>
      </c>
      <c r="G880" s="323">
        <v>-4.25</v>
      </c>
      <c r="H880" s="323" t="s">
        <v>1206</v>
      </c>
    </row>
    <row r="881" spans="1:8">
      <c r="A881" s="21" t="s">
        <v>989</v>
      </c>
      <c r="B881" s="18"/>
      <c r="C881" s="18"/>
      <c r="D881" s="18"/>
      <c r="E881" s="18"/>
      <c r="F881" s="323">
        <v>56.75</v>
      </c>
      <c r="G881" s="323">
        <v>-3.25</v>
      </c>
      <c r="H881" s="323" t="s">
        <v>763</v>
      </c>
    </row>
    <row r="882" spans="1:8">
      <c r="A882" s="21" t="s">
        <v>990</v>
      </c>
      <c r="B882" s="18"/>
      <c r="C882" s="18"/>
      <c r="D882" s="18"/>
      <c r="E882" s="18"/>
      <c r="F882" s="323">
        <v>56.75</v>
      </c>
      <c r="G882" s="323">
        <v>-2.25</v>
      </c>
      <c r="H882" s="323" t="s">
        <v>763</v>
      </c>
    </row>
    <row r="883" spans="1:8">
      <c r="A883" s="21" t="s">
        <v>991</v>
      </c>
      <c r="B883" s="18"/>
      <c r="C883" s="18"/>
      <c r="D883" s="18"/>
      <c r="E883" s="18"/>
      <c r="F883" s="323">
        <v>56.75</v>
      </c>
      <c r="G883" s="323">
        <v>-1.25</v>
      </c>
      <c r="H883" s="323" t="s">
        <v>763</v>
      </c>
    </row>
    <row r="884" spans="1:8">
      <c r="A884" s="21" t="s">
        <v>992</v>
      </c>
      <c r="B884" s="18"/>
      <c r="C884" s="18"/>
      <c r="D884" s="18"/>
      <c r="E884" s="18"/>
      <c r="F884" s="323">
        <v>56.75</v>
      </c>
      <c r="G884" s="323">
        <v>-0.25</v>
      </c>
      <c r="H884" s="323" t="s">
        <v>763</v>
      </c>
    </row>
    <row r="885" spans="1:8">
      <c r="A885" s="21" t="s">
        <v>993</v>
      </c>
      <c r="B885" s="18"/>
      <c r="C885" s="18"/>
      <c r="D885" s="18"/>
      <c r="E885" s="18"/>
      <c r="F885" s="323">
        <v>56.75</v>
      </c>
      <c r="G885" s="323">
        <v>0.75</v>
      </c>
      <c r="H885" s="323" t="s">
        <v>763</v>
      </c>
    </row>
    <row r="886" spans="1:8">
      <c r="A886" s="21" t="s">
        <v>994</v>
      </c>
      <c r="B886" s="18"/>
      <c r="C886" s="18"/>
      <c r="D886" s="18"/>
      <c r="E886" s="18"/>
      <c r="F886" s="323">
        <v>56.75</v>
      </c>
      <c r="G886" s="323">
        <v>1.75</v>
      </c>
      <c r="H886" s="323" t="s">
        <v>763</v>
      </c>
    </row>
    <row r="887" spans="1:8">
      <c r="A887" s="21" t="s">
        <v>995</v>
      </c>
      <c r="B887" s="18"/>
      <c r="C887" s="18"/>
      <c r="D887" s="18"/>
      <c r="E887" s="18"/>
      <c r="F887" s="323">
        <v>56.75</v>
      </c>
      <c r="G887" s="323">
        <v>2.75</v>
      </c>
      <c r="H887" s="323" t="s">
        <v>763</v>
      </c>
    </row>
    <row r="888" spans="1:8">
      <c r="A888" s="21" t="s">
        <v>996</v>
      </c>
      <c r="B888" s="18"/>
      <c r="C888" s="18"/>
      <c r="D888" s="18"/>
      <c r="E888" s="18"/>
      <c r="F888" s="323">
        <v>56.75</v>
      </c>
      <c r="G888" s="323">
        <v>3.75</v>
      </c>
      <c r="H888" s="323" t="s">
        <v>763</v>
      </c>
    </row>
    <row r="889" spans="1:8">
      <c r="A889" s="21" t="s">
        <v>997</v>
      </c>
      <c r="B889" s="18"/>
      <c r="C889" s="18"/>
      <c r="D889" s="18"/>
      <c r="E889" s="18"/>
      <c r="F889" s="323">
        <v>56.75</v>
      </c>
      <c r="G889" s="323">
        <v>4.75</v>
      </c>
      <c r="H889" s="323" t="s">
        <v>763</v>
      </c>
    </row>
    <row r="890" spans="1:8">
      <c r="A890" s="21" t="s">
        <v>998</v>
      </c>
      <c r="B890" s="18"/>
      <c r="C890" s="18"/>
      <c r="D890" s="18"/>
      <c r="E890" s="18"/>
      <c r="F890" s="323">
        <v>56.75</v>
      </c>
      <c r="G890" s="323">
        <v>5.75</v>
      </c>
      <c r="H890" s="323" t="s">
        <v>763</v>
      </c>
    </row>
    <row r="891" spans="1:8">
      <c r="A891" s="21" t="s">
        <v>999</v>
      </c>
      <c r="B891" s="18"/>
      <c r="C891" s="18"/>
      <c r="D891" s="18"/>
      <c r="E891" s="18"/>
      <c r="F891" s="323">
        <v>56.75</v>
      </c>
      <c r="G891" s="323">
        <v>6.75</v>
      </c>
      <c r="H891" s="323" t="s">
        <v>763</v>
      </c>
    </row>
    <row r="892" spans="1:8">
      <c r="A892" s="21" t="s">
        <v>1000</v>
      </c>
      <c r="B892" s="18"/>
      <c r="C892" s="18"/>
      <c r="D892" s="18"/>
      <c r="E892" s="18"/>
      <c r="F892" s="323">
        <v>56.75</v>
      </c>
      <c r="G892" s="323">
        <v>7.75</v>
      </c>
      <c r="H892" s="323" t="s">
        <v>763</v>
      </c>
    </row>
    <row r="893" spans="1:8">
      <c r="A893" s="21" t="s">
        <v>1001</v>
      </c>
      <c r="B893" s="18"/>
      <c r="C893" s="18"/>
      <c r="D893" s="18"/>
      <c r="E893" s="18"/>
      <c r="F893" s="323">
        <v>56.75</v>
      </c>
      <c r="G893" s="323">
        <v>8.75</v>
      </c>
      <c r="H893" s="323" t="s">
        <v>763</v>
      </c>
    </row>
    <row r="894" spans="1:8">
      <c r="A894" s="21" t="s">
        <v>1002</v>
      </c>
      <c r="B894" s="18"/>
      <c r="C894" s="18"/>
      <c r="D894" s="18"/>
      <c r="E894" s="18"/>
      <c r="F894" s="323">
        <v>56.75</v>
      </c>
      <c r="G894" s="323">
        <v>10.75</v>
      </c>
      <c r="H894" s="323" t="s">
        <v>971</v>
      </c>
    </row>
    <row r="895" spans="1:8">
      <c r="A895" s="21" t="s">
        <v>1003</v>
      </c>
      <c r="B895" s="18"/>
      <c r="C895" s="18"/>
      <c r="D895" s="18"/>
      <c r="E895" s="18"/>
      <c r="F895" s="323">
        <v>56.75</v>
      </c>
      <c r="G895" s="323">
        <v>11.75</v>
      </c>
      <c r="H895" s="323" t="s">
        <v>971</v>
      </c>
    </row>
    <row r="896" spans="1:8">
      <c r="A896" s="21" t="s">
        <v>1004</v>
      </c>
      <c r="B896" s="18"/>
      <c r="C896" s="18"/>
      <c r="D896" s="18"/>
      <c r="E896" s="18"/>
      <c r="F896" s="323">
        <v>56.75</v>
      </c>
      <c r="G896" s="323">
        <v>12.75</v>
      </c>
      <c r="H896" s="323" t="s">
        <v>971</v>
      </c>
    </row>
    <row r="897" spans="1:8">
      <c r="A897" s="21" t="s">
        <v>1005</v>
      </c>
      <c r="B897" s="18"/>
      <c r="C897" s="18"/>
      <c r="D897" s="18"/>
      <c r="E897" s="18"/>
      <c r="F897" s="323">
        <v>57.25</v>
      </c>
      <c r="G897" s="323">
        <v>-17.25</v>
      </c>
      <c r="H897" s="323" t="s">
        <v>844</v>
      </c>
    </row>
    <row r="898" spans="1:8">
      <c r="A898" s="21" t="s">
        <v>1006</v>
      </c>
      <c r="B898" s="18"/>
      <c r="C898" s="18"/>
      <c r="D898" s="18"/>
      <c r="E898" s="18"/>
      <c r="F898" s="323">
        <v>57.25</v>
      </c>
      <c r="G898" s="323">
        <v>-16.25</v>
      </c>
      <c r="H898" s="323" t="s">
        <v>844</v>
      </c>
    </row>
    <row r="899" spans="1:8">
      <c r="A899" s="21" t="s">
        <v>1007</v>
      </c>
      <c r="B899" s="18"/>
      <c r="C899" s="18"/>
      <c r="D899" s="18"/>
      <c r="E899" s="18"/>
      <c r="F899" s="323">
        <v>57.25</v>
      </c>
      <c r="G899" s="323">
        <v>-15.25</v>
      </c>
      <c r="H899" s="323" t="s">
        <v>844</v>
      </c>
    </row>
    <row r="900" spans="1:8">
      <c r="A900" s="21" t="s">
        <v>1008</v>
      </c>
      <c r="B900" s="18"/>
      <c r="C900" s="18"/>
      <c r="D900" s="18"/>
      <c r="E900" s="18"/>
      <c r="F900" s="323">
        <v>57.25</v>
      </c>
      <c r="G900" s="323">
        <v>-14.25</v>
      </c>
      <c r="H900" s="323" t="s">
        <v>844</v>
      </c>
    </row>
    <row r="901" spans="1:8">
      <c r="A901" s="21" t="s">
        <v>1009</v>
      </c>
      <c r="B901" s="18"/>
      <c r="C901" s="18"/>
      <c r="D901" s="18"/>
      <c r="E901" s="18"/>
      <c r="F901" s="323">
        <v>57.25</v>
      </c>
      <c r="G901" s="323">
        <v>-13.25</v>
      </c>
      <c r="H901" s="323" t="s">
        <v>844</v>
      </c>
    </row>
    <row r="902" spans="1:8">
      <c r="A902" s="21" t="s">
        <v>1010</v>
      </c>
      <c r="B902" s="18"/>
      <c r="C902" s="18"/>
      <c r="D902" s="18"/>
      <c r="E902" s="18"/>
      <c r="F902" s="323">
        <v>57.25</v>
      </c>
      <c r="G902" s="323">
        <v>-12.25</v>
      </c>
      <c r="H902" s="323" t="s">
        <v>844</v>
      </c>
    </row>
    <row r="903" spans="1:8">
      <c r="A903" s="21" t="s">
        <v>1011</v>
      </c>
      <c r="B903" s="18"/>
      <c r="C903" s="18"/>
      <c r="D903" s="18"/>
      <c r="E903" s="18"/>
      <c r="F903" s="323">
        <v>57.25</v>
      </c>
      <c r="G903" s="323">
        <v>-11.25</v>
      </c>
      <c r="H903" s="323" t="s">
        <v>1206</v>
      </c>
    </row>
    <row r="904" spans="1:8">
      <c r="A904" s="21" t="s">
        <v>1012</v>
      </c>
      <c r="B904" s="18"/>
      <c r="C904" s="18"/>
      <c r="D904" s="18"/>
      <c r="E904" s="18"/>
      <c r="F904" s="323">
        <v>57.25</v>
      </c>
      <c r="G904" s="323">
        <v>-10.25</v>
      </c>
      <c r="H904" s="323" t="s">
        <v>1206</v>
      </c>
    </row>
    <row r="905" spans="1:8">
      <c r="A905" s="21" t="s">
        <v>1013</v>
      </c>
      <c r="B905" s="330">
        <v>225.0394535179596</v>
      </c>
      <c r="C905" s="330"/>
      <c r="D905" s="18"/>
      <c r="E905" s="18"/>
      <c r="F905" s="323">
        <v>57.25</v>
      </c>
      <c r="G905" s="323">
        <v>-9.25</v>
      </c>
      <c r="H905" s="323" t="s">
        <v>1206</v>
      </c>
    </row>
    <row r="906" spans="1:8">
      <c r="A906" s="21" t="s">
        <v>1014</v>
      </c>
      <c r="B906" s="18">
        <v>5.1145330344990834</v>
      </c>
      <c r="C906" s="18"/>
      <c r="D906" s="18"/>
      <c r="E906" s="18"/>
      <c r="F906" s="323">
        <v>57.25</v>
      </c>
      <c r="G906" s="323">
        <v>-8.25</v>
      </c>
      <c r="H906" s="323" t="s">
        <v>1206</v>
      </c>
    </row>
    <row r="907" spans="1:8">
      <c r="A907" s="21" t="s">
        <v>1015</v>
      </c>
      <c r="B907" s="18"/>
      <c r="C907" s="18"/>
      <c r="D907" s="18"/>
      <c r="E907" s="18"/>
      <c r="F907" s="323">
        <v>57.25</v>
      </c>
      <c r="G907" s="323">
        <v>-7.25</v>
      </c>
      <c r="H907" s="323" t="s">
        <v>1206</v>
      </c>
    </row>
    <row r="908" spans="1:8">
      <c r="A908" s="21" t="s">
        <v>1016</v>
      </c>
      <c r="B908" s="18"/>
      <c r="C908" s="18"/>
      <c r="D908" s="18"/>
      <c r="E908" s="18"/>
      <c r="F908" s="323">
        <v>57.25</v>
      </c>
      <c r="G908" s="323">
        <v>-6.25</v>
      </c>
      <c r="H908" s="323" t="s">
        <v>1206</v>
      </c>
    </row>
    <row r="909" spans="1:8">
      <c r="A909" s="21" t="s">
        <v>1017</v>
      </c>
      <c r="B909" s="18"/>
      <c r="C909" s="18"/>
      <c r="D909" s="18"/>
      <c r="E909" s="18"/>
      <c r="F909" s="323">
        <v>57.25</v>
      </c>
      <c r="G909" s="323">
        <v>-5.25</v>
      </c>
      <c r="H909" s="323" t="s">
        <v>1206</v>
      </c>
    </row>
    <row r="910" spans="1:8">
      <c r="A910" s="21" t="s">
        <v>1018</v>
      </c>
      <c r="B910" s="18"/>
      <c r="C910" s="18"/>
      <c r="D910" s="18"/>
      <c r="E910" s="18"/>
      <c r="F910" s="323">
        <v>57.25</v>
      </c>
      <c r="G910" s="323">
        <v>-4.25</v>
      </c>
      <c r="H910" s="323" t="s">
        <v>1206</v>
      </c>
    </row>
    <row r="911" spans="1:8">
      <c r="A911" s="21" t="s">
        <v>1019</v>
      </c>
      <c r="B911" s="18"/>
      <c r="C911" s="18"/>
      <c r="D911" s="18"/>
      <c r="E911" s="18"/>
      <c r="F911" s="323">
        <v>57.25</v>
      </c>
      <c r="G911" s="323">
        <v>-3.25</v>
      </c>
      <c r="H911" s="323" t="s">
        <v>763</v>
      </c>
    </row>
    <row r="912" spans="1:8">
      <c r="A912" s="21" t="s">
        <v>1020</v>
      </c>
      <c r="B912" s="18"/>
      <c r="C912" s="18"/>
      <c r="D912" s="18"/>
      <c r="E912" s="18"/>
      <c r="F912" s="323">
        <v>57.25</v>
      </c>
      <c r="G912" s="323">
        <v>-2.25</v>
      </c>
      <c r="H912" s="323" t="s">
        <v>763</v>
      </c>
    </row>
    <row r="913" spans="1:8">
      <c r="A913" s="21" t="s">
        <v>1021</v>
      </c>
      <c r="B913" s="18"/>
      <c r="C913" s="18"/>
      <c r="D913" s="18"/>
      <c r="E913" s="18"/>
      <c r="F913" s="323">
        <v>57.25</v>
      </c>
      <c r="G913" s="323">
        <v>-1.25</v>
      </c>
      <c r="H913" s="323" t="s">
        <v>763</v>
      </c>
    </row>
    <row r="914" spans="1:8">
      <c r="A914" s="21" t="s">
        <v>1022</v>
      </c>
      <c r="B914" s="18"/>
      <c r="C914" s="18"/>
      <c r="D914" s="18"/>
      <c r="E914" s="18"/>
      <c r="F914" s="323">
        <v>57.25</v>
      </c>
      <c r="G914" s="323">
        <v>-0.25</v>
      </c>
      <c r="H914" s="323" t="s">
        <v>763</v>
      </c>
    </row>
    <row r="915" spans="1:8">
      <c r="A915" s="21" t="s">
        <v>1023</v>
      </c>
      <c r="B915" s="18"/>
      <c r="C915" s="18"/>
      <c r="D915" s="18"/>
      <c r="E915" s="18"/>
      <c r="F915" s="323">
        <v>57.25</v>
      </c>
      <c r="G915" s="323">
        <v>0.75</v>
      </c>
      <c r="H915" s="323" t="s">
        <v>763</v>
      </c>
    </row>
    <row r="916" spans="1:8">
      <c r="A916" s="21" t="s">
        <v>1024</v>
      </c>
      <c r="B916" s="18"/>
      <c r="C916" s="18"/>
      <c r="D916" s="18"/>
      <c r="E916" s="18"/>
      <c r="F916" s="323">
        <v>57.25</v>
      </c>
      <c r="G916" s="323">
        <v>1.75</v>
      </c>
      <c r="H916" s="323" t="s">
        <v>763</v>
      </c>
    </row>
    <row r="917" spans="1:8">
      <c r="A917" s="21" t="s">
        <v>1025</v>
      </c>
      <c r="B917" s="18"/>
      <c r="C917" s="18"/>
      <c r="D917" s="18"/>
      <c r="E917" s="18"/>
      <c r="F917" s="323">
        <v>57.25</v>
      </c>
      <c r="G917" s="323">
        <v>2.75</v>
      </c>
      <c r="H917" s="323" t="s">
        <v>763</v>
      </c>
    </row>
    <row r="918" spans="1:8">
      <c r="A918" s="21" t="s">
        <v>1026</v>
      </c>
      <c r="B918" s="18"/>
      <c r="C918" s="18"/>
      <c r="D918" s="18"/>
      <c r="E918" s="18"/>
      <c r="F918" s="323">
        <v>57.25</v>
      </c>
      <c r="G918" s="323">
        <v>3.75</v>
      </c>
      <c r="H918" s="323" t="s">
        <v>763</v>
      </c>
    </row>
    <row r="919" spans="1:8">
      <c r="A919" s="21" t="s">
        <v>1027</v>
      </c>
      <c r="B919" s="18"/>
      <c r="C919" s="18"/>
      <c r="D919" s="18"/>
      <c r="E919" s="18"/>
      <c r="F919" s="323">
        <v>57.25</v>
      </c>
      <c r="G919" s="323">
        <v>4.75</v>
      </c>
      <c r="H919" s="323" t="s">
        <v>763</v>
      </c>
    </row>
    <row r="920" spans="1:8">
      <c r="A920" s="21" t="s">
        <v>1028</v>
      </c>
      <c r="B920" s="18"/>
      <c r="C920" s="18"/>
      <c r="D920" s="18"/>
      <c r="E920" s="18"/>
      <c r="F920" s="323">
        <v>57.25</v>
      </c>
      <c r="G920" s="323">
        <v>5.75</v>
      </c>
      <c r="H920" s="323" t="s">
        <v>763</v>
      </c>
    </row>
    <row r="921" spans="1:8">
      <c r="A921" s="21" t="s">
        <v>1029</v>
      </c>
      <c r="B921" s="18"/>
      <c r="C921" s="18"/>
      <c r="D921" s="18"/>
      <c r="E921" s="18"/>
      <c r="F921" s="323">
        <v>57.25</v>
      </c>
      <c r="G921" s="323">
        <v>6.75</v>
      </c>
      <c r="H921" s="323" t="s">
        <v>763</v>
      </c>
    </row>
    <row r="922" spans="1:8">
      <c r="A922" s="21" t="s">
        <v>1030</v>
      </c>
      <c r="B922" s="18"/>
      <c r="C922" s="18"/>
      <c r="D922" s="18"/>
      <c r="E922" s="18"/>
      <c r="F922" s="323">
        <v>57.25</v>
      </c>
      <c r="G922" s="323">
        <v>7.75</v>
      </c>
      <c r="H922" s="323" t="s">
        <v>763</v>
      </c>
    </row>
    <row r="923" spans="1:8">
      <c r="A923" s="21" t="s">
        <v>1031</v>
      </c>
      <c r="B923" s="18"/>
      <c r="C923" s="18"/>
      <c r="D923" s="18"/>
      <c r="E923" s="18"/>
      <c r="F923" s="323">
        <v>57.25</v>
      </c>
      <c r="G923" s="323">
        <v>8.75</v>
      </c>
      <c r="H923" s="323" t="s">
        <v>971</v>
      </c>
    </row>
    <row r="924" spans="1:8">
      <c r="A924" s="21" t="s">
        <v>1032</v>
      </c>
      <c r="B924" s="18"/>
      <c r="C924" s="18"/>
      <c r="D924" s="18"/>
      <c r="E924" s="18"/>
      <c r="F924" s="323">
        <v>57.25</v>
      </c>
      <c r="G924" s="323">
        <v>9.75</v>
      </c>
      <c r="H924" s="323" t="s">
        <v>971</v>
      </c>
    </row>
    <row r="925" spans="1:8">
      <c r="A925" s="21" t="s">
        <v>1033</v>
      </c>
      <c r="B925" s="18"/>
      <c r="C925" s="18"/>
      <c r="D925" s="18"/>
      <c r="E925" s="18"/>
      <c r="F925" s="323">
        <v>57.25</v>
      </c>
      <c r="G925" s="323">
        <v>10.75</v>
      </c>
      <c r="H925" s="323" t="s">
        <v>971</v>
      </c>
    </row>
    <row r="926" spans="1:8">
      <c r="A926" s="21" t="s">
        <v>1034</v>
      </c>
      <c r="B926" s="18"/>
      <c r="C926" s="18"/>
      <c r="D926" s="18"/>
      <c r="E926" s="18"/>
      <c r="F926" s="323">
        <v>57.25</v>
      </c>
      <c r="G926" s="323">
        <v>11.75</v>
      </c>
      <c r="H926" s="323" t="s">
        <v>971</v>
      </c>
    </row>
    <row r="927" spans="1:8">
      <c r="A927" s="21" t="s">
        <v>1035</v>
      </c>
      <c r="B927" s="18"/>
      <c r="C927" s="18"/>
      <c r="D927" s="18"/>
      <c r="E927" s="18"/>
      <c r="F927" s="323">
        <v>57.25</v>
      </c>
      <c r="G927" s="323">
        <v>12.75</v>
      </c>
      <c r="H927" s="323" t="s">
        <v>971</v>
      </c>
    </row>
    <row r="928" spans="1:8">
      <c r="A928" s="21" t="s">
        <v>1036</v>
      </c>
      <c r="B928" s="18"/>
      <c r="C928" s="18"/>
      <c r="D928" s="18"/>
      <c r="E928" s="18"/>
      <c r="F928" s="323">
        <v>57.75</v>
      </c>
      <c r="G928" s="323">
        <v>-17.25</v>
      </c>
      <c r="H928" s="323" t="s">
        <v>844</v>
      </c>
    </row>
    <row r="929" spans="1:8">
      <c r="A929" s="21" t="s">
        <v>1037</v>
      </c>
      <c r="B929" s="18"/>
      <c r="C929" s="18"/>
      <c r="D929" s="18"/>
      <c r="E929" s="18"/>
      <c r="F929" s="323">
        <v>57.75</v>
      </c>
      <c r="G929" s="323">
        <v>-16.25</v>
      </c>
      <c r="H929" s="323" t="s">
        <v>844</v>
      </c>
    </row>
    <row r="930" spans="1:8">
      <c r="A930" s="21" t="s">
        <v>1038</v>
      </c>
      <c r="B930" s="18"/>
      <c r="C930" s="18"/>
      <c r="D930" s="18"/>
      <c r="E930" s="18"/>
      <c r="F930" s="323">
        <v>57.75</v>
      </c>
      <c r="G930" s="323">
        <v>-15.25</v>
      </c>
      <c r="H930" s="323" t="s">
        <v>844</v>
      </c>
    </row>
    <row r="931" spans="1:8">
      <c r="A931" s="21" t="s">
        <v>1039</v>
      </c>
      <c r="B931" s="18"/>
      <c r="C931" s="18"/>
      <c r="D931" s="18"/>
      <c r="E931" s="18"/>
      <c r="F931" s="323">
        <v>57.75</v>
      </c>
      <c r="G931" s="323">
        <v>-14.25</v>
      </c>
      <c r="H931" s="323" t="s">
        <v>844</v>
      </c>
    </row>
    <row r="932" spans="1:8">
      <c r="A932" s="21" t="s">
        <v>1040</v>
      </c>
      <c r="B932" s="18"/>
      <c r="C932" s="18"/>
      <c r="D932" s="18"/>
      <c r="E932" s="18"/>
      <c r="F932" s="323">
        <v>57.75</v>
      </c>
      <c r="G932" s="323">
        <v>-13.25</v>
      </c>
      <c r="H932" s="323" t="s">
        <v>844</v>
      </c>
    </row>
    <row r="933" spans="1:8">
      <c r="A933" s="21" t="s">
        <v>1041</v>
      </c>
      <c r="B933" s="18"/>
      <c r="C933" s="18"/>
      <c r="D933" s="18"/>
      <c r="E933" s="18"/>
      <c r="F933" s="323">
        <v>57.75</v>
      </c>
      <c r="G933" s="323">
        <v>-12.25</v>
      </c>
      <c r="H933" s="323" t="s">
        <v>844</v>
      </c>
    </row>
    <row r="934" spans="1:8">
      <c r="A934" s="21" t="s">
        <v>1042</v>
      </c>
      <c r="B934" s="18"/>
      <c r="C934" s="18"/>
      <c r="D934" s="18"/>
      <c r="E934" s="18"/>
      <c r="F934" s="323">
        <v>57.75</v>
      </c>
      <c r="G934" s="323">
        <v>-11.25</v>
      </c>
      <c r="H934" s="323" t="s">
        <v>1206</v>
      </c>
    </row>
    <row r="935" spans="1:8">
      <c r="A935" s="21" t="s">
        <v>1043</v>
      </c>
      <c r="B935" s="18"/>
      <c r="C935" s="18"/>
      <c r="D935" s="18"/>
      <c r="E935" s="18"/>
      <c r="F935" s="323">
        <v>57.75</v>
      </c>
      <c r="G935" s="323">
        <v>-10.25</v>
      </c>
      <c r="H935" s="323" t="s">
        <v>1206</v>
      </c>
    </row>
    <row r="936" spans="1:8">
      <c r="A936" s="21" t="s">
        <v>1044</v>
      </c>
      <c r="B936" s="330">
        <v>695.57649269187527</v>
      </c>
      <c r="C936" s="330"/>
      <c r="D936" s="330"/>
      <c r="E936" s="330"/>
      <c r="F936" s="323">
        <v>57.75</v>
      </c>
      <c r="G936" s="323">
        <v>-9.25</v>
      </c>
      <c r="H936" s="323" t="s">
        <v>1206</v>
      </c>
    </row>
    <row r="937" spans="1:8">
      <c r="A937" s="21" t="s">
        <v>1045</v>
      </c>
      <c r="B937" s="330"/>
      <c r="C937" s="330"/>
      <c r="D937" s="330"/>
      <c r="E937" s="330"/>
      <c r="F937" s="323">
        <v>57.75</v>
      </c>
      <c r="G937" s="323">
        <v>-8.25</v>
      </c>
      <c r="H937" s="323" t="s">
        <v>1206</v>
      </c>
    </row>
    <row r="938" spans="1:8">
      <c r="A938" s="21" t="s">
        <v>1046</v>
      </c>
      <c r="B938" s="18"/>
      <c r="C938" s="18"/>
      <c r="D938" s="18"/>
      <c r="E938" s="18"/>
      <c r="F938" s="323">
        <v>57.75</v>
      </c>
      <c r="G938" s="323">
        <v>-7.25</v>
      </c>
      <c r="H938" s="323" t="s">
        <v>1206</v>
      </c>
    </row>
    <row r="939" spans="1:8">
      <c r="A939" s="21" t="s">
        <v>1047</v>
      </c>
      <c r="B939" s="18"/>
      <c r="C939" s="18"/>
      <c r="D939" s="18"/>
      <c r="E939" s="18"/>
      <c r="F939" s="323">
        <v>57.75</v>
      </c>
      <c r="G939" s="323">
        <v>-6.25</v>
      </c>
      <c r="H939" s="323" t="s">
        <v>1206</v>
      </c>
    </row>
    <row r="940" spans="1:8">
      <c r="A940" s="21" t="s">
        <v>1048</v>
      </c>
      <c r="B940" s="18"/>
      <c r="C940" s="18"/>
      <c r="D940" s="18"/>
      <c r="E940" s="18"/>
      <c r="F940" s="323">
        <v>57.75</v>
      </c>
      <c r="G940" s="323">
        <v>-5.25</v>
      </c>
      <c r="H940" s="323" t="s">
        <v>1206</v>
      </c>
    </row>
    <row r="941" spans="1:8">
      <c r="A941" s="21" t="s">
        <v>1049</v>
      </c>
      <c r="B941" s="18"/>
      <c r="C941" s="18"/>
      <c r="D941" s="18"/>
      <c r="E941" s="18"/>
      <c r="F941" s="323">
        <v>57.75</v>
      </c>
      <c r="G941" s="323">
        <v>-4.25</v>
      </c>
      <c r="H941" s="323" t="s">
        <v>1206</v>
      </c>
    </row>
    <row r="942" spans="1:8">
      <c r="A942" s="21" t="s">
        <v>1050</v>
      </c>
      <c r="B942" s="18"/>
      <c r="C942" s="18"/>
      <c r="D942" s="18"/>
      <c r="E942" s="18"/>
      <c r="F942" s="323">
        <v>57.75</v>
      </c>
      <c r="G942" s="323">
        <v>-3.25</v>
      </c>
      <c r="H942" s="323" t="s">
        <v>1051</v>
      </c>
    </row>
    <row r="943" spans="1:8">
      <c r="A943" s="21" t="s">
        <v>1052</v>
      </c>
      <c r="B943" s="18"/>
      <c r="C943" s="18"/>
      <c r="D943" s="18"/>
      <c r="E943" s="18"/>
      <c r="F943" s="323">
        <v>57.75</v>
      </c>
      <c r="G943" s="323">
        <v>-2.25</v>
      </c>
      <c r="H943" s="323" t="s">
        <v>1051</v>
      </c>
    </row>
    <row r="944" spans="1:8">
      <c r="A944" s="21" t="s">
        <v>1053</v>
      </c>
      <c r="B944" s="18"/>
      <c r="C944" s="18"/>
      <c r="D944" s="18"/>
      <c r="E944" s="18"/>
      <c r="F944" s="323">
        <v>57.75</v>
      </c>
      <c r="G944" s="323">
        <v>-1.25</v>
      </c>
      <c r="H944" s="323" t="s">
        <v>1051</v>
      </c>
    </row>
    <row r="945" spans="1:8">
      <c r="A945" s="21" t="s">
        <v>1054</v>
      </c>
      <c r="B945" s="18"/>
      <c r="C945" s="18"/>
      <c r="D945" s="18"/>
      <c r="E945" s="18"/>
      <c r="F945" s="323">
        <v>57.75</v>
      </c>
      <c r="G945" s="323">
        <v>-0.25</v>
      </c>
      <c r="H945" s="323" t="s">
        <v>1051</v>
      </c>
    </row>
    <row r="946" spans="1:8">
      <c r="A946" s="21" t="s">
        <v>1055</v>
      </c>
      <c r="B946" s="18"/>
      <c r="C946" s="18"/>
      <c r="D946" s="18"/>
      <c r="E946" s="18"/>
      <c r="F946" s="323">
        <v>57.75</v>
      </c>
      <c r="G946" s="323">
        <v>0.75</v>
      </c>
      <c r="H946" s="323" t="s">
        <v>1051</v>
      </c>
    </row>
    <row r="947" spans="1:8">
      <c r="A947" s="21" t="s">
        <v>1056</v>
      </c>
      <c r="B947" s="18"/>
      <c r="C947" s="18"/>
      <c r="D947" s="18"/>
      <c r="E947" s="18"/>
      <c r="F947" s="323">
        <v>57.75</v>
      </c>
      <c r="G947" s="323">
        <v>1.75</v>
      </c>
      <c r="H947" s="323" t="s">
        <v>1051</v>
      </c>
    </row>
    <row r="948" spans="1:8">
      <c r="A948" s="21" t="s">
        <v>1057</v>
      </c>
      <c r="B948" s="18"/>
      <c r="C948" s="18"/>
      <c r="D948" s="18"/>
      <c r="E948" s="18"/>
      <c r="F948" s="323">
        <v>57.75</v>
      </c>
      <c r="G948" s="323">
        <v>2.75</v>
      </c>
      <c r="H948" s="323" t="s">
        <v>1051</v>
      </c>
    </row>
    <row r="949" spans="1:8">
      <c r="A949" s="21" t="s">
        <v>1058</v>
      </c>
      <c r="B949" s="18"/>
      <c r="C949" s="18"/>
      <c r="D949" s="18"/>
      <c r="E949" s="18"/>
      <c r="F949" s="323">
        <v>57.75</v>
      </c>
      <c r="G949" s="323">
        <v>3.75</v>
      </c>
      <c r="H949" s="323" t="s">
        <v>1051</v>
      </c>
    </row>
    <row r="950" spans="1:8">
      <c r="A950" s="21" t="s">
        <v>1059</v>
      </c>
      <c r="B950" s="18"/>
      <c r="C950" s="18"/>
      <c r="D950" s="18"/>
      <c r="E950" s="18"/>
      <c r="F950" s="323">
        <v>57.75</v>
      </c>
      <c r="G950" s="323">
        <v>4.75</v>
      </c>
      <c r="H950" s="323" t="s">
        <v>1051</v>
      </c>
    </row>
    <row r="951" spans="1:8">
      <c r="A951" s="21" t="s">
        <v>1060</v>
      </c>
      <c r="B951" s="18"/>
      <c r="C951" s="18"/>
      <c r="D951" s="18"/>
      <c r="E951" s="18"/>
      <c r="F951" s="323">
        <v>57.75</v>
      </c>
      <c r="G951" s="323">
        <v>5.75</v>
      </c>
      <c r="H951" s="323" t="s">
        <v>1051</v>
      </c>
    </row>
    <row r="952" spans="1:8">
      <c r="A952" s="21" t="s">
        <v>1061</v>
      </c>
      <c r="B952" s="18"/>
      <c r="C952" s="18"/>
      <c r="D952" s="18"/>
      <c r="E952" s="18"/>
      <c r="F952" s="323">
        <v>57.75</v>
      </c>
      <c r="G952" s="323">
        <v>6.75</v>
      </c>
      <c r="H952" s="323" t="s">
        <v>1051</v>
      </c>
    </row>
    <row r="953" spans="1:8">
      <c r="A953" s="21" t="s">
        <v>1062</v>
      </c>
      <c r="B953" s="18"/>
      <c r="C953" s="18"/>
      <c r="D953" s="18"/>
      <c r="E953" s="18"/>
      <c r="F953" s="323">
        <v>57.75</v>
      </c>
      <c r="G953" s="323">
        <v>7.75</v>
      </c>
      <c r="H953" s="323" t="s">
        <v>971</v>
      </c>
    </row>
    <row r="954" spans="1:8">
      <c r="A954" s="21" t="s">
        <v>1063</v>
      </c>
      <c r="B954" s="18"/>
      <c r="C954" s="18"/>
      <c r="D954" s="18"/>
      <c r="E954" s="18"/>
      <c r="F954" s="323">
        <v>57.75</v>
      </c>
      <c r="G954" s="323">
        <v>8.75</v>
      </c>
      <c r="H954" s="323" t="s">
        <v>971</v>
      </c>
    </row>
    <row r="955" spans="1:8">
      <c r="A955" s="21" t="s">
        <v>1064</v>
      </c>
      <c r="B955" s="18"/>
      <c r="C955" s="18"/>
      <c r="D955" s="18"/>
      <c r="E955" s="18"/>
      <c r="F955" s="323">
        <v>57.75</v>
      </c>
      <c r="G955" s="323">
        <v>9.75</v>
      </c>
      <c r="H955" s="323" t="s">
        <v>971</v>
      </c>
    </row>
    <row r="956" spans="1:8">
      <c r="A956" s="21" t="s">
        <v>1065</v>
      </c>
      <c r="B956" s="18"/>
      <c r="C956" s="18"/>
      <c r="D956" s="18"/>
      <c r="E956" s="18"/>
      <c r="F956" s="323">
        <v>57.75</v>
      </c>
      <c r="G956" s="323">
        <v>10.75</v>
      </c>
      <c r="H956" s="323" t="s">
        <v>971</v>
      </c>
    </row>
    <row r="957" spans="1:8">
      <c r="A957" s="21" t="s">
        <v>1066</v>
      </c>
      <c r="B957" s="18"/>
      <c r="C957" s="18"/>
      <c r="D957" s="18"/>
      <c r="E957" s="18"/>
      <c r="F957" s="323">
        <v>57.75</v>
      </c>
      <c r="G957" s="323">
        <v>11.75</v>
      </c>
      <c r="H957" s="323" t="s">
        <v>971</v>
      </c>
    </row>
    <row r="958" spans="1:8">
      <c r="A958" s="21" t="s">
        <v>1067</v>
      </c>
      <c r="B958" s="18"/>
      <c r="C958" s="18"/>
      <c r="D958" s="18"/>
      <c r="E958" s="18"/>
      <c r="F958" s="323">
        <v>57.75</v>
      </c>
      <c r="G958" s="323">
        <v>12.75</v>
      </c>
      <c r="H958" s="323" t="s">
        <v>971</v>
      </c>
    </row>
    <row r="959" spans="1:8">
      <c r="A959" s="21" t="s">
        <v>1068</v>
      </c>
      <c r="B959" s="18"/>
      <c r="C959" s="18"/>
      <c r="D959" s="18"/>
      <c r="E959" s="18"/>
      <c r="F959" s="323">
        <v>58.25</v>
      </c>
      <c r="G959" s="323">
        <v>-17.25</v>
      </c>
      <c r="H959" s="323" t="s">
        <v>844</v>
      </c>
    </row>
    <row r="960" spans="1:8">
      <c r="A960" s="21" t="s">
        <v>1069</v>
      </c>
      <c r="B960" s="18"/>
      <c r="C960" s="18"/>
      <c r="D960" s="18"/>
      <c r="E960" s="18"/>
      <c r="F960" s="323">
        <v>58.25</v>
      </c>
      <c r="G960" s="323">
        <v>-16.25</v>
      </c>
      <c r="H960" s="323" t="s">
        <v>844</v>
      </c>
    </row>
    <row r="961" spans="1:8">
      <c r="A961" s="21" t="s">
        <v>1070</v>
      </c>
      <c r="B961" s="18"/>
      <c r="C961" s="18"/>
      <c r="D961" s="18"/>
      <c r="E961" s="18"/>
      <c r="F961" s="323">
        <v>58.25</v>
      </c>
      <c r="G961" s="323">
        <v>-15.25</v>
      </c>
      <c r="H961" s="323" t="s">
        <v>844</v>
      </c>
    </row>
    <row r="962" spans="1:8">
      <c r="A962" s="21" t="s">
        <v>1071</v>
      </c>
      <c r="B962" s="18"/>
      <c r="C962" s="18"/>
      <c r="D962" s="18"/>
      <c r="E962" s="18"/>
      <c r="F962" s="323">
        <v>58.25</v>
      </c>
      <c r="G962" s="323">
        <v>-14.25</v>
      </c>
      <c r="H962" s="323" t="s">
        <v>844</v>
      </c>
    </row>
    <row r="963" spans="1:8">
      <c r="A963" s="21" t="s">
        <v>1072</v>
      </c>
      <c r="B963" s="18"/>
      <c r="C963" s="18"/>
      <c r="D963" s="18"/>
      <c r="E963" s="18"/>
      <c r="F963" s="323">
        <v>58.25</v>
      </c>
      <c r="G963" s="323">
        <v>-13.25</v>
      </c>
      <c r="H963" s="323" t="s">
        <v>844</v>
      </c>
    </row>
    <row r="964" spans="1:8">
      <c r="A964" s="21" t="s">
        <v>1073</v>
      </c>
      <c r="B964" s="18"/>
      <c r="C964" s="18"/>
      <c r="D964" s="18"/>
      <c r="E964" s="18"/>
      <c r="F964" s="323">
        <v>58.25</v>
      </c>
      <c r="G964" s="323">
        <v>-12.25</v>
      </c>
      <c r="H964" s="323" t="s">
        <v>844</v>
      </c>
    </row>
    <row r="965" spans="1:8">
      <c r="A965" s="21" t="s">
        <v>1074</v>
      </c>
      <c r="B965" s="18"/>
      <c r="C965" s="18"/>
      <c r="D965" s="18"/>
      <c r="E965" s="18"/>
      <c r="F965" s="323">
        <v>58.25</v>
      </c>
      <c r="G965" s="323">
        <v>-11.25</v>
      </c>
      <c r="H965" s="323" t="s">
        <v>1206</v>
      </c>
    </row>
    <row r="966" spans="1:8">
      <c r="A966" s="21" t="s">
        <v>1075</v>
      </c>
      <c r="B966" s="18"/>
      <c r="C966" s="18"/>
      <c r="D966" s="18"/>
      <c r="E966" s="18"/>
      <c r="F966" s="323">
        <v>58.25</v>
      </c>
      <c r="G966" s="323">
        <v>-10.25</v>
      </c>
      <c r="H966" s="323" t="s">
        <v>1206</v>
      </c>
    </row>
    <row r="967" spans="1:8">
      <c r="A967" s="21" t="s">
        <v>1076</v>
      </c>
      <c r="B967" s="330">
        <v>40.91626427599266</v>
      </c>
      <c r="C967" s="330"/>
      <c r="D967" s="18"/>
      <c r="E967" s="18">
        <v>69.363293948691165</v>
      </c>
      <c r="F967" s="323">
        <v>58.25</v>
      </c>
      <c r="G967" s="323">
        <v>-9.25</v>
      </c>
      <c r="H967" s="323" t="s">
        <v>1206</v>
      </c>
    </row>
    <row r="968" spans="1:8">
      <c r="A968" s="21" t="s">
        <v>1077</v>
      </c>
      <c r="B968" s="18">
        <v>770.24867499556183</v>
      </c>
      <c r="C968" s="18"/>
      <c r="D968" s="18"/>
      <c r="E968" s="18">
        <v>73.987513545270573</v>
      </c>
      <c r="F968" s="323">
        <v>58.25</v>
      </c>
      <c r="G968" s="323">
        <v>-8.25</v>
      </c>
      <c r="H968" s="323" t="s">
        <v>1206</v>
      </c>
    </row>
    <row r="969" spans="1:8">
      <c r="A969" s="21" t="s">
        <v>1078</v>
      </c>
      <c r="B969" s="18"/>
      <c r="C969" s="18"/>
      <c r="D969" s="18"/>
      <c r="E969" s="18"/>
      <c r="F969" s="323">
        <v>58.25</v>
      </c>
      <c r="G969" s="323">
        <v>-7.25</v>
      </c>
      <c r="H969" s="323" t="s">
        <v>1206</v>
      </c>
    </row>
    <row r="970" spans="1:8">
      <c r="A970" s="21" t="s">
        <v>1079</v>
      </c>
      <c r="B970" s="330"/>
      <c r="C970" s="18"/>
      <c r="D970" s="18"/>
      <c r="E970" s="18"/>
      <c r="F970" s="323">
        <v>58.25</v>
      </c>
      <c r="G970" s="323">
        <v>-6.25</v>
      </c>
      <c r="H970" s="323" t="s">
        <v>1206</v>
      </c>
    </row>
    <row r="971" spans="1:8">
      <c r="A971" s="21" t="s">
        <v>1080</v>
      </c>
      <c r="B971" s="18"/>
      <c r="C971" s="18"/>
      <c r="D971" s="18"/>
      <c r="E971" s="18"/>
      <c r="F971" s="323">
        <v>58.25</v>
      </c>
      <c r="G971" s="323">
        <v>-5.25</v>
      </c>
      <c r="H971" s="323" t="s">
        <v>1206</v>
      </c>
    </row>
    <row r="972" spans="1:8">
      <c r="A972" s="21" t="s">
        <v>1081</v>
      </c>
      <c r="B972" s="18"/>
      <c r="C972" s="18"/>
      <c r="D972" s="18"/>
      <c r="E972" s="18"/>
      <c r="F972" s="323">
        <v>58.25</v>
      </c>
      <c r="G972" s="323">
        <v>-4.25</v>
      </c>
      <c r="H972" s="323" t="s">
        <v>1206</v>
      </c>
    </row>
    <row r="973" spans="1:8">
      <c r="A973" s="21" t="s">
        <v>1082</v>
      </c>
      <c r="B973" s="18"/>
      <c r="C973" s="18"/>
      <c r="D973" s="18"/>
      <c r="E973" s="18"/>
      <c r="F973" s="323">
        <v>58.25</v>
      </c>
      <c r="G973" s="323">
        <v>-3.25</v>
      </c>
      <c r="H973" s="323" t="s">
        <v>1051</v>
      </c>
    </row>
    <row r="974" spans="1:8">
      <c r="A974" s="21" t="s">
        <v>1083</v>
      </c>
      <c r="B974" s="18"/>
      <c r="C974" s="18"/>
      <c r="D974" s="18"/>
      <c r="E974" s="18"/>
      <c r="F974" s="323">
        <v>58.25</v>
      </c>
      <c r="G974" s="323">
        <v>-2.25</v>
      </c>
      <c r="H974" s="323" t="s">
        <v>1051</v>
      </c>
    </row>
    <row r="975" spans="1:8">
      <c r="A975" s="21" t="s">
        <v>1084</v>
      </c>
      <c r="B975" s="18"/>
      <c r="C975" s="18"/>
      <c r="D975" s="18"/>
      <c r="E975" s="18"/>
      <c r="F975" s="323">
        <v>58.25</v>
      </c>
      <c r="G975" s="323">
        <v>-1.25</v>
      </c>
      <c r="H975" s="323" t="s">
        <v>1051</v>
      </c>
    </row>
    <row r="976" spans="1:8">
      <c r="A976" s="21" t="s">
        <v>1085</v>
      </c>
      <c r="B976" s="18"/>
      <c r="C976" s="18"/>
      <c r="D976" s="18"/>
      <c r="E976" s="18"/>
      <c r="F976" s="323">
        <v>58.25</v>
      </c>
      <c r="G976" s="323">
        <v>-0.25</v>
      </c>
      <c r="H976" s="323" t="s">
        <v>1051</v>
      </c>
    </row>
    <row r="977" spans="1:8">
      <c r="A977" s="21" t="s">
        <v>1086</v>
      </c>
      <c r="B977" s="18"/>
      <c r="C977" s="18"/>
      <c r="D977" s="18"/>
      <c r="E977" s="18"/>
      <c r="F977" s="323">
        <v>58.25</v>
      </c>
      <c r="G977" s="323">
        <v>0.75</v>
      </c>
      <c r="H977" s="323" t="s">
        <v>1051</v>
      </c>
    </row>
    <row r="978" spans="1:8">
      <c r="A978" s="21" t="s">
        <v>1087</v>
      </c>
      <c r="B978" s="18"/>
      <c r="C978" s="18"/>
      <c r="D978" s="18"/>
      <c r="E978" s="18"/>
      <c r="F978" s="323">
        <v>58.25</v>
      </c>
      <c r="G978" s="323">
        <v>1.75</v>
      </c>
      <c r="H978" s="323" t="s">
        <v>1051</v>
      </c>
    </row>
    <row r="979" spans="1:8">
      <c r="A979" s="21" t="s">
        <v>1088</v>
      </c>
      <c r="B979" s="18"/>
      <c r="C979" s="18"/>
      <c r="D979" s="18"/>
      <c r="E979" s="18"/>
      <c r="F979" s="323">
        <v>58.25</v>
      </c>
      <c r="G979" s="323">
        <v>2.75</v>
      </c>
      <c r="H979" s="323" t="s">
        <v>1051</v>
      </c>
    </row>
    <row r="980" spans="1:8">
      <c r="A980" s="21" t="s">
        <v>1089</v>
      </c>
      <c r="B980" s="18"/>
      <c r="C980" s="18"/>
      <c r="D980" s="18"/>
      <c r="E980" s="18"/>
      <c r="F980" s="323">
        <v>58.25</v>
      </c>
      <c r="G980" s="323">
        <v>3.75</v>
      </c>
      <c r="H980" s="323" t="s">
        <v>1051</v>
      </c>
    </row>
    <row r="981" spans="1:8">
      <c r="A981" s="21" t="s">
        <v>1090</v>
      </c>
      <c r="B981" s="18"/>
      <c r="C981" s="18"/>
      <c r="D981" s="18"/>
      <c r="E981" s="18"/>
      <c r="F981" s="323">
        <v>58.25</v>
      </c>
      <c r="G981" s="323">
        <v>4.75</v>
      </c>
      <c r="H981" s="323" t="s">
        <v>1051</v>
      </c>
    </row>
    <row r="982" spans="1:8">
      <c r="A982" s="21" t="s">
        <v>1091</v>
      </c>
      <c r="B982" s="18"/>
      <c r="C982" s="18"/>
      <c r="D982" s="18"/>
      <c r="E982" s="18"/>
      <c r="F982" s="323">
        <v>58.25</v>
      </c>
      <c r="G982" s="323">
        <v>5.75</v>
      </c>
      <c r="H982" s="323" t="s">
        <v>1051</v>
      </c>
    </row>
    <row r="983" spans="1:8">
      <c r="A983" s="21" t="s">
        <v>1092</v>
      </c>
      <c r="B983" s="18"/>
      <c r="C983" s="18"/>
      <c r="D983" s="18"/>
      <c r="E983" s="18"/>
      <c r="F983" s="323">
        <v>58.25</v>
      </c>
      <c r="G983" s="323">
        <v>6.75</v>
      </c>
      <c r="H983" s="323" t="s">
        <v>1051</v>
      </c>
    </row>
    <row r="984" spans="1:8">
      <c r="A984" s="21" t="s">
        <v>1093</v>
      </c>
      <c r="B984" s="18"/>
      <c r="C984" s="18"/>
      <c r="D984" s="18"/>
      <c r="E984" s="18"/>
      <c r="F984" s="323">
        <v>58.25</v>
      </c>
      <c r="G984" s="323">
        <v>7.75</v>
      </c>
      <c r="H984" s="323" t="s">
        <v>971</v>
      </c>
    </row>
    <row r="985" spans="1:8">
      <c r="A985" s="21" t="s">
        <v>1094</v>
      </c>
      <c r="B985" s="18"/>
      <c r="C985" s="18"/>
      <c r="D985" s="18"/>
      <c r="E985" s="18"/>
      <c r="F985" s="323">
        <v>58.25</v>
      </c>
      <c r="G985" s="323">
        <v>8.75</v>
      </c>
      <c r="H985" s="323" t="s">
        <v>971</v>
      </c>
    </row>
    <row r="986" spans="1:8">
      <c r="A986" s="21" t="s">
        <v>1095</v>
      </c>
      <c r="B986" s="18"/>
      <c r="C986" s="18"/>
      <c r="D986" s="18"/>
      <c r="E986" s="18"/>
      <c r="F986" s="323">
        <v>58.25</v>
      </c>
      <c r="G986" s="323">
        <v>9.75</v>
      </c>
      <c r="H986" s="323" t="s">
        <v>971</v>
      </c>
    </row>
    <row r="987" spans="1:8">
      <c r="A987" s="21" t="s">
        <v>1096</v>
      </c>
      <c r="B987" s="18"/>
      <c r="C987" s="18"/>
      <c r="D987" s="18"/>
      <c r="E987" s="18"/>
      <c r="F987" s="323">
        <v>58.25</v>
      </c>
      <c r="G987" s="323">
        <v>10.75</v>
      </c>
      <c r="H987" s="323" t="s">
        <v>971</v>
      </c>
    </row>
    <row r="988" spans="1:8">
      <c r="A988" s="21" t="s">
        <v>1097</v>
      </c>
      <c r="B988" s="18"/>
      <c r="C988" s="18"/>
      <c r="D988" s="18"/>
      <c r="E988" s="18"/>
      <c r="F988" s="323">
        <v>58.25</v>
      </c>
      <c r="G988" s="323">
        <v>11.75</v>
      </c>
      <c r="H988" s="323" t="s">
        <v>971</v>
      </c>
    </row>
    <row r="989" spans="1:8">
      <c r="A989" s="21" t="s">
        <v>1098</v>
      </c>
      <c r="B989" s="18"/>
      <c r="C989" s="18"/>
      <c r="D989" s="18"/>
      <c r="E989" s="18"/>
      <c r="F989" s="323">
        <v>58.25</v>
      </c>
      <c r="G989" s="323">
        <v>12.75</v>
      </c>
      <c r="H989" s="323" t="s">
        <v>971</v>
      </c>
    </row>
    <row r="990" spans="1:8">
      <c r="A990" s="21" t="s">
        <v>1099</v>
      </c>
      <c r="B990" s="18"/>
      <c r="C990" s="18"/>
      <c r="D990" s="18"/>
      <c r="E990" s="18"/>
      <c r="F990" s="323">
        <v>58.75</v>
      </c>
      <c r="G990" s="323">
        <v>-17.25</v>
      </c>
      <c r="H990" s="323" t="s">
        <v>844</v>
      </c>
    </row>
    <row r="991" spans="1:8">
      <c r="A991" s="21" t="s">
        <v>1100</v>
      </c>
      <c r="B991" s="18"/>
      <c r="C991" s="18"/>
      <c r="D991" s="18"/>
      <c r="E991" s="18"/>
      <c r="F991" s="323">
        <v>58.75</v>
      </c>
      <c r="G991" s="323">
        <v>-16.25</v>
      </c>
      <c r="H991" s="323" t="s">
        <v>844</v>
      </c>
    </row>
    <row r="992" spans="1:8">
      <c r="A992" s="21" t="s">
        <v>1101</v>
      </c>
      <c r="B992" s="18"/>
      <c r="C992" s="18"/>
      <c r="D992" s="18"/>
      <c r="E992" s="18"/>
      <c r="F992" s="323">
        <v>58.75</v>
      </c>
      <c r="G992" s="323">
        <v>-15.25</v>
      </c>
      <c r="H992" s="323" t="s">
        <v>844</v>
      </c>
    </row>
    <row r="993" spans="1:8">
      <c r="A993" s="21" t="s">
        <v>1102</v>
      </c>
      <c r="B993" s="18"/>
      <c r="C993" s="18"/>
      <c r="D993" s="18"/>
      <c r="E993" s="18"/>
      <c r="F993" s="323">
        <v>58.75</v>
      </c>
      <c r="G993" s="323">
        <v>-14.25</v>
      </c>
      <c r="H993" s="323" t="s">
        <v>844</v>
      </c>
    </row>
    <row r="994" spans="1:8">
      <c r="A994" s="21" t="s">
        <v>1103</v>
      </c>
      <c r="B994" s="18"/>
      <c r="C994" s="18"/>
      <c r="D994" s="18"/>
      <c r="E994" s="18"/>
      <c r="F994" s="323">
        <v>58.75</v>
      </c>
      <c r="G994" s="323">
        <v>-13.25</v>
      </c>
      <c r="H994" s="323" t="s">
        <v>844</v>
      </c>
    </row>
    <row r="995" spans="1:8">
      <c r="A995" s="21" t="s">
        <v>1104</v>
      </c>
      <c r="B995" s="18"/>
      <c r="C995" s="18"/>
      <c r="D995" s="18"/>
      <c r="E995" s="18"/>
      <c r="F995" s="323">
        <v>58.75</v>
      </c>
      <c r="G995" s="323">
        <v>-12.25</v>
      </c>
      <c r="H995" s="323" t="s">
        <v>844</v>
      </c>
    </row>
    <row r="996" spans="1:8">
      <c r="A996" s="21" t="s">
        <v>1105</v>
      </c>
      <c r="B996" s="18"/>
      <c r="C996" s="18"/>
      <c r="D996" s="18"/>
      <c r="E996" s="18"/>
      <c r="F996" s="323">
        <v>58.75</v>
      </c>
      <c r="G996" s="323">
        <v>-11.25</v>
      </c>
      <c r="H996" s="323" t="s">
        <v>1206</v>
      </c>
    </row>
    <row r="997" spans="1:8">
      <c r="A997" s="21" t="s">
        <v>1106</v>
      </c>
      <c r="B997" s="18"/>
      <c r="C997" s="18"/>
      <c r="D997" s="18"/>
      <c r="E997" s="18"/>
      <c r="F997" s="323">
        <v>58.75</v>
      </c>
      <c r="G997" s="323">
        <v>-10.25</v>
      </c>
      <c r="H997" s="323" t="s">
        <v>1206</v>
      </c>
    </row>
    <row r="998" spans="1:8">
      <c r="A998" s="21" t="s">
        <v>1107</v>
      </c>
      <c r="B998" s="18">
        <v>81.83252855198532</v>
      </c>
      <c r="C998" s="18"/>
      <c r="D998" s="18"/>
      <c r="E998" s="18"/>
      <c r="F998" s="323">
        <v>58.75</v>
      </c>
      <c r="G998" s="323">
        <v>-9.25</v>
      </c>
      <c r="H998" s="323" t="s">
        <v>1206</v>
      </c>
    </row>
    <row r="999" spans="1:8">
      <c r="A999" s="21" t="s">
        <v>1108</v>
      </c>
      <c r="B999" s="18">
        <v>10.22906606899817</v>
      </c>
      <c r="C999" s="18"/>
      <c r="D999" s="18"/>
      <c r="E999" s="18"/>
      <c r="F999" s="323">
        <v>58.75</v>
      </c>
      <c r="G999" s="323">
        <v>-8.25</v>
      </c>
      <c r="H999" s="323" t="s">
        <v>1206</v>
      </c>
    </row>
    <row r="1000" spans="1:8">
      <c r="A1000" s="21" t="s">
        <v>1109</v>
      </c>
      <c r="B1000" s="330">
        <v>1665.291956032901</v>
      </c>
      <c r="C1000" s="18"/>
      <c r="D1000" s="18"/>
      <c r="E1000" s="18">
        <v>504.03993602715582</v>
      </c>
      <c r="F1000" s="323">
        <v>58.75</v>
      </c>
      <c r="G1000" s="323">
        <v>-7.25</v>
      </c>
      <c r="H1000" s="323" t="s">
        <v>1206</v>
      </c>
    </row>
    <row r="1001" spans="1:8">
      <c r="A1001" s="21" t="s">
        <v>1110</v>
      </c>
      <c r="B1001" s="18"/>
      <c r="C1001" s="18"/>
      <c r="D1001" s="18"/>
      <c r="E1001" s="18"/>
      <c r="F1001" s="323">
        <v>58.75</v>
      </c>
      <c r="G1001" s="323">
        <v>-6.25</v>
      </c>
      <c r="H1001" s="323" t="s">
        <v>1206</v>
      </c>
    </row>
    <row r="1002" spans="1:8">
      <c r="A1002" s="21" t="s">
        <v>1111</v>
      </c>
      <c r="B1002" s="18"/>
      <c r="C1002" s="18"/>
      <c r="D1002" s="18"/>
      <c r="E1002" s="18"/>
      <c r="F1002" s="323">
        <v>58.75</v>
      </c>
      <c r="G1002" s="323">
        <v>-5.25</v>
      </c>
      <c r="H1002" s="323" t="s">
        <v>1206</v>
      </c>
    </row>
    <row r="1003" spans="1:8">
      <c r="A1003" s="21" t="s">
        <v>1112</v>
      </c>
      <c r="B1003" s="18"/>
      <c r="C1003" s="18"/>
      <c r="D1003" s="18"/>
      <c r="E1003" s="18"/>
      <c r="F1003" s="323">
        <v>58.75</v>
      </c>
      <c r="G1003" s="323">
        <v>-4.25</v>
      </c>
      <c r="H1003" s="323" t="s">
        <v>1206</v>
      </c>
    </row>
    <row r="1004" spans="1:8">
      <c r="A1004" s="21" t="s">
        <v>1113</v>
      </c>
      <c r="B1004" s="18"/>
      <c r="C1004" s="18"/>
      <c r="D1004" s="18"/>
      <c r="E1004" s="18"/>
      <c r="F1004" s="323">
        <v>58.75</v>
      </c>
      <c r="G1004" s="323">
        <v>-3.25</v>
      </c>
      <c r="H1004" s="323" t="s">
        <v>1051</v>
      </c>
    </row>
    <row r="1005" spans="1:8">
      <c r="A1005" s="21" t="s">
        <v>1114</v>
      </c>
      <c r="B1005" s="18"/>
      <c r="C1005" s="18"/>
      <c r="D1005" s="18"/>
      <c r="E1005" s="18"/>
      <c r="F1005" s="323">
        <v>58.75</v>
      </c>
      <c r="G1005" s="323">
        <v>-2.25</v>
      </c>
      <c r="H1005" s="323" t="s">
        <v>1051</v>
      </c>
    </row>
    <row r="1006" spans="1:8">
      <c r="A1006" s="21" t="s">
        <v>1115</v>
      </c>
      <c r="B1006" s="18"/>
      <c r="C1006" s="18"/>
      <c r="D1006" s="18"/>
      <c r="E1006" s="18"/>
      <c r="F1006" s="323">
        <v>58.75</v>
      </c>
      <c r="G1006" s="323">
        <v>-1.25</v>
      </c>
      <c r="H1006" s="323" t="s">
        <v>1051</v>
      </c>
    </row>
    <row r="1007" spans="1:8">
      <c r="A1007" s="21" t="s">
        <v>1116</v>
      </c>
      <c r="B1007" s="18"/>
      <c r="C1007" s="18"/>
      <c r="D1007" s="18"/>
      <c r="E1007" s="18"/>
      <c r="F1007" s="323">
        <v>58.75</v>
      </c>
      <c r="G1007" s="323">
        <v>-0.25</v>
      </c>
      <c r="H1007" s="323" t="s">
        <v>1051</v>
      </c>
    </row>
    <row r="1008" spans="1:8">
      <c r="A1008" s="21" t="s">
        <v>1117</v>
      </c>
      <c r="B1008" s="18"/>
      <c r="C1008" s="18"/>
      <c r="D1008" s="18"/>
      <c r="E1008" s="18"/>
      <c r="F1008" s="323">
        <v>58.75</v>
      </c>
      <c r="G1008" s="323">
        <v>0.75</v>
      </c>
      <c r="H1008" s="323" t="s">
        <v>1051</v>
      </c>
    </row>
    <row r="1009" spans="1:8">
      <c r="A1009" s="21" t="s">
        <v>1118</v>
      </c>
      <c r="B1009" s="18"/>
      <c r="C1009" s="18"/>
      <c r="D1009" s="18"/>
      <c r="E1009" s="18"/>
      <c r="F1009" s="323">
        <v>58.75</v>
      </c>
      <c r="G1009" s="323">
        <v>1.75</v>
      </c>
      <c r="H1009" s="323" t="s">
        <v>1051</v>
      </c>
    </row>
    <row r="1010" spans="1:8">
      <c r="A1010" s="21" t="s">
        <v>1119</v>
      </c>
      <c r="B1010" s="18"/>
      <c r="C1010" s="18"/>
      <c r="D1010" s="18"/>
      <c r="E1010" s="18"/>
      <c r="F1010" s="323">
        <v>58.75</v>
      </c>
      <c r="G1010" s="323">
        <v>2.75</v>
      </c>
      <c r="H1010" s="323" t="s">
        <v>1051</v>
      </c>
    </row>
    <row r="1011" spans="1:8">
      <c r="A1011" s="21" t="s">
        <v>1120</v>
      </c>
      <c r="B1011" s="18"/>
      <c r="C1011" s="18"/>
      <c r="D1011" s="18"/>
      <c r="E1011" s="18"/>
      <c r="F1011" s="323">
        <v>58.75</v>
      </c>
      <c r="G1011" s="323">
        <v>3.75</v>
      </c>
      <c r="H1011" s="323" t="s">
        <v>1051</v>
      </c>
    </row>
    <row r="1012" spans="1:8">
      <c r="A1012" s="21" t="s">
        <v>1121</v>
      </c>
      <c r="B1012" s="18"/>
      <c r="C1012" s="18"/>
      <c r="D1012" s="18"/>
      <c r="E1012" s="18"/>
      <c r="F1012" s="323">
        <v>58.75</v>
      </c>
      <c r="G1012" s="323">
        <v>4.75</v>
      </c>
      <c r="H1012" s="323" t="s">
        <v>1051</v>
      </c>
    </row>
    <row r="1013" spans="1:8">
      <c r="A1013" s="21" t="s">
        <v>1122</v>
      </c>
      <c r="B1013" s="18"/>
      <c r="C1013" s="18"/>
      <c r="D1013" s="18"/>
      <c r="E1013" s="18"/>
      <c r="F1013" s="323">
        <v>58.75</v>
      </c>
      <c r="G1013" s="323">
        <v>5.75</v>
      </c>
      <c r="H1013" s="323" t="s">
        <v>1051</v>
      </c>
    </row>
    <row r="1014" spans="1:8">
      <c r="A1014" s="21" t="s">
        <v>1123</v>
      </c>
      <c r="B1014" s="18"/>
      <c r="C1014" s="18"/>
      <c r="D1014" s="18"/>
      <c r="E1014" s="18"/>
      <c r="F1014" s="323">
        <v>58.75</v>
      </c>
      <c r="G1014" s="323">
        <v>6.75</v>
      </c>
      <c r="H1014" s="323" t="s">
        <v>1051</v>
      </c>
    </row>
    <row r="1015" spans="1:8">
      <c r="A1015" s="21" t="s">
        <v>1124</v>
      </c>
      <c r="B1015" s="18"/>
      <c r="C1015" s="18"/>
      <c r="D1015" s="18"/>
      <c r="E1015" s="18"/>
      <c r="F1015" s="323">
        <v>58.75</v>
      </c>
      <c r="G1015" s="323">
        <v>7.75</v>
      </c>
      <c r="H1015" s="323" t="s">
        <v>1051</v>
      </c>
    </row>
    <row r="1016" spans="1:8">
      <c r="A1016" s="21" t="s">
        <v>1125</v>
      </c>
      <c r="B1016" s="18"/>
      <c r="C1016" s="18"/>
      <c r="D1016" s="18"/>
      <c r="E1016" s="18"/>
      <c r="F1016" s="323">
        <v>58.75</v>
      </c>
      <c r="G1016" s="323">
        <v>8.75</v>
      </c>
      <c r="H1016" s="323" t="s">
        <v>971</v>
      </c>
    </row>
    <row r="1017" spans="1:8">
      <c r="A1017" s="21" t="s">
        <v>1126</v>
      </c>
      <c r="B1017" s="18"/>
      <c r="C1017" s="18"/>
      <c r="D1017" s="18"/>
      <c r="E1017" s="18"/>
      <c r="F1017" s="323">
        <v>58.75</v>
      </c>
      <c r="G1017" s="323">
        <v>9.75</v>
      </c>
      <c r="H1017" s="323" t="s">
        <v>971</v>
      </c>
    </row>
    <row r="1018" spans="1:8">
      <c r="A1018" s="21" t="s">
        <v>1127</v>
      </c>
      <c r="B1018" s="18"/>
      <c r="C1018" s="18"/>
      <c r="D1018" s="18"/>
      <c r="E1018" s="18"/>
      <c r="F1018" s="323">
        <v>58.75</v>
      </c>
      <c r="G1018" s="323">
        <v>10.75</v>
      </c>
      <c r="H1018" s="323" t="s">
        <v>971</v>
      </c>
    </row>
    <row r="1019" spans="1:8">
      <c r="A1019" s="21" t="s">
        <v>1128</v>
      </c>
      <c r="B1019" s="18"/>
      <c r="C1019" s="18"/>
      <c r="D1019" s="18"/>
      <c r="E1019" s="18"/>
      <c r="F1019" s="323">
        <v>58.75</v>
      </c>
      <c r="G1019" s="323">
        <v>11.75</v>
      </c>
      <c r="H1019" s="323" t="s">
        <v>971</v>
      </c>
    </row>
    <row r="1020" spans="1:8">
      <c r="A1020" s="21" t="s">
        <v>1129</v>
      </c>
      <c r="B1020" s="18"/>
      <c r="C1020" s="18"/>
      <c r="D1020" s="18"/>
      <c r="E1020" s="18"/>
      <c r="F1020" s="323">
        <v>58.75</v>
      </c>
      <c r="G1020" s="323">
        <v>12.75</v>
      </c>
      <c r="H1020" s="323" t="s">
        <v>971</v>
      </c>
    </row>
    <row r="1021" spans="1:8">
      <c r="A1021" s="21" t="s">
        <v>1130</v>
      </c>
      <c r="B1021" s="18"/>
      <c r="C1021" s="18"/>
      <c r="D1021" s="18"/>
      <c r="E1021" s="18"/>
      <c r="F1021" s="323">
        <v>59.25</v>
      </c>
      <c r="G1021" s="323">
        <v>-17.25</v>
      </c>
      <c r="H1021" s="323" t="s">
        <v>844</v>
      </c>
    </row>
    <row r="1022" spans="1:8">
      <c r="A1022" s="21" t="s">
        <v>1131</v>
      </c>
      <c r="B1022" s="18"/>
      <c r="C1022" s="18"/>
      <c r="D1022" s="18"/>
      <c r="E1022" s="18"/>
      <c r="F1022" s="323">
        <v>59.25</v>
      </c>
      <c r="G1022" s="323">
        <v>-16.25</v>
      </c>
      <c r="H1022" s="323" t="s">
        <v>844</v>
      </c>
    </row>
    <row r="1023" spans="1:8">
      <c r="A1023" s="21" t="s">
        <v>1132</v>
      </c>
      <c r="B1023" s="18"/>
      <c r="C1023" s="18"/>
      <c r="D1023" s="18"/>
      <c r="E1023" s="18"/>
      <c r="F1023" s="323">
        <v>59.25</v>
      </c>
      <c r="G1023" s="323">
        <v>-15.25</v>
      </c>
      <c r="H1023" s="323" t="s">
        <v>844</v>
      </c>
    </row>
    <row r="1024" spans="1:8">
      <c r="A1024" s="21" t="s">
        <v>1133</v>
      </c>
      <c r="B1024" s="18"/>
      <c r="C1024" s="18"/>
      <c r="D1024" s="18"/>
      <c r="E1024" s="18"/>
      <c r="F1024" s="323">
        <v>59.25</v>
      </c>
      <c r="G1024" s="323">
        <v>-14.25</v>
      </c>
      <c r="H1024" s="323" t="s">
        <v>844</v>
      </c>
    </row>
    <row r="1025" spans="1:8">
      <c r="A1025" s="21" t="s">
        <v>1134</v>
      </c>
      <c r="B1025" s="18"/>
      <c r="C1025" s="18"/>
      <c r="D1025" s="18"/>
      <c r="E1025" s="18"/>
      <c r="F1025" s="323">
        <v>59.25</v>
      </c>
      <c r="G1025" s="323">
        <v>-13.25</v>
      </c>
      <c r="H1025" s="323" t="s">
        <v>844</v>
      </c>
    </row>
    <row r="1026" spans="1:8">
      <c r="A1026" s="21" t="s">
        <v>1135</v>
      </c>
      <c r="B1026" s="18"/>
      <c r="C1026" s="18"/>
      <c r="D1026" s="18"/>
      <c r="E1026" s="18"/>
      <c r="F1026" s="323">
        <v>59.25</v>
      </c>
      <c r="G1026" s="323">
        <v>-12.25</v>
      </c>
      <c r="H1026" s="323" t="s">
        <v>844</v>
      </c>
    </row>
    <row r="1027" spans="1:8">
      <c r="A1027" s="21" t="s">
        <v>1136</v>
      </c>
      <c r="B1027" s="18"/>
      <c r="C1027" s="18"/>
      <c r="D1027" s="18"/>
      <c r="E1027" s="18"/>
      <c r="F1027" s="323">
        <v>59.25</v>
      </c>
      <c r="G1027" s="323">
        <v>-11.25</v>
      </c>
      <c r="H1027" s="323" t="s">
        <v>1206</v>
      </c>
    </row>
    <row r="1028" spans="1:8">
      <c r="A1028" s="21" t="s">
        <v>1137</v>
      </c>
      <c r="B1028" s="18"/>
      <c r="C1028" s="18"/>
      <c r="D1028" s="18"/>
      <c r="E1028" s="18"/>
      <c r="F1028" s="323">
        <v>59.25</v>
      </c>
      <c r="G1028" s="323">
        <v>-10.25</v>
      </c>
      <c r="H1028" s="323" t="s">
        <v>1206</v>
      </c>
    </row>
    <row r="1029" spans="1:8">
      <c r="A1029" s="21" t="s">
        <v>1138</v>
      </c>
      <c r="B1029" s="18"/>
      <c r="C1029" s="18"/>
      <c r="D1029" s="18"/>
      <c r="E1029" s="18"/>
      <c r="F1029" s="323">
        <v>59.25</v>
      </c>
      <c r="G1029" s="323">
        <v>-9.25</v>
      </c>
      <c r="H1029" s="323" t="s">
        <v>1206</v>
      </c>
    </row>
    <row r="1030" spans="1:8">
      <c r="A1030" s="21" t="s">
        <v>1139</v>
      </c>
      <c r="B1030" s="18">
        <v>30.687198206994498</v>
      </c>
      <c r="C1030" s="18"/>
      <c r="D1030" s="18"/>
      <c r="E1030" s="18"/>
      <c r="F1030" s="323">
        <v>59.25</v>
      </c>
      <c r="G1030" s="323">
        <v>-8.25</v>
      </c>
      <c r="H1030" s="323" t="s">
        <v>1206</v>
      </c>
    </row>
    <row r="1031" spans="1:8">
      <c r="A1031" s="21" t="s">
        <v>1140</v>
      </c>
      <c r="B1031" s="18"/>
      <c r="C1031" s="18"/>
      <c r="D1031" s="18"/>
      <c r="E1031" s="18">
        <v>50.866415562373518</v>
      </c>
      <c r="F1031" s="323">
        <v>59.25</v>
      </c>
      <c r="G1031" s="323">
        <v>-7.25</v>
      </c>
      <c r="H1031" s="323" t="s">
        <v>1206</v>
      </c>
    </row>
    <row r="1032" spans="1:8">
      <c r="A1032" s="21" t="s">
        <v>1141</v>
      </c>
      <c r="B1032" s="330">
        <v>1.534359910349725</v>
      </c>
      <c r="C1032" s="18"/>
      <c r="D1032" s="18"/>
      <c r="E1032" s="18"/>
      <c r="F1032" s="323">
        <v>59.25</v>
      </c>
      <c r="G1032" s="323">
        <v>-6.25</v>
      </c>
      <c r="H1032" s="323" t="s">
        <v>1206</v>
      </c>
    </row>
    <row r="1033" spans="1:8">
      <c r="A1033" s="21" t="s">
        <v>1142</v>
      </c>
      <c r="B1033" s="330"/>
      <c r="C1033" s="18"/>
      <c r="D1033" s="18"/>
      <c r="E1033" s="18"/>
      <c r="F1033" s="323">
        <v>59.25</v>
      </c>
      <c r="G1033" s="323">
        <v>-5.25</v>
      </c>
      <c r="H1033" s="323" t="s">
        <v>1206</v>
      </c>
    </row>
    <row r="1034" spans="1:8">
      <c r="A1034" s="21" t="s">
        <v>1143</v>
      </c>
      <c r="B1034" s="18"/>
      <c r="C1034" s="18"/>
      <c r="D1034" s="18"/>
      <c r="E1034" s="18"/>
      <c r="F1034" s="323">
        <v>59.25</v>
      </c>
      <c r="G1034" s="323">
        <v>-4.25</v>
      </c>
      <c r="H1034" s="323" t="s">
        <v>1206</v>
      </c>
    </row>
    <row r="1035" spans="1:8">
      <c r="A1035" s="21" t="s">
        <v>1144</v>
      </c>
      <c r="B1035" s="18"/>
      <c r="C1035" s="18"/>
      <c r="D1035" s="18"/>
      <c r="E1035" s="18"/>
      <c r="F1035" s="323">
        <v>59.25</v>
      </c>
      <c r="G1035" s="323">
        <v>-3.25</v>
      </c>
      <c r="H1035" s="323" t="s">
        <v>1051</v>
      </c>
    </row>
    <row r="1036" spans="1:8">
      <c r="A1036" s="21" t="s">
        <v>1145</v>
      </c>
      <c r="B1036" s="18"/>
      <c r="C1036" s="18"/>
      <c r="D1036" s="18"/>
      <c r="E1036" s="18"/>
      <c r="F1036" s="323">
        <v>59.25</v>
      </c>
      <c r="G1036" s="323">
        <v>-2.25</v>
      </c>
      <c r="H1036" s="323" t="s">
        <v>1051</v>
      </c>
    </row>
    <row r="1037" spans="1:8">
      <c r="A1037" s="21" t="s">
        <v>1146</v>
      </c>
      <c r="B1037" s="18"/>
      <c r="C1037" s="18"/>
      <c r="D1037" s="18"/>
      <c r="E1037" s="18"/>
      <c r="F1037" s="323">
        <v>59.25</v>
      </c>
      <c r="G1037" s="323">
        <v>-1.25</v>
      </c>
      <c r="H1037" s="323" t="s">
        <v>1051</v>
      </c>
    </row>
    <row r="1038" spans="1:8">
      <c r="A1038" s="21" t="s">
        <v>1147</v>
      </c>
      <c r="B1038" s="18"/>
      <c r="C1038" s="18"/>
      <c r="D1038" s="18"/>
      <c r="E1038" s="18"/>
      <c r="F1038" s="323">
        <v>59.25</v>
      </c>
      <c r="G1038" s="323">
        <v>-0.25</v>
      </c>
      <c r="H1038" s="323" t="s">
        <v>1051</v>
      </c>
    </row>
    <row r="1039" spans="1:8">
      <c r="A1039" s="21" t="s">
        <v>1148</v>
      </c>
      <c r="B1039" s="18"/>
      <c r="C1039" s="18"/>
      <c r="D1039" s="18"/>
      <c r="E1039" s="18"/>
      <c r="F1039" s="323">
        <v>59.25</v>
      </c>
      <c r="G1039" s="323">
        <v>0.75</v>
      </c>
      <c r="H1039" s="323" t="s">
        <v>1051</v>
      </c>
    </row>
    <row r="1040" spans="1:8">
      <c r="A1040" s="21" t="s">
        <v>1149</v>
      </c>
      <c r="B1040" s="18"/>
      <c r="C1040" s="18"/>
      <c r="D1040" s="18"/>
      <c r="E1040" s="18"/>
      <c r="F1040" s="323">
        <v>59.25</v>
      </c>
      <c r="G1040" s="323">
        <v>1.75</v>
      </c>
      <c r="H1040" s="323" t="s">
        <v>1051</v>
      </c>
    </row>
    <row r="1041" spans="1:8">
      <c r="A1041" s="21" t="s">
        <v>1150</v>
      </c>
      <c r="B1041" s="18"/>
      <c r="C1041" s="18"/>
      <c r="D1041" s="18"/>
      <c r="E1041" s="18"/>
      <c r="F1041" s="323">
        <v>59.25</v>
      </c>
      <c r="G1041" s="323">
        <v>2.75</v>
      </c>
      <c r="H1041" s="323" t="s">
        <v>1051</v>
      </c>
    </row>
    <row r="1042" spans="1:8">
      <c r="A1042" s="21" t="s">
        <v>1151</v>
      </c>
      <c r="B1042" s="18"/>
      <c r="C1042" s="18"/>
      <c r="D1042" s="18"/>
      <c r="E1042" s="18"/>
      <c r="F1042" s="323">
        <v>59.25</v>
      </c>
      <c r="G1042" s="323">
        <v>3.75</v>
      </c>
      <c r="H1042" s="323" t="s">
        <v>1051</v>
      </c>
    </row>
    <row r="1043" spans="1:8">
      <c r="A1043" s="21" t="s">
        <v>1152</v>
      </c>
      <c r="B1043" s="18"/>
      <c r="C1043" s="18"/>
      <c r="D1043" s="18"/>
      <c r="E1043" s="18"/>
      <c r="F1043" s="323">
        <v>59.25</v>
      </c>
      <c r="G1043" s="323">
        <v>4.75</v>
      </c>
      <c r="H1043" s="323" t="s">
        <v>1051</v>
      </c>
    </row>
    <row r="1044" spans="1:8">
      <c r="A1044" s="21" t="s">
        <v>1153</v>
      </c>
      <c r="B1044" s="18"/>
      <c r="C1044" s="18"/>
      <c r="D1044" s="18"/>
      <c r="E1044" s="18"/>
      <c r="F1044" s="323">
        <v>59.25</v>
      </c>
      <c r="G1044" s="323">
        <v>5.75</v>
      </c>
      <c r="H1044" s="323" t="s">
        <v>1051</v>
      </c>
    </row>
    <row r="1045" spans="1:8">
      <c r="A1045" s="21" t="s">
        <v>1154</v>
      </c>
      <c r="B1045" s="18"/>
      <c r="C1045" s="18"/>
      <c r="D1045" s="18"/>
      <c r="E1045" s="18"/>
      <c r="F1045" s="323">
        <v>59.25</v>
      </c>
      <c r="G1045" s="323">
        <v>6.75</v>
      </c>
      <c r="H1045" s="323" t="s">
        <v>1051</v>
      </c>
    </row>
    <row r="1046" spans="1:8">
      <c r="A1046" s="21" t="s">
        <v>1155</v>
      </c>
      <c r="B1046" s="18"/>
      <c r="C1046" s="18"/>
      <c r="D1046" s="18"/>
      <c r="E1046" s="18"/>
      <c r="F1046" s="323">
        <v>59.25</v>
      </c>
      <c r="G1046" s="323">
        <v>7.75</v>
      </c>
      <c r="H1046" s="323" t="s">
        <v>1051</v>
      </c>
    </row>
    <row r="1047" spans="1:8">
      <c r="A1047" s="21" t="s">
        <v>1156</v>
      </c>
      <c r="B1047" s="18"/>
      <c r="C1047" s="18"/>
      <c r="D1047" s="18"/>
      <c r="E1047" s="18"/>
      <c r="F1047" s="323">
        <v>59.25</v>
      </c>
      <c r="G1047" s="323">
        <v>8.75</v>
      </c>
      <c r="H1047" s="323" t="s">
        <v>971</v>
      </c>
    </row>
    <row r="1048" spans="1:8">
      <c r="A1048" s="21" t="s">
        <v>1157</v>
      </c>
      <c r="B1048" s="18"/>
      <c r="C1048" s="18"/>
      <c r="D1048" s="18"/>
      <c r="E1048" s="18"/>
      <c r="F1048" s="323">
        <v>59.25</v>
      </c>
      <c r="G1048" s="323">
        <v>9.75</v>
      </c>
      <c r="H1048" s="323" t="s">
        <v>971</v>
      </c>
    </row>
    <row r="1049" spans="1:8">
      <c r="A1049" s="21" t="s">
        <v>1158</v>
      </c>
      <c r="B1049" s="18"/>
      <c r="C1049" s="18"/>
      <c r="D1049" s="18"/>
      <c r="E1049" s="18"/>
      <c r="F1049" s="323">
        <v>59.25</v>
      </c>
      <c r="G1049" s="323">
        <v>10.75</v>
      </c>
      <c r="H1049" s="323" t="s">
        <v>971</v>
      </c>
    </row>
    <row r="1050" spans="1:8">
      <c r="A1050" s="21" t="s">
        <v>1159</v>
      </c>
      <c r="B1050" s="18"/>
      <c r="C1050" s="18"/>
      <c r="D1050" s="18"/>
      <c r="E1050" s="18"/>
      <c r="F1050" s="323">
        <v>59.25</v>
      </c>
      <c r="G1050" s="323">
        <v>11.75</v>
      </c>
      <c r="H1050" s="323" t="s">
        <v>971</v>
      </c>
    </row>
    <row r="1051" spans="1:8">
      <c r="A1051" s="21" t="s">
        <v>1160</v>
      </c>
      <c r="B1051" s="18"/>
      <c r="C1051" s="18"/>
      <c r="D1051" s="18"/>
      <c r="E1051" s="18"/>
      <c r="F1051" s="323">
        <v>59.75</v>
      </c>
      <c r="G1051" s="323">
        <v>-17.25</v>
      </c>
      <c r="H1051" s="323" t="s">
        <v>844</v>
      </c>
    </row>
    <row r="1052" spans="1:8">
      <c r="A1052" s="21" t="s">
        <v>1161</v>
      </c>
      <c r="B1052" s="18"/>
      <c r="C1052" s="18"/>
      <c r="D1052" s="18"/>
      <c r="E1052" s="18"/>
      <c r="F1052" s="323">
        <v>59.75</v>
      </c>
      <c r="G1052" s="323">
        <v>-16.25</v>
      </c>
      <c r="H1052" s="323" t="s">
        <v>844</v>
      </c>
    </row>
    <row r="1053" spans="1:8">
      <c r="A1053" s="21" t="s">
        <v>1162</v>
      </c>
      <c r="B1053" s="18"/>
      <c r="C1053" s="18"/>
      <c r="D1053" s="18"/>
      <c r="E1053" s="18"/>
      <c r="F1053" s="323">
        <v>59.75</v>
      </c>
      <c r="G1053" s="323">
        <v>-15.25</v>
      </c>
      <c r="H1053" s="323" t="s">
        <v>844</v>
      </c>
    </row>
    <row r="1054" spans="1:8">
      <c r="A1054" s="21" t="s">
        <v>1163</v>
      </c>
      <c r="B1054" s="18"/>
      <c r="C1054" s="18"/>
      <c r="D1054" s="18"/>
      <c r="E1054" s="18"/>
      <c r="F1054" s="323">
        <v>59.75</v>
      </c>
      <c r="G1054" s="323">
        <v>-14.25</v>
      </c>
      <c r="H1054" s="323" t="s">
        <v>844</v>
      </c>
    </row>
    <row r="1055" spans="1:8">
      <c r="A1055" s="21" t="s">
        <v>1164</v>
      </c>
      <c r="B1055" s="18"/>
      <c r="C1055" s="18"/>
      <c r="D1055" s="18"/>
      <c r="E1055" s="18"/>
      <c r="F1055" s="323">
        <v>59.75</v>
      </c>
      <c r="G1055" s="323">
        <v>-13.25</v>
      </c>
      <c r="H1055" s="323" t="s">
        <v>844</v>
      </c>
    </row>
    <row r="1056" spans="1:8">
      <c r="A1056" s="21" t="s">
        <v>1165</v>
      </c>
      <c r="B1056" s="18"/>
      <c r="C1056" s="18"/>
      <c r="D1056" s="18"/>
      <c r="E1056" s="18"/>
      <c r="F1056" s="323">
        <v>59.75</v>
      </c>
      <c r="G1056" s="323">
        <v>-12.25</v>
      </c>
      <c r="H1056" s="323" t="s">
        <v>844</v>
      </c>
    </row>
    <row r="1057" spans="1:8">
      <c r="A1057" s="21" t="s">
        <v>1166</v>
      </c>
      <c r="B1057" s="18"/>
      <c r="C1057" s="18"/>
      <c r="D1057" s="18"/>
      <c r="E1057" s="18"/>
      <c r="F1057" s="323">
        <v>59.75</v>
      </c>
      <c r="G1057" s="323">
        <v>-11.25</v>
      </c>
      <c r="H1057" s="323" t="s">
        <v>1206</v>
      </c>
    </row>
    <row r="1058" spans="1:8">
      <c r="A1058" s="21" t="s">
        <v>1167</v>
      </c>
      <c r="B1058" s="18"/>
      <c r="C1058" s="18"/>
      <c r="D1058" s="18"/>
      <c r="E1058" s="18"/>
      <c r="F1058" s="323">
        <v>59.75</v>
      </c>
      <c r="G1058" s="323">
        <v>-10.25</v>
      </c>
      <c r="H1058" s="323" t="s">
        <v>1206</v>
      </c>
    </row>
    <row r="1059" spans="1:8">
      <c r="A1059" s="21" t="s">
        <v>1168</v>
      </c>
      <c r="B1059" s="18"/>
      <c r="C1059" s="18"/>
      <c r="D1059" s="18"/>
      <c r="E1059" s="18"/>
      <c r="F1059" s="323">
        <v>59.75</v>
      </c>
      <c r="G1059" s="323">
        <v>-9.25</v>
      </c>
      <c r="H1059" s="323" t="s">
        <v>1206</v>
      </c>
    </row>
    <row r="1060" spans="1:8">
      <c r="A1060" s="21" t="s">
        <v>1169</v>
      </c>
      <c r="B1060" s="18"/>
      <c r="C1060" s="18"/>
      <c r="D1060" s="18"/>
      <c r="E1060" s="18"/>
      <c r="F1060" s="323">
        <v>59.75</v>
      </c>
      <c r="G1060" s="323">
        <v>-8.25</v>
      </c>
      <c r="H1060" s="323" t="s">
        <v>1206</v>
      </c>
    </row>
    <row r="1061" spans="1:8">
      <c r="A1061" s="21" t="s">
        <v>1170</v>
      </c>
      <c r="B1061" s="18"/>
      <c r="C1061" s="18"/>
      <c r="D1061" s="18"/>
      <c r="E1061" s="18"/>
      <c r="F1061" s="323">
        <v>59.75</v>
      </c>
      <c r="G1061" s="323">
        <v>-7.25</v>
      </c>
      <c r="H1061" s="323" t="s">
        <v>1206</v>
      </c>
    </row>
    <row r="1062" spans="1:8">
      <c r="A1062" s="21" t="s">
        <v>1171</v>
      </c>
      <c r="B1062" s="331"/>
      <c r="C1062" s="18"/>
      <c r="D1062" s="18"/>
      <c r="E1062" s="18"/>
      <c r="F1062" s="323">
        <v>59.75</v>
      </c>
      <c r="G1062" s="323">
        <v>-6.25</v>
      </c>
      <c r="H1062" s="323" t="s">
        <v>1206</v>
      </c>
    </row>
    <row r="1063" spans="1:8">
      <c r="A1063" s="21" t="s">
        <v>1172</v>
      </c>
      <c r="B1063" s="331"/>
      <c r="C1063" s="18"/>
      <c r="D1063" s="18"/>
      <c r="E1063" s="18"/>
      <c r="F1063" s="323">
        <v>59.75</v>
      </c>
      <c r="G1063" s="323">
        <v>-5.25</v>
      </c>
      <c r="H1063" s="323" t="s">
        <v>1206</v>
      </c>
    </row>
    <row r="1064" spans="1:8">
      <c r="A1064" s="21" t="s">
        <v>1173</v>
      </c>
      <c r="B1064" s="18">
        <v>3.0687198206994499</v>
      </c>
      <c r="C1064" s="18"/>
      <c r="D1064" s="18"/>
      <c r="E1064" s="18"/>
      <c r="F1064" s="323">
        <v>59.75</v>
      </c>
      <c r="G1064" s="323">
        <v>-4.25</v>
      </c>
      <c r="H1064" s="323" t="s">
        <v>1206</v>
      </c>
    </row>
    <row r="1065" spans="1:8">
      <c r="A1065" s="21" t="s">
        <v>1174</v>
      </c>
      <c r="B1065" s="18"/>
      <c r="C1065" s="18"/>
      <c r="D1065" s="18"/>
      <c r="E1065" s="18"/>
      <c r="F1065" s="323">
        <v>59.75</v>
      </c>
      <c r="G1065" s="323">
        <v>-3.25</v>
      </c>
      <c r="H1065" s="323" t="s">
        <v>1051</v>
      </c>
    </row>
    <row r="1066" spans="1:8">
      <c r="A1066" s="21" t="s">
        <v>1175</v>
      </c>
      <c r="B1066" s="18"/>
      <c r="C1066" s="18"/>
      <c r="D1066" s="18"/>
      <c r="E1066" s="18"/>
      <c r="F1066" s="323">
        <v>59.75</v>
      </c>
      <c r="G1066" s="323">
        <v>-2.25</v>
      </c>
      <c r="H1066" s="323" t="s">
        <v>1051</v>
      </c>
    </row>
    <row r="1067" spans="1:8">
      <c r="A1067" s="21" t="s">
        <v>1176</v>
      </c>
      <c r="B1067" s="18"/>
      <c r="C1067" s="18"/>
      <c r="D1067" s="18"/>
      <c r="E1067" s="18"/>
      <c r="F1067" s="323">
        <v>59.75</v>
      </c>
      <c r="G1067" s="323">
        <v>-1.25</v>
      </c>
      <c r="H1067" s="323" t="s">
        <v>1051</v>
      </c>
    </row>
    <row r="1068" spans="1:8">
      <c r="A1068" s="21" t="s">
        <v>1177</v>
      </c>
      <c r="B1068" s="18"/>
      <c r="C1068" s="18"/>
      <c r="D1068" s="18"/>
      <c r="E1068" s="18"/>
      <c r="F1068" s="323">
        <v>59.75</v>
      </c>
      <c r="G1068" s="323">
        <v>-0.25</v>
      </c>
      <c r="H1068" s="323" t="s">
        <v>1051</v>
      </c>
    </row>
    <row r="1069" spans="1:8">
      <c r="A1069" s="21" t="s">
        <v>1178</v>
      </c>
      <c r="B1069" s="18"/>
      <c r="C1069" s="18"/>
      <c r="D1069" s="18"/>
      <c r="E1069" s="18"/>
      <c r="F1069" s="323">
        <v>59.75</v>
      </c>
      <c r="G1069" s="323">
        <v>0.75</v>
      </c>
      <c r="H1069" s="323" t="s">
        <v>1051</v>
      </c>
    </row>
    <row r="1070" spans="1:8">
      <c r="A1070" s="21" t="s">
        <v>1179</v>
      </c>
      <c r="B1070" s="18"/>
      <c r="C1070" s="18"/>
      <c r="D1070" s="18"/>
      <c r="E1070" s="18"/>
      <c r="F1070" s="323">
        <v>59.75</v>
      </c>
      <c r="G1070" s="323">
        <v>1.75</v>
      </c>
      <c r="H1070" s="323" t="s">
        <v>1051</v>
      </c>
    </row>
    <row r="1071" spans="1:8">
      <c r="A1071" s="21" t="s">
        <v>1180</v>
      </c>
      <c r="B1071" s="18"/>
      <c r="C1071" s="18"/>
      <c r="D1071" s="18"/>
      <c r="E1071" s="18"/>
      <c r="F1071" s="323">
        <v>59.75</v>
      </c>
      <c r="G1071" s="323">
        <v>2.75</v>
      </c>
      <c r="H1071" s="323" t="s">
        <v>1051</v>
      </c>
    </row>
    <row r="1072" spans="1:8">
      <c r="A1072" s="21" t="s">
        <v>1181</v>
      </c>
      <c r="B1072" s="18"/>
      <c r="C1072" s="18"/>
      <c r="D1072" s="18"/>
      <c r="E1072" s="18"/>
      <c r="F1072" s="323">
        <v>59.75</v>
      </c>
      <c r="G1072" s="323">
        <v>3.75</v>
      </c>
      <c r="H1072" s="323" t="s">
        <v>1051</v>
      </c>
    </row>
    <row r="1073" spans="1:8">
      <c r="A1073" s="21" t="s">
        <v>1182</v>
      </c>
      <c r="B1073" s="18"/>
      <c r="C1073" s="18"/>
      <c r="D1073" s="18"/>
      <c r="E1073" s="18"/>
      <c r="F1073" s="323">
        <v>59.75</v>
      </c>
      <c r="G1073" s="323">
        <v>4.75</v>
      </c>
      <c r="H1073" s="323" t="s">
        <v>1051</v>
      </c>
    </row>
    <row r="1074" spans="1:8">
      <c r="A1074" s="21" t="s">
        <v>1183</v>
      </c>
      <c r="B1074" s="18"/>
      <c r="C1074" s="18"/>
      <c r="D1074" s="18"/>
      <c r="E1074" s="18"/>
      <c r="F1074" s="323">
        <v>59.75</v>
      </c>
      <c r="G1074" s="323">
        <v>5.75</v>
      </c>
      <c r="H1074" s="323" t="s">
        <v>1051</v>
      </c>
    </row>
    <row r="1075" spans="1:8">
      <c r="A1075" s="21" t="s">
        <v>1184</v>
      </c>
      <c r="B1075" s="18"/>
      <c r="C1075" s="18"/>
      <c r="D1075" s="18"/>
      <c r="E1075" s="18"/>
      <c r="F1075" s="323">
        <v>59.75</v>
      </c>
      <c r="G1075" s="323">
        <v>6.75</v>
      </c>
      <c r="H1075" s="323" t="s">
        <v>1051</v>
      </c>
    </row>
    <row r="1076" spans="1:8">
      <c r="A1076" s="21" t="s">
        <v>1185</v>
      </c>
      <c r="B1076" s="18"/>
      <c r="C1076" s="18"/>
      <c r="D1076" s="18"/>
      <c r="E1076" s="18"/>
      <c r="F1076" s="323">
        <v>59.75</v>
      </c>
      <c r="G1076" s="323">
        <v>7.75</v>
      </c>
      <c r="H1076" s="323" t="s">
        <v>1051</v>
      </c>
    </row>
    <row r="1077" spans="1:8">
      <c r="A1077" s="21" t="s">
        <v>1186</v>
      </c>
      <c r="B1077" s="18"/>
      <c r="C1077" s="18"/>
      <c r="D1077" s="18"/>
      <c r="E1077" s="18"/>
      <c r="F1077" s="323">
        <v>59.75</v>
      </c>
      <c r="G1077" s="323">
        <v>8.75</v>
      </c>
      <c r="H1077" s="323" t="s">
        <v>971</v>
      </c>
    </row>
    <row r="1078" spans="1:8">
      <c r="A1078" s="21" t="s">
        <v>1187</v>
      </c>
      <c r="B1078" s="18"/>
      <c r="C1078" s="18"/>
      <c r="D1078" s="18"/>
      <c r="E1078" s="18"/>
      <c r="F1078" s="323">
        <v>59.75</v>
      </c>
      <c r="G1078" s="323">
        <v>9.75</v>
      </c>
      <c r="H1078" s="323" t="s">
        <v>971</v>
      </c>
    </row>
    <row r="1079" spans="1:8">
      <c r="A1079" s="21" t="s">
        <v>1188</v>
      </c>
      <c r="B1079" s="18"/>
      <c r="C1079" s="18"/>
      <c r="D1079" s="18"/>
      <c r="E1079" s="18"/>
      <c r="F1079" s="323">
        <v>59.75</v>
      </c>
      <c r="G1079" s="323">
        <v>10.75</v>
      </c>
      <c r="H1079" s="323" t="s">
        <v>971</v>
      </c>
    </row>
    <row r="1080" spans="1:8">
      <c r="A1080" s="21" t="s">
        <v>1189</v>
      </c>
      <c r="B1080" s="18"/>
      <c r="C1080" s="18"/>
      <c r="D1080" s="18"/>
      <c r="E1080" s="18"/>
      <c r="F1080" s="323">
        <v>59.75</v>
      </c>
      <c r="G1080" s="323">
        <v>11.75</v>
      </c>
      <c r="H1080" s="323" t="s">
        <v>971</v>
      </c>
    </row>
    <row r="1081" spans="1:8">
      <c r="A1081" s="21" t="s">
        <v>1190</v>
      </c>
      <c r="B1081" s="18"/>
      <c r="C1081" s="18"/>
      <c r="D1081" s="18"/>
      <c r="E1081" s="18"/>
      <c r="F1081" s="323">
        <v>60.25</v>
      </c>
      <c r="G1081" s="323">
        <v>-17.25</v>
      </c>
      <c r="H1081" s="323" t="s">
        <v>1191</v>
      </c>
    </row>
    <row r="1082" spans="1:8">
      <c r="A1082" s="21" t="s">
        <v>1192</v>
      </c>
      <c r="B1082" s="18"/>
      <c r="C1082" s="18"/>
      <c r="D1082" s="18"/>
      <c r="E1082" s="18"/>
      <c r="F1082" s="323">
        <v>60.25</v>
      </c>
      <c r="G1082" s="323">
        <v>-16.25</v>
      </c>
      <c r="H1082" s="323" t="s">
        <v>1191</v>
      </c>
    </row>
    <row r="1083" spans="1:8">
      <c r="A1083" s="21" t="s">
        <v>1193</v>
      </c>
      <c r="B1083" s="18"/>
      <c r="C1083" s="18"/>
      <c r="D1083" s="18"/>
      <c r="E1083" s="18"/>
      <c r="F1083" s="323">
        <v>60.25</v>
      </c>
      <c r="G1083" s="323">
        <v>-15.25</v>
      </c>
      <c r="H1083" s="323" t="s">
        <v>1191</v>
      </c>
    </row>
    <row r="1084" spans="1:8">
      <c r="A1084" s="21" t="s">
        <v>1194</v>
      </c>
      <c r="B1084" s="18"/>
      <c r="C1084" s="18"/>
      <c r="D1084" s="18"/>
      <c r="E1084" s="18"/>
      <c r="F1084" s="323">
        <v>60.25</v>
      </c>
      <c r="G1084" s="323">
        <v>-14.25</v>
      </c>
      <c r="H1084" s="323" t="s">
        <v>1195</v>
      </c>
    </row>
    <row r="1085" spans="1:8">
      <c r="A1085" s="21" t="s">
        <v>1196</v>
      </c>
      <c r="B1085" s="18"/>
      <c r="C1085" s="18"/>
      <c r="D1085" s="18"/>
      <c r="E1085" s="18"/>
      <c r="F1085" s="323">
        <v>60.25</v>
      </c>
      <c r="G1085" s="323">
        <v>-13.25</v>
      </c>
      <c r="H1085" s="323" t="s">
        <v>1195</v>
      </c>
    </row>
    <row r="1086" spans="1:8">
      <c r="A1086" s="21" t="s">
        <v>1197</v>
      </c>
      <c r="B1086" s="18"/>
      <c r="C1086" s="18"/>
      <c r="D1086" s="18"/>
      <c r="E1086" s="18"/>
      <c r="F1086" s="323">
        <v>60.25</v>
      </c>
      <c r="G1086" s="323">
        <v>-12.25</v>
      </c>
      <c r="H1086" s="323" t="s">
        <v>1195</v>
      </c>
    </row>
    <row r="1087" spans="1:8">
      <c r="A1087" s="21" t="s">
        <v>1198</v>
      </c>
      <c r="B1087" s="18"/>
      <c r="C1087" s="18"/>
      <c r="D1087" s="18"/>
      <c r="E1087" s="18"/>
      <c r="F1087" s="323">
        <v>60.25</v>
      </c>
      <c r="G1087" s="323">
        <v>-11.25</v>
      </c>
      <c r="H1087" s="323" t="s">
        <v>1195</v>
      </c>
    </row>
    <row r="1088" spans="1:8">
      <c r="A1088" s="21" t="s">
        <v>1199</v>
      </c>
      <c r="B1088" s="18"/>
      <c r="C1088" s="18"/>
      <c r="D1088" s="18"/>
      <c r="E1088" s="18"/>
      <c r="F1088" s="323">
        <v>60.25</v>
      </c>
      <c r="G1088" s="323">
        <v>-10.25</v>
      </c>
      <c r="H1088" s="323" t="s">
        <v>1195</v>
      </c>
    </row>
    <row r="1089" spans="1:8">
      <c r="A1089" s="21" t="s">
        <v>1200</v>
      </c>
      <c r="B1089" s="18"/>
      <c r="C1089" s="18"/>
      <c r="D1089" s="18"/>
      <c r="E1089" s="18"/>
      <c r="F1089" s="323">
        <v>60.25</v>
      </c>
      <c r="G1089" s="323">
        <v>-9.25</v>
      </c>
      <c r="H1089" s="323" t="s">
        <v>1195</v>
      </c>
    </row>
    <row r="1090" spans="1:8">
      <c r="A1090" s="21" t="s">
        <v>1201</v>
      </c>
      <c r="B1090" s="18"/>
      <c r="C1090" s="18"/>
      <c r="D1090" s="18"/>
      <c r="E1090" s="18"/>
      <c r="F1090" s="323">
        <v>60.25</v>
      </c>
      <c r="G1090" s="323">
        <v>-8.25</v>
      </c>
      <c r="H1090" s="323" t="s">
        <v>1195</v>
      </c>
    </row>
    <row r="1091" spans="1:8">
      <c r="A1091" s="21" t="s">
        <v>1202</v>
      </c>
      <c r="B1091" s="18"/>
      <c r="C1091" s="18"/>
      <c r="D1091" s="18"/>
      <c r="E1091" s="18"/>
      <c r="F1091" s="323">
        <v>60.25</v>
      </c>
      <c r="G1091" s="323">
        <v>-7.25</v>
      </c>
      <c r="H1091" s="323" t="s">
        <v>1195</v>
      </c>
    </row>
    <row r="1092" spans="1:8">
      <c r="A1092" s="21" t="s">
        <v>1203</v>
      </c>
      <c r="B1092" s="18"/>
      <c r="C1092" s="18"/>
      <c r="D1092" s="18"/>
      <c r="E1092" s="18"/>
      <c r="F1092" s="323">
        <v>60.25</v>
      </c>
      <c r="G1092" s="323">
        <v>-6.25</v>
      </c>
      <c r="H1092" s="323" t="s">
        <v>1195</v>
      </c>
    </row>
    <row r="1093" spans="1:8">
      <c r="A1093" s="21" t="s">
        <v>1204</v>
      </c>
      <c r="B1093" s="18"/>
      <c r="C1093" s="18"/>
      <c r="D1093" s="18"/>
      <c r="E1093" s="18"/>
      <c r="F1093" s="323">
        <v>60.25</v>
      </c>
      <c r="G1093" s="323">
        <v>-5.25</v>
      </c>
      <c r="H1093" s="323" t="s">
        <v>1195</v>
      </c>
    </row>
    <row r="1094" spans="1:8">
      <c r="A1094" s="21" t="s">
        <v>1205</v>
      </c>
      <c r="B1094" s="18"/>
      <c r="C1094" s="18"/>
      <c r="D1094" s="18"/>
      <c r="E1094" s="18"/>
      <c r="F1094" s="323">
        <v>60.25</v>
      </c>
      <c r="G1094" s="323">
        <v>-4.25</v>
      </c>
      <c r="H1094" s="323" t="s">
        <v>1206</v>
      </c>
    </row>
    <row r="1095" spans="1:8">
      <c r="A1095" s="21" t="s">
        <v>1207</v>
      </c>
      <c r="B1095" s="18"/>
      <c r="C1095" s="18"/>
      <c r="D1095" s="18"/>
      <c r="E1095" s="18"/>
      <c r="F1095" s="323">
        <v>60.25</v>
      </c>
      <c r="G1095" s="323">
        <v>-3.25</v>
      </c>
      <c r="H1095" s="323" t="s">
        <v>1051</v>
      </c>
    </row>
    <row r="1096" spans="1:8">
      <c r="A1096" s="21" t="s">
        <v>1208</v>
      </c>
      <c r="B1096" s="18"/>
      <c r="C1096" s="18"/>
      <c r="D1096" s="18"/>
      <c r="E1096" s="18"/>
      <c r="F1096" s="323">
        <v>60.25</v>
      </c>
      <c r="G1096" s="323">
        <v>-2.25</v>
      </c>
      <c r="H1096" s="323" t="s">
        <v>1051</v>
      </c>
    </row>
    <row r="1097" spans="1:8">
      <c r="A1097" s="21" t="s">
        <v>1209</v>
      </c>
      <c r="B1097" s="18"/>
      <c r="C1097" s="18"/>
      <c r="D1097" s="18"/>
      <c r="E1097" s="18"/>
      <c r="F1097" s="323">
        <v>60.25</v>
      </c>
      <c r="G1097" s="323">
        <v>-1.25</v>
      </c>
      <c r="H1097" s="323" t="s">
        <v>1051</v>
      </c>
    </row>
    <row r="1098" spans="1:8">
      <c r="A1098" s="21" t="s">
        <v>1210</v>
      </c>
      <c r="B1098" s="18"/>
      <c r="C1098" s="18"/>
      <c r="D1098" s="18"/>
      <c r="E1098" s="18"/>
      <c r="F1098" s="323">
        <v>60.25</v>
      </c>
      <c r="G1098" s="323">
        <v>-0.25</v>
      </c>
      <c r="H1098" s="323" t="s">
        <v>1051</v>
      </c>
    </row>
    <row r="1099" spans="1:8">
      <c r="A1099" s="21" t="s">
        <v>1211</v>
      </c>
      <c r="B1099" s="18"/>
      <c r="C1099" s="18"/>
      <c r="D1099" s="18"/>
      <c r="E1099" s="18"/>
      <c r="F1099" s="323">
        <v>60.25</v>
      </c>
      <c r="G1099" s="323">
        <v>0.75</v>
      </c>
      <c r="H1099" s="323" t="s">
        <v>1051</v>
      </c>
    </row>
    <row r="1100" spans="1:8">
      <c r="A1100" s="21" t="s">
        <v>1212</v>
      </c>
      <c r="B1100" s="18"/>
      <c r="C1100" s="18"/>
      <c r="D1100" s="18"/>
      <c r="E1100" s="18"/>
      <c r="F1100" s="323">
        <v>60.25</v>
      </c>
      <c r="G1100" s="323">
        <v>1.75</v>
      </c>
      <c r="H1100" s="323" t="s">
        <v>1051</v>
      </c>
    </row>
    <row r="1101" spans="1:8">
      <c r="A1101" s="21" t="s">
        <v>1213</v>
      </c>
      <c r="B1101" s="18"/>
      <c r="C1101" s="18"/>
      <c r="D1101" s="18"/>
      <c r="E1101" s="18"/>
      <c r="F1101" s="323">
        <v>60.25</v>
      </c>
      <c r="G1101" s="323">
        <v>2.75</v>
      </c>
      <c r="H1101" s="323" t="s">
        <v>1051</v>
      </c>
    </row>
    <row r="1102" spans="1:8">
      <c r="A1102" s="21" t="s">
        <v>1214</v>
      </c>
      <c r="B1102" s="18"/>
      <c r="C1102" s="18"/>
      <c r="D1102" s="18"/>
      <c r="E1102" s="18"/>
      <c r="F1102" s="323">
        <v>60.25</v>
      </c>
      <c r="G1102" s="323">
        <v>3.75</v>
      </c>
      <c r="H1102" s="323" t="s">
        <v>1051</v>
      </c>
    </row>
    <row r="1103" spans="1:8">
      <c r="A1103" s="21" t="s">
        <v>1215</v>
      </c>
      <c r="B1103" s="18"/>
      <c r="C1103" s="18"/>
      <c r="D1103" s="18"/>
      <c r="E1103" s="18"/>
      <c r="F1103" s="323">
        <v>60.25</v>
      </c>
      <c r="G1103" s="323">
        <v>4.75</v>
      </c>
      <c r="H1103" s="323" t="s">
        <v>1051</v>
      </c>
    </row>
    <row r="1104" spans="1:8">
      <c r="A1104" s="21" t="s">
        <v>1216</v>
      </c>
      <c r="B1104" s="18"/>
      <c r="C1104" s="18"/>
      <c r="D1104" s="18"/>
      <c r="E1104" s="18"/>
      <c r="F1104" s="323">
        <v>60.25</v>
      </c>
      <c r="G1104" s="323">
        <v>5.75</v>
      </c>
      <c r="H1104" s="323" t="s">
        <v>1051</v>
      </c>
    </row>
    <row r="1105" spans="1:8">
      <c r="A1105" s="21" t="s">
        <v>1217</v>
      </c>
      <c r="B1105" s="18"/>
      <c r="C1105" s="18"/>
      <c r="D1105" s="18"/>
      <c r="E1105" s="18"/>
      <c r="F1105" s="323">
        <v>60.25</v>
      </c>
      <c r="G1105" s="323">
        <v>6.75</v>
      </c>
      <c r="H1105" s="323" t="s">
        <v>1051</v>
      </c>
    </row>
    <row r="1106" spans="1:8">
      <c r="A1106" s="21" t="s">
        <v>1218</v>
      </c>
      <c r="B1106" s="18"/>
      <c r="C1106" s="18"/>
      <c r="D1106" s="18"/>
      <c r="E1106" s="18"/>
      <c r="F1106" s="323">
        <v>60.25</v>
      </c>
      <c r="G1106" s="323">
        <v>7.75</v>
      </c>
      <c r="H1106" s="323" t="s">
        <v>1051</v>
      </c>
    </row>
    <row r="1107" spans="1:8">
      <c r="A1107" s="21" t="s">
        <v>1219</v>
      </c>
      <c r="B1107" s="18"/>
      <c r="C1107" s="18"/>
      <c r="D1107" s="18"/>
      <c r="E1107" s="18"/>
      <c r="F1107" s="323">
        <v>60.25</v>
      </c>
      <c r="G1107" s="323">
        <v>8.75</v>
      </c>
      <c r="H1107" s="323" t="s">
        <v>971</v>
      </c>
    </row>
    <row r="1108" spans="1:8">
      <c r="A1108" s="21" t="s">
        <v>1220</v>
      </c>
      <c r="B1108" s="18"/>
      <c r="C1108" s="18"/>
      <c r="D1108" s="18"/>
      <c r="E1108" s="18"/>
      <c r="F1108" s="323">
        <v>60.75</v>
      </c>
      <c r="G1108" s="323">
        <v>-17.25</v>
      </c>
      <c r="H1108" s="323" t="s">
        <v>1191</v>
      </c>
    </row>
    <row r="1109" spans="1:8">
      <c r="A1109" s="21" t="s">
        <v>1221</v>
      </c>
      <c r="B1109" s="18"/>
      <c r="C1109" s="18"/>
      <c r="D1109" s="18"/>
      <c r="E1109" s="18"/>
      <c r="F1109" s="323">
        <v>60.75</v>
      </c>
      <c r="G1109" s="323">
        <v>-16.25</v>
      </c>
      <c r="H1109" s="323" t="s">
        <v>1191</v>
      </c>
    </row>
    <row r="1110" spans="1:8">
      <c r="A1110" s="21" t="s">
        <v>1222</v>
      </c>
      <c r="B1110" s="18"/>
      <c r="C1110" s="18"/>
      <c r="D1110" s="18"/>
      <c r="E1110" s="18"/>
      <c r="F1110" s="323">
        <v>60.75</v>
      </c>
      <c r="G1110" s="323">
        <v>-15.25</v>
      </c>
      <c r="H1110" s="323" t="s">
        <v>1191</v>
      </c>
    </row>
    <row r="1111" spans="1:8">
      <c r="A1111" s="21" t="s">
        <v>1223</v>
      </c>
      <c r="B1111" s="18"/>
      <c r="C1111" s="18"/>
      <c r="D1111" s="18"/>
      <c r="E1111" s="18"/>
      <c r="F1111" s="323">
        <v>60.75</v>
      </c>
      <c r="G1111" s="323">
        <v>-14.25</v>
      </c>
      <c r="H1111" s="323" t="s">
        <v>1195</v>
      </c>
    </row>
    <row r="1112" spans="1:8">
      <c r="A1112" s="21" t="s">
        <v>1224</v>
      </c>
      <c r="B1112" s="18"/>
      <c r="C1112" s="18"/>
      <c r="D1112" s="18"/>
      <c r="E1112" s="18"/>
      <c r="F1112" s="323">
        <v>60.75</v>
      </c>
      <c r="G1112" s="323">
        <v>-13.25</v>
      </c>
      <c r="H1112" s="323" t="s">
        <v>1195</v>
      </c>
    </row>
    <row r="1113" spans="1:8">
      <c r="A1113" s="21" t="s">
        <v>1225</v>
      </c>
      <c r="B1113" s="18"/>
      <c r="C1113" s="18"/>
      <c r="D1113" s="18"/>
      <c r="E1113" s="18"/>
      <c r="F1113" s="323">
        <v>60.75</v>
      </c>
      <c r="G1113" s="323">
        <v>-12.25</v>
      </c>
      <c r="H1113" s="323" t="s">
        <v>1195</v>
      </c>
    </row>
    <row r="1114" spans="1:8">
      <c r="A1114" s="21" t="s">
        <v>1226</v>
      </c>
      <c r="B1114" s="18"/>
      <c r="C1114" s="18"/>
      <c r="D1114" s="18"/>
      <c r="E1114" s="18"/>
      <c r="F1114" s="323">
        <v>60.75</v>
      </c>
      <c r="G1114" s="323">
        <v>-11.25</v>
      </c>
      <c r="H1114" s="323" t="s">
        <v>1195</v>
      </c>
    </row>
    <row r="1115" spans="1:8">
      <c r="A1115" s="21" t="s">
        <v>1227</v>
      </c>
      <c r="B1115" s="18"/>
      <c r="C1115" s="18"/>
      <c r="D1115" s="18"/>
      <c r="E1115" s="18"/>
      <c r="F1115" s="323">
        <v>60.75</v>
      </c>
      <c r="G1115" s="323">
        <v>-10.25</v>
      </c>
      <c r="H1115" s="323" t="s">
        <v>1195</v>
      </c>
    </row>
    <row r="1116" spans="1:8">
      <c r="A1116" s="21" t="s">
        <v>1228</v>
      </c>
      <c r="B1116" s="18"/>
      <c r="C1116" s="18"/>
      <c r="D1116" s="18"/>
      <c r="E1116" s="18"/>
      <c r="F1116" s="323">
        <v>60.75</v>
      </c>
      <c r="G1116" s="323">
        <v>-9.25</v>
      </c>
      <c r="H1116" s="323" t="s">
        <v>1195</v>
      </c>
    </row>
    <row r="1117" spans="1:8">
      <c r="A1117" s="21" t="s">
        <v>1229</v>
      </c>
      <c r="B1117" s="18"/>
      <c r="C1117" s="18"/>
      <c r="D1117" s="18"/>
      <c r="E1117" s="18"/>
      <c r="F1117" s="323">
        <v>60.75</v>
      </c>
      <c r="G1117" s="323">
        <v>-8.25</v>
      </c>
      <c r="H1117" s="323" t="s">
        <v>1195</v>
      </c>
    </row>
    <row r="1118" spans="1:8">
      <c r="A1118" s="21" t="s">
        <v>1230</v>
      </c>
      <c r="B1118" s="18"/>
      <c r="C1118" s="18"/>
      <c r="D1118" s="18"/>
      <c r="E1118" s="18"/>
      <c r="F1118" s="323">
        <v>60.75</v>
      </c>
      <c r="G1118" s="323">
        <v>-7.25</v>
      </c>
      <c r="H1118" s="323" t="s">
        <v>1195</v>
      </c>
    </row>
    <row r="1119" spans="1:8">
      <c r="A1119" s="21" t="s">
        <v>1231</v>
      </c>
      <c r="B1119" s="18"/>
      <c r="C1119" s="18"/>
      <c r="D1119" s="18"/>
      <c r="E1119" s="18"/>
      <c r="F1119" s="323">
        <v>60.75</v>
      </c>
      <c r="G1119" s="323">
        <v>-6.25</v>
      </c>
      <c r="H1119" s="323" t="s">
        <v>1195</v>
      </c>
    </row>
    <row r="1120" spans="1:8">
      <c r="A1120" s="21" t="s">
        <v>1232</v>
      </c>
      <c r="B1120" s="18"/>
      <c r="C1120" s="18"/>
      <c r="D1120" s="18"/>
      <c r="E1120" s="18"/>
      <c r="F1120" s="323">
        <v>60.75</v>
      </c>
      <c r="G1120" s="323">
        <v>-5.25</v>
      </c>
      <c r="H1120" s="323" t="s">
        <v>1195</v>
      </c>
    </row>
    <row r="1121" spans="1:8">
      <c r="A1121" s="21" t="s">
        <v>1233</v>
      </c>
      <c r="B1121" s="18"/>
      <c r="C1121" s="18"/>
      <c r="D1121" s="18"/>
      <c r="E1121" s="18"/>
      <c r="F1121" s="323">
        <v>60.75</v>
      </c>
      <c r="G1121" s="323">
        <v>-4.25</v>
      </c>
      <c r="H1121" s="323" t="s">
        <v>1195</v>
      </c>
    </row>
    <row r="1122" spans="1:8">
      <c r="A1122" s="21" t="s">
        <v>1234</v>
      </c>
      <c r="B1122" s="18"/>
      <c r="C1122" s="18"/>
      <c r="D1122" s="18"/>
      <c r="E1122" s="18"/>
      <c r="F1122" s="323">
        <v>60.75</v>
      </c>
      <c r="G1122" s="323">
        <v>-3.25</v>
      </c>
      <c r="H1122" s="323" t="s">
        <v>1051</v>
      </c>
    </row>
    <row r="1123" spans="1:8">
      <c r="A1123" s="21" t="s">
        <v>1235</v>
      </c>
      <c r="B1123" s="18"/>
      <c r="C1123" s="18"/>
      <c r="D1123" s="18"/>
      <c r="E1123" s="18"/>
      <c r="F1123" s="323">
        <v>60.75</v>
      </c>
      <c r="G1123" s="323">
        <v>-2.25</v>
      </c>
      <c r="H1123" s="323" t="s">
        <v>1051</v>
      </c>
    </row>
    <row r="1124" spans="1:8">
      <c r="A1124" s="21" t="s">
        <v>1236</v>
      </c>
      <c r="B1124" s="18"/>
      <c r="C1124" s="18"/>
      <c r="D1124" s="18"/>
      <c r="E1124" s="18"/>
      <c r="F1124" s="323">
        <v>60.75</v>
      </c>
      <c r="G1124" s="323">
        <v>-1.25</v>
      </c>
      <c r="H1124" s="323" t="s">
        <v>1051</v>
      </c>
    </row>
    <row r="1125" spans="1:8">
      <c r="A1125" s="21" t="s">
        <v>1237</v>
      </c>
      <c r="B1125" s="18"/>
      <c r="C1125" s="18"/>
      <c r="D1125" s="18"/>
      <c r="E1125" s="18"/>
      <c r="F1125" s="323">
        <v>60.75</v>
      </c>
      <c r="G1125" s="323">
        <v>-0.25</v>
      </c>
      <c r="H1125" s="323" t="s">
        <v>1051</v>
      </c>
    </row>
    <row r="1126" spans="1:8">
      <c r="A1126" s="21" t="s">
        <v>1238</v>
      </c>
      <c r="B1126" s="18"/>
      <c r="C1126" s="18"/>
      <c r="D1126" s="18"/>
      <c r="E1126" s="18"/>
      <c r="F1126" s="323">
        <v>60.75</v>
      </c>
      <c r="G1126" s="323">
        <v>0.75</v>
      </c>
      <c r="H1126" s="323" t="s">
        <v>1051</v>
      </c>
    </row>
    <row r="1127" spans="1:8">
      <c r="A1127" s="21" t="s">
        <v>1239</v>
      </c>
      <c r="B1127" s="18"/>
      <c r="C1127" s="18"/>
      <c r="D1127" s="18"/>
      <c r="E1127" s="18"/>
      <c r="F1127" s="323">
        <v>60.75</v>
      </c>
      <c r="G1127" s="323">
        <v>1.75</v>
      </c>
      <c r="H1127" s="323" t="s">
        <v>1051</v>
      </c>
    </row>
    <row r="1128" spans="1:8">
      <c r="A1128" s="21" t="s">
        <v>1240</v>
      </c>
      <c r="B1128" s="18"/>
      <c r="C1128" s="18"/>
      <c r="D1128" s="18"/>
      <c r="E1128" s="18"/>
      <c r="F1128" s="323">
        <v>60.75</v>
      </c>
      <c r="G1128" s="323">
        <v>2.75</v>
      </c>
      <c r="H1128" s="323" t="s">
        <v>1051</v>
      </c>
    </row>
    <row r="1129" spans="1:8">
      <c r="A1129" s="21" t="s">
        <v>1241</v>
      </c>
      <c r="B1129" s="18"/>
      <c r="C1129" s="18"/>
      <c r="D1129" s="18"/>
      <c r="E1129" s="18"/>
      <c r="F1129" s="323">
        <v>60.75</v>
      </c>
      <c r="G1129" s="323">
        <v>3.75</v>
      </c>
      <c r="H1129" s="323" t="s">
        <v>1051</v>
      </c>
    </row>
    <row r="1130" spans="1:8">
      <c r="A1130" s="21" t="s">
        <v>1242</v>
      </c>
      <c r="B1130" s="18"/>
      <c r="C1130" s="18"/>
      <c r="D1130" s="18"/>
      <c r="E1130" s="18"/>
      <c r="F1130" s="323">
        <v>60.75</v>
      </c>
      <c r="G1130" s="323">
        <v>4.75</v>
      </c>
      <c r="H1130" s="323" t="s">
        <v>1051</v>
      </c>
    </row>
    <row r="1131" spans="1:8">
      <c r="A1131" s="21" t="s">
        <v>1243</v>
      </c>
      <c r="B1131" s="18"/>
      <c r="C1131" s="18"/>
      <c r="D1131" s="18"/>
      <c r="E1131" s="18"/>
      <c r="F1131" s="323">
        <v>60.75</v>
      </c>
      <c r="G1131" s="323">
        <v>5.75</v>
      </c>
      <c r="H1131" s="323" t="s">
        <v>1051</v>
      </c>
    </row>
    <row r="1132" spans="1:8">
      <c r="A1132" s="21" t="s">
        <v>1244</v>
      </c>
      <c r="B1132" s="18"/>
      <c r="C1132" s="18"/>
      <c r="D1132" s="18"/>
      <c r="E1132" s="18"/>
      <c r="F1132" s="323">
        <v>60.75</v>
      </c>
      <c r="G1132" s="323">
        <v>6.75</v>
      </c>
      <c r="H1132" s="323" t="s">
        <v>1051</v>
      </c>
    </row>
    <row r="1133" spans="1:8">
      <c r="A1133" s="21" t="s">
        <v>1245</v>
      </c>
      <c r="B1133" s="18"/>
      <c r="C1133" s="18"/>
      <c r="D1133" s="18"/>
      <c r="E1133" s="18"/>
      <c r="F1133" s="323">
        <v>60.75</v>
      </c>
      <c r="G1133" s="323">
        <v>7.75</v>
      </c>
      <c r="H1133" s="323" t="s">
        <v>1051</v>
      </c>
    </row>
    <row r="1134" spans="1:8">
      <c r="A1134" s="21" t="s">
        <v>1246</v>
      </c>
      <c r="B1134" s="18"/>
      <c r="C1134" s="18"/>
      <c r="D1134" s="18"/>
      <c r="E1134" s="18"/>
      <c r="F1134" s="323">
        <v>60.75</v>
      </c>
      <c r="G1134" s="323">
        <v>8.75</v>
      </c>
      <c r="H1134" s="323" t="s">
        <v>971</v>
      </c>
    </row>
    <row r="1135" spans="1:8">
      <c r="A1135" s="21" t="s">
        <v>1247</v>
      </c>
      <c r="B1135" s="18"/>
      <c r="C1135" s="18"/>
      <c r="D1135" s="18"/>
      <c r="E1135" s="18"/>
      <c r="F1135" s="323">
        <v>60.75</v>
      </c>
      <c r="G1135" s="323">
        <v>9.75</v>
      </c>
      <c r="H1135" s="323" t="s">
        <v>971</v>
      </c>
    </row>
    <row r="1136" spans="1:8">
      <c r="A1136" s="21" t="s">
        <v>1248</v>
      </c>
      <c r="B1136" s="18"/>
      <c r="C1136" s="18"/>
      <c r="D1136" s="18"/>
      <c r="E1136" s="18"/>
      <c r="F1136" s="323">
        <v>61.25</v>
      </c>
      <c r="G1136" s="323">
        <v>-17.25</v>
      </c>
      <c r="H1136" s="323" t="s">
        <v>1191</v>
      </c>
    </row>
    <row r="1137" spans="1:8">
      <c r="A1137" s="21" t="s">
        <v>1249</v>
      </c>
      <c r="B1137" s="18"/>
      <c r="C1137" s="18"/>
      <c r="D1137" s="18"/>
      <c r="E1137" s="18"/>
      <c r="F1137" s="323">
        <v>61.25</v>
      </c>
      <c r="G1137" s="323">
        <v>-16.25</v>
      </c>
      <c r="H1137" s="323" t="s">
        <v>1191</v>
      </c>
    </row>
    <row r="1138" spans="1:8">
      <c r="A1138" s="21" t="s">
        <v>1250</v>
      </c>
      <c r="B1138" s="18"/>
      <c r="C1138" s="18"/>
      <c r="D1138" s="18"/>
      <c r="E1138" s="18"/>
      <c r="F1138" s="323">
        <v>61.25</v>
      </c>
      <c r="G1138" s="323">
        <v>-15.25</v>
      </c>
      <c r="H1138" s="323" t="s">
        <v>1191</v>
      </c>
    </row>
    <row r="1139" spans="1:8">
      <c r="A1139" s="21" t="s">
        <v>1251</v>
      </c>
      <c r="B1139" s="18"/>
      <c r="C1139" s="18"/>
      <c r="D1139" s="18"/>
      <c r="E1139" s="18"/>
      <c r="F1139" s="323">
        <v>61.25</v>
      </c>
      <c r="G1139" s="323">
        <v>-14.25</v>
      </c>
      <c r="H1139" s="323" t="s">
        <v>1195</v>
      </c>
    </row>
    <row r="1140" spans="1:8">
      <c r="A1140" s="21" t="s">
        <v>1252</v>
      </c>
      <c r="B1140" s="18"/>
      <c r="C1140" s="18"/>
      <c r="D1140" s="18"/>
      <c r="E1140" s="18"/>
      <c r="F1140" s="323">
        <v>61.25</v>
      </c>
      <c r="G1140" s="323">
        <v>-13.25</v>
      </c>
      <c r="H1140" s="323" t="s">
        <v>1195</v>
      </c>
    </row>
    <row r="1141" spans="1:8">
      <c r="A1141" s="21" t="s">
        <v>1253</v>
      </c>
      <c r="B1141" s="18"/>
      <c r="C1141" s="18"/>
      <c r="D1141" s="18"/>
      <c r="E1141" s="18"/>
      <c r="F1141" s="323">
        <v>61.25</v>
      </c>
      <c r="G1141" s="323">
        <v>-12.25</v>
      </c>
      <c r="H1141" s="323" t="s">
        <v>1195</v>
      </c>
    </row>
    <row r="1142" spans="1:8">
      <c r="A1142" s="21" t="s">
        <v>1254</v>
      </c>
      <c r="B1142" s="18"/>
      <c r="C1142" s="18"/>
      <c r="D1142" s="18"/>
      <c r="E1142" s="18"/>
      <c r="F1142" s="323">
        <v>61.25</v>
      </c>
      <c r="G1142" s="323">
        <v>-11.25</v>
      </c>
      <c r="H1142" s="323" t="s">
        <v>1195</v>
      </c>
    </row>
    <row r="1143" spans="1:8">
      <c r="A1143" s="21" t="s">
        <v>1255</v>
      </c>
      <c r="B1143" s="18"/>
      <c r="C1143" s="18"/>
      <c r="D1143" s="18"/>
      <c r="E1143" s="18"/>
      <c r="F1143" s="323">
        <v>61.25</v>
      </c>
      <c r="G1143" s="323">
        <v>-10.25</v>
      </c>
      <c r="H1143" s="323" t="s">
        <v>1195</v>
      </c>
    </row>
    <row r="1144" spans="1:8">
      <c r="A1144" s="21" t="s">
        <v>1256</v>
      </c>
      <c r="B1144" s="18"/>
      <c r="C1144" s="18"/>
      <c r="D1144" s="18"/>
      <c r="E1144" s="18"/>
      <c r="F1144" s="323">
        <v>61.25</v>
      </c>
      <c r="G1144" s="323">
        <v>-9.25</v>
      </c>
      <c r="H1144" s="323" t="s">
        <v>1195</v>
      </c>
    </row>
    <row r="1145" spans="1:8">
      <c r="A1145" s="21" t="s">
        <v>1257</v>
      </c>
      <c r="B1145" s="18"/>
      <c r="C1145" s="18"/>
      <c r="D1145" s="18"/>
      <c r="E1145" s="18"/>
      <c r="F1145" s="323">
        <v>61.25</v>
      </c>
      <c r="G1145" s="323">
        <v>-8.25</v>
      </c>
      <c r="H1145" s="323" t="s">
        <v>1195</v>
      </c>
    </row>
    <row r="1146" spans="1:8">
      <c r="A1146" s="21" t="s">
        <v>1258</v>
      </c>
      <c r="B1146" s="18"/>
      <c r="C1146" s="18"/>
      <c r="D1146" s="18"/>
      <c r="E1146" s="18"/>
      <c r="F1146" s="323">
        <v>61.25</v>
      </c>
      <c r="G1146" s="323">
        <v>-7.25</v>
      </c>
      <c r="H1146" s="323" t="s">
        <v>1195</v>
      </c>
    </row>
    <row r="1147" spans="1:8">
      <c r="A1147" s="21" t="s">
        <v>1259</v>
      </c>
      <c r="B1147" s="18"/>
      <c r="C1147" s="18"/>
      <c r="D1147" s="18"/>
      <c r="E1147" s="18"/>
      <c r="F1147" s="323">
        <v>61.25</v>
      </c>
      <c r="G1147" s="323">
        <v>-6.25</v>
      </c>
      <c r="H1147" s="323" t="s">
        <v>1195</v>
      </c>
    </row>
    <row r="1148" spans="1:8">
      <c r="A1148" s="21" t="s">
        <v>1260</v>
      </c>
      <c r="B1148" s="18"/>
      <c r="C1148" s="18"/>
      <c r="D1148" s="18"/>
      <c r="E1148" s="18"/>
      <c r="F1148" s="323">
        <v>61.25</v>
      </c>
      <c r="G1148" s="323">
        <v>-5.25</v>
      </c>
      <c r="H1148" s="323" t="s">
        <v>1195</v>
      </c>
    </row>
    <row r="1149" spans="1:8">
      <c r="A1149" s="21" t="s">
        <v>1261</v>
      </c>
      <c r="B1149" s="18"/>
      <c r="C1149" s="18"/>
      <c r="D1149" s="18"/>
      <c r="E1149" s="18"/>
      <c r="F1149" s="323">
        <v>61.25</v>
      </c>
      <c r="G1149" s="323">
        <v>-4.25</v>
      </c>
      <c r="H1149" s="323" t="s">
        <v>1195</v>
      </c>
    </row>
    <row r="1150" spans="1:8">
      <c r="A1150" s="21" t="s">
        <v>1262</v>
      </c>
      <c r="B1150" s="18"/>
      <c r="C1150" s="18"/>
      <c r="D1150" s="18"/>
      <c r="E1150" s="18"/>
      <c r="F1150" s="323">
        <v>61.25</v>
      </c>
      <c r="G1150" s="323">
        <v>-3.25</v>
      </c>
      <c r="H1150" s="323" t="s">
        <v>1051</v>
      </c>
    </row>
    <row r="1151" spans="1:8">
      <c r="A1151" s="21" t="s">
        <v>1263</v>
      </c>
      <c r="B1151" s="18"/>
      <c r="C1151" s="18"/>
      <c r="D1151" s="18"/>
      <c r="E1151" s="18"/>
      <c r="F1151" s="323">
        <v>61.25</v>
      </c>
      <c r="G1151" s="323">
        <v>-2.25</v>
      </c>
      <c r="H1151" s="323" t="s">
        <v>1051</v>
      </c>
    </row>
    <row r="1152" spans="1:8">
      <c r="A1152" s="21" t="s">
        <v>1264</v>
      </c>
      <c r="B1152" s="18"/>
      <c r="C1152" s="18"/>
      <c r="D1152" s="18"/>
      <c r="E1152" s="18"/>
      <c r="F1152" s="323">
        <v>61.25</v>
      </c>
      <c r="G1152" s="323">
        <v>-1.25</v>
      </c>
      <c r="H1152" s="323" t="s">
        <v>1051</v>
      </c>
    </row>
    <row r="1153" spans="1:8">
      <c r="A1153" s="21" t="s">
        <v>1265</v>
      </c>
      <c r="B1153" s="18"/>
      <c r="C1153" s="18"/>
      <c r="D1153" s="18"/>
      <c r="E1153" s="18"/>
      <c r="F1153" s="323">
        <v>61.25</v>
      </c>
      <c r="G1153" s="323">
        <v>-0.25</v>
      </c>
      <c r="H1153" s="323" t="s">
        <v>1051</v>
      </c>
    </row>
    <row r="1154" spans="1:8">
      <c r="A1154" s="21" t="s">
        <v>1266</v>
      </c>
      <c r="B1154" s="18"/>
      <c r="C1154" s="18"/>
      <c r="D1154" s="18"/>
      <c r="E1154" s="18"/>
      <c r="F1154" s="323">
        <v>61.25</v>
      </c>
      <c r="G1154" s="323">
        <v>0.75</v>
      </c>
      <c r="H1154" s="323" t="s">
        <v>1051</v>
      </c>
    </row>
    <row r="1155" spans="1:8">
      <c r="A1155" s="21" t="s">
        <v>1267</v>
      </c>
      <c r="B1155" s="18"/>
      <c r="C1155" s="18"/>
      <c r="D1155" s="18"/>
      <c r="E1155" s="18"/>
      <c r="F1155" s="323">
        <v>61.25</v>
      </c>
      <c r="G1155" s="323">
        <v>1.75</v>
      </c>
      <c r="H1155" s="323" t="s">
        <v>1051</v>
      </c>
    </row>
    <row r="1156" spans="1:8">
      <c r="A1156" s="21" t="s">
        <v>1268</v>
      </c>
      <c r="B1156" s="18"/>
      <c r="C1156" s="18"/>
      <c r="D1156" s="18"/>
      <c r="E1156" s="18"/>
      <c r="F1156" s="323">
        <v>61.25</v>
      </c>
      <c r="G1156" s="323">
        <v>2.75</v>
      </c>
      <c r="H1156" s="323" t="s">
        <v>1051</v>
      </c>
    </row>
    <row r="1157" spans="1:8">
      <c r="A1157" s="21" t="s">
        <v>1269</v>
      </c>
      <c r="B1157" s="18"/>
      <c r="C1157" s="18"/>
      <c r="D1157" s="18"/>
      <c r="E1157" s="18"/>
      <c r="F1157" s="323">
        <v>61.25</v>
      </c>
      <c r="G1157" s="323">
        <v>3.75</v>
      </c>
      <c r="H1157" s="323" t="s">
        <v>1051</v>
      </c>
    </row>
    <row r="1158" spans="1:8">
      <c r="A1158" s="21" t="s">
        <v>1270</v>
      </c>
      <c r="B1158" s="18"/>
      <c r="C1158" s="18"/>
      <c r="D1158" s="18"/>
      <c r="E1158" s="18"/>
      <c r="F1158" s="323">
        <v>61.25</v>
      </c>
      <c r="G1158" s="323">
        <v>4.75</v>
      </c>
      <c r="H1158" s="323" t="s">
        <v>1051</v>
      </c>
    </row>
    <row r="1159" spans="1:8">
      <c r="A1159" s="21" t="s">
        <v>1271</v>
      </c>
      <c r="B1159" s="18"/>
      <c r="C1159" s="18"/>
      <c r="D1159" s="18"/>
      <c r="E1159" s="18"/>
      <c r="F1159" s="323">
        <v>61.25</v>
      </c>
      <c r="G1159" s="323">
        <v>5.75</v>
      </c>
      <c r="H1159" s="323" t="s">
        <v>1051</v>
      </c>
    </row>
    <row r="1160" spans="1:8">
      <c r="A1160" s="21" t="s">
        <v>1272</v>
      </c>
      <c r="B1160" s="18"/>
      <c r="C1160" s="18"/>
      <c r="D1160" s="18"/>
      <c r="E1160" s="18"/>
      <c r="F1160" s="323">
        <v>61.25</v>
      </c>
      <c r="G1160" s="323">
        <v>6.75</v>
      </c>
      <c r="H1160" s="323" t="s">
        <v>1051</v>
      </c>
    </row>
    <row r="1161" spans="1:8">
      <c r="A1161" s="21" t="s">
        <v>1273</v>
      </c>
      <c r="B1161" s="18"/>
      <c r="C1161" s="18"/>
      <c r="D1161" s="18"/>
      <c r="E1161" s="18"/>
      <c r="F1161" s="323">
        <v>61.25</v>
      </c>
      <c r="G1161" s="323">
        <v>7.75</v>
      </c>
      <c r="H1161" s="323" t="s">
        <v>1051</v>
      </c>
    </row>
    <row r="1162" spans="1:8">
      <c r="A1162" s="21" t="s">
        <v>1274</v>
      </c>
      <c r="B1162" s="18"/>
      <c r="C1162" s="18"/>
      <c r="D1162" s="18"/>
      <c r="E1162" s="18"/>
      <c r="F1162" s="323">
        <v>61.25</v>
      </c>
      <c r="G1162" s="323">
        <v>8.75</v>
      </c>
      <c r="H1162" s="323" t="s">
        <v>971</v>
      </c>
    </row>
    <row r="1163" spans="1:8">
      <c r="A1163" s="21" t="s">
        <v>1275</v>
      </c>
      <c r="B1163" s="18"/>
      <c r="C1163" s="18"/>
      <c r="D1163" s="18"/>
      <c r="E1163" s="18"/>
      <c r="F1163" s="323">
        <v>61.25</v>
      </c>
      <c r="G1163" s="323">
        <v>9.75</v>
      </c>
      <c r="H1163" s="323" t="s">
        <v>971</v>
      </c>
    </row>
    <row r="1164" spans="1:8">
      <c r="A1164" s="21" t="s">
        <v>1276</v>
      </c>
      <c r="B1164" s="18"/>
      <c r="C1164" s="18"/>
      <c r="D1164" s="18"/>
      <c r="E1164" s="18"/>
      <c r="F1164" s="323">
        <v>61.75</v>
      </c>
      <c r="G1164" s="323">
        <v>-17.25</v>
      </c>
      <c r="H1164" s="323" t="s">
        <v>1191</v>
      </c>
    </row>
    <row r="1165" spans="1:8">
      <c r="A1165" s="21" t="s">
        <v>1277</v>
      </c>
      <c r="B1165" s="18"/>
      <c r="C1165" s="18"/>
      <c r="D1165" s="18"/>
      <c r="E1165" s="18"/>
      <c r="F1165" s="323">
        <v>61.75</v>
      </c>
      <c r="G1165" s="323">
        <v>-16.25</v>
      </c>
      <c r="H1165" s="323" t="s">
        <v>1191</v>
      </c>
    </row>
    <row r="1166" spans="1:8">
      <c r="A1166" s="21" t="s">
        <v>1278</v>
      </c>
      <c r="B1166" s="18"/>
      <c r="C1166" s="18"/>
      <c r="D1166" s="18"/>
      <c r="E1166" s="18"/>
      <c r="F1166" s="323">
        <v>61.75</v>
      </c>
      <c r="G1166" s="323">
        <v>-15.25</v>
      </c>
      <c r="H1166" s="323" t="s">
        <v>1191</v>
      </c>
    </row>
    <row r="1167" spans="1:8">
      <c r="A1167" s="21" t="s">
        <v>1279</v>
      </c>
      <c r="B1167" s="18"/>
      <c r="C1167" s="18"/>
      <c r="D1167" s="18"/>
      <c r="E1167" s="18"/>
      <c r="F1167" s="323">
        <v>61.75</v>
      </c>
      <c r="G1167" s="323">
        <v>-14.25</v>
      </c>
      <c r="H1167" s="323" t="s">
        <v>1195</v>
      </c>
    </row>
    <row r="1168" spans="1:8">
      <c r="A1168" s="21" t="s">
        <v>1280</v>
      </c>
      <c r="B1168" s="18"/>
      <c r="C1168" s="18"/>
      <c r="D1168" s="18"/>
      <c r="E1168" s="18"/>
      <c r="F1168" s="323">
        <v>61.75</v>
      </c>
      <c r="G1168" s="323">
        <v>-13.25</v>
      </c>
      <c r="H1168" s="323" t="s">
        <v>1195</v>
      </c>
    </row>
    <row r="1169" spans="1:8">
      <c r="A1169" s="21" t="s">
        <v>1281</v>
      </c>
      <c r="B1169" s="18"/>
      <c r="C1169" s="18"/>
      <c r="D1169" s="18"/>
      <c r="E1169" s="18"/>
      <c r="F1169" s="323">
        <v>61.75</v>
      </c>
      <c r="G1169" s="323">
        <v>-12.25</v>
      </c>
      <c r="H1169" s="323" t="s">
        <v>1195</v>
      </c>
    </row>
    <row r="1170" spans="1:8">
      <c r="A1170" s="21" t="s">
        <v>1282</v>
      </c>
      <c r="B1170" s="18"/>
      <c r="C1170" s="18"/>
      <c r="D1170" s="18"/>
      <c r="E1170" s="18"/>
      <c r="F1170" s="323">
        <v>61.75</v>
      </c>
      <c r="G1170" s="323">
        <v>-11.25</v>
      </c>
      <c r="H1170" s="323" t="s">
        <v>1195</v>
      </c>
    </row>
    <row r="1171" spans="1:8">
      <c r="A1171" s="21" t="s">
        <v>1283</v>
      </c>
      <c r="B1171" s="18"/>
      <c r="C1171" s="18"/>
      <c r="D1171" s="18"/>
      <c r="E1171" s="18"/>
      <c r="F1171" s="323">
        <v>61.75</v>
      </c>
      <c r="G1171" s="323">
        <v>-10.25</v>
      </c>
      <c r="H1171" s="323" t="s">
        <v>1195</v>
      </c>
    </row>
    <row r="1172" spans="1:8">
      <c r="A1172" s="21" t="s">
        <v>1284</v>
      </c>
      <c r="B1172" s="18"/>
      <c r="C1172" s="18"/>
      <c r="D1172" s="18"/>
      <c r="E1172" s="18"/>
      <c r="F1172" s="323">
        <v>61.75</v>
      </c>
      <c r="G1172" s="323">
        <v>-9.25</v>
      </c>
      <c r="H1172" s="323" t="s">
        <v>1195</v>
      </c>
    </row>
    <row r="1173" spans="1:8">
      <c r="A1173" s="21" t="s">
        <v>1285</v>
      </c>
      <c r="B1173" s="18"/>
      <c r="C1173" s="18"/>
      <c r="D1173" s="18"/>
      <c r="E1173" s="18"/>
      <c r="F1173" s="323">
        <v>61.75</v>
      </c>
      <c r="G1173" s="323">
        <v>-8.25</v>
      </c>
      <c r="H1173" s="323" t="s">
        <v>1195</v>
      </c>
    </row>
    <row r="1174" spans="1:8">
      <c r="A1174" s="21" t="s">
        <v>1286</v>
      </c>
      <c r="B1174" s="18"/>
      <c r="C1174" s="18"/>
      <c r="D1174" s="18"/>
      <c r="E1174" s="18"/>
      <c r="F1174" s="323">
        <v>61.75</v>
      </c>
      <c r="G1174" s="323">
        <v>-7.25</v>
      </c>
      <c r="H1174" s="323" t="s">
        <v>1195</v>
      </c>
    </row>
    <row r="1175" spans="1:8">
      <c r="A1175" s="21" t="s">
        <v>1287</v>
      </c>
      <c r="B1175" s="18"/>
      <c r="C1175" s="18"/>
      <c r="D1175" s="18"/>
      <c r="E1175" s="18"/>
      <c r="F1175" s="323">
        <v>61.75</v>
      </c>
      <c r="G1175" s="323">
        <v>-6.25</v>
      </c>
      <c r="H1175" s="323" t="s">
        <v>1195</v>
      </c>
    </row>
    <row r="1176" spans="1:8">
      <c r="A1176" s="21" t="s">
        <v>1288</v>
      </c>
      <c r="B1176" s="18"/>
      <c r="C1176" s="18"/>
      <c r="D1176" s="18"/>
      <c r="E1176" s="18"/>
      <c r="F1176" s="323">
        <v>61.75</v>
      </c>
      <c r="G1176" s="323">
        <v>-5.25</v>
      </c>
      <c r="H1176" s="323" t="s">
        <v>1195</v>
      </c>
    </row>
    <row r="1177" spans="1:8">
      <c r="A1177" s="21" t="s">
        <v>1289</v>
      </c>
      <c r="B1177" s="18"/>
      <c r="C1177" s="18"/>
      <c r="D1177" s="18"/>
      <c r="E1177" s="18"/>
      <c r="F1177" s="323">
        <v>61.75</v>
      </c>
      <c r="G1177" s="323">
        <v>-4.25</v>
      </c>
      <c r="H1177" s="323" t="s">
        <v>1195</v>
      </c>
    </row>
    <row r="1178" spans="1:8">
      <c r="A1178" s="21" t="s">
        <v>1290</v>
      </c>
      <c r="B1178" s="18"/>
      <c r="C1178" s="18"/>
      <c r="D1178" s="18"/>
      <c r="E1178" s="18"/>
      <c r="F1178" s="323">
        <v>61.75</v>
      </c>
      <c r="G1178" s="323">
        <v>-3.25</v>
      </c>
      <c r="H1178" s="323" t="s">
        <v>1051</v>
      </c>
    </row>
    <row r="1179" spans="1:8">
      <c r="A1179" s="21" t="s">
        <v>1291</v>
      </c>
      <c r="B1179" s="18"/>
      <c r="C1179" s="18"/>
      <c r="D1179" s="18"/>
      <c r="E1179" s="18"/>
      <c r="F1179" s="323">
        <v>61.75</v>
      </c>
      <c r="G1179" s="323">
        <v>-2.25</v>
      </c>
      <c r="H1179" s="323" t="s">
        <v>1051</v>
      </c>
    </row>
    <row r="1180" spans="1:8">
      <c r="A1180" s="21" t="s">
        <v>1292</v>
      </c>
      <c r="B1180" s="18"/>
      <c r="C1180" s="18"/>
      <c r="D1180" s="18"/>
      <c r="E1180" s="18"/>
      <c r="F1180" s="323">
        <v>61.75</v>
      </c>
      <c r="G1180" s="323">
        <v>-1.25</v>
      </c>
      <c r="H1180" s="323" t="s">
        <v>1051</v>
      </c>
    </row>
    <row r="1181" spans="1:8">
      <c r="A1181" s="21" t="s">
        <v>1293</v>
      </c>
      <c r="B1181" s="18"/>
      <c r="C1181" s="18"/>
      <c r="D1181" s="18"/>
      <c r="E1181" s="18"/>
      <c r="F1181" s="323">
        <v>61.75</v>
      </c>
      <c r="G1181" s="323">
        <v>-0.25</v>
      </c>
      <c r="H1181" s="323" t="s">
        <v>1051</v>
      </c>
    </row>
    <row r="1182" spans="1:8">
      <c r="A1182" s="21" t="s">
        <v>1294</v>
      </c>
      <c r="B1182" s="18"/>
      <c r="C1182" s="18"/>
      <c r="D1182" s="18"/>
      <c r="E1182" s="18"/>
      <c r="F1182" s="323">
        <v>61.75</v>
      </c>
      <c r="G1182" s="323">
        <v>0.75</v>
      </c>
      <c r="H1182" s="323" t="s">
        <v>1051</v>
      </c>
    </row>
    <row r="1183" spans="1:8">
      <c r="A1183" s="21" t="s">
        <v>1295</v>
      </c>
      <c r="B1183" s="18"/>
      <c r="C1183" s="18"/>
      <c r="D1183" s="18"/>
      <c r="E1183" s="18"/>
      <c r="F1183" s="323">
        <v>61.75</v>
      </c>
      <c r="G1183" s="323">
        <v>1.75</v>
      </c>
      <c r="H1183" s="323" t="s">
        <v>1051</v>
      </c>
    </row>
    <row r="1184" spans="1:8">
      <c r="A1184" s="21" t="s">
        <v>1296</v>
      </c>
      <c r="B1184" s="18"/>
      <c r="C1184" s="18"/>
      <c r="D1184" s="18"/>
      <c r="E1184" s="18"/>
      <c r="F1184" s="323">
        <v>61.75</v>
      </c>
      <c r="G1184" s="323">
        <v>2.75</v>
      </c>
      <c r="H1184" s="323" t="s">
        <v>1051</v>
      </c>
    </row>
    <row r="1185" spans="1:8">
      <c r="A1185" s="21" t="s">
        <v>1297</v>
      </c>
      <c r="B1185" s="18"/>
      <c r="C1185" s="18"/>
      <c r="D1185" s="18"/>
      <c r="E1185" s="18"/>
      <c r="F1185" s="323">
        <v>61.75</v>
      </c>
      <c r="G1185" s="323">
        <v>3.75</v>
      </c>
      <c r="H1185" s="323" t="s">
        <v>1051</v>
      </c>
    </row>
    <row r="1186" spans="1:8">
      <c r="A1186" s="21" t="s">
        <v>1298</v>
      </c>
      <c r="B1186" s="18"/>
      <c r="C1186" s="18"/>
      <c r="D1186" s="18"/>
      <c r="E1186" s="18"/>
      <c r="F1186" s="323">
        <v>61.75</v>
      </c>
      <c r="G1186" s="323">
        <v>4.75</v>
      </c>
      <c r="H1186" s="323" t="s">
        <v>1051</v>
      </c>
    </row>
    <row r="1187" spans="1:8">
      <c r="A1187" s="21" t="s">
        <v>1299</v>
      </c>
      <c r="B1187" s="18"/>
      <c r="C1187" s="18"/>
      <c r="D1187" s="18"/>
      <c r="E1187" s="18"/>
      <c r="F1187" s="323">
        <v>61.75</v>
      </c>
      <c r="G1187" s="323">
        <v>5.75</v>
      </c>
      <c r="H1187" s="323" t="s">
        <v>1051</v>
      </c>
    </row>
    <row r="1188" spans="1:8">
      <c r="A1188" s="21" t="s">
        <v>1300</v>
      </c>
      <c r="B1188" s="18"/>
      <c r="C1188" s="18"/>
      <c r="D1188" s="18"/>
      <c r="E1188" s="18"/>
      <c r="F1188" s="323">
        <v>61.75</v>
      </c>
      <c r="G1188" s="323">
        <v>6.75</v>
      </c>
      <c r="H1188" s="323" t="s">
        <v>1051</v>
      </c>
    </row>
    <row r="1189" spans="1:8">
      <c r="A1189" s="21" t="s">
        <v>1301</v>
      </c>
      <c r="B1189" s="18"/>
      <c r="C1189" s="18"/>
      <c r="D1189" s="18"/>
      <c r="E1189" s="18"/>
      <c r="F1189" s="323">
        <v>61.75</v>
      </c>
      <c r="G1189" s="323">
        <v>7.75</v>
      </c>
      <c r="H1189" s="323" t="s">
        <v>1051</v>
      </c>
    </row>
    <row r="1190" spans="1:8">
      <c r="A1190" s="21" t="s">
        <v>1302</v>
      </c>
      <c r="B1190" s="18"/>
      <c r="C1190" s="18"/>
      <c r="D1190" s="18"/>
      <c r="E1190" s="18"/>
      <c r="F1190" s="323">
        <v>61.75</v>
      </c>
      <c r="G1190" s="323">
        <v>8.75</v>
      </c>
      <c r="H1190" s="323" t="s">
        <v>971</v>
      </c>
    </row>
    <row r="1191" spans="1:8">
      <c r="A1191" s="21" t="s">
        <v>1303</v>
      </c>
      <c r="B1191" s="18"/>
      <c r="C1191" s="18"/>
      <c r="D1191" s="18"/>
      <c r="E1191" s="18"/>
      <c r="F1191" s="323">
        <v>61.75</v>
      </c>
      <c r="G1191" s="323">
        <v>9.75</v>
      </c>
      <c r="H1191" s="323" t="s">
        <v>971</v>
      </c>
    </row>
    <row r="1192" spans="1:8">
      <c r="A1192" s="21" t="s">
        <v>1304</v>
      </c>
      <c r="B1192" s="18"/>
      <c r="C1192" s="18"/>
      <c r="D1192" s="18"/>
      <c r="E1192" s="18"/>
      <c r="F1192" s="323">
        <v>62.25</v>
      </c>
      <c r="G1192" s="323">
        <v>-17.25</v>
      </c>
      <c r="H1192" s="323" t="s">
        <v>1191</v>
      </c>
    </row>
    <row r="1193" spans="1:8">
      <c r="A1193" s="21" t="s">
        <v>1305</v>
      </c>
      <c r="B1193" s="18"/>
      <c r="C1193" s="18"/>
      <c r="D1193" s="18"/>
      <c r="E1193" s="18"/>
      <c r="F1193" s="323">
        <v>62.25</v>
      </c>
      <c r="G1193" s="323">
        <v>-16.25</v>
      </c>
      <c r="H1193" s="323" t="s">
        <v>1191</v>
      </c>
    </row>
    <row r="1194" spans="1:8">
      <c r="A1194" s="21" t="s">
        <v>1306</v>
      </c>
      <c r="B1194" s="18"/>
      <c r="C1194" s="18"/>
      <c r="D1194" s="18"/>
      <c r="E1194" s="18"/>
      <c r="F1194" s="323">
        <v>62.25</v>
      </c>
      <c r="G1194" s="323">
        <v>-15.25</v>
      </c>
      <c r="H1194" s="323" t="s">
        <v>1191</v>
      </c>
    </row>
    <row r="1195" spans="1:8">
      <c r="A1195" s="21" t="s">
        <v>1307</v>
      </c>
      <c r="B1195" s="18"/>
      <c r="C1195" s="18"/>
      <c r="D1195" s="18"/>
      <c r="E1195" s="18"/>
      <c r="F1195" s="323">
        <v>62.25</v>
      </c>
      <c r="G1195" s="323">
        <v>-14.25</v>
      </c>
      <c r="H1195" s="323" t="s">
        <v>1195</v>
      </c>
    </row>
    <row r="1196" spans="1:8">
      <c r="A1196" s="21" t="s">
        <v>1308</v>
      </c>
      <c r="B1196" s="18"/>
      <c r="C1196" s="18"/>
      <c r="D1196" s="18"/>
      <c r="E1196" s="18"/>
      <c r="F1196" s="323">
        <v>62.25</v>
      </c>
      <c r="G1196" s="323">
        <v>-13.25</v>
      </c>
      <c r="H1196" s="323" t="s">
        <v>1195</v>
      </c>
    </row>
    <row r="1197" spans="1:8">
      <c r="A1197" s="21" t="s">
        <v>1309</v>
      </c>
      <c r="B1197" s="18"/>
      <c r="C1197" s="18"/>
      <c r="D1197" s="18"/>
      <c r="E1197" s="18"/>
      <c r="F1197" s="323">
        <v>62.25</v>
      </c>
      <c r="G1197" s="323">
        <v>-12.25</v>
      </c>
      <c r="H1197" s="323" t="s">
        <v>1195</v>
      </c>
    </row>
    <row r="1198" spans="1:8">
      <c r="A1198" s="21" t="s">
        <v>1310</v>
      </c>
      <c r="B1198" s="18"/>
      <c r="C1198" s="18"/>
      <c r="D1198" s="18"/>
      <c r="E1198" s="18"/>
      <c r="F1198" s="323">
        <v>62.25</v>
      </c>
      <c r="G1198" s="323">
        <v>-11.25</v>
      </c>
      <c r="H1198" s="323" t="s">
        <v>1195</v>
      </c>
    </row>
    <row r="1199" spans="1:8">
      <c r="A1199" s="21" t="s">
        <v>1311</v>
      </c>
      <c r="B1199" s="18"/>
      <c r="C1199" s="18"/>
      <c r="D1199" s="18"/>
      <c r="E1199" s="18"/>
      <c r="F1199" s="323">
        <v>62.25</v>
      </c>
      <c r="G1199" s="323">
        <v>-10.25</v>
      </c>
      <c r="H1199" s="323" t="s">
        <v>1195</v>
      </c>
    </row>
    <row r="1200" spans="1:8">
      <c r="A1200" s="21" t="s">
        <v>1312</v>
      </c>
      <c r="B1200" s="18"/>
      <c r="C1200" s="18"/>
      <c r="D1200" s="18"/>
      <c r="E1200" s="18"/>
      <c r="F1200" s="323">
        <v>62.25</v>
      </c>
      <c r="G1200" s="323">
        <v>-9.25</v>
      </c>
      <c r="H1200" s="323" t="s">
        <v>1195</v>
      </c>
    </row>
    <row r="1201" spans="1:8">
      <c r="A1201" s="21" t="s">
        <v>1313</v>
      </c>
      <c r="B1201" s="18"/>
      <c r="C1201" s="18"/>
      <c r="D1201" s="18"/>
      <c r="E1201" s="18"/>
      <c r="F1201" s="323">
        <v>62.25</v>
      </c>
      <c r="G1201" s="323">
        <v>-8.25</v>
      </c>
      <c r="H1201" s="323" t="s">
        <v>1195</v>
      </c>
    </row>
    <row r="1202" spans="1:8">
      <c r="A1202" s="21" t="s">
        <v>1314</v>
      </c>
      <c r="B1202" s="18"/>
      <c r="C1202" s="18"/>
      <c r="D1202" s="18"/>
      <c r="E1202" s="18"/>
      <c r="F1202" s="323">
        <v>62.25</v>
      </c>
      <c r="G1202" s="323">
        <v>-7.25</v>
      </c>
      <c r="H1202" s="323" t="s">
        <v>1195</v>
      </c>
    </row>
    <row r="1203" spans="1:8">
      <c r="A1203" s="21" t="s">
        <v>1315</v>
      </c>
      <c r="B1203" s="18"/>
      <c r="C1203" s="18"/>
      <c r="D1203" s="18"/>
      <c r="E1203" s="18"/>
      <c r="F1203" s="323">
        <v>62.25</v>
      </c>
      <c r="G1203" s="323">
        <v>-6.25</v>
      </c>
      <c r="H1203" s="323" t="s">
        <v>1195</v>
      </c>
    </row>
    <row r="1204" spans="1:8">
      <c r="A1204" s="21" t="s">
        <v>1316</v>
      </c>
      <c r="B1204" s="18"/>
      <c r="C1204" s="18"/>
      <c r="D1204" s="18"/>
      <c r="E1204" s="18"/>
      <c r="F1204" s="323">
        <v>62.25</v>
      </c>
      <c r="G1204" s="323">
        <v>-5.25</v>
      </c>
      <c r="H1204" s="323" t="s">
        <v>1195</v>
      </c>
    </row>
    <row r="1205" spans="1:8">
      <c r="A1205" s="21" t="s">
        <v>1317</v>
      </c>
      <c r="B1205" s="18"/>
      <c r="C1205" s="18"/>
      <c r="D1205" s="18"/>
      <c r="E1205" s="18"/>
      <c r="F1205" s="323">
        <v>62.25</v>
      </c>
      <c r="G1205" s="323">
        <v>-4.25</v>
      </c>
      <c r="H1205" s="323" t="s">
        <v>1195</v>
      </c>
    </row>
    <row r="1206" spans="1:8">
      <c r="A1206" s="21" t="s">
        <v>1318</v>
      </c>
      <c r="B1206" s="18"/>
      <c r="C1206" s="18"/>
      <c r="D1206" s="18"/>
      <c r="E1206" s="18"/>
      <c r="F1206" s="323">
        <v>62.25</v>
      </c>
      <c r="G1206" s="323">
        <v>-3.25</v>
      </c>
      <c r="H1206" s="323" t="s">
        <v>1319</v>
      </c>
    </row>
    <row r="1207" spans="1:8">
      <c r="A1207" s="21" t="s">
        <v>1320</v>
      </c>
      <c r="B1207" s="18"/>
      <c r="C1207" s="18"/>
      <c r="D1207" s="18"/>
      <c r="E1207" s="18"/>
      <c r="F1207" s="323">
        <v>62.25</v>
      </c>
      <c r="G1207" s="323">
        <v>-2.25</v>
      </c>
      <c r="H1207" s="323" t="s">
        <v>1319</v>
      </c>
    </row>
    <row r="1208" spans="1:8">
      <c r="A1208" s="21" t="s">
        <v>1321</v>
      </c>
      <c r="B1208" s="18"/>
      <c r="C1208" s="18"/>
      <c r="D1208" s="18"/>
      <c r="E1208" s="18"/>
      <c r="F1208" s="323">
        <v>62.25</v>
      </c>
      <c r="G1208" s="323">
        <v>-1.25</v>
      </c>
      <c r="H1208" s="323" t="s">
        <v>1319</v>
      </c>
    </row>
    <row r="1209" spans="1:8">
      <c r="A1209" s="21" t="s">
        <v>1322</v>
      </c>
      <c r="B1209" s="18"/>
      <c r="C1209" s="18"/>
      <c r="D1209" s="18"/>
      <c r="E1209" s="18"/>
      <c r="F1209" s="323">
        <v>62.25</v>
      </c>
      <c r="G1209" s="323">
        <v>-0.25</v>
      </c>
      <c r="H1209" s="323" t="s">
        <v>1319</v>
      </c>
    </row>
    <row r="1210" spans="1:8">
      <c r="A1210" s="21" t="s">
        <v>1323</v>
      </c>
      <c r="B1210" s="18"/>
      <c r="C1210" s="18"/>
      <c r="D1210" s="18"/>
      <c r="E1210" s="18"/>
      <c r="F1210" s="323">
        <v>62.25</v>
      </c>
      <c r="G1210" s="323">
        <v>0.75</v>
      </c>
      <c r="H1210" s="323" t="s">
        <v>1319</v>
      </c>
    </row>
    <row r="1211" spans="1:8">
      <c r="A1211" s="21" t="s">
        <v>1324</v>
      </c>
      <c r="B1211" s="18"/>
      <c r="C1211" s="18"/>
      <c r="D1211" s="18"/>
      <c r="E1211" s="18"/>
      <c r="F1211" s="323">
        <v>62.25</v>
      </c>
      <c r="G1211" s="323">
        <v>1.75</v>
      </c>
      <c r="H1211" s="323" t="s">
        <v>1319</v>
      </c>
    </row>
    <row r="1212" spans="1:8">
      <c r="A1212" s="21" t="s">
        <v>1325</v>
      </c>
      <c r="B1212" s="18"/>
      <c r="C1212" s="18"/>
      <c r="D1212" s="18"/>
      <c r="E1212" s="18"/>
      <c r="F1212" s="323">
        <v>62.25</v>
      </c>
      <c r="G1212" s="323">
        <v>2.75</v>
      </c>
      <c r="H1212" s="323" t="s">
        <v>1319</v>
      </c>
    </row>
    <row r="1213" spans="1:8">
      <c r="A1213" s="21" t="s">
        <v>1326</v>
      </c>
      <c r="B1213" s="18"/>
      <c r="C1213" s="18"/>
      <c r="D1213" s="18"/>
      <c r="E1213" s="18"/>
      <c r="F1213" s="323">
        <v>62.25</v>
      </c>
      <c r="G1213" s="323">
        <v>3.75</v>
      </c>
      <c r="H1213" s="323" t="s">
        <v>1319</v>
      </c>
    </row>
    <row r="1214" spans="1:8">
      <c r="A1214" s="21" t="s">
        <v>1327</v>
      </c>
      <c r="B1214" s="18"/>
      <c r="C1214" s="18"/>
      <c r="D1214" s="18"/>
      <c r="E1214" s="18"/>
      <c r="F1214" s="323">
        <v>62.25</v>
      </c>
      <c r="G1214" s="323">
        <v>4.75</v>
      </c>
      <c r="H1214" s="323" t="s">
        <v>1319</v>
      </c>
    </row>
    <row r="1215" spans="1:8">
      <c r="A1215" s="21" t="s">
        <v>1328</v>
      </c>
      <c r="B1215" s="18"/>
      <c r="C1215" s="18"/>
      <c r="D1215" s="18"/>
      <c r="E1215" s="18"/>
      <c r="F1215" s="323">
        <v>62.25</v>
      </c>
      <c r="G1215" s="323">
        <v>5.75</v>
      </c>
      <c r="H1215" s="323" t="s">
        <v>1319</v>
      </c>
    </row>
    <row r="1216" spans="1:8">
      <c r="A1216" s="21" t="s">
        <v>1329</v>
      </c>
      <c r="B1216" s="18"/>
      <c r="C1216" s="18"/>
      <c r="D1216" s="18"/>
      <c r="E1216" s="18"/>
      <c r="F1216" s="323">
        <v>62.25</v>
      </c>
      <c r="G1216" s="323">
        <v>6.75</v>
      </c>
      <c r="H1216" s="323" t="s">
        <v>1319</v>
      </c>
    </row>
    <row r="1217" spans="1:8">
      <c r="A1217" s="21" t="s">
        <v>1330</v>
      </c>
      <c r="B1217" s="18"/>
      <c r="C1217" s="18"/>
      <c r="D1217" s="18"/>
      <c r="E1217" s="18"/>
      <c r="F1217" s="323">
        <v>62.25</v>
      </c>
      <c r="G1217" s="323">
        <v>7.75</v>
      </c>
      <c r="H1217" s="323" t="s">
        <v>1319</v>
      </c>
    </row>
    <row r="1218" spans="1:8">
      <c r="A1218" s="21" t="s">
        <v>1331</v>
      </c>
      <c r="B1218" s="18"/>
      <c r="C1218" s="18"/>
      <c r="D1218" s="18"/>
      <c r="E1218" s="18"/>
      <c r="F1218" s="323">
        <v>62.25</v>
      </c>
      <c r="G1218" s="323">
        <v>8.75</v>
      </c>
      <c r="H1218" s="323" t="s">
        <v>971</v>
      </c>
    </row>
    <row r="1219" spans="1:8">
      <c r="A1219" s="21" t="s">
        <v>1332</v>
      </c>
      <c r="B1219" s="18"/>
      <c r="C1219" s="18"/>
      <c r="D1219" s="18"/>
      <c r="E1219" s="18"/>
      <c r="F1219" s="323">
        <v>62.25</v>
      </c>
      <c r="G1219" s="323">
        <v>9.75</v>
      </c>
      <c r="H1219" s="323" t="s">
        <v>971</v>
      </c>
    </row>
    <row r="1220" spans="1:8">
      <c r="A1220" s="21" t="s">
        <v>1333</v>
      </c>
      <c r="B1220" s="18"/>
      <c r="C1220" s="18"/>
      <c r="D1220" s="18"/>
      <c r="E1220" s="18"/>
      <c r="F1220" s="323">
        <v>62.75</v>
      </c>
      <c r="G1220" s="323">
        <v>-17.25</v>
      </c>
      <c r="H1220" s="323" t="s">
        <v>1191</v>
      </c>
    </row>
    <row r="1221" spans="1:8">
      <c r="A1221" s="21" t="s">
        <v>1334</v>
      </c>
      <c r="B1221" s="18"/>
      <c r="C1221" s="18"/>
      <c r="D1221" s="18"/>
      <c r="E1221" s="18"/>
      <c r="F1221" s="323">
        <v>62.75</v>
      </c>
      <c r="G1221" s="323">
        <v>-16.25</v>
      </c>
      <c r="H1221" s="323" t="s">
        <v>1191</v>
      </c>
    </row>
    <row r="1222" spans="1:8">
      <c r="A1222" s="21" t="s">
        <v>1335</v>
      </c>
      <c r="B1222" s="18"/>
      <c r="C1222" s="18"/>
      <c r="D1222" s="18"/>
      <c r="E1222" s="18"/>
      <c r="F1222" s="323">
        <v>62.75</v>
      </c>
      <c r="G1222" s="323">
        <v>-15.25</v>
      </c>
      <c r="H1222" s="323" t="s">
        <v>1191</v>
      </c>
    </row>
    <row r="1223" spans="1:8">
      <c r="A1223" s="21" t="s">
        <v>1336</v>
      </c>
      <c r="B1223" s="18"/>
      <c r="C1223" s="18"/>
      <c r="D1223" s="18"/>
      <c r="E1223" s="18"/>
      <c r="F1223" s="323">
        <v>62.75</v>
      </c>
      <c r="G1223" s="323">
        <v>-14.25</v>
      </c>
      <c r="H1223" s="323" t="s">
        <v>1195</v>
      </c>
    </row>
    <row r="1224" spans="1:8">
      <c r="A1224" s="21" t="s">
        <v>1337</v>
      </c>
      <c r="B1224" s="18"/>
      <c r="C1224" s="18"/>
      <c r="D1224" s="18"/>
      <c r="E1224" s="18"/>
      <c r="F1224" s="323">
        <v>62.75</v>
      </c>
      <c r="G1224" s="323">
        <v>-13.25</v>
      </c>
      <c r="H1224" s="323" t="s">
        <v>1195</v>
      </c>
    </row>
    <row r="1225" spans="1:8">
      <c r="A1225" s="21" t="s">
        <v>1338</v>
      </c>
      <c r="B1225" s="18"/>
      <c r="C1225" s="18"/>
      <c r="D1225" s="18"/>
      <c r="E1225" s="18"/>
      <c r="F1225" s="323">
        <v>62.75</v>
      </c>
      <c r="G1225" s="323">
        <v>-12.25</v>
      </c>
      <c r="H1225" s="323" t="s">
        <v>1195</v>
      </c>
    </row>
    <row r="1226" spans="1:8">
      <c r="A1226" s="21" t="s">
        <v>1339</v>
      </c>
      <c r="B1226" s="18"/>
      <c r="C1226" s="18"/>
      <c r="D1226" s="18"/>
      <c r="E1226" s="18"/>
      <c r="F1226" s="323">
        <v>62.75</v>
      </c>
      <c r="G1226" s="323">
        <v>-11.25</v>
      </c>
      <c r="H1226" s="323" t="s">
        <v>1195</v>
      </c>
    </row>
    <row r="1227" spans="1:8">
      <c r="A1227" s="21" t="s">
        <v>1340</v>
      </c>
      <c r="B1227" s="18"/>
      <c r="C1227" s="18"/>
      <c r="D1227" s="18"/>
      <c r="E1227" s="18"/>
      <c r="F1227" s="323">
        <v>62.75</v>
      </c>
      <c r="G1227" s="323">
        <v>-10.25</v>
      </c>
      <c r="H1227" s="323" t="s">
        <v>1195</v>
      </c>
    </row>
    <row r="1228" spans="1:8">
      <c r="A1228" s="21" t="s">
        <v>1341</v>
      </c>
      <c r="B1228" s="18"/>
      <c r="C1228" s="18"/>
      <c r="D1228" s="18"/>
      <c r="E1228" s="18"/>
      <c r="F1228" s="323">
        <v>62.75</v>
      </c>
      <c r="G1228" s="323">
        <v>-9.25</v>
      </c>
      <c r="H1228" s="323" t="s">
        <v>1195</v>
      </c>
    </row>
    <row r="1229" spans="1:8">
      <c r="A1229" s="21" t="s">
        <v>1342</v>
      </c>
      <c r="B1229" s="18"/>
      <c r="C1229" s="18"/>
      <c r="D1229" s="18"/>
      <c r="E1229" s="18"/>
      <c r="F1229" s="323">
        <v>62.75</v>
      </c>
      <c r="G1229" s="323">
        <v>-8.25</v>
      </c>
      <c r="H1229" s="323" t="s">
        <v>1195</v>
      </c>
    </row>
    <row r="1230" spans="1:8">
      <c r="A1230" s="21" t="s">
        <v>1343</v>
      </c>
      <c r="B1230" s="18"/>
      <c r="C1230" s="18"/>
      <c r="D1230" s="18"/>
      <c r="E1230" s="18"/>
      <c r="F1230" s="323">
        <v>62.75</v>
      </c>
      <c r="G1230" s="323">
        <v>-7.25</v>
      </c>
      <c r="H1230" s="323" t="s">
        <v>1195</v>
      </c>
    </row>
    <row r="1231" spans="1:8">
      <c r="A1231" s="21" t="s">
        <v>1344</v>
      </c>
      <c r="B1231" s="18"/>
      <c r="C1231" s="18"/>
      <c r="D1231" s="18"/>
      <c r="E1231" s="18"/>
      <c r="F1231" s="323">
        <v>62.75</v>
      </c>
      <c r="G1231" s="323">
        <v>-6.25</v>
      </c>
      <c r="H1231" s="323" t="s">
        <v>1195</v>
      </c>
    </row>
    <row r="1232" spans="1:8">
      <c r="A1232" s="21" t="s">
        <v>1345</v>
      </c>
      <c r="B1232" s="18"/>
      <c r="C1232" s="18"/>
      <c r="D1232" s="18"/>
      <c r="E1232" s="18"/>
      <c r="F1232" s="323">
        <v>62.75</v>
      </c>
      <c r="G1232" s="323">
        <v>-5.25</v>
      </c>
      <c r="H1232" s="323" t="s">
        <v>1195</v>
      </c>
    </row>
    <row r="1233" spans="1:8">
      <c r="A1233" s="21" t="s">
        <v>1346</v>
      </c>
      <c r="B1233" s="18"/>
      <c r="C1233" s="18"/>
      <c r="D1233" s="18"/>
      <c r="E1233" s="18"/>
      <c r="F1233" s="323">
        <v>62.75</v>
      </c>
      <c r="G1233" s="323">
        <v>-4.25</v>
      </c>
      <c r="H1233" s="323" t="s">
        <v>1195</v>
      </c>
    </row>
    <row r="1234" spans="1:8">
      <c r="A1234" s="21" t="s">
        <v>1347</v>
      </c>
      <c r="B1234" s="18"/>
      <c r="C1234" s="18"/>
      <c r="D1234" s="18"/>
      <c r="E1234" s="18"/>
      <c r="F1234" s="323">
        <v>62.75</v>
      </c>
      <c r="G1234" s="323">
        <v>-3.25</v>
      </c>
      <c r="H1234" s="323" t="s">
        <v>1319</v>
      </c>
    </row>
    <row r="1235" spans="1:8">
      <c r="A1235" s="21" t="s">
        <v>1348</v>
      </c>
      <c r="B1235" s="18"/>
      <c r="C1235" s="18"/>
      <c r="D1235" s="18"/>
      <c r="E1235" s="18"/>
      <c r="F1235" s="323">
        <v>62.75</v>
      </c>
      <c r="G1235" s="323">
        <v>-2.25</v>
      </c>
      <c r="H1235" s="323" t="s">
        <v>1319</v>
      </c>
    </row>
    <row r="1236" spans="1:8">
      <c r="A1236" s="21" t="s">
        <v>1349</v>
      </c>
      <c r="B1236" s="18"/>
      <c r="C1236" s="18"/>
      <c r="D1236" s="18"/>
      <c r="E1236" s="18"/>
      <c r="F1236" s="323">
        <v>62.75</v>
      </c>
      <c r="G1236" s="323">
        <v>-1.25</v>
      </c>
      <c r="H1236" s="323" t="s">
        <v>1319</v>
      </c>
    </row>
    <row r="1237" spans="1:8">
      <c r="A1237" s="21" t="s">
        <v>1350</v>
      </c>
      <c r="B1237" s="18"/>
      <c r="C1237" s="18"/>
      <c r="D1237" s="18"/>
      <c r="E1237" s="18"/>
      <c r="F1237" s="323">
        <v>62.75</v>
      </c>
      <c r="G1237" s="323">
        <v>-0.25</v>
      </c>
      <c r="H1237" s="323" t="s">
        <v>1319</v>
      </c>
    </row>
    <row r="1238" spans="1:8">
      <c r="A1238" s="21" t="s">
        <v>1351</v>
      </c>
      <c r="B1238" s="18"/>
      <c r="C1238" s="18"/>
      <c r="D1238" s="18"/>
      <c r="E1238" s="18"/>
      <c r="F1238" s="323">
        <v>62.75</v>
      </c>
      <c r="G1238" s="323">
        <v>0.75</v>
      </c>
      <c r="H1238" s="323" t="s">
        <v>1319</v>
      </c>
    </row>
    <row r="1239" spans="1:8">
      <c r="A1239" s="21" t="s">
        <v>1352</v>
      </c>
      <c r="B1239" s="18"/>
      <c r="C1239" s="18"/>
      <c r="D1239" s="18"/>
      <c r="E1239" s="18"/>
      <c r="F1239" s="323">
        <v>62.75</v>
      </c>
      <c r="G1239" s="323">
        <v>1.75</v>
      </c>
      <c r="H1239" s="323" t="s">
        <v>1319</v>
      </c>
    </row>
    <row r="1240" spans="1:8">
      <c r="A1240" s="21" t="s">
        <v>1353</v>
      </c>
      <c r="B1240" s="18"/>
      <c r="C1240" s="18"/>
      <c r="D1240" s="18"/>
      <c r="E1240" s="18"/>
      <c r="F1240" s="323">
        <v>62.75</v>
      </c>
      <c r="G1240" s="323">
        <v>2.75</v>
      </c>
      <c r="H1240" s="323" t="s">
        <v>1319</v>
      </c>
    </row>
    <row r="1241" spans="1:8">
      <c r="A1241" s="21" t="s">
        <v>1354</v>
      </c>
      <c r="B1241" s="18"/>
      <c r="C1241" s="18"/>
      <c r="D1241" s="18"/>
      <c r="E1241" s="18"/>
      <c r="F1241" s="323">
        <v>62.75</v>
      </c>
      <c r="G1241" s="323">
        <v>3.75</v>
      </c>
      <c r="H1241" s="323" t="s">
        <v>1319</v>
      </c>
    </row>
    <row r="1242" spans="1:8">
      <c r="A1242" s="21" t="s">
        <v>1355</v>
      </c>
      <c r="B1242" s="18"/>
      <c r="C1242" s="18"/>
      <c r="D1242" s="18"/>
      <c r="E1242" s="18"/>
      <c r="F1242" s="323">
        <v>62.75</v>
      </c>
      <c r="G1242" s="323">
        <v>4.75</v>
      </c>
      <c r="H1242" s="323" t="s">
        <v>1319</v>
      </c>
    </row>
    <row r="1243" spans="1:8">
      <c r="A1243" s="21" t="s">
        <v>1356</v>
      </c>
      <c r="B1243" s="18"/>
      <c r="C1243" s="18"/>
      <c r="D1243" s="18"/>
      <c r="E1243" s="18"/>
      <c r="F1243" s="323">
        <v>62.75</v>
      </c>
      <c r="G1243" s="323">
        <v>5.75</v>
      </c>
      <c r="H1243" s="323" t="s">
        <v>1319</v>
      </c>
    </row>
    <row r="1244" spans="1:8">
      <c r="A1244" s="21" t="s">
        <v>1357</v>
      </c>
      <c r="B1244" s="18"/>
      <c r="C1244" s="18"/>
      <c r="D1244" s="18"/>
      <c r="E1244" s="18"/>
      <c r="F1244" s="323">
        <v>62.75</v>
      </c>
      <c r="G1244" s="323">
        <v>6.75</v>
      </c>
      <c r="H1244" s="323" t="s">
        <v>1319</v>
      </c>
    </row>
    <row r="1245" spans="1:8">
      <c r="A1245" s="21" t="s">
        <v>1358</v>
      </c>
      <c r="B1245" s="18"/>
      <c r="C1245" s="18"/>
      <c r="D1245" s="18"/>
      <c r="E1245" s="18"/>
      <c r="F1245" s="323">
        <v>62.75</v>
      </c>
      <c r="G1245" s="323">
        <v>7.75</v>
      </c>
      <c r="H1245" s="323" t="s">
        <v>1319</v>
      </c>
    </row>
    <row r="1246" spans="1:8">
      <c r="A1246" s="21" t="s">
        <v>1359</v>
      </c>
      <c r="B1246" s="18"/>
      <c r="C1246" s="18"/>
      <c r="D1246" s="18"/>
      <c r="E1246" s="18"/>
      <c r="F1246" s="323">
        <v>62.75</v>
      </c>
      <c r="G1246" s="323">
        <v>8.75</v>
      </c>
      <c r="H1246" s="323" t="s">
        <v>971</v>
      </c>
    </row>
    <row r="1247" spans="1:8">
      <c r="A1247" s="21" t="s">
        <v>1360</v>
      </c>
      <c r="B1247" s="18"/>
      <c r="C1247" s="18"/>
      <c r="D1247" s="18"/>
      <c r="E1247" s="18"/>
      <c r="F1247" s="323">
        <v>62.75</v>
      </c>
      <c r="G1247" s="323">
        <v>9.75</v>
      </c>
      <c r="H1247" s="323" t="s">
        <v>971</v>
      </c>
    </row>
    <row r="1248" spans="1:8">
      <c r="A1248" s="21" t="s">
        <v>1361</v>
      </c>
      <c r="B1248" s="18"/>
      <c r="C1248" s="18"/>
      <c r="D1248" s="18"/>
      <c r="E1248" s="18"/>
      <c r="F1248" s="323">
        <v>63.25</v>
      </c>
      <c r="G1248" s="323">
        <v>-17.25</v>
      </c>
      <c r="H1248" s="323" t="s">
        <v>1191</v>
      </c>
    </row>
    <row r="1249" spans="1:8">
      <c r="A1249" s="21" t="s">
        <v>1362</v>
      </c>
      <c r="B1249" s="18"/>
      <c r="C1249" s="18"/>
      <c r="D1249" s="18"/>
      <c r="E1249" s="18"/>
      <c r="F1249" s="323">
        <v>63.25</v>
      </c>
      <c r="G1249" s="323">
        <v>-16.25</v>
      </c>
      <c r="H1249" s="323" t="s">
        <v>1191</v>
      </c>
    </row>
    <row r="1250" spans="1:8">
      <c r="A1250" s="21" t="s">
        <v>1363</v>
      </c>
      <c r="B1250" s="18"/>
      <c r="C1250" s="18"/>
      <c r="D1250" s="18"/>
      <c r="E1250" s="18"/>
      <c r="F1250" s="323">
        <v>63.25</v>
      </c>
      <c r="G1250" s="323">
        <v>-15.25</v>
      </c>
      <c r="H1250" s="323" t="s">
        <v>1191</v>
      </c>
    </row>
    <row r="1251" spans="1:8">
      <c r="A1251" s="21" t="s">
        <v>1364</v>
      </c>
      <c r="B1251" s="18"/>
      <c r="C1251" s="18"/>
      <c r="D1251" s="18"/>
      <c r="E1251" s="18"/>
      <c r="F1251" s="323">
        <v>63.25</v>
      </c>
      <c r="G1251" s="323">
        <v>-14.25</v>
      </c>
      <c r="H1251" s="323" t="s">
        <v>1191</v>
      </c>
    </row>
    <row r="1252" spans="1:8">
      <c r="A1252" s="21" t="s">
        <v>1365</v>
      </c>
      <c r="B1252" s="18"/>
      <c r="C1252" s="18"/>
      <c r="D1252" s="18"/>
      <c r="E1252" s="18"/>
      <c r="F1252" s="323">
        <v>63.25</v>
      </c>
      <c r="G1252" s="323">
        <v>-13.25</v>
      </c>
      <c r="H1252" s="323" t="s">
        <v>1191</v>
      </c>
    </row>
    <row r="1253" spans="1:8">
      <c r="A1253" s="21" t="s">
        <v>1366</v>
      </c>
      <c r="B1253" s="18"/>
      <c r="C1253" s="18"/>
      <c r="D1253" s="18"/>
      <c r="E1253" s="18"/>
      <c r="F1253" s="323">
        <v>63.25</v>
      </c>
      <c r="G1253" s="323">
        <v>-12.25</v>
      </c>
      <c r="H1253" s="323" t="s">
        <v>1191</v>
      </c>
    </row>
    <row r="1254" spans="1:8">
      <c r="A1254" s="21" t="s">
        <v>1367</v>
      </c>
      <c r="B1254" s="18"/>
      <c r="C1254" s="18"/>
      <c r="D1254" s="18"/>
      <c r="E1254" s="18"/>
      <c r="F1254" s="323">
        <v>63.25</v>
      </c>
      <c r="G1254" s="323">
        <v>-11.25</v>
      </c>
      <c r="H1254" s="323" t="s">
        <v>1191</v>
      </c>
    </row>
    <row r="1255" spans="1:8">
      <c r="A1255" s="21" t="s">
        <v>1368</v>
      </c>
      <c r="B1255" s="18"/>
      <c r="C1255" s="18"/>
      <c r="D1255" s="18"/>
      <c r="E1255" s="18"/>
      <c r="F1255" s="323">
        <v>63.25</v>
      </c>
      <c r="G1255" s="323">
        <v>-10.25</v>
      </c>
      <c r="H1255" s="323" t="s">
        <v>1319</v>
      </c>
    </row>
    <row r="1256" spans="1:8">
      <c r="A1256" s="21" t="s">
        <v>1369</v>
      </c>
      <c r="B1256" s="18"/>
      <c r="C1256" s="18"/>
      <c r="D1256" s="18"/>
      <c r="E1256" s="18"/>
      <c r="F1256" s="323">
        <v>63.25</v>
      </c>
      <c r="G1256" s="323">
        <v>-9.25</v>
      </c>
      <c r="H1256" s="323" t="s">
        <v>1319</v>
      </c>
    </row>
    <row r="1257" spans="1:8">
      <c r="A1257" s="21" t="s">
        <v>1370</v>
      </c>
      <c r="B1257" s="18"/>
      <c r="C1257" s="18"/>
      <c r="D1257" s="18"/>
      <c r="E1257" s="18"/>
      <c r="F1257" s="323">
        <v>63.25</v>
      </c>
      <c r="G1257" s="323">
        <v>-8.25</v>
      </c>
      <c r="H1257" s="323" t="s">
        <v>1319</v>
      </c>
    </row>
    <row r="1258" spans="1:8">
      <c r="A1258" s="21" t="s">
        <v>1371</v>
      </c>
      <c r="B1258" s="18"/>
      <c r="C1258" s="18"/>
      <c r="D1258" s="18"/>
      <c r="E1258" s="18"/>
      <c r="F1258" s="323">
        <v>63.25</v>
      </c>
      <c r="G1258" s="323">
        <v>-7.25</v>
      </c>
      <c r="H1258" s="323" t="s">
        <v>1319</v>
      </c>
    </row>
    <row r="1259" spans="1:8">
      <c r="A1259" s="21" t="s">
        <v>1372</v>
      </c>
      <c r="B1259" s="18"/>
      <c r="C1259" s="18"/>
      <c r="D1259" s="18"/>
      <c r="E1259" s="18"/>
      <c r="F1259" s="323">
        <v>63.25</v>
      </c>
      <c r="G1259" s="323">
        <v>-6.25</v>
      </c>
      <c r="H1259" s="323" t="s">
        <v>1319</v>
      </c>
    </row>
    <row r="1260" spans="1:8">
      <c r="A1260" s="21" t="s">
        <v>1373</v>
      </c>
      <c r="B1260" s="18"/>
      <c r="C1260" s="18"/>
      <c r="D1260" s="18"/>
      <c r="E1260" s="18"/>
      <c r="F1260" s="323">
        <v>63.25</v>
      </c>
      <c r="G1260" s="323">
        <v>-5.25</v>
      </c>
      <c r="H1260" s="323" t="s">
        <v>1319</v>
      </c>
    </row>
    <row r="1261" spans="1:8">
      <c r="A1261" s="21" t="s">
        <v>1374</v>
      </c>
      <c r="B1261" s="18"/>
      <c r="C1261" s="18"/>
      <c r="D1261" s="18"/>
      <c r="E1261" s="18"/>
      <c r="F1261" s="323">
        <v>63.25</v>
      </c>
      <c r="G1261" s="323">
        <v>-4.25</v>
      </c>
      <c r="H1261" s="323" t="s">
        <v>1319</v>
      </c>
    </row>
    <row r="1262" spans="1:8">
      <c r="A1262" s="21" t="s">
        <v>1375</v>
      </c>
      <c r="B1262" s="18"/>
      <c r="C1262" s="18"/>
      <c r="D1262" s="18"/>
      <c r="E1262" s="18"/>
      <c r="F1262" s="323">
        <v>63.25</v>
      </c>
      <c r="G1262" s="323">
        <v>-3.25</v>
      </c>
      <c r="H1262" s="323" t="s">
        <v>1319</v>
      </c>
    </row>
    <row r="1263" spans="1:8">
      <c r="A1263" s="21" t="s">
        <v>1376</v>
      </c>
      <c r="B1263" s="18"/>
      <c r="C1263" s="18"/>
      <c r="D1263" s="18"/>
      <c r="E1263" s="18"/>
      <c r="F1263" s="323">
        <v>63.25</v>
      </c>
      <c r="G1263" s="323">
        <v>-2.25</v>
      </c>
      <c r="H1263" s="323" t="s">
        <v>1319</v>
      </c>
    </row>
    <row r="1264" spans="1:8">
      <c r="A1264" s="21" t="s">
        <v>1377</v>
      </c>
      <c r="B1264" s="18"/>
      <c r="C1264" s="18"/>
      <c r="D1264" s="18"/>
      <c r="E1264" s="18"/>
      <c r="F1264" s="323">
        <v>63.25</v>
      </c>
      <c r="G1264" s="323">
        <v>-1.25</v>
      </c>
      <c r="H1264" s="323" t="s">
        <v>1319</v>
      </c>
    </row>
    <row r="1265" spans="1:8">
      <c r="A1265" s="21" t="s">
        <v>1378</v>
      </c>
      <c r="B1265" s="18"/>
      <c r="C1265" s="18"/>
      <c r="D1265" s="18"/>
      <c r="E1265" s="18"/>
      <c r="F1265" s="323">
        <v>63.25</v>
      </c>
      <c r="G1265" s="323">
        <v>-0.25</v>
      </c>
      <c r="H1265" s="323" t="s">
        <v>1319</v>
      </c>
    </row>
    <row r="1266" spans="1:8">
      <c r="A1266" s="21" t="s">
        <v>1379</v>
      </c>
      <c r="B1266" s="18"/>
      <c r="C1266" s="18"/>
      <c r="D1266" s="18"/>
      <c r="E1266" s="18"/>
      <c r="F1266" s="323">
        <v>63.25</v>
      </c>
      <c r="G1266" s="323">
        <v>0.75</v>
      </c>
      <c r="H1266" s="323" t="s">
        <v>1319</v>
      </c>
    </row>
    <row r="1267" spans="1:8">
      <c r="A1267" s="21" t="s">
        <v>1380</v>
      </c>
      <c r="B1267" s="18"/>
      <c r="C1267" s="18"/>
      <c r="D1267" s="18"/>
      <c r="E1267" s="18"/>
      <c r="F1267" s="323">
        <v>63.25</v>
      </c>
      <c r="G1267" s="323">
        <v>1.75</v>
      </c>
      <c r="H1267" s="323" t="s">
        <v>1319</v>
      </c>
    </row>
    <row r="1268" spans="1:8">
      <c r="A1268" s="21" t="s">
        <v>1381</v>
      </c>
      <c r="B1268" s="18"/>
      <c r="C1268" s="18"/>
      <c r="D1268" s="18"/>
      <c r="E1268" s="18"/>
      <c r="F1268" s="323">
        <v>63.25</v>
      </c>
      <c r="G1268" s="323">
        <v>2.75</v>
      </c>
      <c r="H1268" s="323" t="s">
        <v>1319</v>
      </c>
    </row>
    <row r="1269" spans="1:8">
      <c r="A1269" s="21" t="s">
        <v>1382</v>
      </c>
      <c r="B1269" s="18"/>
      <c r="C1269" s="18"/>
      <c r="D1269" s="18"/>
      <c r="E1269" s="18"/>
      <c r="F1269" s="323">
        <v>63.25</v>
      </c>
      <c r="G1269" s="323">
        <v>3.75</v>
      </c>
      <c r="H1269" s="323" t="s">
        <v>1319</v>
      </c>
    </row>
    <row r="1270" spans="1:8">
      <c r="A1270" s="21" t="s">
        <v>1383</v>
      </c>
      <c r="B1270" s="18"/>
      <c r="C1270" s="18"/>
      <c r="D1270" s="18"/>
      <c r="E1270" s="18"/>
      <c r="F1270" s="323">
        <v>63.25</v>
      </c>
      <c r="G1270" s="323">
        <v>4.75</v>
      </c>
      <c r="H1270" s="323" t="s">
        <v>1319</v>
      </c>
    </row>
    <row r="1271" spans="1:8">
      <c r="A1271" s="21" t="s">
        <v>1384</v>
      </c>
      <c r="B1271" s="18"/>
      <c r="C1271" s="18"/>
      <c r="D1271" s="18"/>
      <c r="E1271" s="18"/>
      <c r="F1271" s="323">
        <v>63.25</v>
      </c>
      <c r="G1271" s="323">
        <v>5.75</v>
      </c>
      <c r="H1271" s="323" t="s">
        <v>1319</v>
      </c>
    </row>
    <row r="1272" spans="1:8">
      <c r="A1272" s="21" t="s">
        <v>1385</v>
      </c>
      <c r="B1272" s="18"/>
      <c r="C1272" s="18"/>
      <c r="D1272" s="18"/>
      <c r="E1272" s="18"/>
      <c r="F1272" s="323">
        <v>63.25</v>
      </c>
      <c r="G1272" s="323">
        <v>6.75</v>
      </c>
      <c r="H1272" s="323" t="s">
        <v>1319</v>
      </c>
    </row>
    <row r="1273" spans="1:8">
      <c r="A1273" s="21" t="s">
        <v>1386</v>
      </c>
      <c r="B1273" s="18"/>
      <c r="C1273" s="18"/>
      <c r="D1273" s="18"/>
      <c r="E1273" s="18"/>
      <c r="F1273" s="323">
        <v>63.25</v>
      </c>
      <c r="G1273" s="323">
        <v>7.75</v>
      </c>
      <c r="H1273" s="323" t="s">
        <v>1319</v>
      </c>
    </row>
    <row r="1274" spans="1:8">
      <c r="A1274" s="21" t="s">
        <v>1387</v>
      </c>
      <c r="B1274" s="18"/>
      <c r="C1274" s="18"/>
      <c r="D1274" s="18"/>
      <c r="E1274" s="18"/>
      <c r="F1274" s="323">
        <v>63.25</v>
      </c>
      <c r="G1274" s="323">
        <v>8.75</v>
      </c>
      <c r="H1274" s="323" t="s">
        <v>1319</v>
      </c>
    </row>
    <row r="1275" spans="1:8">
      <c r="A1275" s="21" t="s">
        <v>1388</v>
      </c>
      <c r="B1275" s="18"/>
      <c r="C1275" s="18"/>
      <c r="D1275" s="18"/>
      <c r="E1275" s="18"/>
      <c r="F1275" s="323">
        <v>63.25</v>
      </c>
      <c r="G1275" s="323">
        <v>9.75</v>
      </c>
      <c r="H1275" s="323" t="s">
        <v>1319</v>
      </c>
    </row>
    <row r="1276" spans="1:8">
      <c r="A1276" s="21" t="s">
        <v>1389</v>
      </c>
      <c r="B1276" s="18"/>
      <c r="C1276" s="18"/>
      <c r="D1276" s="18"/>
      <c r="E1276" s="18"/>
      <c r="F1276" s="323">
        <v>63.25</v>
      </c>
      <c r="G1276" s="323">
        <v>10.75</v>
      </c>
      <c r="H1276" s="323" t="s">
        <v>1319</v>
      </c>
    </row>
    <row r="1277" spans="1:8">
      <c r="A1277" s="21" t="s">
        <v>1390</v>
      </c>
      <c r="B1277" s="18"/>
      <c r="C1277" s="18"/>
      <c r="D1277" s="18"/>
      <c r="E1277" s="18"/>
      <c r="F1277" s="323">
        <v>63.25</v>
      </c>
      <c r="G1277" s="323">
        <v>11.75</v>
      </c>
      <c r="H1277" s="323" t="s">
        <v>1319</v>
      </c>
    </row>
    <row r="1278" spans="1:8">
      <c r="A1278" s="21" t="s">
        <v>1391</v>
      </c>
      <c r="B1278" s="18"/>
      <c r="C1278" s="18"/>
      <c r="D1278" s="18"/>
      <c r="E1278" s="18"/>
      <c r="F1278" s="323">
        <v>63.25</v>
      </c>
      <c r="G1278" s="323">
        <v>12.75</v>
      </c>
      <c r="H1278" s="323" t="s">
        <v>1319</v>
      </c>
    </row>
    <row r="1279" spans="1:8">
      <c r="A1279" s="21" t="s">
        <v>1392</v>
      </c>
      <c r="B1279" s="18"/>
      <c r="C1279" s="18"/>
      <c r="D1279" s="18"/>
      <c r="E1279" s="18"/>
      <c r="F1279" s="323">
        <v>63.75</v>
      </c>
      <c r="G1279" s="323">
        <v>-17.25</v>
      </c>
      <c r="H1279" s="323" t="s">
        <v>1191</v>
      </c>
    </row>
    <row r="1280" spans="1:8">
      <c r="A1280" s="21" t="s">
        <v>1393</v>
      </c>
      <c r="B1280" s="18"/>
      <c r="C1280" s="18"/>
      <c r="D1280" s="18"/>
      <c r="E1280" s="18"/>
      <c r="F1280" s="323">
        <v>63.75</v>
      </c>
      <c r="G1280" s="323">
        <v>-16.25</v>
      </c>
      <c r="H1280" s="323" t="s">
        <v>1191</v>
      </c>
    </row>
    <row r="1281" spans="1:8">
      <c r="A1281" s="21" t="s">
        <v>1394</v>
      </c>
      <c r="B1281" s="18"/>
      <c r="C1281" s="18"/>
      <c r="D1281" s="18"/>
      <c r="E1281" s="18"/>
      <c r="F1281" s="323">
        <v>63.75</v>
      </c>
      <c r="G1281" s="323">
        <v>-15.25</v>
      </c>
      <c r="H1281" s="323" t="s">
        <v>1191</v>
      </c>
    </row>
    <row r="1282" spans="1:8">
      <c r="A1282" s="21" t="s">
        <v>1395</v>
      </c>
      <c r="B1282" s="18"/>
      <c r="C1282" s="18"/>
      <c r="D1282" s="18"/>
      <c r="E1282" s="18"/>
      <c r="F1282" s="323">
        <v>63.75</v>
      </c>
      <c r="G1282" s="323">
        <v>-14.25</v>
      </c>
      <c r="H1282" s="323" t="s">
        <v>1191</v>
      </c>
    </row>
    <row r="1283" spans="1:8">
      <c r="A1283" s="21" t="s">
        <v>1396</v>
      </c>
      <c r="B1283" s="18"/>
      <c r="C1283" s="18"/>
      <c r="D1283" s="18"/>
      <c r="E1283" s="18"/>
      <c r="F1283" s="323">
        <v>63.75</v>
      </c>
      <c r="G1283" s="323">
        <v>-13.25</v>
      </c>
      <c r="H1283" s="323" t="s">
        <v>1191</v>
      </c>
    </row>
    <row r="1284" spans="1:8">
      <c r="A1284" s="21" t="s">
        <v>1397</v>
      </c>
      <c r="B1284" s="18"/>
      <c r="C1284" s="18"/>
      <c r="D1284" s="18"/>
      <c r="E1284" s="18"/>
      <c r="F1284" s="323">
        <v>63.75</v>
      </c>
      <c r="G1284" s="323">
        <v>-12.25</v>
      </c>
      <c r="H1284" s="323" t="s">
        <v>1191</v>
      </c>
    </row>
    <row r="1285" spans="1:8">
      <c r="A1285" s="21" t="s">
        <v>1398</v>
      </c>
      <c r="B1285" s="18"/>
      <c r="C1285" s="18"/>
      <c r="D1285" s="18"/>
      <c r="E1285" s="18"/>
      <c r="F1285" s="323">
        <v>63.75</v>
      </c>
      <c r="G1285" s="323">
        <v>-11.25</v>
      </c>
      <c r="H1285" s="323" t="s">
        <v>1191</v>
      </c>
    </row>
    <row r="1286" spans="1:8">
      <c r="A1286" s="21" t="s">
        <v>1399</v>
      </c>
      <c r="B1286" s="18"/>
      <c r="C1286" s="18"/>
      <c r="D1286" s="18"/>
      <c r="E1286" s="18"/>
      <c r="F1286" s="323">
        <v>63.75</v>
      </c>
      <c r="G1286" s="323">
        <v>-10.25</v>
      </c>
      <c r="H1286" s="323" t="s">
        <v>1319</v>
      </c>
    </row>
    <row r="1287" spans="1:8">
      <c r="A1287" s="21" t="s">
        <v>1400</v>
      </c>
      <c r="B1287" s="18"/>
      <c r="C1287" s="18"/>
      <c r="D1287" s="18"/>
      <c r="E1287" s="18"/>
      <c r="F1287" s="323">
        <v>63.75</v>
      </c>
      <c r="G1287" s="323">
        <v>-9.25</v>
      </c>
      <c r="H1287" s="323" t="s">
        <v>1319</v>
      </c>
    </row>
    <row r="1288" spans="1:8">
      <c r="A1288" s="21" t="s">
        <v>1401</v>
      </c>
      <c r="B1288" s="18"/>
      <c r="C1288" s="18"/>
      <c r="D1288" s="18"/>
      <c r="E1288" s="18"/>
      <c r="F1288" s="323">
        <v>63.75</v>
      </c>
      <c r="G1288" s="323">
        <v>-8.25</v>
      </c>
      <c r="H1288" s="323" t="s">
        <v>1319</v>
      </c>
    </row>
    <row r="1289" spans="1:8">
      <c r="A1289" s="21" t="s">
        <v>1402</v>
      </c>
      <c r="B1289" s="18"/>
      <c r="C1289" s="18"/>
      <c r="D1289" s="18"/>
      <c r="E1289" s="18"/>
      <c r="F1289" s="323">
        <v>63.75</v>
      </c>
      <c r="G1289" s="323">
        <v>-7.25</v>
      </c>
      <c r="H1289" s="323" t="s">
        <v>1319</v>
      </c>
    </row>
    <row r="1290" spans="1:8">
      <c r="A1290" s="21" t="s">
        <v>1403</v>
      </c>
      <c r="B1290" s="18"/>
      <c r="C1290" s="18"/>
      <c r="D1290" s="18"/>
      <c r="E1290" s="18"/>
      <c r="F1290" s="323">
        <v>63.75</v>
      </c>
      <c r="G1290" s="323">
        <v>-6.25</v>
      </c>
      <c r="H1290" s="323" t="s">
        <v>1319</v>
      </c>
    </row>
    <row r="1291" spans="1:8">
      <c r="A1291" s="21" t="s">
        <v>1404</v>
      </c>
      <c r="B1291" s="18"/>
      <c r="C1291" s="18"/>
      <c r="D1291" s="18"/>
      <c r="E1291" s="18"/>
      <c r="F1291" s="323">
        <v>63.75</v>
      </c>
      <c r="G1291" s="323">
        <v>-5.25</v>
      </c>
      <c r="H1291" s="323" t="s">
        <v>1319</v>
      </c>
    </row>
    <row r="1292" spans="1:8">
      <c r="A1292" s="21" t="s">
        <v>1405</v>
      </c>
      <c r="B1292" s="18"/>
      <c r="C1292" s="18"/>
      <c r="D1292" s="18"/>
      <c r="E1292" s="18"/>
      <c r="F1292" s="323">
        <v>63.75</v>
      </c>
      <c r="G1292" s="323">
        <v>-4.25</v>
      </c>
      <c r="H1292" s="323" t="s">
        <v>1319</v>
      </c>
    </row>
    <row r="1293" spans="1:8">
      <c r="A1293" s="21" t="s">
        <v>1406</v>
      </c>
      <c r="B1293" s="18"/>
      <c r="C1293" s="18"/>
      <c r="D1293" s="18"/>
      <c r="E1293" s="18"/>
      <c r="F1293" s="323">
        <v>63.75</v>
      </c>
      <c r="G1293" s="323">
        <v>-3.25</v>
      </c>
      <c r="H1293" s="323" t="s">
        <v>1319</v>
      </c>
    </row>
    <row r="1294" spans="1:8">
      <c r="A1294" s="21" t="s">
        <v>1407</v>
      </c>
      <c r="B1294" s="18"/>
      <c r="C1294" s="18"/>
      <c r="D1294" s="18"/>
      <c r="E1294" s="18"/>
      <c r="F1294" s="323">
        <v>63.75</v>
      </c>
      <c r="G1294" s="323">
        <v>-2.25</v>
      </c>
      <c r="H1294" s="323" t="s">
        <v>1319</v>
      </c>
    </row>
    <row r="1295" spans="1:8">
      <c r="A1295" s="21" t="s">
        <v>1408</v>
      </c>
      <c r="B1295" s="18"/>
      <c r="C1295" s="18"/>
      <c r="D1295" s="18"/>
      <c r="E1295" s="18"/>
      <c r="F1295" s="323">
        <v>63.75</v>
      </c>
      <c r="G1295" s="323">
        <v>-1.25</v>
      </c>
      <c r="H1295" s="323" t="s">
        <v>1319</v>
      </c>
    </row>
    <row r="1296" spans="1:8">
      <c r="A1296" s="21" t="s">
        <v>1409</v>
      </c>
      <c r="B1296" s="18"/>
      <c r="C1296" s="18"/>
      <c r="D1296" s="18"/>
      <c r="E1296" s="18"/>
      <c r="F1296" s="323">
        <v>63.75</v>
      </c>
      <c r="G1296" s="323">
        <v>-0.25</v>
      </c>
      <c r="H1296" s="323" t="s">
        <v>1319</v>
      </c>
    </row>
    <row r="1297" spans="1:8">
      <c r="A1297" s="21" t="s">
        <v>1410</v>
      </c>
      <c r="B1297" s="18"/>
      <c r="C1297" s="18"/>
      <c r="D1297" s="18"/>
      <c r="E1297" s="18"/>
      <c r="F1297" s="323">
        <v>63.75</v>
      </c>
      <c r="G1297" s="323">
        <v>0.75</v>
      </c>
      <c r="H1297" s="323" t="s">
        <v>1319</v>
      </c>
    </row>
    <row r="1298" spans="1:8">
      <c r="A1298" s="21" t="s">
        <v>1411</v>
      </c>
      <c r="B1298" s="18"/>
      <c r="C1298" s="18"/>
      <c r="D1298" s="18"/>
      <c r="E1298" s="18"/>
      <c r="F1298" s="323">
        <v>63.75</v>
      </c>
      <c r="G1298" s="323">
        <v>1.75</v>
      </c>
      <c r="H1298" s="323" t="s">
        <v>1319</v>
      </c>
    </row>
    <row r="1299" spans="1:8">
      <c r="A1299" s="21" t="s">
        <v>1412</v>
      </c>
      <c r="B1299" s="18"/>
      <c r="C1299" s="18"/>
      <c r="D1299" s="18"/>
      <c r="E1299" s="18"/>
      <c r="F1299" s="323">
        <v>63.75</v>
      </c>
      <c r="G1299" s="323">
        <v>2.75</v>
      </c>
      <c r="H1299" s="323" t="s">
        <v>1319</v>
      </c>
    </row>
    <row r="1300" spans="1:8">
      <c r="A1300" s="21" t="s">
        <v>1413</v>
      </c>
      <c r="B1300" s="18"/>
      <c r="C1300" s="18"/>
      <c r="D1300" s="18"/>
      <c r="E1300" s="18"/>
      <c r="F1300" s="323">
        <v>63.75</v>
      </c>
      <c r="G1300" s="323">
        <v>3.75</v>
      </c>
      <c r="H1300" s="323" t="s">
        <v>1319</v>
      </c>
    </row>
    <row r="1301" spans="1:8">
      <c r="A1301" s="21" t="s">
        <v>1414</v>
      </c>
      <c r="B1301" s="18"/>
      <c r="C1301" s="18"/>
      <c r="D1301" s="18"/>
      <c r="E1301" s="18"/>
      <c r="F1301" s="323">
        <v>63.75</v>
      </c>
      <c r="G1301" s="323">
        <v>4.75</v>
      </c>
      <c r="H1301" s="323" t="s">
        <v>1319</v>
      </c>
    </row>
    <row r="1302" spans="1:8">
      <c r="A1302" s="21" t="s">
        <v>1415</v>
      </c>
      <c r="B1302" s="18"/>
      <c r="C1302" s="18"/>
      <c r="D1302" s="18"/>
      <c r="E1302" s="18"/>
      <c r="F1302" s="323">
        <v>63.75</v>
      </c>
      <c r="G1302" s="323">
        <v>5.75</v>
      </c>
      <c r="H1302" s="323" t="s">
        <v>1319</v>
      </c>
    </row>
    <row r="1303" spans="1:8">
      <c r="A1303" s="21" t="s">
        <v>1416</v>
      </c>
      <c r="B1303" s="18"/>
      <c r="C1303" s="18"/>
      <c r="D1303" s="18"/>
      <c r="E1303" s="18"/>
      <c r="F1303" s="323">
        <v>63.75</v>
      </c>
      <c r="G1303" s="323">
        <v>6.75</v>
      </c>
      <c r="H1303" s="323" t="s">
        <v>1319</v>
      </c>
    </row>
    <row r="1304" spans="1:8">
      <c r="A1304" s="21" t="s">
        <v>1417</v>
      </c>
      <c r="B1304" s="18"/>
      <c r="C1304" s="18"/>
      <c r="D1304" s="18"/>
      <c r="E1304" s="18"/>
      <c r="F1304" s="323">
        <v>63.75</v>
      </c>
      <c r="G1304" s="323">
        <v>7.75</v>
      </c>
      <c r="H1304" s="323" t="s">
        <v>1319</v>
      </c>
    </row>
    <row r="1305" spans="1:8">
      <c r="A1305" s="21" t="s">
        <v>1418</v>
      </c>
      <c r="B1305" s="18"/>
      <c r="C1305" s="18"/>
      <c r="D1305" s="18"/>
      <c r="E1305" s="18"/>
      <c r="F1305" s="323">
        <v>63.75</v>
      </c>
      <c r="G1305" s="323">
        <v>8.75</v>
      </c>
      <c r="H1305" s="323" t="s">
        <v>1319</v>
      </c>
    </row>
    <row r="1306" spans="1:8">
      <c r="A1306" s="21" t="s">
        <v>1419</v>
      </c>
      <c r="B1306" s="18"/>
      <c r="C1306" s="18"/>
      <c r="D1306" s="18"/>
      <c r="E1306" s="18"/>
      <c r="F1306" s="323">
        <v>63.75</v>
      </c>
      <c r="G1306" s="323">
        <v>9.75</v>
      </c>
      <c r="H1306" s="323" t="s">
        <v>1319</v>
      </c>
    </row>
    <row r="1307" spans="1:8">
      <c r="A1307" s="21" t="s">
        <v>1420</v>
      </c>
      <c r="B1307" s="18"/>
      <c r="C1307" s="18"/>
      <c r="D1307" s="18"/>
      <c r="E1307" s="18"/>
      <c r="F1307" s="323">
        <v>63.75</v>
      </c>
      <c r="G1307" s="323">
        <v>10.75</v>
      </c>
      <c r="H1307" s="323" t="s">
        <v>1319</v>
      </c>
    </row>
    <row r="1308" spans="1:8">
      <c r="A1308" s="21" t="s">
        <v>1421</v>
      </c>
      <c r="B1308" s="18"/>
      <c r="C1308" s="18"/>
      <c r="D1308" s="18"/>
      <c r="E1308" s="18"/>
      <c r="F1308" s="323">
        <v>63.75</v>
      </c>
      <c r="G1308" s="323">
        <v>11.75</v>
      </c>
      <c r="H1308" s="323" t="s">
        <v>1319</v>
      </c>
    </row>
    <row r="1309" spans="1:8">
      <c r="A1309" s="21" t="s">
        <v>1422</v>
      </c>
      <c r="B1309" s="18"/>
      <c r="C1309" s="18"/>
      <c r="D1309" s="18"/>
      <c r="E1309" s="18"/>
      <c r="F1309" s="323">
        <v>63.75</v>
      </c>
      <c r="G1309" s="323">
        <v>12.75</v>
      </c>
      <c r="H1309" s="323" t="s">
        <v>1319</v>
      </c>
    </row>
    <row r="1310" spans="1:8">
      <c r="A1310" s="21" t="s">
        <v>1423</v>
      </c>
      <c r="B1310" s="18"/>
      <c r="C1310" s="18"/>
      <c r="D1310" s="18"/>
      <c r="E1310" s="18"/>
      <c r="F1310" s="323">
        <v>64.25</v>
      </c>
      <c r="G1310" s="323">
        <v>-17.25</v>
      </c>
      <c r="H1310" s="323" t="s">
        <v>1191</v>
      </c>
    </row>
    <row r="1311" spans="1:8">
      <c r="A1311" s="21" t="s">
        <v>1424</v>
      </c>
      <c r="B1311" s="18"/>
      <c r="C1311" s="18"/>
      <c r="D1311" s="18"/>
      <c r="E1311" s="18"/>
      <c r="F1311" s="323">
        <v>64.25</v>
      </c>
      <c r="G1311" s="323">
        <v>-16.25</v>
      </c>
      <c r="H1311" s="323" t="s">
        <v>1191</v>
      </c>
    </row>
    <row r="1312" spans="1:8">
      <c r="A1312" s="21" t="s">
        <v>1425</v>
      </c>
      <c r="B1312" s="18"/>
      <c r="C1312" s="18"/>
      <c r="D1312" s="18"/>
      <c r="E1312" s="18"/>
      <c r="F1312" s="323">
        <v>64.25</v>
      </c>
      <c r="G1312" s="323">
        <v>-15.25</v>
      </c>
      <c r="H1312" s="323" t="s">
        <v>1191</v>
      </c>
    </row>
    <row r="1313" spans="1:8">
      <c r="A1313" s="21" t="s">
        <v>1426</v>
      </c>
      <c r="B1313" s="18"/>
      <c r="C1313" s="18"/>
      <c r="D1313" s="18"/>
      <c r="E1313" s="18"/>
      <c r="F1313" s="323">
        <v>64.25</v>
      </c>
      <c r="G1313" s="323">
        <v>-14.25</v>
      </c>
      <c r="H1313" s="323" t="s">
        <v>1191</v>
      </c>
    </row>
    <row r="1314" spans="1:8">
      <c r="A1314" s="21" t="s">
        <v>1427</v>
      </c>
      <c r="B1314" s="18"/>
      <c r="C1314" s="18"/>
      <c r="D1314" s="18"/>
      <c r="E1314" s="18"/>
      <c r="F1314" s="323">
        <v>64.25</v>
      </c>
      <c r="G1314" s="323">
        <v>-13.25</v>
      </c>
      <c r="H1314" s="323" t="s">
        <v>1191</v>
      </c>
    </row>
    <row r="1315" spans="1:8">
      <c r="A1315" s="21" t="s">
        <v>1428</v>
      </c>
      <c r="B1315" s="18"/>
      <c r="C1315" s="18"/>
      <c r="D1315" s="18"/>
      <c r="E1315" s="18"/>
      <c r="F1315" s="323">
        <v>64.25</v>
      </c>
      <c r="G1315" s="323">
        <v>-12.25</v>
      </c>
      <c r="H1315" s="323" t="s">
        <v>1191</v>
      </c>
    </row>
    <row r="1316" spans="1:8">
      <c r="A1316" s="21" t="s">
        <v>1429</v>
      </c>
      <c r="B1316" s="18"/>
      <c r="C1316" s="18"/>
      <c r="D1316" s="18"/>
      <c r="E1316" s="18"/>
      <c r="F1316" s="323">
        <v>64.25</v>
      </c>
      <c r="G1316" s="323">
        <v>-11.25</v>
      </c>
      <c r="H1316" s="323" t="s">
        <v>1191</v>
      </c>
    </row>
    <row r="1317" spans="1:8">
      <c r="A1317" s="21" t="s">
        <v>1430</v>
      </c>
      <c r="B1317" s="18"/>
      <c r="C1317" s="18"/>
      <c r="D1317" s="18"/>
      <c r="E1317" s="18"/>
      <c r="F1317" s="323">
        <v>64.25</v>
      </c>
      <c r="G1317" s="323">
        <v>-10.25</v>
      </c>
      <c r="H1317" s="323" t="s">
        <v>1319</v>
      </c>
    </row>
    <row r="1318" spans="1:8">
      <c r="A1318" s="21" t="s">
        <v>1431</v>
      </c>
      <c r="B1318" s="18"/>
      <c r="C1318" s="18"/>
      <c r="D1318" s="18"/>
      <c r="E1318" s="18"/>
      <c r="F1318" s="323">
        <v>64.25</v>
      </c>
      <c r="G1318" s="323">
        <v>-9.25</v>
      </c>
      <c r="H1318" s="323" t="s">
        <v>1319</v>
      </c>
    </row>
    <row r="1319" spans="1:8">
      <c r="A1319" s="21" t="s">
        <v>1432</v>
      </c>
      <c r="B1319" s="18"/>
      <c r="C1319" s="18"/>
      <c r="D1319" s="18"/>
      <c r="E1319" s="18"/>
      <c r="F1319" s="323">
        <v>64.25</v>
      </c>
      <c r="G1319" s="323">
        <v>-8.25</v>
      </c>
      <c r="H1319" s="323" t="s">
        <v>1319</v>
      </c>
    </row>
    <row r="1320" spans="1:8">
      <c r="A1320" s="21" t="s">
        <v>1433</v>
      </c>
      <c r="B1320" s="18"/>
      <c r="C1320" s="18"/>
      <c r="D1320" s="18"/>
      <c r="E1320" s="18"/>
      <c r="F1320" s="323">
        <v>64.25</v>
      </c>
      <c r="G1320" s="323">
        <v>-7.25</v>
      </c>
      <c r="H1320" s="323" t="s">
        <v>1319</v>
      </c>
    </row>
    <row r="1321" spans="1:8">
      <c r="A1321" s="21" t="s">
        <v>1434</v>
      </c>
      <c r="B1321" s="18"/>
      <c r="C1321" s="18"/>
      <c r="D1321" s="18"/>
      <c r="E1321" s="18"/>
      <c r="F1321" s="323">
        <v>64.25</v>
      </c>
      <c r="G1321" s="323">
        <v>-6.25</v>
      </c>
      <c r="H1321" s="323" t="s">
        <v>1319</v>
      </c>
    </row>
    <row r="1322" spans="1:8">
      <c r="A1322" s="21" t="s">
        <v>1435</v>
      </c>
      <c r="B1322" s="18"/>
      <c r="C1322" s="18"/>
      <c r="D1322" s="18"/>
      <c r="E1322" s="18"/>
      <c r="F1322" s="323">
        <v>64.25</v>
      </c>
      <c r="G1322" s="323">
        <v>-5.25</v>
      </c>
      <c r="H1322" s="323" t="s">
        <v>1319</v>
      </c>
    </row>
    <row r="1323" spans="1:8">
      <c r="A1323" s="21" t="s">
        <v>1436</v>
      </c>
      <c r="B1323" s="18"/>
      <c r="C1323" s="18"/>
      <c r="D1323" s="18"/>
      <c r="E1323" s="18"/>
      <c r="F1323" s="323">
        <v>64.25</v>
      </c>
      <c r="G1323" s="323">
        <v>-4.25</v>
      </c>
      <c r="H1323" s="323" t="s">
        <v>1319</v>
      </c>
    </row>
    <row r="1324" spans="1:8">
      <c r="A1324" s="21" t="s">
        <v>1437</v>
      </c>
      <c r="B1324" s="18"/>
      <c r="C1324" s="18"/>
      <c r="D1324" s="18"/>
      <c r="E1324" s="18"/>
      <c r="F1324" s="323">
        <v>64.25</v>
      </c>
      <c r="G1324" s="323">
        <v>-3.25</v>
      </c>
      <c r="H1324" s="323" t="s">
        <v>1319</v>
      </c>
    </row>
    <row r="1325" spans="1:8">
      <c r="A1325" s="21" t="s">
        <v>1438</v>
      </c>
      <c r="B1325" s="18"/>
      <c r="C1325" s="18"/>
      <c r="D1325" s="18"/>
      <c r="E1325" s="18"/>
      <c r="F1325" s="323">
        <v>64.25</v>
      </c>
      <c r="G1325" s="323">
        <v>-2.25</v>
      </c>
      <c r="H1325" s="323" t="s">
        <v>1319</v>
      </c>
    </row>
    <row r="1326" spans="1:8">
      <c r="A1326" s="21" t="s">
        <v>1439</v>
      </c>
      <c r="B1326" s="18"/>
      <c r="C1326" s="18"/>
      <c r="D1326" s="18"/>
      <c r="E1326" s="18"/>
      <c r="F1326" s="323">
        <v>64.25</v>
      </c>
      <c r="G1326" s="323">
        <v>-1.25</v>
      </c>
      <c r="H1326" s="323" t="s">
        <v>1319</v>
      </c>
    </row>
    <row r="1327" spans="1:8">
      <c r="A1327" s="21" t="s">
        <v>1440</v>
      </c>
      <c r="B1327" s="18"/>
      <c r="C1327" s="18"/>
      <c r="D1327" s="18"/>
      <c r="E1327" s="18"/>
      <c r="F1327" s="323">
        <v>64.25</v>
      </c>
      <c r="G1327" s="323">
        <v>-0.25</v>
      </c>
      <c r="H1327" s="323" t="s">
        <v>1319</v>
      </c>
    </row>
    <row r="1328" spans="1:8">
      <c r="A1328" s="21" t="s">
        <v>1441</v>
      </c>
      <c r="B1328" s="18"/>
      <c r="C1328" s="18"/>
      <c r="D1328" s="18"/>
      <c r="E1328" s="18"/>
      <c r="F1328" s="323">
        <v>64.25</v>
      </c>
      <c r="G1328" s="323">
        <v>0.75</v>
      </c>
      <c r="H1328" s="323" t="s">
        <v>1319</v>
      </c>
    </row>
    <row r="1329" spans="1:8">
      <c r="A1329" s="21" t="s">
        <v>1442</v>
      </c>
      <c r="B1329" s="18"/>
      <c r="C1329" s="18"/>
      <c r="D1329" s="18"/>
      <c r="E1329" s="18"/>
      <c r="F1329" s="323">
        <v>64.25</v>
      </c>
      <c r="G1329" s="323">
        <v>1.75</v>
      </c>
      <c r="H1329" s="323" t="s">
        <v>1319</v>
      </c>
    </row>
    <row r="1330" spans="1:8">
      <c r="A1330" s="21" t="s">
        <v>1443</v>
      </c>
      <c r="B1330" s="18"/>
      <c r="C1330" s="18"/>
      <c r="D1330" s="18"/>
      <c r="E1330" s="18"/>
      <c r="F1330" s="323">
        <v>64.25</v>
      </c>
      <c r="G1330" s="323">
        <v>2.75</v>
      </c>
      <c r="H1330" s="323" t="s">
        <v>1319</v>
      </c>
    </row>
    <row r="1331" spans="1:8">
      <c r="A1331" s="21" t="s">
        <v>1444</v>
      </c>
      <c r="B1331" s="18"/>
      <c r="C1331" s="18"/>
      <c r="D1331" s="18"/>
      <c r="E1331" s="18"/>
      <c r="F1331" s="323">
        <v>64.25</v>
      </c>
      <c r="G1331" s="323">
        <v>3.75</v>
      </c>
      <c r="H1331" s="323" t="s">
        <v>1319</v>
      </c>
    </row>
    <row r="1332" spans="1:8">
      <c r="A1332" s="21" t="s">
        <v>1445</v>
      </c>
      <c r="B1332" s="18"/>
      <c r="C1332" s="18"/>
      <c r="D1332" s="18"/>
      <c r="E1332" s="18"/>
      <c r="F1332" s="323">
        <v>64.25</v>
      </c>
      <c r="G1332" s="323">
        <v>4.75</v>
      </c>
      <c r="H1332" s="323" t="s">
        <v>1319</v>
      </c>
    </row>
    <row r="1333" spans="1:8">
      <c r="A1333" s="21" t="s">
        <v>1446</v>
      </c>
      <c r="B1333" s="18"/>
      <c r="C1333" s="18"/>
      <c r="D1333" s="18"/>
      <c r="E1333" s="18"/>
      <c r="F1333" s="323">
        <v>64.25</v>
      </c>
      <c r="G1333" s="323">
        <v>5.75</v>
      </c>
      <c r="H1333" s="323" t="s">
        <v>1319</v>
      </c>
    </row>
    <row r="1334" spans="1:8">
      <c r="A1334" s="21" t="s">
        <v>1447</v>
      </c>
      <c r="B1334" s="18"/>
      <c r="C1334" s="18"/>
      <c r="D1334" s="18"/>
      <c r="E1334" s="18"/>
      <c r="F1334" s="323">
        <v>64.25</v>
      </c>
      <c r="G1334" s="323">
        <v>6.75</v>
      </c>
      <c r="H1334" s="323" t="s">
        <v>1319</v>
      </c>
    </row>
    <row r="1335" spans="1:8">
      <c r="A1335" s="21" t="s">
        <v>1448</v>
      </c>
      <c r="B1335" s="18"/>
      <c r="C1335" s="18"/>
      <c r="D1335" s="18"/>
      <c r="E1335" s="18"/>
      <c r="F1335" s="323">
        <v>64.25</v>
      </c>
      <c r="G1335" s="323">
        <v>7.75</v>
      </c>
      <c r="H1335" s="323" t="s">
        <v>1319</v>
      </c>
    </row>
    <row r="1336" spans="1:8">
      <c r="A1336" s="21" t="s">
        <v>1449</v>
      </c>
      <c r="B1336" s="18"/>
      <c r="C1336" s="18"/>
      <c r="D1336" s="18"/>
      <c r="E1336" s="18"/>
      <c r="F1336" s="323">
        <v>64.25</v>
      </c>
      <c r="G1336" s="323">
        <v>8.75</v>
      </c>
      <c r="H1336" s="323" t="s">
        <v>1319</v>
      </c>
    </row>
    <row r="1337" spans="1:8">
      <c r="A1337" s="21" t="s">
        <v>1450</v>
      </c>
      <c r="B1337" s="18"/>
      <c r="C1337" s="18"/>
      <c r="D1337" s="18"/>
      <c r="E1337" s="18"/>
      <c r="F1337" s="323">
        <v>64.25</v>
      </c>
      <c r="G1337" s="323">
        <v>9.75</v>
      </c>
      <c r="H1337" s="323" t="s">
        <v>1319</v>
      </c>
    </row>
    <row r="1338" spans="1:8">
      <c r="A1338" s="21" t="s">
        <v>1451</v>
      </c>
      <c r="B1338" s="18"/>
      <c r="C1338" s="18"/>
      <c r="D1338" s="18"/>
      <c r="E1338" s="18"/>
      <c r="F1338" s="323">
        <v>64.25</v>
      </c>
      <c r="G1338" s="323">
        <v>10.75</v>
      </c>
      <c r="H1338" s="323" t="s">
        <v>1319</v>
      </c>
    </row>
    <row r="1339" spans="1:8">
      <c r="A1339" s="21" t="s">
        <v>1452</v>
      </c>
      <c r="B1339" s="18"/>
      <c r="C1339" s="18"/>
      <c r="D1339" s="18"/>
      <c r="E1339" s="18"/>
      <c r="F1339" s="323">
        <v>64.25</v>
      </c>
      <c r="G1339" s="323">
        <v>11.75</v>
      </c>
      <c r="H1339" s="323" t="s">
        <v>1319</v>
      </c>
    </row>
    <row r="1340" spans="1:8">
      <c r="A1340" s="21" t="s">
        <v>1453</v>
      </c>
      <c r="B1340" s="18"/>
      <c r="C1340" s="18"/>
      <c r="D1340" s="18"/>
      <c r="E1340" s="18"/>
      <c r="F1340" s="323">
        <v>64.25</v>
      </c>
      <c r="G1340" s="323">
        <v>12.75</v>
      </c>
      <c r="H1340" s="323" t="s">
        <v>1319</v>
      </c>
    </row>
    <row r="1341" spans="1:8">
      <c r="A1341" s="21" t="s">
        <v>1454</v>
      </c>
      <c r="B1341" s="18"/>
      <c r="C1341" s="18"/>
      <c r="D1341" s="18"/>
      <c r="E1341" s="18"/>
      <c r="F1341" s="323">
        <v>64.75</v>
      </c>
      <c r="G1341" s="323">
        <v>-17.25</v>
      </c>
      <c r="H1341" s="323" t="s">
        <v>1191</v>
      </c>
    </row>
    <row r="1342" spans="1:8">
      <c r="A1342" s="21" t="s">
        <v>1455</v>
      </c>
      <c r="B1342" s="18"/>
      <c r="C1342" s="18"/>
      <c r="D1342" s="18"/>
      <c r="E1342" s="18"/>
      <c r="F1342" s="323">
        <v>64.75</v>
      </c>
      <c r="G1342" s="323">
        <v>-16.25</v>
      </c>
      <c r="H1342" s="323" t="s">
        <v>1191</v>
      </c>
    </row>
    <row r="1343" spans="1:8">
      <c r="A1343" s="21" t="s">
        <v>1456</v>
      </c>
      <c r="B1343" s="18"/>
      <c r="C1343" s="18"/>
      <c r="D1343" s="18"/>
      <c r="E1343" s="18"/>
      <c r="F1343" s="323">
        <v>64.75</v>
      </c>
      <c r="G1343" s="323">
        <v>-15.25</v>
      </c>
      <c r="H1343" s="323" t="s">
        <v>1191</v>
      </c>
    </row>
    <row r="1344" spans="1:8">
      <c r="A1344" s="21" t="s">
        <v>1457</v>
      </c>
      <c r="B1344" s="18"/>
      <c r="C1344" s="18"/>
      <c r="D1344" s="18"/>
      <c r="E1344" s="18"/>
      <c r="F1344" s="323">
        <v>64.75</v>
      </c>
      <c r="G1344" s="323">
        <v>-14.25</v>
      </c>
      <c r="H1344" s="323" t="s">
        <v>1191</v>
      </c>
    </row>
    <row r="1345" spans="1:8">
      <c r="A1345" s="21" t="s">
        <v>1458</v>
      </c>
      <c r="B1345" s="18"/>
      <c r="C1345" s="18"/>
      <c r="D1345" s="18"/>
      <c r="E1345" s="18"/>
      <c r="F1345" s="323">
        <v>64.75</v>
      </c>
      <c r="G1345" s="323">
        <v>-13.25</v>
      </c>
      <c r="H1345" s="323" t="s">
        <v>1191</v>
      </c>
    </row>
    <row r="1346" spans="1:8">
      <c r="A1346" s="21" t="s">
        <v>1459</v>
      </c>
      <c r="B1346" s="18"/>
      <c r="C1346" s="18"/>
      <c r="D1346" s="18"/>
      <c r="E1346" s="18"/>
      <c r="F1346" s="323">
        <v>64.75</v>
      </c>
      <c r="G1346" s="323">
        <v>-12.25</v>
      </c>
      <c r="H1346" s="323" t="s">
        <v>1191</v>
      </c>
    </row>
    <row r="1347" spans="1:8">
      <c r="A1347" s="21" t="s">
        <v>1460</v>
      </c>
      <c r="B1347" s="18"/>
      <c r="C1347" s="18"/>
      <c r="D1347" s="18"/>
      <c r="E1347" s="18"/>
      <c r="F1347" s="323">
        <v>64.75</v>
      </c>
      <c r="G1347" s="323">
        <v>-11.25</v>
      </c>
      <c r="H1347" s="323" t="s">
        <v>1191</v>
      </c>
    </row>
    <row r="1348" spans="1:8">
      <c r="A1348" s="21" t="s">
        <v>1461</v>
      </c>
      <c r="B1348" s="18"/>
      <c r="C1348" s="18"/>
      <c r="D1348" s="18"/>
      <c r="E1348" s="18"/>
      <c r="F1348" s="323">
        <v>64.75</v>
      </c>
      <c r="G1348" s="323">
        <v>-10.25</v>
      </c>
      <c r="H1348" s="323" t="s">
        <v>1319</v>
      </c>
    </row>
    <row r="1349" spans="1:8">
      <c r="A1349" s="21" t="s">
        <v>1462</v>
      </c>
      <c r="B1349" s="18"/>
      <c r="C1349" s="18"/>
      <c r="D1349" s="18"/>
      <c r="E1349" s="18"/>
      <c r="F1349" s="323">
        <v>64.75</v>
      </c>
      <c r="G1349" s="323">
        <v>-9.25</v>
      </c>
      <c r="H1349" s="323" t="s">
        <v>1319</v>
      </c>
    </row>
    <row r="1350" spans="1:8">
      <c r="A1350" s="21" t="s">
        <v>1463</v>
      </c>
      <c r="B1350" s="18"/>
      <c r="C1350" s="18"/>
      <c r="D1350" s="18"/>
      <c r="E1350" s="18"/>
      <c r="F1350" s="323">
        <v>64.75</v>
      </c>
      <c r="G1350" s="323">
        <v>-8.25</v>
      </c>
      <c r="H1350" s="323" t="s">
        <v>1319</v>
      </c>
    </row>
    <row r="1351" spans="1:8">
      <c r="A1351" s="21" t="s">
        <v>1464</v>
      </c>
      <c r="B1351" s="18"/>
      <c r="C1351" s="18"/>
      <c r="D1351" s="18"/>
      <c r="E1351" s="18"/>
      <c r="F1351" s="323">
        <v>64.75</v>
      </c>
      <c r="G1351" s="323">
        <v>-7.25</v>
      </c>
      <c r="H1351" s="323" t="s">
        <v>1319</v>
      </c>
    </row>
    <row r="1352" spans="1:8">
      <c r="A1352" s="21" t="s">
        <v>1465</v>
      </c>
      <c r="B1352" s="18"/>
      <c r="C1352" s="18"/>
      <c r="D1352" s="18"/>
      <c r="E1352" s="18"/>
      <c r="F1352" s="323">
        <v>64.75</v>
      </c>
      <c r="G1352" s="323">
        <v>-6.25</v>
      </c>
      <c r="H1352" s="323" t="s">
        <v>1319</v>
      </c>
    </row>
    <row r="1353" spans="1:8">
      <c r="A1353" s="21" t="s">
        <v>1466</v>
      </c>
      <c r="B1353" s="18"/>
      <c r="C1353" s="18"/>
      <c r="D1353" s="18"/>
      <c r="E1353" s="18"/>
      <c r="F1353" s="323">
        <v>64.75</v>
      </c>
      <c r="G1353" s="323">
        <v>-5.25</v>
      </c>
      <c r="H1353" s="323" t="s">
        <v>1319</v>
      </c>
    </row>
    <row r="1354" spans="1:8">
      <c r="A1354" s="21" t="s">
        <v>1467</v>
      </c>
      <c r="B1354" s="18"/>
      <c r="C1354" s="18"/>
      <c r="D1354" s="18"/>
      <c r="E1354" s="18"/>
      <c r="F1354" s="323">
        <v>64.75</v>
      </c>
      <c r="G1354" s="323">
        <v>-4.25</v>
      </c>
      <c r="H1354" s="323" t="s">
        <v>1319</v>
      </c>
    </row>
    <row r="1355" spans="1:8">
      <c r="A1355" s="21" t="s">
        <v>1468</v>
      </c>
      <c r="B1355" s="18"/>
      <c r="C1355" s="18"/>
      <c r="D1355" s="18"/>
      <c r="E1355" s="18"/>
      <c r="F1355" s="323">
        <v>64.75</v>
      </c>
      <c r="G1355" s="323">
        <v>-3.25</v>
      </c>
      <c r="H1355" s="323" t="s">
        <v>1319</v>
      </c>
    </row>
    <row r="1356" spans="1:8">
      <c r="A1356" s="21" t="s">
        <v>1469</v>
      </c>
      <c r="B1356" s="18"/>
      <c r="C1356" s="18"/>
      <c r="D1356" s="18"/>
      <c r="E1356" s="18"/>
      <c r="F1356" s="323">
        <v>64.75</v>
      </c>
      <c r="G1356" s="323">
        <v>-2.25</v>
      </c>
      <c r="H1356" s="323" t="s">
        <v>1319</v>
      </c>
    </row>
    <row r="1357" spans="1:8">
      <c r="A1357" s="21" t="s">
        <v>1470</v>
      </c>
      <c r="B1357" s="18"/>
      <c r="C1357" s="18"/>
      <c r="D1357" s="18"/>
      <c r="E1357" s="18"/>
      <c r="F1357" s="323">
        <v>64.75</v>
      </c>
      <c r="G1357" s="323">
        <v>-1.25</v>
      </c>
      <c r="H1357" s="323" t="s">
        <v>1319</v>
      </c>
    </row>
    <row r="1358" spans="1:8">
      <c r="A1358" s="21" t="s">
        <v>1471</v>
      </c>
      <c r="B1358" s="18"/>
      <c r="C1358" s="18"/>
      <c r="D1358" s="18"/>
      <c r="E1358" s="18"/>
      <c r="F1358" s="323">
        <v>64.75</v>
      </c>
      <c r="G1358" s="323">
        <v>-0.25</v>
      </c>
      <c r="H1358" s="323" t="s">
        <v>1319</v>
      </c>
    </row>
    <row r="1359" spans="1:8">
      <c r="A1359" s="21" t="s">
        <v>1472</v>
      </c>
      <c r="B1359" s="18"/>
      <c r="C1359" s="18"/>
      <c r="D1359" s="18"/>
      <c r="E1359" s="18"/>
      <c r="F1359" s="323">
        <v>64.75</v>
      </c>
      <c r="G1359" s="323">
        <v>0.75</v>
      </c>
      <c r="H1359" s="323" t="s">
        <v>1319</v>
      </c>
    </row>
    <row r="1360" spans="1:8">
      <c r="A1360" s="21" t="s">
        <v>1473</v>
      </c>
      <c r="B1360" s="18"/>
      <c r="C1360" s="18"/>
      <c r="D1360" s="18"/>
      <c r="E1360" s="18"/>
      <c r="F1360" s="323">
        <v>64.75</v>
      </c>
      <c r="G1360" s="323">
        <v>1.75</v>
      </c>
      <c r="H1360" s="323" t="s">
        <v>1319</v>
      </c>
    </row>
    <row r="1361" spans="1:8">
      <c r="A1361" s="21" t="s">
        <v>1474</v>
      </c>
      <c r="B1361" s="18"/>
      <c r="C1361" s="18"/>
      <c r="D1361" s="18"/>
      <c r="E1361" s="18"/>
      <c r="F1361" s="323">
        <v>64.75</v>
      </c>
      <c r="G1361" s="323">
        <v>2.75</v>
      </c>
      <c r="H1361" s="323" t="s">
        <v>1319</v>
      </c>
    </row>
    <row r="1362" spans="1:8">
      <c r="A1362" s="21" t="s">
        <v>1475</v>
      </c>
      <c r="B1362" s="18"/>
      <c r="C1362" s="18"/>
      <c r="D1362" s="18"/>
      <c r="E1362" s="18"/>
      <c r="F1362" s="323">
        <v>64.75</v>
      </c>
      <c r="G1362" s="323">
        <v>3.75</v>
      </c>
      <c r="H1362" s="323" t="s">
        <v>1319</v>
      </c>
    </row>
    <row r="1363" spans="1:8">
      <c r="A1363" s="21" t="s">
        <v>1476</v>
      </c>
      <c r="B1363" s="18"/>
      <c r="C1363" s="18"/>
      <c r="D1363" s="18"/>
      <c r="E1363" s="18"/>
      <c r="F1363" s="323">
        <v>64.75</v>
      </c>
      <c r="G1363" s="323">
        <v>4.75</v>
      </c>
      <c r="H1363" s="323" t="s">
        <v>1319</v>
      </c>
    </row>
    <row r="1364" spans="1:8">
      <c r="A1364" s="21" t="s">
        <v>1477</v>
      </c>
      <c r="B1364" s="18"/>
      <c r="C1364" s="18"/>
      <c r="D1364" s="18"/>
      <c r="E1364" s="18"/>
      <c r="F1364" s="323">
        <v>64.75</v>
      </c>
      <c r="G1364" s="323">
        <v>5.75</v>
      </c>
      <c r="H1364" s="323" t="s">
        <v>1319</v>
      </c>
    </row>
    <row r="1365" spans="1:8">
      <c r="A1365" s="21" t="s">
        <v>1478</v>
      </c>
      <c r="B1365" s="18"/>
      <c r="C1365" s="18"/>
      <c r="D1365" s="18"/>
      <c r="E1365" s="18"/>
      <c r="F1365" s="323">
        <v>64.75</v>
      </c>
      <c r="G1365" s="323">
        <v>6.75</v>
      </c>
      <c r="H1365" s="323" t="s">
        <v>1319</v>
      </c>
    </row>
    <row r="1366" spans="1:8">
      <c r="A1366" s="21" t="s">
        <v>1479</v>
      </c>
      <c r="B1366" s="18"/>
      <c r="C1366" s="18"/>
      <c r="D1366" s="18"/>
      <c r="E1366" s="18"/>
      <c r="F1366" s="323">
        <v>64.75</v>
      </c>
      <c r="G1366" s="323">
        <v>7.75</v>
      </c>
      <c r="H1366" s="323" t="s">
        <v>1319</v>
      </c>
    </row>
    <row r="1367" spans="1:8">
      <c r="A1367" s="21" t="s">
        <v>1480</v>
      </c>
      <c r="B1367" s="18"/>
      <c r="C1367" s="18"/>
      <c r="D1367" s="18"/>
      <c r="E1367" s="18"/>
      <c r="F1367" s="323">
        <v>64.75</v>
      </c>
      <c r="G1367" s="323">
        <v>8.75</v>
      </c>
      <c r="H1367" s="323" t="s">
        <v>1319</v>
      </c>
    </row>
    <row r="1368" spans="1:8">
      <c r="A1368" s="21" t="s">
        <v>1481</v>
      </c>
      <c r="B1368" s="18"/>
      <c r="C1368" s="18"/>
      <c r="D1368" s="18"/>
      <c r="E1368" s="18"/>
      <c r="F1368" s="323">
        <v>64.75</v>
      </c>
      <c r="G1368" s="323">
        <v>9.75</v>
      </c>
      <c r="H1368" s="323" t="s">
        <v>1319</v>
      </c>
    </row>
    <row r="1369" spans="1:8">
      <c r="A1369" s="21" t="s">
        <v>1482</v>
      </c>
      <c r="B1369" s="18"/>
      <c r="C1369" s="18"/>
      <c r="D1369" s="18"/>
      <c r="E1369" s="18"/>
      <c r="F1369" s="323">
        <v>64.75</v>
      </c>
      <c r="G1369" s="323">
        <v>10.75</v>
      </c>
      <c r="H1369" s="323" t="s">
        <v>1319</v>
      </c>
    </row>
    <row r="1370" spans="1:8">
      <c r="A1370" s="21" t="s">
        <v>1483</v>
      </c>
      <c r="B1370" s="18"/>
      <c r="C1370" s="18"/>
      <c r="D1370" s="18"/>
      <c r="E1370" s="18"/>
      <c r="F1370" s="323">
        <v>64.75</v>
      </c>
      <c r="G1370" s="323">
        <v>11.75</v>
      </c>
      <c r="H1370" s="323" t="s">
        <v>1319</v>
      </c>
    </row>
    <row r="1371" spans="1:8">
      <c r="A1371" s="21" t="s">
        <v>1484</v>
      </c>
      <c r="B1371" s="18"/>
      <c r="C1371" s="18"/>
      <c r="D1371" s="18"/>
      <c r="E1371" s="18"/>
      <c r="F1371" s="323">
        <v>64.75</v>
      </c>
      <c r="G1371" s="323">
        <v>12.75</v>
      </c>
      <c r="H1371" s="323" t="s">
        <v>1319</v>
      </c>
    </row>
    <row r="1372" spans="1:8">
      <c r="A1372" s="21" t="s">
        <v>1485</v>
      </c>
      <c r="B1372" s="18"/>
      <c r="C1372" s="18"/>
      <c r="D1372" s="18"/>
      <c r="E1372" s="18"/>
      <c r="F1372" s="323">
        <v>64.75</v>
      </c>
      <c r="G1372" s="323">
        <v>13.75</v>
      </c>
      <c r="H1372" s="323" t="s">
        <v>1319</v>
      </c>
    </row>
    <row r="1373" spans="1:8">
      <c r="A1373" s="21" t="s">
        <v>1486</v>
      </c>
      <c r="B1373" s="18"/>
      <c r="C1373" s="18"/>
      <c r="D1373" s="18"/>
      <c r="E1373" s="18"/>
      <c r="F1373" s="323">
        <v>65.25</v>
      </c>
      <c r="G1373" s="323">
        <v>-17.25</v>
      </c>
      <c r="H1373" s="323" t="s">
        <v>1191</v>
      </c>
    </row>
    <row r="1374" spans="1:8">
      <c r="A1374" s="21" t="s">
        <v>1487</v>
      </c>
      <c r="B1374" s="18"/>
      <c r="C1374" s="18"/>
      <c r="D1374" s="18"/>
      <c r="E1374" s="18"/>
      <c r="F1374" s="323">
        <v>65.25</v>
      </c>
      <c r="G1374" s="323">
        <v>-16.25</v>
      </c>
      <c r="H1374" s="323" t="s">
        <v>1191</v>
      </c>
    </row>
    <row r="1375" spans="1:8">
      <c r="A1375" s="21" t="s">
        <v>1488</v>
      </c>
      <c r="B1375" s="18"/>
      <c r="C1375" s="18"/>
      <c r="D1375" s="18"/>
      <c r="E1375" s="18"/>
      <c r="F1375" s="323">
        <v>65.25</v>
      </c>
      <c r="G1375" s="323">
        <v>-15.25</v>
      </c>
      <c r="H1375" s="323" t="s">
        <v>1191</v>
      </c>
    </row>
    <row r="1376" spans="1:8">
      <c r="A1376" s="21" t="s">
        <v>1489</v>
      </c>
      <c r="B1376" s="18"/>
      <c r="C1376" s="18"/>
      <c r="D1376" s="18"/>
      <c r="E1376" s="18"/>
      <c r="F1376" s="323">
        <v>65.25</v>
      </c>
      <c r="G1376" s="323">
        <v>-14.25</v>
      </c>
      <c r="H1376" s="323" t="s">
        <v>1191</v>
      </c>
    </row>
    <row r="1377" spans="1:8">
      <c r="A1377" s="21" t="s">
        <v>1490</v>
      </c>
      <c r="B1377" s="18"/>
      <c r="C1377" s="18"/>
      <c r="D1377" s="18"/>
      <c r="E1377" s="18"/>
      <c r="F1377" s="323">
        <v>65.25</v>
      </c>
      <c r="G1377" s="323">
        <v>-13.25</v>
      </c>
      <c r="H1377" s="323" t="s">
        <v>1191</v>
      </c>
    </row>
    <row r="1378" spans="1:8">
      <c r="A1378" s="21" t="s">
        <v>1491</v>
      </c>
      <c r="B1378" s="18"/>
      <c r="C1378" s="18"/>
      <c r="D1378" s="18"/>
      <c r="E1378" s="18"/>
      <c r="F1378" s="323">
        <v>65.25</v>
      </c>
      <c r="G1378" s="323">
        <v>-12.25</v>
      </c>
      <c r="H1378" s="323" t="s">
        <v>1191</v>
      </c>
    </row>
    <row r="1379" spans="1:8">
      <c r="A1379" s="21" t="s">
        <v>1492</v>
      </c>
      <c r="B1379" s="18"/>
      <c r="C1379" s="18"/>
      <c r="D1379" s="18"/>
      <c r="E1379" s="18"/>
      <c r="F1379" s="323">
        <v>65.25</v>
      </c>
      <c r="G1379" s="323">
        <v>-11.25</v>
      </c>
      <c r="H1379" s="323" t="s">
        <v>1191</v>
      </c>
    </row>
    <row r="1380" spans="1:8">
      <c r="A1380" s="21" t="s">
        <v>1493</v>
      </c>
      <c r="B1380" s="18"/>
      <c r="C1380" s="18"/>
      <c r="D1380" s="18"/>
      <c r="E1380" s="18"/>
      <c r="F1380" s="323">
        <v>65.25</v>
      </c>
      <c r="G1380" s="323">
        <v>-10.25</v>
      </c>
      <c r="H1380" s="323" t="s">
        <v>1319</v>
      </c>
    </row>
    <row r="1381" spans="1:8">
      <c r="A1381" s="21" t="s">
        <v>1494</v>
      </c>
      <c r="B1381" s="18"/>
      <c r="C1381" s="18"/>
      <c r="D1381" s="18"/>
      <c r="E1381" s="18"/>
      <c r="F1381" s="323">
        <v>65.25</v>
      </c>
      <c r="G1381" s="323">
        <v>-9.25</v>
      </c>
      <c r="H1381" s="323" t="s">
        <v>1319</v>
      </c>
    </row>
    <row r="1382" spans="1:8">
      <c r="A1382" s="21" t="s">
        <v>1495</v>
      </c>
      <c r="B1382" s="18"/>
      <c r="C1382" s="18"/>
      <c r="D1382" s="18"/>
      <c r="E1382" s="18"/>
      <c r="F1382" s="323">
        <v>65.25</v>
      </c>
      <c r="G1382" s="323">
        <v>-8.25</v>
      </c>
      <c r="H1382" s="323" t="s">
        <v>1319</v>
      </c>
    </row>
    <row r="1383" spans="1:8">
      <c r="A1383" s="21" t="s">
        <v>1496</v>
      </c>
      <c r="B1383" s="18"/>
      <c r="C1383" s="18"/>
      <c r="D1383" s="18"/>
      <c r="E1383" s="18"/>
      <c r="F1383" s="323">
        <v>65.25</v>
      </c>
      <c r="G1383" s="323">
        <v>-7.25</v>
      </c>
      <c r="H1383" s="323" t="s">
        <v>1319</v>
      </c>
    </row>
    <row r="1384" spans="1:8">
      <c r="A1384" s="21" t="s">
        <v>1497</v>
      </c>
      <c r="B1384" s="18"/>
      <c r="C1384" s="18"/>
      <c r="D1384" s="18"/>
      <c r="E1384" s="18"/>
      <c r="F1384" s="323">
        <v>65.25</v>
      </c>
      <c r="G1384" s="323">
        <v>-6.25</v>
      </c>
      <c r="H1384" s="323" t="s">
        <v>1319</v>
      </c>
    </row>
    <row r="1385" spans="1:8">
      <c r="A1385" s="21" t="s">
        <v>1498</v>
      </c>
      <c r="B1385" s="18"/>
      <c r="C1385" s="18"/>
      <c r="D1385" s="18"/>
      <c r="E1385" s="18"/>
      <c r="F1385" s="323">
        <v>65.25</v>
      </c>
      <c r="G1385" s="323">
        <v>-5.25</v>
      </c>
      <c r="H1385" s="323" t="s">
        <v>1319</v>
      </c>
    </row>
    <row r="1386" spans="1:8">
      <c r="A1386" s="21" t="s">
        <v>1499</v>
      </c>
      <c r="B1386" s="18"/>
      <c r="C1386" s="18"/>
      <c r="D1386" s="18"/>
      <c r="E1386" s="18"/>
      <c r="F1386" s="323">
        <v>65.25</v>
      </c>
      <c r="G1386" s="323">
        <v>-4.25</v>
      </c>
      <c r="H1386" s="323" t="s">
        <v>1319</v>
      </c>
    </row>
    <row r="1387" spans="1:8">
      <c r="A1387" s="21" t="s">
        <v>1500</v>
      </c>
      <c r="B1387" s="18"/>
      <c r="C1387" s="18"/>
      <c r="D1387" s="18"/>
      <c r="E1387" s="18"/>
      <c r="F1387" s="323">
        <v>65.25</v>
      </c>
      <c r="G1387" s="323">
        <v>-3.25</v>
      </c>
      <c r="H1387" s="323" t="s">
        <v>1319</v>
      </c>
    </row>
    <row r="1388" spans="1:8">
      <c r="A1388" s="21" t="s">
        <v>1501</v>
      </c>
      <c r="B1388" s="18"/>
      <c r="C1388" s="18"/>
      <c r="D1388" s="18"/>
      <c r="E1388" s="18"/>
      <c r="F1388" s="323">
        <v>65.25</v>
      </c>
      <c r="G1388" s="323">
        <v>-2.25</v>
      </c>
      <c r="H1388" s="323" t="s">
        <v>1319</v>
      </c>
    </row>
    <row r="1389" spans="1:8">
      <c r="A1389" s="21" t="s">
        <v>1502</v>
      </c>
      <c r="B1389" s="18"/>
      <c r="C1389" s="18"/>
      <c r="D1389" s="18"/>
      <c r="E1389" s="18"/>
      <c r="F1389" s="323">
        <v>65.25</v>
      </c>
      <c r="G1389" s="323">
        <v>-1.25</v>
      </c>
      <c r="H1389" s="323" t="s">
        <v>1319</v>
      </c>
    </row>
    <row r="1390" spans="1:8">
      <c r="A1390" s="21" t="s">
        <v>1503</v>
      </c>
      <c r="B1390" s="18"/>
      <c r="C1390" s="18"/>
      <c r="D1390" s="18"/>
      <c r="E1390" s="18"/>
      <c r="F1390" s="323">
        <v>65.25</v>
      </c>
      <c r="G1390" s="323">
        <v>-0.25</v>
      </c>
      <c r="H1390" s="323" t="s">
        <v>1319</v>
      </c>
    </row>
    <row r="1391" spans="1:8">
      <c r="A1391" s="21" t="s">
        <v>1504</v>
      </c>
      <c r="B1391" s="18"/>
      <c r="C1391" s="18"/>
      <c r="D1391" s="18"/>
      <c r="E1391" s="18"/>
      <c r="F1391" s="323">
        <v>65.25</v>
      </c>
      <c r="G1391" s="323">
        <v>0.75</v>
      </c>
      <c r="H1391" s="323" t="s">
        <v>1319</v>
      </c>
    </row>
    <row r="1392" spans="1:8">
      <c r="A1392" s="21" t="s">
        <v>1505</v>
      </c>
      <c r="B1392" s="18"/>
      <c r="C1392" s="18"/>
      <c r="D1392" s="18"/>
      <c r="E1392" s="18"/>
      <c r="F1392" s="323">
        <v>65.25</v>
      </c>
      <c r="G1392" s="323">
        <v>1.75</v>
      </c>
      <c r="H1392" s="323" t="s">
        <v>1319</v>
      </c>
    </row>
    <row r="1393" spans="1:8">
      <c r="A1393" s="21" t="s">
        <v>1506</v>
      </c>
      <c r="B1393" s="18"/>
      <c r="C1393" s="18"/>
      <c r="D1393" s="18"/>
      <c r="E1393" s="18"/>
      <c r="F1393" s="323">
        <v>65.25</v>
      </c>
      <c r="G1393" s="323">
        <v>2.75</v>
      </c>
      <c r="H1393" s="323" t="s">
        <v>1319</v>
      </c>
    </row>
    <row r="1394" spans="1:8">
      <c r="A1394" s="21" t="s">
        <v>1507</v>
      </c>
      <c r="B1394" s="18"/>
      <c r="C1394" s="18"/>
      <c r="D1394" s="18"/>
      <c r="E1394" s="18"/>
      <c r="F1394" s="323">
        <v>65.25</v>
      </c>
      <c r="G1394" s="323">
        <v>3.75</v>
      </c>
      <c r="H1394" s="323" t="s">
        <v>1319</v>
      </c>
    </row>
    <row r="1395" spans="1:8">
      <c r="A1395" s="21" t="s">
        <v>1508</v>
      </c>
      <c r="B1395" s="18"/>
      <c r="C1395" s="18"/>
      <c r="D1395" s="18"/>
      <c r="E1395" s="18"/>
      <c r="F1395" s="323">
        <v>65.25</v>
      </c>
      <c r="G1395" s="323">
        <v>4.75</v>
      </c>
      <c r="H1395" s="323" t="s">
        <v>1319</v>
      </c>
    </row>
    <row r="1396" spans="1:8">
      <c r="A1396" s="21" t="s">
        <v>1509</v>
      </c>
      <c r="B1396" s="18"/>
      <c r="C1396" s="18"/>
      <c r="D1396" s="18"/>
      <c r="E1396" s="18"/>
      <c r="F1396" s="323">
        <v>65.25</v>
      </c>
      <c r="G1396" s="323">
        <v>5.75</v>
      </c>
      <c r="H1396" s="323" t="s">
        <v>1319</v>
      </c>
    </row>
    <row r="1397" spans="1:8">
      <c r="A1397" s="21" t="s">
        <v>1510</v>
      </c>
      <c r="B1397" s="18"/>
      <c r="C1397" s="18"/>
      <c r="D1397" s="18"/>
      <c r="E1397" s="18"/>
      <c r="F1397" s="323">
        <v>65.25</v>
      </c>
      <c r="G1397" s="323">
        <v>6.75</v>
      </c>
      <c r="H1397" s="323" t="s">
        <v>1319</v>
      </c>
    </row>
    <row r="1398" spans="1:8">
      <c r="A1398" s="21" t="s">
        <v>1511</v>
      </c>
      <c r="B1398" s="18"/>
      <c r="C1398" s="18"/>
      <c r="D1398" s="18"/>
      <c r="E1398" s="18"/>
      <c r="F1398" s="323">
        <v>65.25</v>
      </c>
      <c r="G1398" s="323">
        <v>7.75</v>
      </c>
      <c r="H1398" s="323" t="s">
        <v>1319</v>
      </c>
    </row>
    <row r="1399" spans="1:8">
      <c r="A1399" s="21" t="s">
        <v>1512</v>
      </c>
      <c r="B1399" s="18"/>
      <c r="C1399" s="18"/>
      <c r="D1399" s="18"/>
      <c r="E1399" s="18"/>
      <c r="F1399" s="323">
        <v>65.25</v>
      </c>
      <c r="G1399" s="323">
        <v>8.75</v>
      </c>
      <c r="H1399" s="323" t="s">
        <v>1319</v>
      </c>
    </row>
    <row r="1400" spans="1:8">
      <c r="A1400" s="21" t="s">
        <v>1513</v>
      </c>
      <c r="B1400" s="18"/>
      <c r="C1400" s="18"/>
      <c r="D1400" s="18"/>
      <c r="E1400" s="18"/>
      <c r="F1400" s="323">
        <v>65.25</v>
      </c>
      <c r="G1400" s="323">
        <v>9.75</v>
      </c>
      <c r="H1400" s="323" t="s">
        <v>1319</v>
      </c>
    </row>
    <row r="1401" spans="1:8">
      <c r="A1401" s="21" t="s">
        <v>1514</v>
      </c>
      <c r="B1401" s="18"/>
      <c r="C1401" s="18"/>
      <c r="D1401" s="18"/>
      <c r="E1401" s="18"/>
      <c r="F1401" s="323">
        <v>65.25</v>
      </c>
      <c r="G1401" s="323">
        <v>10.75</v>
      </c>
      <c r="H1401" s="323" t="s">
        <v>1319</v>
      </c>
    </row>
    <row r="1402" spans="1:8">
      <c r="A1402" s="21" t="s">
        <v>1515</v>
      </c>
      <c r="B1402" s="18"/>
      <c r="C1402" s="18"/>
      <c r="D1402" s="18"/>
      <c r="E1402" s="18"/>
      <c r="F1402" s="323">
        <v>65.25</v>
      </c>
      <c r="G1402" s="323">
        <v>11.75</v>
      </c>
      <c r="H1402" s="323" t="s">
        <v>1319</v>
      </c>
    </row>
    <row r="1403" spans="1:8">
      <c r="A1403" s="21" t="s">
        <v>1516</v>
      </c>
      <c r="B1403" s="18"/>
      <c r="C1403" s="18"/>
      <c r="D1403" s="18"/>
      <c r="E1403" s="18"/>
      <c r="F1403" s="323">
        <v>65.25</v>
      </c>
      <c r="G1403" s="323">
        <v>12.75</v>
      </c>
      <c r="H1403" s="323" t="s">
        <v>1319</v>
      </c>
    </row>
    <row r="1404" spans="1:8">
      <c r="A1404" s="21" t="s">
        <v>1517</v>
      </c>
      <c r="B1404" s="18"/>
      <c r="C1404" s="18"/>
      <c r="D1404" s="18"/>
      <c r="E1404" s="18"/>
      <c r="F1404" s="323">
        <v>65.25</v>
      </c>
      <c r="G1404" s="323">
        <v>13.75</v>
      </c>
      <c r="H1404" s="323" t="s">
        <v>1319</v>
      </c>
    </row>
    <row r="1405" spans="1:8">
      <c r="A1405" s="21" t="s">
        <v>1518</v>
      </c>
      <c r="B1405" s="18"/>
      <c r="C1405" s="18"/>
      <c r="D1405" s="18"/>
      <c r="E1405" s="18"/>
      <c r="F1405" s="323">
        <v>65.75</v>
      </c>
      <c r="G1405" s="323">
        <v>-17.25</v>
      </c>
      <c r="H1405" s="323" t="s">
        <v>1191</v>
      </c>
    </row>
    <row r="1406" spans="1:8">
      <c r="A1406" s="21" t="s">
        <v>1519</v>
      </c>
      <c r="B1406" s="18"/>
      <c r="C1406" s="18"/>
      <c r="D1406" s="18"/>
      <c r="E1406" s="18"/>
      <c r="F1406" s="323">
        <v>65.75</v>
      </c>
      <c r="G1406" s="323">
        <v>-16.25</v>
      </c>
      <c r="H1406" s="323" t="s">
        <v>1191</v>
      </c>
    </row>
    <row r="1407" spans="1:8">
      <c r="A1407" s="21" t="s">
        <v>1520</v>
      </c>
      <c r="B1407" s="18"/>
      <c r="C1407" s="18"/>
      <c r="D1407" s="18"/>
      <c r="E1407" s="18"/>
      <c r="F1407" s="323">
        <v>65.75</v>
      </c>
      <c r="G1407" s="323">
        <v>-15.25</v>
      </c>
      <c r="H1407" s="323" t="s">
        <v>1191</v>
      </c>
    </row>
    <row r="1408" spans="1:8">
      <c r="A1408" s="21" t="s">
        <v>1521</v>
      </c>
      <c r="B1408" s="18"/>
      <c r="C1408" s="18"/>
      <c r="D1408" s="18"/>
      <c r="E1408" s="18"/>
      <c r="F1408" s="323">
        <v>65.75</v>
      </c>
      <c r="G1408" s="323">
        <v>-14.25</v>
      </c>
      <c r="H1408" s="323" t="s">
        <v>1191</v>
      </c>
    </row>
    <row r="1409" spans="1:8">
      <c r="A1409" s="21" t="s">
        <v>1522</v>
      </c>
      <c r="B1409" s="18"/>
      <c r="C1409" s="18"/>
      <c r="D1409" s="18"/>
      <c r="E1409" s="18"/>
      <c r="F1409" s="323">
        <v>65.75</v>
      </c>
      <c r="G1409" s="323">
        <v>-13.25</v>
      </c>
      <c r="H1409" s="323" t="s">
        <v>1191</v>
      </c>
    </row>
    <row r="1410" spans="1:8">
      <c r="A1410" s="21" t="s">
        <v>1523</v>
      </c>
      <c r="B1410" s="18"/>
      <c r="C1410" s="18"/>
      <c r="D1410" s="18"/>
      <c r="E1410" s="18"/>
      <c r="F1410" s="323">
        <v>65.75</v>
      </c>
      <c r="G1410" s="323">
        <v>-12.25</v>
      </c>
      <c r="H1410" s="323" t="s">
        <v>1191</v>
      </c>
    </row>
    <row r="1411" spans="1:8">
      <c r="A1411" s="21" t="s">
        <v>1524</v>
      </c>
      <c r="B1411" s="18"/>
      <c r="C1411" s="18"/>
      <c r="D1411" s="18"/>
      <c r="E1411" s="18"/>
      <c r="F1411" s="323">
        <v>65.75</v>
      </c>
      <c r="G1411" s="323">
        <v>-11.25</v>
      </c>
      <c r="H1411" s="323" t="s">
        <v>1191</v>
      </c>
    </row>
    <row r="1412" spans="1:8">
      <c r="A1412" s="21" t="s">
        <v>1525</v>
      </c>
      <c r="B1412" s="18"/>
      <c r="C1412" s="18"/>
      <c r="D1412" s="18"/>
      <c r="E1412" s="18"/>
      <c r="F1412" s="323">
        <v>65.75</v>
      </c>
      <c r="G1412" s="323">
        <v>-10.25</v>
      </c>
      <c r="H1412" s="323" t="s">
        <v>1319</v>
      </c>
    </row>
    <row r="1413" spans="1:8">
      <c r="A1413" s="21" t="s">
        <v>1526</v>
      </c>
      <c r="B1413" s="18"/>
      <c r="C1413" s="18"/>
      <c r="D1413" s="18"/>
      <c r="E1413" s="18"/>
      <c r="F1413" s="323">
        <v>65.75</v>
      </c>
      <c r="G1413" s="323">
        <v>-9.25</v>
      </c>
      <c r="H1413" s="323" t="s">
        <v>1319</v>
      </c>
    </row>
    <row r="1414" spans="1:8">
      <c r="A1414" s="21" t="s">
        <v>1527</v>
      </c>
      <c r="B1414" s="18"/>
      <c r="C1414" s="18"/>
      <c r="D1414" s="18"/>
      <c r="E1414" s="18"/>
      <c r="F1414" s="323">
        <v>65.75</v>
      </c>
      <c r="G1414" s="323">
        <v>-8.25</v>
      </c>
      <c r="H1414" s="323" t="s">
        <v>1319</v>
      </c>
    </row>
    <row r="1415" spans="1:8">
      <c r="A1415" s="21" t="s">
        <v>1528</v>
      </c>
      <c r="B1415" s="18"/>
      <c r="C1415" s="18"/>
      <c r="D1415" s="18"/>
      <c r="E1415" s="18"/>
      <c r="F1415" s="323">
        <v>65.75</v>
      </c>
      <c r="G1415" s="323">
        <v>-7.25</v>
      </c>
      <c r="H1415" s="323" t="s">
        <v>1319</v>
      </c>
    </row>
    <row r="1416" spans="1:8">
      <c r="A1416" s="21" t="s">
        <v>1529</v>
      </c>
      <c r="B1416" s="18"/>
      <c r="C1416" s="18"/>
      <c r="D1416" s="18"/>
      <c r="E1416" s="18"/>
      <c r="F1416" s="323">
        <v>65.75</v>
      </c>
      <c r="G1416" s="323">
        <v>-6.25</v>
      </c>
      <c r="H1416" s="323" t="s">
        <v>1319</v>
      </c>
    </row>
    <row r="1417" spans="1:8">
      <c r="A1417" s="21" t="s">
        <v>1530</v>
      </c>
      <c r="B1417" s="18"/>
      <c r="C1417" s="18"/>
      <c r="D1417" s="18"/>
      <c r="E1417" s="18"/>
      <c r="F1417" s="323">
        <v>65.75</v>
      </c>
      <c r="G1417" s="323">
        <v>-5.25</v>
      </c>
      <c r="H1417" s="323" t="s">
        <v>1319</v>
      </c>
    </row>
    <row r="1418" spans="1:8">
      <c r="A1418" s="21" t="s">
        <v>1531</v>
      </c>
      <c r="B1418" s="18"/>
      <c r="C1418" s="18"/>
      <c r="D1418" s="18"/>
      <c r="E1418" s="18"/>
      <c r="F1418" s="323">
        <v>65.75</v>
      </c>
      <c r="G1418" s="323">
        <v>-4.25</v>
      </c>
      <c r="H1418" s="323" t="s">
        <v>1319</v>
      </c>
    </row>
    <row r="1419" spans="1:8">
      <c r="A1419" s="21" t="s">
        <v>1532</v>
      </c>
      <c r="B1419" s="18"/>
      <c r="C1419" s="18"/>
      <c r="D1419" s="18"/>
      <c r="E1419" s="18"/>
      <c r="F1419" s="323">
        <v>65.75</v>
      </c>
      <c r="G1419" s="323">
        <v>-3.25</v>
      </c>
      <c r="H1419" s="323" t="s">
        <v>1319</v>
      </c>
    </row>
    <row r="1420" spans="1:8">
      <c r="A1420" s="21" t="s">
        <v>1533</v>
      </c>
      <c r="B1420" s="18"/>
      <c r="C1420" s="18"/>
      <c r="D1420" s="18"/>
      <c r="E1420" s="18"/>
      <c r="F1420" s="323">
        <v>65.75</v>
      </c>
      <c r="G1420" s="323">
        <v>-2.25</v>
      </c>
      <c r="H1420" s="323" t="s">
        <v>1319</v>
      </c>
    </row>
    <row r="1421" spans="1:8">
      <c r="A1421" s="21" t="s">
        <v>1534</v>
      </c>
      <c r="B1421" s="18"/>
      <c r="C1421" s="18"/>
      <c r="D1421" s="18"/>
      <c r="E1421" s="18"/>
      <c r="F1421" s="323">
        <v>65.75</v>
      </c>
      <c r="G1421" s="323">
        <v>-1.25</v>
      </c>
      <c r="H1421" s="323" t="s">
        <v>1319</v>
      </c>
    </row>
    <row r="1422" spans="1:8">
      <c r="A1422" s="21" t="s">
        <v>1535</v>
      </c>
      <c r="B1422" s="18"/>
      <c r="C1422" s="18"/>
      <c r="D1422" s="18"/>
      <c r="E1422" s="18"/>
      <c r="F1422" s="323">
        <v>65.75</v>
      </c>
      <c r="G1422" s="323">
        <v>-0.25</v>
      </c>
      <c r="H1422" s="323" t="s">
        <v>1319</v>
      </c>
    </row>
    <row r="1423" spans="1:8">
      <c r="A1423" s="21" t="s">
        <v>1536</v>
      </c>
      <c r="B1423" s="18"/>
      <c r="C1423" s="18"/>
      <c r="D1423" s="18"/>
      <c r="E1423" s="18"/>
      <c r="F1423" s="323">
        <v>65.75</v>
      </c>
      <c r="G1423" s="323">
        <v>0.75</v>
      </c>
      <c r="H1423" s="323" t="s">
        <v>1319</v>
      </c>
    </row>
    <row r="1424" spans="1:8">
      <c r="A1424" s="21" t="s">
        <v>1537</v>
      </c>
      <c r="B1424" s="18"/>
      <c r="C1424" s="18"/>
      <c r="D1424" s="18"/>
      <c r="E1424" s="18"/>
      <c r="F1424" s="323">
        <v>65.75</v>
      </c>
      <c r="G1424" s="323">
        <v>1.75</v>
      </c>
      <c r="H1424" s="323" t="s">
        <v>1319</v>
      </c>
    </row>
    <row r="1425" spans="1:8">
      <c r="A1425" s="21" t="s">
        <v>1538</v>
      </c>
      <c r="B1425" s="18"/>
      <c r="C1425" s="18"/>
      <c r="D1425" s="18"/>
      <c r="E1425" s="18"/>
      <c r="F1425" s="323">
        <v>65.75</v>
      </c>
      <c r="G1425" s="323">
        <v>2.75</v>
      </c>
      <c r="H1425" s="323" t="s">
        <v>1319</v>
      </c>
    </row>
    <row r="1426" spans="1:8">
      <c r="A1426" s="21" t="s">
        <v>1539</v>
      </c>
      <c r="B1426" s="18"/>
      <c r="C1426" s="18"/>
      <c r="D1426" s="18"/>
      <c r="E1426" s="18"/>
      <c r="F1426" s="323">
        <v>65.75</v>
      </c>
      <c r="G1426" s="323">
        <v>3.75</v>
      </c>
      <c r="H1426" s="323" t="s">
        <v>1319</v>
      </c>
    </row>
    <row r="1427" spans="1:8">
      <c r="A1427" s="21" t="s">
        <v>1540</v>
      </c>
      <c r="B1427" s="18"/>
      <c r="C1427" s="18"/>
      <c r="D1427" s="18"/>
      <c r="E1427" s="18"/>
      <c r="F1427" s="323">
        <v>65.75</v>
      </c>
      <c r="G1427" s="323">
        <v>4.75</v>
      </c>
      <c r="H1427" s="323" t="s">
        <v>1319</v>
      </c>
    </row>
    <row r="1428" spans="1:8">
      <c r="A1428" s="21" t="s">
        <v>1541</v>
      </c>
      <c r="B1428" s="18"/>
      <c r="C1428" s="18"/>
      <c r="D1428" s="18"/>
      <c r="E1428" s="18"/>
      <c r="F1428" s="323">
        <v>65.75</v>
      </c>
      <c r="G1428" s="323">
        <v>5.75</v>
      </c>
      <c r="H1428" s="323" t="s">
        <v>1319</v>
      </c>
    </row>
    <row r="1429" spans="1:8">
      <c r="A1429" s="21" t="s">
        <v>1542</v>
      </c>
      <c r="B1429" s="18"/>
      <c r="C1429" s="18"/>
      <c r="D1429" s="18"/>
      <c r="E1429" s="18"/>
      <c r="F1429" s="323">
        <v>65.75</v>
      </c>
      <c r="G1429" s="323">
        <v>6.75</v>
      </c>
      <c r="H1429" s="323" t="s">
        <v>1319</v>
      </c>
    </row>
    <row r="1430" spans="1:8">
      <c r="A1430" s="21" t="s">
        <v>1543</v>
      </c>
      <c r="B1430" s="18"/>
      <c r="C1430" s="18"/>
      <c r="D1430" s="18"/>
      <c r="E1430" s="18"/>
      <c r="F1430" s="323">
        <v>65.75</v>
      </c>
      <c r="G1430" s="323">
        <v>7.75</v>
      </c>
      <c r="H1430" s="323" t="s">
        <v>1319</v>
      </c>
    </row>
    <row r="1431" spans="1:8">
      <c r="A1431" s="21" t="s">
        <v>1544</v>
      </c>
      <c r="B1431" s="18"/>
      <c r="C1431" s="18"/>
      <c r="D1431" s="18"/>
      <c r="E1431" s="18"/>
      <c r="F1431" s="323">
        <v>65.75</v>
      </c>
      <c r="G1431" s="323">
        <v>8.75</v>
      </c>
      <c r="H1431" s="323" t="s">
        <v>1319</v>
      </c>
    </row>
    <row r="1432" spans="1:8">
      <c r="A1432" s="21" t="s">
        <v>1545</v>
      </c>
      <c r="B1432" s="18"/>
      <c r="C1432" s="18"/>
      <c r="D1432" s="18"/>
      <c r="E1432" s="18"/>
      <c r="F1432" s="323">
        <v>65.75</v>
      </c>
      <c r="G1432" s="323">
        <v>9.75</v>
      </c>
      <c r="H1432" s="323" t="s">
        <v>1319</v>
      </c>
    </row>
    <row r="1433" spans="1:8">
      <c r="A1433" s="21" t="s">
        <v>1546</v>
      </c>
      <c r="B1433" s="18"/>
      <c r="C1433" s="18"/>
      <c r="D1433" s="18"/>
      <c r="E1433" s="18"/>
      <c r="F1433" s="323">
        <v>65.75</v>
      </c>
      <c r="G1433" s="323">
        <v>10.75</v>
      </c>
      <c r="H1433" s="323" t="s">
        <v>1319</v>
      </c>
    </row>
    <row r="1434" spans="1:8">
      <c r="A1434" s="21" t="s">
        <v>1547</v>
      </c>
      <c r="B1434" s="18"/>
      <c r="C1434" s="18"/>
      <c r="D1434" s="18"/>
      <c r="E1434" s="18"/>
      <c r="F1434" s="323">
        <v>65.75</v>
      </c>
      <c r="G1434" s="323">
        <v>11.75</v>
      </c>
      <c r="H1434" s="323" t="s">
        <v>1319</v>
      </c>
    </row>
    <row r="1435" spans="1:8">
      <c r="A1435" s="21" t="s">
        <v>1548</v>
      </c>
      <c r="B1435" s="18"/>
      <c r="C1435" s="18"/>
      <c r="D1435" s="18"/>
      <c r="E1435" s="18"/>
      <c r="F1435" s="323">
        <v>65.75</v>
      </c>
      <c r="G1435" s="323">
        <v>12.75</v>
      </c>
      <c r="H1435" s="323" t="s">
        <v>1319</v>
      </c>
    </row>
    <row r="1436" spans="1:8">
      <c r="A1436" s="21" t="s">
        <v>1549</v>
      </c>
      <c r="B1436" s="18"/>
      <c r="C1436" s="18"/>
      <c r="D1436" s="18"/>
      <c r="E1436" s="18"/>
      <c r="F1436" s="323">
        <v>65.75</v>
      </c>
      <c r="G1436" s="323">
        <v>13.75</v>
      </c>
      <c r="H1436" s="323" t="s">
        <v>1319</v>
      </c>
    </row>
    <row r="1437" spans="1:8">
      <c r="A1437" s="21" t="s">
        <v>1550</v>
      </c>
      <c r="B1437" s="18"/>
      <c r="C1437" s="18"/>
      <c r="D1437" s="18"/>
      <c r="E1437" s="18"/>
      <c r="F1437" s="323">
        <v>66.25</v>
      </c>
      <c r="G1437" s="323">
        <v>-17.25</v>
      </c>
      <c r="H1437" s="323" t="s">
        <v>1191</v>
      </c>
    </row>
    <row r="1438" spans="1:8">
      <c r="A1438" s="21" t="s">
        <v>1551</v>
      </c>
      <c r="B1438" s="18"/>
      <c r="C1438" s="18"/>
      <c r="D1438" s="18"/>
      <c r="E1438" s="18"/>
      <c r="F1438" s="323">
        <v>66.25</v>
      </c>
      <c r="G1438" s="323">
        <v>-16.25</v>
      </c>
      <c r="H1438" s="323" t="s">
        <v>1191</v>
      </c>
    </row>
    <row r="1439" spans="1:8">
      <c r="A1439" s="21" t="s">
        <v>1552</v>
      </c>
      <c r="B1439" s="18"/>
      <c r="C1439" s="18"/>
      <c r="D1439" s="18"/>
      <c r="E1439" s="18"/>
      <c r="F1439" s="323">
        <v>66.25</v>
      </c>
      <c r="G1439" s="323">
        <v>-15.25</v>
      </c>
      <c r="H1439" s="323" t="s">
        <v>1191</v>
      </c>
    </row>
    <row r="1440" spans="1:8">
      <c r="A1440" s="21" t="s">
        <v>1553</v>
      </c>
      <c r="B1440" s="18"/>
      <c r="C1440" s="18"/>
      <c r="D1440" s="18"/>
      <c r="E1440" s="18"/>
      <c r="F1440" s="323">
        <v>66.25</v>
      </c>
      <c r="G1440" s="323">
        <v>-14.25</v>
      </c>
      <c r="H1440" s="323" t="s">
        <v>1191</v>
      </c>
    </row>
    <row r="1441" spans="1:8">
      <c r="A1441" s="21" t="s">
        <v>1554</v>
      </c>
      <c r="B1441" s="18"/>
      <c r="C1441" s="18"/>
      <c r="D1441" s="18"/>
      <c r="E1441" s="18"/>
      <c r="F1441" s="323">
        <v>66.25</v>
      </c>
      <c r="G1441" s="323">
        <v>-13.25</v>
      </c>
      <c r="H1441" s="323" t="s">
        <v>1191</v>
      </c>
    </row>
    <row r="1442" spans="1:8">
      <c r="A1442" s="21" t="s">
        <v>1555</v>
      </c>
      <c r="B1442" s="18"/>
      <c r="C1442" s="18"/>
      <c r="D1442" s="18"/>
      <c r="E1442" s="18"/>
      <c r="F1442" s="323">
        <v>66.25</v>
      </c>
      <c r="G1442" s="323">
        <v>-12.25</v>
      </c>
      <c r="H1442" s="323" t="s">
        <v>1191</v>
      </c>
    </row>
    <row r="1443" spans="1:8">
      <c r="A1443" s="21" t="s">
        <v>1556</v>
      </c>
      <c r="B1443" s="18"/>
      <c r="C1443" s="18"/>
      <c r="D1443" s="18"/>
      <c r="E1443" s="18"/>
      <c r="F1443" s="323">
        <v>66.25</v>
      </c>
      <c r="G1443" s="323">
        <v>-11.25</v>
      </c>
      <c r="H1443" s="323" t="s">
        <v>1191</v>
      </c>
    </row>
    <row r="1444" spans="1:8">
      <c r="A1444" s="21" t="s">
        <v>1557</v>
      </c>
      <c r="B1444" s="18"/>
      <c r="C1444" s="18"/>
      <c r="D1444" s="18"/>
      <c r="E1444" s="18"/>
      <c r="F1444" s="323">
        <v>66.25</v>
      </c>
      <c r="G1444" s="323">
        <v>-10.25</v>
      </c>
      <c r="H1444" s="323" t="s">
        <v>1319</v>
      </c>
    </row>
    <row r="1445" spans="1:8">
      <c r="A1445" s="21" t="s">
        <v>1558</v>
      </c>
      <c r="B1445" s="18"/>
      <c r="C1445" s="18"/>
      <c r="D1445" s="18"/>
      <c r="E1445" s="18"/>
      <c r="F1445" s="323">
        <v>66.25</v>
      </c>
      <c r="G1445" s="323">
        <v>-9.25</v>
      </c>
      <c r="H1445" s="323" t="s">
        <v>1319</v>
      </c>
    </row>
    <row r="1446" spans="1:8">
      <c r="A1446" s="21" t="s">
        <v>1559</v>
      </c>
      <c r="B1446" s="18"/>
      <c r="C1446" s="18"/>
      <c r="D1446" s="18"/>
      <c r="E1446" s="18"/>
      <c r="F1446" s="323">
        <v>66.25</v>
      </c>
      <c r="G1446" s="323">
        <v>-8.25</v>
      </c>
      <c r="H1446" s="323" t="s">
        <v>1319</v>
      </c>
    </row>
    <row r="1447" spans="1:8">
      <c r="A1447" s="21" t="s">
        <v>1560</v>
      </c>
      <c r="B1447" s="18"/>
      <c r="C1447" s="18"/>
      <c r="D1447" s="18"/>
      <c r="E1447" s="18"/>
      <c r="F1447" s="323">
        <v>66.25</v>
      </c>
      <c r="G1447" s="323">
        <v>-7.25</v>
      </c>
      <c r="H1447" s="323" t="s">
        <v>1319</v>
      </c>
    </row>
    <row r="1448" spans="1:8">
      <c r="A1448" s="21" t="s">
        <v>1561</v>
      </c>
      <c r="B1448" s="18"/>
      <c r="C1448" s="18"/>
      <c r="D1448" s="18"/>
      <c r="E1448" s="18"/>
      <c r="F1448" s="323">
        <v>66.25</v>
      </c>
      <c r="G1448" s="323">
        <v>-6.25</v>
      </c>
      <c r="H1448" s="323" t="s">
        <v>1319</v>
      </c>
    </row>
    <row r="1449" spans="1:8">
      <c r="A1449" s="21" t="s">
        <v>1562</v>
      </c>
      <c r="B1449" s="18"/>
      <c r="C1449" s="18"/>
      <c r="D1449" s="18"/>
      <c r="E1449" s="18"/>
      <c r="F1449" s="323">
        <v>66.25</v>
      </c>
      <c r="G1449" s="323">
        <v>-5.25</v>
      </c>
      <c r="H1449" s="323" t="s">
        <v>1319</v>
      </c>
    </row>
    <row r="1450" spans="1:8">
      <c r="A1450" s="21" t="s">
        <v>1563</v>
      </c>
      <c r="B1450" s="18"/>
      <c r="C1450" s="18"/>
      <c r="D1450" s="18"/>
      <c r="E1450" s="18"/>
      <c r="F1450" s="323">
        <v>66.25</v>
      </c>
      <c r="G1450" s="323">
        <v>-4.25</v>
      </c>
      <c r="H1450" s="323" t="s">
        <v>1319</v>
      </c>
    </row>
    <row r="1451" spans="1:8">
      <c r="A1451" s="21" t="s">
        <v>1564</v>
      </c>
      <c r="B1451" s="18"/>
      <c r="C1451" s="18"/>
      <c r="D1451" s="18"/>
      <c r="E1451" s="18"/>
      <c r="F1451" s="323">
        <v>66.25</v>
      </c>
      <c r="G1451" s="323">
        <v>-3.25</v>
      </c>
      <c r="H1451" s="323" t="s">
        <v>1319</v>
      </c>
    </row>
    <row r="1452" spans="1:8">
      <c r="A1452" s="21" t="s">
        <v>1565</v>
      </c>
      <c r="B1452" s="18"/>
      <c r="C1452" s="18"/>
      <c r="D1452" s="18"/>
      <c r="E1452" s="18"/>
      <c r="F1452" s="323">
        <v>66.25</v>
      </c>
      <c r="G1452" s="323">
        <v>-2.25</v>
      </c>
      <c r="H1452" s="323" t="s">
        <v>1319</v>
      </c>
    </row>
    <row r="1453" spans="1:8">
      <c r="A1453" s="21" t="s">
        <v>1566</v>
      </c>
      <c r="B1453" s="18"/>
      <c r="C1453" s="18"/>
      <c r="D1453" s="18"/>
      <c r="E1453" s="18"/>
      <c r="F1453" s="323">
        <v>66.25</v>
      </c>
      <c r="G1453" s="323">
        <v>-1.25</v>
      </c>
      <c r="H1453" s="323" t="s">
        <v>1319</v>
      </c>
    </row>
    <row r="1454" spans="1:8">
      <c r="A1454" s="21" t="s">
        <v>1567</v>
      </c>
      <c r="B1454" s="18"/>
      <c r="C1454" s="18"/>
      <c r="D1454" s="18"/>
      <c r="E1454" s="18"/>
      <c r="F1454" s="323">
        <v>66.25</v>
      </c>
      <c r="G1454" s="323">
        <v>-0.25</v>
      </c>
      <c r="H1454" s="323" t="s">
        <v>1319</v>
      </c>
    </row>
    <row r="1455" spans="1:8">
      <c r="A1455" s="21" t="s">
        <v>1568</v>
      </c>
      <c r="B1455" s="18"/>
      <c r="C1455" s="18"/>
      <c r="D1455" s="18"/>
      <c r="E1455" s="18"/>
      <c r="F1455" s="323">
        <v>66.25</v>
      </c>
      <c r="G1455" s="323">
        <v>0.75</v>
      </c>
      <c r="H1455" s="323" t="s">
        <v>1319</v>
      </c>
    </row>
    <row r="1456" spans="1:8">
      <c r="A1456" s="21" t="s">
        <v>1569</v>
      </c>
      <c r="B1456" s="18"/>
      <c r="C1456" s="18"/>
      <c r="D1456" s="18"/>
      <c r="E1456" s="18"/>
      <c r="F1456" s="323">
        <v>66.25</v>
      </c>
      <c r="G1456" s="323">
        <v>1.75</v>
      </c>
      <c r="H1456" s="323" t="s">
        <v>1319</v>
      </c>
    </row>
    <row r="1457" spans="1:8">
      <c r="A1457" s="21" t="s">
        <v>1570</v>
      </c>
      <c r="B1457" s="18"/>
      <c r="C1457" s="18"/>
      <c r="D1457" s="18"/>
      <c r="E1457" s="18"/>
      <c r="F1457" s="323">
        <v>66.25</v>
      </c>
      <c r="G1457" s="323">
        <v>2.75</v>
      </c>
      <c r="H1457" s="323" t="s">
        <v>1319</v>
      </c>
    </row>
    <row r="1458" spans="1:8">
      <c r="A1458" s="21" t="s">
        <v>1571</v>
      </c>
      <c r="B1458" s="18"/>
      <c r="C1458" s="18"/>
      <c r="D1458" s="18"/>
      <c r="E1458" s="18"/>
      <c r="F1458" s="323">
        <v>66.25</v>
      </c>
      <c r="G1458" s="323">
        <v>3.75</v>
      </c>
      <c r="H1458" s="323" t="s">
        <v>1319</v>
      </c>
    </row>
    <row r="1459" spans="1:8">
      <c r="A1459" s="21" t="s">
        <v>1572</v>
      </c>
      <c r="B1459" s="18"/>
      <c r="C1459" s="18"/>
      <c r="D1459" s="18"/>
      <c r="E1459" s="18"/>
      <c r="F1459" s="323">
        <v>66.25</v>
      </c>
      <c r="G1459" s="323">
        <v>4.75</v>
      </c>
      <c r="H1459" s="323" t="s">
        <v>1319</v>
      </c>
    </row>
    <row r="1460" spans="1:8">
      <c r="A1460" s="21" t="s">
        <v>1573</v>
      </c>
      <c r="B1460" s="18"/>
      <c r="C1460" s="18"/>
      <c r="D1460" s="18"/>
      <c r="E1460" s="18"/>
      <c r="F1460" s="323">
        <v>66.25</v>
      </c>
      <c r="G1460" s="323">
        <v>5.75</v>
      </c>
      <c r="H1460" s="323" t="s">
        <v>1319</v>
      </c>
    </row>
    <row r="1461" spans="1:8">
      <c r="A1461" s="21" t="s">
        <v>1574</v>
      </c>
      <c r="B1461" s="18"/>
      <c r="C1461" s="18"/>
      <c r="D1461" s="18"/>
      <c r="E1461" s="18"/>
      <c r="F1461" s="323">
        <v>66.25</v>
      </c>
      <c r="G1461" s="323">
        <v>6.75</v>
      </c>
      <c r="H1461" s="323" t="s">
        <v>1319</v>
      </c>
    </row>
    <row r="1462" spans="1:8">
      <c r="A1462" s="21" t="s">
        <v>1575</v>
      </c>
      <c r="B1462" s="18"/>
      <c r="C1462" s="18"/>
      <c r="D1462" s="18"/>
      <c r="E1462" s="18"/>
      <c r="F1462" s="323">
        <v>66.25</v>
      </c>
      <c r="G1462" s="323">
        <v>7.75</v>
      </c>
      <c r="H1462" s="323" t="s">
        <v>1319</v>
      </c>
    </row>
    <row r="1463" spans="1:8">
      <c r="A1463" s="21" t="s">
        <v>1576</v>
      </c>
      <c r="B1463" s="18"/>
      <c r="C1463" s="18"/>
      <c r="D1463" s="18"/>
      <c r="E1463" s="18"/>
      <c r="F1463" s="323">
        <v>66.25</v>
      </c>
      <c r="G1463" s="323">
        <v>8.75</v>
      </c>
      <c r="H1463" s="323" t="s">
        <v>1319</v>
      </c>
    </row>
    <row r="1464" spans="1:8">
      <c r="A1464" s="21" t="s">
        <v>1577</v>
      </c>
      <c r="B1464" s="18"/>
      <c r="C1464" s="18"/>
      <c r="D1464" s="18"/>
      <c r="E1464" s="18"/>
      <c r="F1464" s="323">
        <v>66.25</v>
      </c>
      <c r="G1464" s="323">
        <v>9.75</v>
      </c>
      <c r="H1464" s="323" t="s">
        <v>1319</v>
      </c>
    </row>
    <row r="1465" spans="1:8">
      <c r="A1465" s="21" t="s">
        <v>1578</v>
      </c>
      <c r="B1465" s="18"/>
      <c r="C1465" s="18"/>
      <c r="D1465" s="18"/>
      <c r="E1465" s="18"/>
      <c r="F1465" s="323">
        <v>66.25</v>
      </c>
      <c r="G1465" s="323">
        <v>10.75</v>
      </c>
      <c r="H1465" s="323" t="s">
        <v>1319</v>
      </c>
    </row>
    <row r="1466" spans="1:8">
      <c r="A1466" s="21" t="s">
        <v>1579</v>
      </c>
      <c r="B1466" s="18"/>
      <c r="C1466" s="18"/>
      <c r="D1466" s="18"/>
      <c r="E1466" s="18"/>
      <c r="F1466" s="323">
        <v>66.25</v>
      </c>
      <c r="G1466" s="323">
        <v>11.75</v>
      </c>
      <c r="H1466" s="323" t="s">
        <v>1319</v>
      </c>
    </row>
    <row r="1467" spans="1:8">
      <c r="A1467" s="21" t="s">
        <v>1580</v>
      </c>
      <c r="B1467" s="18"/>
      <c r="C1467" s="18"/>
      <c r="D1467" s="18"/>
      <c r="E1467" s="18"/>
      <c r="F1467" s="323">
        <v>66.25</v>
      </c>
      <c r="G1467" s="323">
        <v>12.75</v>
      </c>
      <c r="H1467" s="323" t="s">
        <v>1319</v>
      </c>
    </row>
    <row r="1468" spans="1:8">
      <c r="A1468" s="21" t="s">
        <v>1581</v>
      </c>
      <c r="B1468" s="18"/>
      <c r="C1468" s="18"/>
      <c r="D1468" s="18"/>
      <c r="E1468" s="18"/>
      <c r="F1468" s="323">
        <v>66.25</v>
      </c>
      <c r="G1468" s="323">
        <v>13.75</v>
      </c>
      <c r="H1468" s="323" t="s">
        <v>1319</v>
      </c>
    </row>
    <row r="1469" spans="1:8">
      <c r="A1469" s="21" t="s">
        <v>1582</v>
      </c>
      <c r="B1469" s="18"/>
      <c r="C1469" s="18"/>
      <c r="D1469" s="18"/>
      <c r="E1469" s="18"/>
      <c r="F1469" s="323">
        <v>66.25</v>
      </c>
      <c r="G1469" s="323">
        <v>14.75</v>
      </c>
      <c r="H1469" s="323" t="s">
        <v>1319</v>
      </c>
    </row>
    <row r="1470" spans="1:8">
      <c r="A1470" s="21" t="s">
        <v>1583</v>
      </c>
      <c r="B1470" s="18"/>
      <c r="C1470" s="18"/>
      <c r="D1470" s="18"/>
      <c r="E1470" s="18"/>
      <c r="F1470" s="323">
        <v>66.75</v>
      </c>
      <c r="G1470" s="323">
        <v>-17.25</v>
      </c>
      <c r="H1470" s="323" t="s">
        <v>1191</v>
      </c>
    </row>
    <row r="1471" spans="1:8">
      <c r="A1471" s="21" t="s">
        <v>1584</v>
      </c>
      <c r="B1471" s="18"/>
      <c r="C1471" s="18"/>
      <c r="D1471" s="18"/>
      <c r="E1471" s="18"/>
      <c r="F1471" s="323">
        <v>66.75</v>
      </c>
      <c r="G1471" s="323">
        <v>-16.25</v>
      </c>
      <c r="H1471" s="323" t="s">
        <v>1191</v>
      </c>
    </row>
    <row r="1472" spans="1:8">
      <c r="A1472" s="21" t="s">
        <v>1585</v>
      </c>
      <c r="B1472" s="18"/>
      <c r="C1472" s="18"/>
      <c r="D1472" s="18"/>
      <c r="E1472" s="18"/>
      <c r="F1472" s="323">
        <v>66.75</v>
      </c>
      <c r="G1472" s="323">
        <v>-15.25</v>
      </c>
      <c r="H1472" s="323" t="s">
        <v>1191</v>
      </c>
    </row>
    <row r="1473" spans="1:8">
      <c r="A1473" s="21" t="s">
        <v>1586</v>
      </c>
      <c r="B1473" s="18"/>
      <c r="C1473" s="18"/>
      <c r="D1473" s="18"/>
      <c r="E1473" s="18"/>
      <c r="F1473" s="323">
        <v>66.75</v>
      </c>
      <c r="G1473" s="323">
        <v>-14.25</v>
      </c>
      <c r="H1473" s="323" t="s">
        <v>1191</v>
      </c>
    </row>
    <row r="1474" spans="1:8">
      <c r="A1474" s="21" t="s">
        <v>1587</v>
      </c>
      <c r="B1474" s="18"/>
      <c r="C1474" s="18"/>
      <c r="D1474" s="18"/>
      <c r="E1474" s="18"/>
      <c r="F1474" s="323">
        <v>66.75</v>
      </c>
      <c r="G1474" s="323">
        <v>-13.25</v>
      </c>
      <c r="H1474" s="323" t="s">
        <v>1191</v>
      </c>
    </row>
    <row r="1475" spans="1:8">
      <c r="A1475" s="21" t="s">
        <v>1588</v>
      </c>
      <c r="B1475" s="18"/>
      <c r="C1475" s="18"/>
      <c r="D1475" s="18"/>
      <c r="E1475" s="18"/>
      <c r="F1475" s="323">
        <v>66.75</v>
      </c>
      <c r="G1475" s="323">
        <v>-12.25</v>
      </c>
      <c r="H1475" s="323" t="s">
        <v>1191</v>
      </c>
    </row>
    <row r="1476" spans="1:8">
      <c r="A1476" s="21" t="s">
        <v>1589</v>
      </c>
      <c r="B1476" s="18"/>
      <c r="C1476" s="18"/>
      <c r="D1476" s="18"/>
      <c r="E1476" s="18"/>
      <c r="F1476" s="323">
        <v>66.75</v>
      </c>
      <c r="G1476" s="323">
        <v>-11.25</v>
      </c>
      <c r="H1476" s="323" t="s">
        <v>1191</v>
      </c>
    </row>
    <row r="1477" spans="1:8">
      <c r="A1477" s="21" t="s">
        <v>1590</v>
      </c>
      <c r="B1477" s="18"/>
      <c r="C1477" s="18"/>
      <c r="D1477" s="18"/>
      <c r="E1477" s="18"/>
      <c r="F1477" s="323">
        <v>66.75</v>
      </c>
      <c r="G1477" s="323">
        <v>-10.25</v>
      </c>
      <c r="H1477" s="323" t="s">
        <v>1319</v>
      </c>
    </row>
    <row r="1478" spans="1:8">
      <c r="A1478" s="21" t="s">
        <v>1591</v>
      </c>
      <c r="B1478" s="18"/>
      <c r="C1478" s="18"/>
      <c r="D1478" s="18"/>
      <c r="E1478" s="18"/>
      <c r="F1478" s="323">
        <v>66.75</v>
      </c>
      <c r="G1478" s="323">
        <v>-9.25</v>
      </c>
      <c r="H1478" s="323" t="s">
        <v>1319</v>
      </c>
    </row>
    <row r="1479" spans="1:8">
      <c r="A1479" s="21" t="s">
        <v>1592</v>
      </c>
      <c r="B1479" s="18"/>
      <c r="C1479" s="18"/>
      <c r="D1479" s="18"/>
      <c r="E1479" s="18"/>
      <c r="F1479" s="323">
        <v>66.75</v>
      </c>
      <c r="G1479" s="323">
        <v>-8.25</v>
      </c>
      <c r="H1479" s="323" t="s">
        <v>1319</v>
      </c>
    </row>
    <row r="1480" spans="1:8">
      <c r="A1480" s="21" t="s">
        <v>1593</v>
      </c>
      <c r="B1480" s="18"/>
      <c r="C1480" s="18"/>
      <c r="D1480" s="18"/>
      <c r="E1480" s="18"/>
      <c r="F1480" s="323">
        <v>66.75</v>
      </c>
      <c r="G1480" s="323">
        <v>-7.25</v>
      </c>
      <c r="H1480" s="323" t="s">
        <v>1319</v>
      </c>
    </row>
    <row r="1481" spans="1:8">
      <c r="A1481" s="21" t="s">
        <v>1594</v>
      </c>
      <c r="B1481" s="18"/>
      <c r="C1481" s="18"/>
      <c r="D1481" s="18"/>
      <c r="E1481" s="18"/>
      <c r="F1481" s="323">
        <v>66.75</v>
      </c>
      <c r="G1481" s="323">
        <v>-6.25</v>
      </c>
      <c r="H1481" s="323" t="s">
        <v>1319</v>
      </c>
    </row>
    <row r="1482" spans="1:8">
      <c r="A1482" s="21" t="s">
        <v>1595</v>
      </c>
      <c r="B1482" s="18"/>
      <c r="C1482" s="18"/>
      <c r="D1482" s="18"/>
      <c r="E1482" s="18"/>
      <c r="F1482" s="323">
        <v>66.75</v>
      </c>
      <c r="G1482" s="323">
        <v>-5.25</v>
      </c>
      <c r="H1482" s="323" t="s">
        <v>1319</v>
      </c>
    </row>
    <row r="1483" spans="1:8">
      <c r="A1483" s="21" t="s">
        <v>1596</v>
      </c>
      <c r="B1483" s="18"/>
      <c r="C1483" s="18"/>
      <c r="D1483" s="18"/>
      <c r="E1483" s="18"/>
      <c r="F1483" s="323">
        <v>66.75</v>
      </c>
      <c r="G1483" s="323">
        <v>-4.25</v>
      </c>
      <c r="H1483" s="323" t="s">
        <v>1319</v>
      </c>
    </row>
    <row r="1484" spans="1:8">
      <c r="A1484" s="21" t="s">
        <v>1597</v>
      </c>
      <c r="B1484" s="18"/>
      <c r="C1484" s="18"/>
      <c r="D1484" s="18"/>
      <c r="E1484" s="18"/>
      <c r="F1484" s="323">
        <v>66.75</v>
      </c>
      <c r="G1484" s="323">
        <v>-3.25</v>
      </c>
      <c r="H1484" s="323" t="s">
        <v>1319</v>
      </c>
    </row>
    <row r="1485" spans="1:8">
      <c r="A1485" s="21" t="s">
        <v>1598</v>
      </c>
      <c r="B1485" s="18"/>
      <c r="C1485" s="18"/>
      <c r="D1485" s="18"/>
      <c r="E1485" s="18"/>
      <c r="F1485" s="323">
        <v>66.75</v>
      </c>
      <c r="G1485" s="323">
        <v>-2.25</v>
      </c>
      <c r="H1485" s="323" t="s">
        <v>1319</v>
      </c>
    </row>
    <row r="1486" spans="1:8">
      <c r="A1486" s="21" t="s">
        <v>1599</v>
      </c>
      <c r="B1486" s="18"/>
      <c r="C1486" s="18"/>
      <c r="D1486" s="18"/>
      <c r="E1486" s="18"/>
      <c r="F1486" s="323">
        <v>66.75</v>
      </c>
      <c r="G1486" s="323">
        <v>-1.25</v>
      </c>
      <c r="H1486" s="323" t="s">
        <v>1319</v>
      </c>
    </row>
    <row r="1487" spans="1:8">
      <c r="A1487" s="21" t="s">
        <v>1600</v>
      </c>
      <c r="B1487" s="18"/>
      <c r="C1487" s="18"/>
      <c r="D1487" s="18"/>
      <c r="E1487" s="18"/>
      <c r="F1487" s="323">
        <v>66.75</v>
      </c>
      <c r="G1487" s="323">
        <v>-0.25</v>
      </c>
      <c r="H1487" s="323" t="s">
        <v>1319</v>
      </c>
    </row>
    <row r="1488" spans="1:8">
      <c r="A1488" s="21" t="s">
        <v>1601</v>
      </c>
      <c r="B1488" s="18"/>
      <c r="C1488" s="18"/>
      <c r="D1488" s="18"/>
      <c r="E1488" s="18"/>
      <c r="F1488" s="323">
        <v>66.75</v>
      </c>
      <c r="G1488" s="323">
        <v>0.75</v>
      </c>
      <c r="H1488" s="323" t="s">
        <v>1319</v>
      </c>
    </row>
    <row r="1489" spans="1:8">
      <c r="A1489" s="21" t="s">
        <v>1602</v>
      </c>
      <c r="B1489" s="18"/>
      <c r="C1489" s="18"/>
      <c r="D1489" s="18"/>
      <c r="E1489" s="18"/>
      <c r="F1489" s="323">
        <v>66.75</v>
      </c>
      <c r="G1489" s="323">
        <v>1.75</v>
      </c>
      <c r="H1489" s="323" t="s">
        <v>1319</v>
      </c>
    </row>
    <row r="1490" spans="1:8">
      <c r="A1490" s="21" t="s">
        <v>1603</v>
      </c>
      <c r="B1490" s="18"/>
      <c r="C1490" s="18"/>
      <c r="D1490" s="18"/>
      <c r="E1490" s="18"/>
      <c r="F1490" s="323">
        <v>66.75</v>
      </c>
      <c r="G1490" s="323">
        <v>2.75</v>
      </c>
      <c r="H1490" s="323" t="s">
        <v>1319</v>
      </c>
    </row>
    <row r="1491" spans="1:8">
      <c r="A1491" s="21" t="s">
        <v>1604</v>
      </c>
      <c r="B1491" s="18"/>
      <c r="C1491" s="18"/>
      <c r="D1491" s="18"/>
      <c r="E1491" s="18"/>
      <c r="F1491" s="323">
        <v>66.75</v>
      </c>
      <c r="G1491" s="323">
        <v>3.75</v>
      </c>
      <c r="H1491" s="323" t="s">
        <v>1319</v>
      </c>
    </row>
    <row r="1492" spans="1:8">
      <c r="A1492" s="21" t="s">
        <v>1605</v>
      </c>
      <c r="B1492" s="18"/>
      <c r="C1492" s="18"/>
      <c r="D1492" s="18"/>
      <c r="E1492" s="18"/>
      <c r="F1492" s="323">
        <v>66.75</v>
      </c>
      <c r="G1492" s="323">
        <v>4.75</v>
      </c>
      <c r="H1492" s="323" t="s">
        <v>1319</v>
      </c>
    </row>
    <row r="1493" spans="1:8">
      <c r="A1493" s="21" t="s">
        <v>1606</v>
      </c>
      <c r="B1493" s="18"/>
      <c r="C1493" s="18"/>
      <c r="D1493" s="18"/>
      <c r="E1493" s="18"/>
      <c r="F1493" s="323">
        <v>66.75</v>
      </c>
      <c r="G1493" s="323">
        <v>5.75</v>
      </c>
      <c r="H1493" s="323" t="s">
        <v>1319</v>
      </c>
    </row>
    <row r="1494" spans="1:8">
      <c r="A1494" s="21" t="s">
        <v>1607</v>
      </c>
      <c r="B1494" s="18"/>
      <c r="C1494" s="18"/>
      <c r="D1494" s="18"/>
      <c r="E1494" s="18"/>
      <c r="F1494" s="323">
        <v>66.75</v>
      </c>
      <c r="G1494" s="323">
        <v>6.75</v>
      </c>
      <c r="H1494" s="323" t="s">
        <v>1319</v>
      </c>
    </row>
    <row r="1495" spans="1:8">
      <c r="A1495" s="21" t="s">
        <v>1608</v>
      </c>
      <c r="B1495" s="18"/>
      <c r="C1495" s="18"/>
      <c r="D1495" s="18"/>
      <c r="E1495" s="18"/>
      <c r="F1495" s="323">
        <v>66.75</v>
      </c>
      <c r="G1495" s="323">
        <v>7.75</v>
      </c>
      <c r="H1495" s="323" t="s">
        <v>1319</v>
      </c>
    </row>
    <row r="1496" spans="1:8">
      <c r="A1496" s="21" t="s">
        <v>1609</v>
      </c>
      <c r="B1496" s="18"/>
      <c r="C1496" s="18"/>
      <c r="D1496" s="18"/>
      <c r="E1496" s="18"/>
      <c r="F1496" s="323">
        <v>66.75</v>
      </c>
      <c r="G1496" s="323">
        <v>8.75</v>
      </c>
      <c r="H1496" s="323" t="s">
        <v>1319</v>
      </c>
    </row>
    <row r="1497" spans="1:8">
      <c r="A1497" s="21" t="s">
        <v>1610</v>
      </c>
      <c r="B1497" s="18"/>
      <c r="C1497" s="18"/>
      <c r="D1497" s="18"/>
      <c r="E1497" s="18"/>
      <c r="F1497" s="323">
        <v>66.75</v>
      </c>
      <c r="G1497" s="323">
        <v>9.75</v>
      </c>
      <c r="H1497" s="323" t="s">
        <v>1319</v>
      </c>
    </row>
    <row r="1498" spans="1:8">
      <c r="A1498" s="21" t="s">
        <v>1611</v>
      </c>
      <c r="B1498" s="18"/>
      <c r="C1498" s="18"/>
      <c r="D1498" s="18"/>
      <c r="E1498" s="18"/>
      <c r="F1498" s="323">
        <v>66.75</v>
      </c>
      <c r="G1498" s="323">
        <v>10.75</v>
      </c>
      <c r="H1498" s="323" t="s">
        <v>1319</v>
      </c>
    </row>
    <row r="1499" spans="1:8">
      <c r="A1499" s="21" t="s">
        <v>1612</v>
      </c>
      <c r="B1499" s="18"/>
      <c r="C1499" s="18"/>
      <c r="D1499" s="18"/>
      <c r="E1499" s="18"/>
      <c r="F1499" s="323">
        <v>66.75</v>
      </c>
      <c r="G1499" s="323">
        <v>11.75</v>
      </c>
      <c r="H1499" s="323" t="s">
        <v>1319</v>
      </c>
    </row>
    <row r="1500" spans="1:8">
      <c r="A1500" s="21" t="s">
        <v>1613</v>
      </c>
      <c r="B1500" s="18"/>
      <c r="C1500" s="18"/>
      <c r="D1500" s="18"/>
      <c r="E1500" s="18"/>
      <c r="F1500" s="323">
        <v>66.75</v>
      </c>
      <c r="G1500" s="323">
        <v>12.75</v>
      </c>
      <c r="H1500" s="323" t="s">
        <v>1319</v>
      </c>
    </row>
    <row r="1501" spans="1:8">
      <c r="A1501" s="21" t="s">
        <v>1614</v>
      </c>
      <c r="B1501" s="18"/>
      <c r="C1501" s="18"/>
      <c r="D1501" s="18"/>
      <c r="E1501" s="18"/>
      <c r="F1501" s="323">
        <v>66.75</v>
      </c>
      <c r="G1501" s="323">
        <v>13.75</v>
      </c>
      <c r="H1501" s="323" t="s">
        <v>1319</v>
      </c>
    </row>
    <row r="1502" spans="1:8">
      <c r="A1502" s="21" t="s">
        <v>1615</v>
      </c>
      <c r="B1502" s="18"/>
      <c r="C1502" s="18"/>
      <c r="D1502" s="18"/>
      <c r="E1502" s="18"/>
      <c r="F1502" s="323">
        <v>66.75</v>
      </c>
      <c r="G1502" s="323">
        <v>14.75</v>
      </c>
      <c r="H1502" s="323" t="s">
        <v>1319</v>
      </c>
    </row>
    <row r="1503" spans="1:8">
      <c r="A1503" s="21" t="s">
        <v>1616</v>
      </c>
      <c r="B1503" s="18"/>
      <c r="C1503" s="18"/>
      <c r="D1503" s="18"/>
      <c r="E1503" s="18"/>
      <c r="F1503" s="323">
        <v>67.25</v>
      </c>
      <c r="G1503" s="323">
        <v>-17.25</v>
      </c>
      <c r="H1503" s="323" t="s">
        <v>1191</v>
      </c>
    </row>
    <row r="1504" spans="1:8">
      <c r="A1504" s="21" t="s">
        <v>1617</v>
      </c>
      <c r="B1504" s="18"/>
      <c r="C1504" s="18"/>
      <c r="D1504" s="18"/>
      <c r="E1504" s="18"/>
      <c r="F1504" s="323">
        <v>67.25</v>
      </c>
      <c r="G1504" s="323">
        <v>-16.25</v>
      </c>
      <c r="H1504" s="323" t="s">
        <v>1191</v>
      </c>
    </row>
    <row r="1505" spans="1:8">
      <c r="A1505" s="21" t="s">
        <v>1618</v>
      </c>
      <c r="B1505" s="18"/>
      <c r="C1505" s="18"/>
      <c r="D1505" s="18"/>
      <c r="E1505" s="18"/>
      <c r="F1505" s="323">
        <v>67.25</v>
      </c>
      <c r="G1505" s="323">
        <v>-15.25</v>
      </c>
      <c r="H1505" s="323" t="s">
        <v>1191</v>
      </c>
    </row>
    <row r="1506" spans="1:8">
      <c r="A1506" s="21" t="s">
        <v>1619</v>
      </c>
      <c r="B1506" s="18"/>
      <c r="C1506" s="18"/>
      <c r="D1506" s="18"/>
      <c r="E1506" s="18"/>
      <c r="F1506" s="323">
        <v>67.25</v>
      </c>
      <c r="G1506" s="323">
        <v>-14.25</v>
      </c>
      <c r="H1506" s="323" t="s">
        <v>1191</v>
      </c>
    </row>
    <row r="1507" spans="1:8">
      <c r="A1507" s="21" t="s">
        <v>1620</v>
      </c>
      <c r="B1507" s="18"/>
      <c r="C1507" s="18"/>
      <c r="D1507" s="18"/>
      <c r="E1507" s="18"/>
      <c r="F1507" s="323">
        <v>67.25</v>
      </c>
      <c r="G1507" s="323">
        <v>-13.25</v>
      </c>
      <c r="H1507" s="323" t="s">
        <v>1191</v>
      </c>
    </row>
    <row r="1508" spans="1:8">
      <c r="A1508" s="21" t="s">
        <v>1621</v>
      </c>
      <c r="B1508" s="18"/>
      <c r="C1508" s="18"/>
      <c r="D1508" s="18"/>
      <c r="E1508" s="18"/>
      <c r="F1508" s="323">
        <v>67.25</v>
      </c>
      <c r="G1508" s="323">
        <v>-12.25</v>
      </c>
      <c r="H1508" s="323" t="s">
        <v>1191</v>
      </c>
    </row>
    <row r="1509" spans="1:8">
      <c r="A1509" s="21" t="s">
        <v>1622</v>
      </c>
      <c r="B1509" s="18"/>
      <c r="C1509" s="18"/>
      <c r="D1509" s="18"/>
      <c r="E1509" s="18"/>
      <c r="F1509" s="323">
        <v>67.25</v>
      </c>
      <c r="G1509" s="323">
        <v>-11.25</v>
      </c>
      <c r="H1509" s="323" t="s">
        <v>1191</v>
      </c>
    </row>
    <row r="1510" spans="1:8">
      <c r="A1510" s="21" t="s">
        <v>1623</v>
      </c>
      <c r="B1510" s="18"/>
      <c r="C1510" s="18"/>
      <c r="D1510" s="18"/>
      <c r="E1510" s="18"/>
      <c r="F1510" s="323">
        <v>67.25</v>
      </c>
      <c r="G1510" s="323">
        <v>-10.25</v>
      </c>
      <c r="H1510" s="323" t="s">
        <v>1319</v>
      </c>
    </row>
    <row r="1511" spans="1:8">
      <c r="A1511" s="21" t="s">
        <v>1624</v>
      </c>
      <c r="B1511" s="18"/>
      <c r="C1511" s="18"/>
      <c r="D1511" s="18"/>
      <c r="E1511" s="18"/>
      <c r="F1511" s="323">
        <v>67.25</v>
      </c>
      <c r="G1511" s="323">
        <v>-9.25</v>
      </c>
      <c r="H1511" s="323" t="s">
        <v>1319</v>
      </c>
    </row>
    <row r="1512" spans="1:8">
      <c r="A1512" s="21" t="s">
        <v>1625</v>
      </c>
      <c r="B1512" s="18"/>
      <c r="C1512" s="18"/>
      <c r="D1512" s="18"/>
      <c r="E1512" s="18"/>
      <c r="F1512" s="323">
        <v>67.25</v>
      </c>
      <c r="G1512" s="323">
        <v>-8.25</v>
      </c>
      <c r="H1512" s="323" t="s">
        <v>1319</v>
      </c>
    </row>
    <row r="1513" spans="1:8">
      <c r="A1513" s="21" t="s">
        <v>1626</v>
      </c>
      <c r="B1513" s="18"/>
      <c r="C1513" s="18"/>
      <c r="D1513" s="18"/>
      <c r="E1513" s="18"/>
      <c r="F1513" s="323">
        <v>67.25</v>
      </c>
      <c r="G1513" s="323">
        <v>-7.25</v>
      </c>
      <c r="H1513" s="323" t="s">
        <v>1319</v>
      </c>
    </row>
    <row r="1514" spans="1:8">
      <c r="A1514" s="21" t="s">
        <v>1627</v>
      </c>
      <c r="B1514" s="18"/>
      <c r="C1514" s="18"/>
      <c r="D1514" s="18"/>
      <c r="E1514" s="18"/>
      <c r="F1514" s="323">
        <v>67.25</v>
      </c>
      <c r="G1514" s="323">
        <v>-6.25</v>
      </c>
      <c r="H1514" s="323" t="s">
        <v>1319</v>
      </c>
    </row>
    <row r="1515" spans="1:8">
      <c r="A1515" s="21" t="s">
        <v>1628</v>
      </c>
      <c r="B1515" s="18"/>
      <c r="C1515" s="18"/>
      <c r="D1515" s="18"/>
      <c r="E1515" s="18"/>
      <c r="F1515" s="323">
        <v>67.25</v>
      </c>
      <c r="G1515" s="323">
        <v>-5.25</v>
      </c>
      <c r="H1515" s="323" t="s">
        <v>1319</v>
      </c>
    </row>
    <row r="1516" spans="1:8">
      <c r="A1516" s="21" t="s">
        <v>1629</v>
      </c>
      <c r="B1516" s="18"/>
      <c r="C1516" s="18"/>
      <c r="D1516" s="18"/>
      <c r="E1516" s="18"/>
      <c r="F1516" s="323">
        <v>67.25</v>
      </c>
      <c r="G1516" s="323">
        <v>-4.25</v>
      </c>
      <c r="H1516" s="323" t="s">
        <v>1319</v>
      </c>
    </row>
    <row r="1517" spans="1:8">
      <c r="A1517" s="21" t="s">
        <v>1630</v>
      </c>
      <c r="B1517" s="18"/>
      <c r="C1517" s="18"/>
      <c r="D1517" s="18"/>
      <c r="E1517" s="18"/>
      <c r="F1517" s="323">
        <v>67.25</v>
      </c>
      <c r="G1517" s="323">
        <v>-3.25</v>
      </c>
      <c r="H1517" s="323" t="s">
        <v>1319</v>
      </c>
    </row>
    <row r="1518" spans="1:8">
      <c r="A1518" s="21" t="s">
        <v>1631</v>
      </c>
      <c r="B1518" s="18"/>
      <c r="C1518" s="18"/>
      <c r="D1518" s="18"/>
      <c r="E1518" s="18"/>
      <c r="F1518" s="323">
        <v>67.25</v>
      </c>
      <c r="G1518" s="323">
        <v>-2.25</v>
      </c>
      <c r="H1518" s="323" t="s">
        <v>1319</v>
      </c>
    </row>
    <row r="1519" spans="1:8">
      <c r="A1519" s="21" t="s">
        <v>1632</v>
      </c>
      <c r="B1519" s="18"/>
      <c r="C1519" s="18"/>
      <c r="D1519" s="18"/>
      <c r="E1519" s="18"/>
      <c r="F1519" s="323">
        <v>67.25</v>
      </c>
      <c r="G1519" s="323">
        <v>-1.25</v>
      </c>
      <c r="H1519" s="323" t="s">
        <v>1319</v>
      </c>
    </row>
    <row r="1520" spans="1:8">
      <c r="A1520" s="21" t="s">
        <v>1633</v>
      </c>
      <c r="B1520" s="18"/>
      <c r="C1520" s="18"/>
      <c r="D1520" s="18"/>
      <c r="E1520" s="18"/>
      <c r="F1520" s="323">
        <v>67.25</v>
      </c>
      <c r="G1520" s="323">
        <v>-0.25</v>
      </c>
      <c r="H1520" s="323" t="s">
        <v>1319</v>
      </c>
    </row>
    <row r="1521" spans="1:8">
      <c r="A1521" s="21" t="s">
        <v>1634</v>
      </c>
      <c r="B1521" s="18"/>
      <c r="C1521" s="18"/>
      <c r="D1521" s="18"/>
      <c r="E1521" s="18"/>
      <c r="F1521" s="323">
        <v>67.25</v>
      </c>
      <c r="G1521" s="323">
        <v>0.75</v>
      </c>
      <c r="H1521" s="323" t="s">
        <v>1319</v>
      </c>
    </row>
    <row r="1522" spans="1:8">
      <c r="A1522" s="21" t="s">
        <v>1635</v>
      </c>
      <c r="B1522" s="18"/>
      <c r="C1522" s="18"/>
      <c r="D1522" s="18"/>
      <c r="E1522" s="18"/>
      <c r="F1522" s="323">
        <v>67.25</v>
      </c>
      <c r="G1522" s="323">
        <v>1.75</v>
      </c>
      <c r="H1522" s="323" t="s">
        <v>1319</v>
      </c>
    </row>
    <row r="1523" spans="1:8">
      <c r="A1523" s="21" t="s">
        <v>1636</v>
      </c>
      <c r="B1523" s="18"/>
      <c r="C1523" s="18"/>
      <c r="D1523" s="18"/>
      <c r="E1523" s="18"/>
      <c r="F1523" s="323">
        <v>67.25</v>
      </c>
      <c r="G1523" s="323">
        <v>2.75</v>
      </c>
      <c r="H1523" s="323" t="s">
        <v>1319</v>
      </c>
    </row>
    <row r="1524" spans="1:8">
      <c r="A1524" s="21" t="s">
        <v>1637</v>
      </c>
      <c r="B1524" s="18"/>
      <c r="C1524" s="18"/>
      <c r="D1524" s="18"/>
      <c r="E1524" s="18"/>
      <c r="F1524" s="323">
        <v>67.25</v>
      </c>
      <c r="G1524" s="323">
        <v>3.75</v>
      </c>
      <c r="H1524" s="323" t="s">
        <v>1319</v>
      </c>
    </row>
    <row r="1525" spans="1:8">
      <c r="A1525" s="21" t="s">
        <v>1638</v>
      </c>
      <c r="B1525" s="18"/>
      <c r="C1525" s="18"/>
      <c r="D1525" s="18"/>
      <c r="E1525" s="18"/>
      <c r="F1525" s="323">
        <v>67.25</v>
      </c>
      <c r="G1525" s="323">
        <v>4.75</v>
      </c>
      <c r="H1525" s="323" t="s">
        <v>1319</v>
      </c>
    </row>
    <row r="1526" spans="1:8">
      <c r="A1526" s="21" t="s">
        <v>1639</v>
      </c>
      <c r="B1526" s="18"/>
      <c r="C1526" s="18"/>
      <c r="D1526" s="18"/>
      <c r="E1526" s="18"/>
      <c r="F1526" s="323">
        <v>67.25</v>
      </c>
      <c r="G1526" s="323">
        <v>5.75</v>
      </c>
      <c r="H1526" s="323" t="s">
        <v>1319</v>
      </c>
    </row>
    <row r="1527" spans="1:8">
      <c r="A1527" s="21" t="s">
        <v>1640</v>
      </c>
      <c r="B1527" s="18"/>
      <c r="C1527" s="18"/>
      <c r="D1527" s="18"/>
      <c r="E1527" s="18"/>
      <c r="F1527" s="323">
        <v>67.25</v>
      </c>
      <c r="G1527" s="323">
        <v>6.75</v>
      </c>
      <c r="H1527" s="323" t="s">
        <v>1319</v>
      </c>
    </row>
    <row r="1528" spans="1:8">
      <c r="A1528" s="21" t="s">
        <v>1641</v>
      </c>
      <c r="B1528" s="18"/>
      <c r="C1528" s="18"/>
      <c r="D1528" s="18"/>
      <c r="E1528" s="18"/>
      <c r="F1528" s="323">
        <v>67.25</v>
      </c>
      <c r="G1528" s="323">
        <v>7.75</v>
      </c>
      <c r="H1528" s="323" t="s">
        <v>1319</v>
      </c>
    </row>
    <row r="1529" spans="1:8">
      <c r="A1529" s="21" t="s">
        <v>1642</v>
      </c>
      <c r="B1529" s="18"/>
      <c r="C1529" s="18"/>
      <c r="D1529" s="18"/>
      <c r="E1529" s="18"/>
      <c r="F1529" s="323">
        <v>67.25</v>
      </c>
      <c r="G1529" s="323">
        <v>8.75</v>
      </c>
      <c r="H1529" s="323" t="s">
        <v>1319</v>
      </c>
    </row>
    <row r="1530" spans="1:8">
      <c r="A1530" s="21" t="s">
        <v>1643</v>
      </c>
      <c r="B1530" s="18"/>
      <c r="C1530" s="18"/>
      <c r="D1530" s="18"/>
      <c r="E1530" s="18"/>
      <c r="F1530" s="323">
        <v>67.25</v>
      </c>
      <c r="G1530" s="323">
        <v>9.75</v>
      </c>
      <c r="H1530" s="323" t="s">
        <v>1319</v>
      </c>
    </row>
    <row r="1531" spans="1:8">
      <c r="A1531" s="21" t="s">
        <v>1644</v>
      </c>
      <c r="B1531" s="18"/>
      <c r="C1531" s="18"/>
      <c r="D1531" s="18"/>
      <c r="E1531" s="18"/>
      <c r="F1531" s="323">
        <v>67.25</v>
      </c>
      <c r="G1531" s="323">
        <v>10.75</v>
      </c>
      <c r="H1531" s="323" t="s">
        <v>1319</v>
      </c>
    </row>
    <row r="1532" spans="1:8">
      <c r="A1532" s="21" t="s">
        <v>1645</v>
      </c>
      <c r="B1532" s="18"/>
      <c r="C1532" s="18"/>
      <c r="D1532" s="18"/>
      <c r="E1532" s="18"/>
      <c r="F1532" s="323">
        <v>67.25</v>
      </c>
      <c r="G1532" s="323">
        <v>11.75</v>
      </c>
      <c r="H1532" s="323" t="s">
        <v>1319</v>
      </c>
    </row>
    <row r="1533" spans="1:8">
      <c r="A1533" s="21" t="s">
        <v>1646</v>
      </c>
      <c r="B1533" s="18"/>
      <c r="C1533" s="18"/>
      <c r="D1533" s="18"/>
      <c r="E1533" s="18"/>
      <c r="F1533" s="323">
        <v>67.25</v>
      </c>
      <c r="G1533" s="323">
        <v>12.75</v>
      </c>
      <c r="H1533" s="323" t="s">
        <v>1319</v>
      </c>
    </row>
    <row r="1534" spans="1:8">
      <c r="A1534" s="21" t="s">
        <v>1647</v>
      </c>
      <c r="B1534" s="18"/>
      <c r="C1534" s="18"/>
      <c r="D1534" s="18"/>
      <c r="E1534" s="18"/>
      <c r="F1534" s="323">
        <v>67.25</v>
      </c>
      <c r="G1534" s="323">
        <v>13.75</v>
      </c>
      <c r="H1534" s="323" t="s">
        <v>1319</v>
      </c>
    </row>
    <row r="1535" spans="1:8">
      <c r="A1535" s="21" t="s">
        <v>1648</v>
      </c>
      <c r="B1535" s="18"/>
      <c r="C1535" s="18"/>
      <c r="D1535" s="18"/>
      <c r="E1535" s="18"/>
      <c r="F1535" s="323">
        <v>67.25</v>
      </c>
      <c r="G1535" s="323">
        <v>14.75</v>
      </c>
      <c r="H1535" s="323" t="s">
        <v>1319</v>
      </c>
    </row>
    <row r="1536" spans="1:8">
      <c r="A1536" s="21" t="s">
        <v>1649</v>
      </c>
      <c r="B1536" s="18"/>
      <c r="C1536" s="18"/>
      <c r="D1536" s="18"/>
      <c r="E1536" s="18"/>
      <c r="F1536" s="323">
        <v>67.75</v>
      </c>
      <c r="G1536" s="323">
        <v>-17.25</v>
      </c>
      <c r="H1536" s="323" t="s">
        <v>1191</v>
      </c>
    </row>
    <row r="1537" spans="1:8">
      <c r="A1537" s="21" t="s">
        <v>1650</v>
      </c>
      <c r="B1537" s="18"/>
      <c r="C1537" s="18"/>
      <c r="D1537" s="18"/>
      <c r="E1537" s="18"/>
      <c r="F1537" s="323">
        <v>67.75</v>
      </c>
      <c r="G1537" s="323">
        <v>-16.25</v>
      </c>
      <c r="H1537" s="323" t="s">
        <v>1191</v>
      </c>
    </row>
    <row r="1538" spans="1:8">
      <c r="A1538" s="21" t="s">
        <v>1651</v>
      </c>
      <c r="B1538" s="18"/>
      <c r="C1538" s="18"/>
      <c r="D1538" s="18"/>
      <c r="E1538" s="18"/>
      <c r="F1538" s="323">
        <v>67.75</v>
      </c>
      <c r="G1538" s="323">
        <v>-15.25</v>
      </c>
      <c r="H1538" s="323" t="s">
        <v>1191</v>
      </c>
    </row>
    <row r="1539" spans="1:8">
      <c r="A1539" s="21" t="s">
        <v>1652</v>
      </c>
      <c r="B1539" s="18"/>
      <c r="C1539" s="18"/>
      <c r="D1539" s="18"/>
      <c r="E1539" s="18"/>
      <c r="F1539" s="323">
        <v>67.75</v>
      </c>
      <c r="G1539" s="323">
        <v>-14.25</v>
      </c>
      <c r="H1539" s="323" t="s">
        <v>1191</v>
      </c>
    </row>
    <row r="1540" spans="1:8">
      <c r="A1540" s="21" t="s">
        <v>1653</v>
      </c>
      <c r="B1540" s="18"/>
      <c r="C1540" s="18"/>
      <c r="D1540" s="18"/>
      <c r="E1540" s="18"/>
      <c r="F1540" s="323">
        <v>67.75</v>
      </c>
      <c r="G1540" s="323">
        <v>-13.25</v>
      </c>
      <c r="H1540" s="323" t="s">
        <v>1191</v>
      </c>
    </row>
    <row r="1541" spans="1:8">
      <c r="A1541" s="21" t="s">
        <v>1654</v>
      </c>
      <c r="B1541" s="18"/>
      <c r="C1541" s="18"/>
      <c r="D1541" s="18"/>
      <c r="E1541" s="18"/>
      <c r="F1541" s="323">
        <v>67.75</v>
      </c>
      <c r="G1541" s="323">
        <v>-12.25</v>
      </c>
      <c r="H1541" s="323" t="s">
        <v>1191</v>
      </c>
    </row>
    <row r="1542" spans="1:8">
      <c r="A1542" s="21" t="s">
        <v>1655</v>
      </c>
      <c r="B1542" s="18"/>
      <c r="C1542" s="18"/>
      <c r="D1542" s="18"/>
      <c r="E1542" s="18"/>
      <c r="F1542" s="323">
        <v>67.75</v>
      </c>
      <c r="G1542" s="323">
        <v>-11.25</v>
      </c>
      <c r="H1542" s="323" t="s">
        <v>1191</v>
      </c>
    </row>
    <row r="1543" spans="1:8">
      <c r="A1543" s="21" t="s">
        <v>1656</v>
      </c>
      <c r="B1543" s="18"/>
      <c r="C1543" s="18"/>
      <c r="D1543" s="18"/>
      <c r="E1543" s="18"/>
      <c r="F1543" s="323">
        <v>67.75</v>
      </c>
      <c r="G1543" s="323">
        <v>-10.25</v>
      </c>
      <c r="H1543" s="323" t="s">
        <v>1319</v>
      </c>
    </row>
    <row r="1544" spans="1:8">
      <c r="A1544" s="21" t="s">
        <v>1657</v>
      </c>
      <c r="B1544" s="18"/>
      <c r="C1544" s="18"/>
      <c r="D1544" s="18"/>
      <c r="E1544" s="18"/>
      <c r="F1544" s="323">
        <v>67.75</v>
      </c>
      <c r="G1544" s="323">
        <v>-9.25</v>
      </c>
      <c r="H1544" s="323" t="s">
        <v>1319</v>
      </c>
    </row>
    <row r="1545" spans="1:8">
      <c r="A1545" s="21" t="s">
        <v>1658</v>
      </c>
      <c r="B1545" s="18"/>
      <c r="C1545" s="18"/>
      <c r="D1545" s="18"/>
      <c r="E1545" s="18"/>
      <c r="F1545" s="323">
        <v>67.75</v>
      </c>
      <c r="G1545" s="323">
        <v>-8.25</v>
      </c>
      <c r="H1545" s="323" t="s">
        <v>1319</v>
      </c>
    </row>
    <row r="1546" spans="1:8">
      <c r="A1546" s="21" t="s">
        <v>1659</v>
      </c>
      <c r="B1546" s="18"/>
      <c r="C1546" s="18"/>
      <c r="D1546" s="18"/>
      <c r="E1546" s="18"/>
      <c r="F1546" s="323">
        <v>67.75</v>
      </c>
      <c r="G1546" s="323">
        <v>-7.25</v>
      </c>
      <c r="H1546" s="323" t="s">
        <v>1319</v>
      </c>
    </row>
    <row r="1547" spans="1:8">
      <c r="A1547" s="21" t="s">
        <v>1660</v>
      </c>
      <c r="B1547" s="18"/>
      <c r="C1547" s="18"/>
      <c r="D1547" s="18"/>
      <c r="E1547" s="18"/>
      <c r="F1547" s="323">
        <v>67.75</v>
      </c>
      <c r="G1547" s="323">
        <v>-6.25</v>
      </c>
      <c r="H1547" s="323" t="s">
        <v>1319</v>
      </c>
    </row>
    <row r="1548" spans="1:8">
      <c r="A1548" s="21" t="s">
        <v>1661</v>
      </c>
      <c r="B1548" s="18"/>
      <c r="C1548" s="18"/>
      <c r="D1548" s="18"/>
      <c r="E1548" s="18"/>
      <c r="F1548" s="323">
        <v>67.75</v>
      </c>
      <c r="G1548" s="323">
        <v>-5.25</v>
      </c>
      <c r="H1548" s="323" t="s">
        <v>1319</v>
      </c>
    </row>
    <row r="1549" spans="1:8">
      <c r="A1549" s="21" t="s">
        <v>1662</v>
      </c>
      <c r="B1549" s="18"/>
      <c r="C1549" s="18"/>
      <c r="D1549" s="18"/>
      <c r="E1549" s="18"/>
      <c r="F1549" s="323">
        <v>67.75</v>
      </c>
      <c r="G1549" s="323">
        <v>-4.25</v>
      </c>
      <c r="H1549" s="323" t="s">
        <v>1319</v>
      </c>
    </row>
    <row r="1550" spans="1:8">
      <c r="A1550" s="21" t="s">
        <v>1663</v>
      </c>
      <c r="B1550" s="18"/>
      <c r="C1550" s="18"/>
      <c r="D1550" s="18"/>
      <c r="E1550" s="18"/>
      <c r="F1550" s="323">
        <v>67.75</v>
      </c>
      <c r="G1550" s="323">
        <v>-3.25</v>
      </c>
      <c r="H1550" s="323" t="s">
        <v>1319</v>
      </c>
    </row>
    <row r="1551" spans="1:8">
      <c r="A1551" s="21" t="s">
        <v>1664</v>
      </c>
      <c r="B1551" s="18"/>
      <c r="C1551" s="18"/>
      <c r="D1551" s="18"/>
      <c r="E1551" s="18"/>
      <c r="F1551" s="323">
        <v>67.75</v>
      </c>
      <c r="G1551" s="323">
        <v>-2.25</v>
      </c>
      <c r="H1551" s="323" t="s">
        <v>1319</v>
      </c>
    </row>
    <row r="1552" spans="1:8">
      <c r="A1552" s="21" t="s">
        <v>1665</v>
      </c>
      <c r="B1552" s="18"/>
      <c r="C1552" s="18"/>
      <c r="D1552" s="18"/>
      <c r="E1552" s="18"/>
      <c r="F1552" s="323">
        <v>67.75</v>
      </c>
      <c r="G1552" s="323">
        <v>-1.25</v>
      </c>
      <c r="H1552" s="323" t="s">
        <v>1319</v>
      </c>
    </row>
    <row r="1553" spans="1:8">
      <c r="A1553" s="21" t="s">
        <v>1666</v>
      </c>
      <c r="B1553" s="18"/>
      <c r="C1553" s="18"/>
      <c r="D1553" s="18"/>
      <c r="E1553" s="18"/>
      <c r="F1553" s="323">
        <v>67.75</v>
      </c>
      <c r="G1553" s="323">
        <v>-0.25</v>
      </c>
      <c r="H1553" s="323" t="s">
        <v>1319</v>
      </c>
    </row>
    <row r="1554" spans="1:8">
      <c r="A1554" s="21" t="s">
        <v>1667</v>
      </c>
      <c r="B1554" s="18"/>
      <c r="C1554" s="18"/>
      <c r="D1554" s="18"/>
      <c r="E1554" s="18"/>
      <c r="F1554" s="323">
        <v>67.75</v>
      </c>
      <c r="G1554" s="323">
        <v>0.75</v>
      </c>
      <c r="H1554" s="323" t="s">
        <v>1319</v>
      </c>
    </row>
    <row r="1555" spans="1:8">
      <c r="A1555" s="21" t="s">
        <v>1668</v>
      </c>
      <c r="B1555" s="18"/>
      <c r="C1555" s="18"/>
      <c r="D1555" s="18"/>
      <c r="E1555" s="18"/>
      <c r="F1555" s="323">
        <v>67.75</v>
      </c>
      <c r="G1555" s="323">
        <v>1.75</v>
      </c>
      <c r="H1555" s="323" t="s">
        <v>1319</v>
      </c>
    </row>
    <row r="1556" spans="1:8">
      <c r="A1556" s="21" t="s">
        <v>1669</v>
      </c>
      <c r="B1556" s="18"/>
      <c r="C1556" s="18"/>
      <c r="D1556" s="18"/>
      <c r="E1556" s="18"/>
      <c r="F1556" s="323">
        <v>67.75</v>
      </c>
      <c r="G1556" s="323">
        <v>2.75</v>
      </c>
      <c r="H1556" s="323" t="s">
        <v>1319</v>
      </c>
    </row>
    <row r="1557" spans="1:8">
      <c r="A1557" s="21" t="s">
        <v>1670</v>
      </c>
      <c r="B1557" s="18"/>
      <c r="C1557" s="18"/>
      <c r="D1557" s="18"/>
      <c r="E1557" s="18"/>
      <c r="F1557" s="323">
        <v>67.75</v>
      </c>
      <c r="G1557" s="323">
        <v>3.75</v>
      </c>
      <c r="H1557" s="323" t="s">
        <v>1319</v>
      </c>
    </row>
    <row r="1558" spans="1:8">
      <c r="A1558" s="21" t="s">
        <v>1671</v>
      </c>
      <c r="B1558" s="18"/>
      <c r="C1558" s="18"/>
      <c r="D1558" s="18"/>
      <c r="E1558" s="18"/>
      <c r="F1558" s="323">
        <v>67.75</v>
      </c>
      <c r="G1558" s="323">
        <v>4.75</v>
      </c>
      <c r="H1558" s="323" t="s">
        <v>1319</v>
      </c>
    </row>
    <row r="1559" spans="1:8">
      <c r="A1559" s="21" t="s">
        <v>1672</v>
      </c>
      <c r="B1559" s="18"/>
      <c r="C1559" s="18"/>
      <c r="D1559" s="18"/>
      <c r="E1559" s="18"/>
      <c r="F1559" s="323">
        <v>67.75</v>
      </c>
      <c r="G1559" s="323">
        <v>5.75</v>
      </c>
      <c r="H1559" s="323" t="s">
        <v>1319</v>
      </c>
    </row>
    <row r="1560" spans="1:8">
      <c r="A1560" s="21" t="s">
        <v>1673</v>
      </c>
      <c r="B1560" s="18"/>
      <c r="C1560" s="18"/>
      <c r="D1560" s="18"/>
      <c r="E1560" s="18"/>
      <c r="F1560" s="323">
        <v>67.75</v>
      </c>
      <c r="G1560" s="323">
        <v>6.75</v>
      </c>
      <c r="H1560" s="323" t="s">
        <v>1319</v>
      </c>
    </row>
    <row r="1561" spans="1:8">
      <c r="A1561" s="21" t="s">
        <v>1674</v>
      </c>
      <c r="B1561" s="18"/>
      <c r="C1561" s="18"/>
      <c r="D1561" s="18"/>
      <c r="E1561" s="18"/>
      <c r="F1561" s="323">
        <v>67.75</v>
      </c>
      <c r="G1561" s="323">
        <v>7.75</v>
      </c>
      <c r="H1561" s="323" t="s">
        <v>1319</v>
      </c>
    </row>
    <row r="1562" spans="1:8">
      <c r="A1562" s="21" t="s">
        <v>1675</v>
      </c>
      <c r="B1562" s="18"/>
      <c r="C1562" s="18"/>
      <c r="D1562" s="18"/>
      <c r="E1562" s="18"/>
      <c r="F1562" s="323">
        <v>67.75</v>
      </c>
      <c r="G1562" s="323">
        <v>8.75</v>
      </c>
      <c r="H1562" s="323" t="s">
        <v>1319</v>
      </c>
    </row>
    <row r="1563" spans="1:8">
      <c r="A1563" s="21" t="s">
        <v>1676</v>
      </c>
      <c r="B1563" s="18"/>
      <c r="C1563" s="18"/>
      <c r="D1563" s="18"/>
      <c r="E1563" s="18"/>
      <c r="F1563" s="323">
        <v>67.75</v>
      </c>
      <c r="G1563" s="323">
        <v>9.75</v>
      </c>
      <c r="H1563" s="323" t="s">
        <v>1319</v>
      </c>
    </row>
    <row r="1564" spans="1:8">
      <c r="A1564" s="21" t="s">
        <v>1677</v>
      </c>
      <c r="B1564" s="18"/>
      <c r="C1564" s="18"/>
      <c r="D1564" s="18"/>
      <c r="E1564" s="18"/>
      <c r="F1564" s="323">
        <v>67.75</v>
      </c>
      <c r="G1564" s="323">
        <v>10.75</v>
      </c>
      <c r="H1564" s="323" t="s">
        <v>1319</v>
      </c>
    </row>
    <row r="1565" spans="1:8">
      <c r="A1565" s="21" t="s">
        <v>1678</v>
      </c>
      <c r="B1565" s="18"/>
      <c r="C1565" s="18"/>
      <c r="D1565" s="18"/>
      <c r="E1565" s="18"/>
      <c r="F1565" s="323">
        <v>67.75</v>
      </c>
      <c r="G1565" s="323">
        <v>11.75</v>
      </c>
      <c r="H1565" s="323" t="s">
        <v>1319</v>
      </c>
    </row>
    <row r="1566" spans="1:8">
      <c r="A1566" s="21" t="s">
        <v>1679</v>
      </c>
      <c r="B1566" s="18"/>
      <c r="C1566" s="18"/>
      <c r="D1566" s="18"/>
      <c r="E1566" s="18"/>
      <c r="F1566" s="323">
        <v>67.75</v>
      </c>
      <c r="G1566" s="323">
        <v>12.75</v>
      </c>
      <c r="H1566" s="323" t="s">
        <v>1319</v>
      </c>
    </row>
    <row r="1567" spans="1:8">
      <c r="A1567" s="21" t="s">
        <v>1680</v>
      </c>
      <c r="B1567" s="18"/>
      <c r="C1567" s="18"/>
      <c r="D1567" s="18"/>
      <c r="E1567" s="18"/>
      <c r="F1567" s="323">
        <v>67.75</v>
      </c>
      <c r="G1567" s="323">
        <v>13.75</v>
      </c>
      <c r="H1567" s="323" t="s">
        <v>1319</v>
      </c>
    </row>
    <row r="1568" spans="1:8">
      <c r="A1568" s="21" t="s">
        <v>1681</v>
      </c>
      <c r="B1568" s="18"/>
      <c r="C1568" s="18"/>
      <c r="D1568" s="18"/>
      <c r="E1568" s="18"/>
      <c r="F1568" s="323">
        <v>67.75</v>
      </c>
      <c r="G1568" s="323">
        <v>14.75</v>
      </c>
      <c r="H1568" s="323" t="s">
        <v>1319</v>
      </c>
    </row>
    <row r="1569" spans="1:8">
      <c r="A1569" s="21" t="s">
        <v>1682</v>
      </c>
      <c r="B1569" s="18"/>
      <c r="C1569" s="18"/>
      <c r="D1569" s="18"/>
      <c r="E1569" s="18"/>
      <c r="F1569" s="323">
        <v>68.25</v>
      </c>
      <c r="G1569" s="323">
        <v>-17.25</v>
      </c>
      <c r="H1569" s="323" t="s">
        <v>1191</v>
      </c>
    </row>
    <row r="1570" spans="1:8">
      <c r="A1570" s="21" t="s">
        <v>1683</v>
      </c>
      <c r="B1570" s="18"/>
      <c r="C1570" s="18"/>
      <c r="D1570" s="18"/>
      <c r="E1570" s="18"/>
      <c r="F1570" s="323">
        <v>68.25</v>
      </c>
      <c r="G1570" s="323">
        <v>-16.25</v>
      </c>
      <c r="H1570" s="323" t="s">
        <v>1191</v>
      </c>
    </row>
    <row r="1571" spans="1:8">
      <c r="A1571" s="21" t="s">
        <v>1684</v>
      </c>
      <c r="B1571" s="18"/>
      <c r="C1571" s="18"/>
      <c r="D1571" s="18"/>
      <c r="E1571" s="18"/>
      <c r="F1571" s="323">
        <v>68.25</v>
      </c>
      <c r="G1571" s="323">
        <v>-15.25</v>
      </c>
      <c r="H1571" s="323" t="s">
        <v>1191</v>
      </c>
    </row>
    <row r="1572" spans="1:8">
      <c r="A1572" s="21" t="s">
        <v>1685</v>
      </c>
      <c r="B1572" s="18"/>
      <c r="C1572" s="18"/>
      <c r="D1572" s="18"/>
      <c r="E1572" s="18"/>
      <c r="F1572" s="323">
        <v>68.25</v>
      </c>
      <c r="G1572" s="323">
        <v>-14.25</v>
      </c>
      <c r="H1572" s="323" t="s">
        <v>1191</v>
      </c>
    </row>
    <row r="1573" spans="1:8">
      <c r="A1573" s="21" t="s">
        <v>1686</v>
      </c>
      <c r="B1573" s="18"/>
      <c r="C1573" s="18"/>
      <c r="D1573" s="18"/>
      <c r="E1573" s="18"/>
      <c r="F1573" s="323">
        <v>68.25</v>
      </c>
      <c r="G1573" s="323">
        <v>-13.25</v>
      </c>
      <c r="H1573" s="323" t="s">
        <v>1191</v>
      </c>
    </row>
    <row r="1574" spans="1:8">
      <c r="A1574" s="21" t="s">
        <v>1687</v>
      </c>
      <c r="B1574" s="18"/>
      <c r="C1574" s="18"/>
      <c r="D1574" s="18"/>
      <c r="E1574" s="18"/>
      <c r="F1574" s="323">
        <v>68.25</v>
      </c>
      <c r="G1574" s="323">
        <v>-12.25</v>
      </c>
      <c r="H1574" s="323" t="s">
        <v>1191</v>
      </c>
    </row>
    <row r="1575" spans="1:8">
      <c r="A1575" s="21" t="s">
        <v>1688</v>
      </c>
      <c r="B1575" s="18"/>
      <c r="C1575" s="18"/>
      <c r="D1575" s="18"/>
      <c r="E1575" s="18"/>
      <c r="F1575" s="323">
        <v>68.25</v>
      </c>
      <c r="G1575" s="323">
        <v>-11.25</v>
      </c>
      <c r="H1575" s="323" t="s">
        <v>1191</v>
      </c>
    </row>
    <row r="1576" spans="1:8">
      <c r="A1576" s="21" t="s">
        <v>1689</v>
      </c>
      <c r="B1576" s="18"/>
      <c r="C1576" s="18"/>
      <c r="D1576" s="18"/>
      <c r="E1576" s="18"/>
      <c r="F1576" s="323">
        <v>68.25</v>
      </c>
      <c r="G1576" s="323">
        <v>-10.25</v>
      </c>
      <c r="H1576" s="323" t="s">
        <v>1319</v>
      </c>
    </row>
    <row r="1577" spans="1:8">
      <c r="A1577" s="21" t="s">
        <v>1690</v>
      </c>
      <c r="B1577" s="18"/>
      <c r="C1577" s="18"/>
      <c r="D1577" s="18"/>
      <c r="E1577" s="18"/>
      <c r="F1577" s="323">
        <v>68.25</v>
      </c>
      <c r="G1577" s="323">
        <v>-9.25</v>
      </c>
      <c r="H1577" s="323" t="s">
        <v>1319</v>
      </c>
    </row>
    <row r="1578" spans="1:8">
      <c r="A1578" s="21" t="s">
        <v>1691</v>
      </c>
      <c r="B1578" s="18"/>
      <c r="C1578" s="18"/>
      <c r="D1578" s="18"/>
      <c r="E1578" s="18"/>
      <c r="F1578" s="323">
        <v>68.25</v>
      </c>
      <c r="G1578" s="323">
        <v>-8.25</v>
      </c>
      <c r="H1578" s="323" t="s">
        <v>1319</v>
      </c>
    </row>
    <row r="1579" spans="1:8">
      <c r="A1579" s="21" t="s">
        <v>1692</v>
      </c>
      <c r="B1579" s="18"/>
      <c r="C1579" s="18"/>
      <c r="D1579" s="18"/>
      <c r="E1579" s="18"/>
      <c r="F1579" s="323">
        <v>68.25</v>
      </c>
      <c r="G1579" s="323">
        <v>-7.25</v>
      </c>
      <c r="H1579" s="323" t="s">
        <v>1319</v>
      </c>
    </row>
    <row r="1580" spans="1:8">
      <c r="A1580" s="21" t="s">
        <v>1693</v>
      </c>
      <c r="B1580" s="18"/>
      <c r="C1580" s="18"/>
      <c r="D1580" s="18"/>
      <c r="E1580" s="18"/>
      <c r="F1580" s="323">
        <v>68.25</v>
      </c>
      <c r="G1580" s="323">
        <v>-6.25</v>
      </c>
      <c r="H1580" s="323" t="s">
        <v>1319</v>
      </c>
    </row>
    <row r="1581" spans="1:8">
      <c r="A1581" s="21" t="s">
        <v>1694</v>
      </c>
      <c r="B1581" s="18"/>
      <c r="C1581" s="18"/>
      <c r="D1581" s="18"/>
      <c r="E1581" s="18"/>
      <c r="F1581" s="323">
        <v>68.25</v>
      </c>
      <c r="G1581" s="323">
        <v>-5.25</v>
      </c>
      <c r="H1581" s="323" t="s">
        <v>1319</v>
      </c>
    </row>
    <row r="1582" spans="1:8">
      <c r="A1582" s="21" t="s">
        <v>1695</v>
      </c>
      <c r="B1582" s="18"/>
      <c r="C1582" s="18"/>
      <c r="D1582" s="18"/>
      <c r="E1582" s="18"/>
      <c r="F1582" s="323">
        <v>68.25</v>
      </c>
      <c r="G1582" s="323">
        <v>-4.25</v>
      </c>
      <c r="H1582" s="323" t="s">
        <v>1319</v>
      </c>
    </row>
    <row r="1583" spans="1:8">
      <c r="A1583" s="21" t="s">
        <v>1696</v>
      </c>
      <c r="B1583" s="18"/>
      <c r="C1583" s="18"/>
      <c r="D1583" s="18"/>
      <c r="E1583" s="18"/>
      <c r="F1583" s="323">
        <v>68.25</v>
      </c>
      <c r="G1583" s="323">
        <v>-3.25</v>
      </c>
      <c r="H1583" s="323" t="s">
        <v>1319</v>
      </c>
    </row>
    <row r="1584" spans="1:8">
      <c r="A1584" s="21" t="s">
        <v>1697</v>
      </c>
      <c r="B1584" s="18"/>
      <c r="C1584" s="18"/>
      <c r="D1584" s="18"/>
      <c r="E1584" s="18"/>
      <c r="F1584" s="323">
        <v>68.25</v>
      </c>
      <c r="G1584" s="323">
        <v>-2.25</v>
      </c>
      <c r="H1584" s="323" t="s">
        <v>1319</v>
      </c>
    </row>
    <row r="1585" spans="1:8">
      <c r="A1585" s="21" t="s">
        <v>1698</v>
      </c>
      <c r="B1585" s="18"/>
      <c r="C1585" s="18"/>
      <c r="D1585" s="18"/>
      <c r="E1585" s="18"/>
      <c r="F1585" s="323">
        <v>68.25</v>
      </c>
      <c r="G1585" s="323">
        <v>-1.25</v>
      </c>
      <c r="H1585" s="323" t="s">
        <v>1319</v>
      </c>
    </row>
    <row r="1586" spans="1:8">
      <c r="A1586" s="21" t="s">
        <v>1699</v>
      </c>
      <c r="B1586" s="18"/>
      <c r="C1586" s="18"/>
      <c r="D1586" s="18"/>
      <c r="E1586" s="18"/>
      <c r="F1586" s="323">
        <v>68.25</v>
      </c>
      <c r="G1586" s="323">
        <v>-0.25</v>
      </c>
      <c r="H1586" s="323" t="s">
        <v>1319</v>
      </c>
    </row>
    <row r="1587" spans="1:8">
      <c r="A1587" s="21" t="s">
        <v>1700</v>
      </c>
      <c r="B1587" s="18"/>
      <c r="C1587" s="18"/>
      <c r="D1587" s="18"/>
      <c r="E1587" s="18"/>
      <c r="F1587" s="323">
        <v>68.25</v>
      </c>
      <c r="G1587" s="323">
        <v>0.75</v>
      </c>
      <c r="H1587" s="323" t="s">
        <v>1319</v>
      </c>
    </row>
    <row r="1588" spans="1:8">
      <c r="A1588" s="21" t="s">
        <v>1701</v>
      </c>
      <c r="B1588" s="18"/>
      <c r="C1588" s="18"/>
      <c r="D1588" s="18"/>
      <c r="E1588" s="18"/>
      <c r="F1588" s="323">
        <v>68.25</v>
      </c>
      <c r="G1588" s="323">
        <v>1.75</v>
      </c>
      <c r="H1588" s="323" t="s">
        <v>1319</v>
      </c>
    </row>
    <row r="1589" spans="1:8">
      <c r="A1589" s="21" t="s">
        <v>1702</v>
      </c>
      <c r="B1589" s="18"/>
      <c r="C1589" s="18"/>
      <c r="D1589" s="18"/>
      <c r="E1589" s="18"/>
      <c r="F1589" s="323">
        <v>68.25</v>
      </c>
      <c r="G1589" s="323">
        <v>2.75</v>
      </c>
      <c r="H1589" s="323" t="s">
        <v>1319</v>
      </c>
    </row>
    <row r="1590" spans="1:8">
      <c r="A1590" s="21" t="s">
        <v>1703</v>
      </c>
      <c r="B1590" s="18"/>
      <c r="C1590" s="18"/>
      <c r="D1590" s="18"/>
      <c r="E1590" s="18"/>
      <c r="F1590" s="323">
        <v>68.25</v>
      </c>
      <c r="G1590" s="323">
        <v>3.75</v>
      </c>
      <c r="H1590" s="323" t="s">
        <v>1319</v>
      </c>
    </row>
    <row r="1591" spans="1:8">
      <c r="A1591" s="21" t="s">
        <v>1704</v>
      </c>
      <c r="B1591" s="18"/>
      <c r="C1591" s="18"/>
      <c r="D1591" s="18"/>
      <c r="E1591" s="18"/>
      <c r="F1591" s="323">
        <v>68.25</v>
      </c>
      <c r="G1591" s="323">
        <v>4.75</v>
      </c>
      <c r="H1591" s="323" t="s">
        <v>1319</v>
      </c>
    </row>
    <row r="1592" spans="1:8">
      <c r="A1592" s="21" t="s">
        <v>1705</v>
      </c>
      <c r="B1592" s="18"/>
      <c r="C1592" s="18"/>
      <c r="D1592" s="18"/>
      <c r="E1592" s="18"/>
      <c r="F1592" s="323">
        <v>68.25</v>
      </c>
      <c r="G1592" s="323">
        <v>5.75</v>
      </c>
      <c r="H1592" s="323" t="s">
        <v>1319</v>
      </c>
    </row>
    <row r="1593" spans="1:8">
      <c r="A1593" s="21" t="s">
        <v>1706</v>
      </c>
      <c r="B1593" s="18"/>
      <c r="C1593" s="18"/>
      <c r="D1593" s="18"/>
      <c r="E1593" s="18"/>
      <c r="F1593" s="323">
        <v>68.25</v>
      </c>
      <c r="G1593" s="323">
        <v>6.75</v>
      </c>
      <c r="H1593" s="323" t="s">
        <v>1319</v>
      </c>
    </row>
    <row r="1594" spans="1:8">
      <c r="A1594" s="21" t="s">
        <v>1707</v>
      </c>
      <c r="B1594" s="18"/>
      <c r="C1594" s="18"/>
      <c r="D1594" s="18"/>
      <c r="E1594" s="18"/>
      <c r="F1594" s="323">
        <v>68.25</v>
      </c>
      <c r="G1594" s="323">
        <v>7.75</v>
      </c>
      <c r="H1594" s="323" t="s">
        <v>1319</v>
      </c>
    </row>
    <row r="1595" spans="1:8">
      <c r="A1595" s="21" t="s">
        <v>1708</v>
      </c>
      <c r="B1595" s="18"/>
      <c r="C1595" s="18"/>
      <c r="D1595" s="18"/>
      <c r="E1595" s="18"/>
      <c r="F1595" s="323">
        <v>68.25</v>
      </c>
      <c r="G1595" s="323">
        <v>8.75</v>
      </c>
      <c r="H1595" s="323" t="s">
        <v>1319</v>
      </c>
    </row>
    <row r="1596" spans="1:8">
      <c r="A1596" s="21" t="s">
        <v>1709</v>
      </c>
      <c r="B1596" s="18"/>
      <c r="C1596" s="18"/>
      <c r="D1596" s="18"/>
      <c r="E1596" s="18"/>
      <c r="F1596" s="323">
        <v>68.25</v>
      </c>
      <c r="G1596" s="323">
        <v>9.75</v>
      </c>
      <c r="H1596" s="323" t="s">
        <v>1319</v>
      </c>
    </row>
    <row r="1597" spans="1:8">
      <c r="A1597" s="21" t="s">
        <v>1710</v>
      </c>
      <c r="B1597" s="18"/>
      <c r="C1597" s="18"/>
      <c r="D1597" s="18"/>
      <c r="E1597" s="18"/>
      <c r="F1597" s="323">
        <v>68.25</v>
      </c>
      <c r="G1597" s="323">
        <v>10.75</v>
      </c>
      <c r="H1597" s="323" t="s">
        <v>1319</v>
      </c>
    </row>
    <row r="1598" spans="1:8">
      <c r="A1598" s="21" t="s">
        <v>1711</v>
      </c>
      <c r="B1598" s="18"/>
      <c r="C1598" s="18"/>
      <c r="D1598" s="18"/>
      <c r="E1598" s="18"/>
      <c r="F1598" s="323">
        <v>68.25</v>
      </c>
      <c r="G1598" s="323">
        <v>11.75</v>
      </c>
      <c r="H1598" s="323" t="s">
        <v>1319</v>
      </c>
    </row>
    <row r="1599" spans="1:8">
      <c r="A1599" s="21" t="s">
        <v>1712</v>
      </c>
      <c r="B1599" s="18"/>
      <c r="C1599" s="18"/>
      <c r="D1599" s="18"/>
      <c r="E1599" s="18"/>
      <c r="F1599" s="323">
        <v>68.25</v>
      </c>
      <c r="G1599" s="323">
        <v>12.75</v>
      </c>
      <c r="H1599" s="323" t="s">
        <v>1319</v>
      </c>
    </row>
    <row r="1600" spans="1:8">
      <c r="A1600" s="21" t="s">
        <v>1713</v>
      </c>
      <c r="B1600" s="18"/>
      <c r="C1600" s="18"/>
      <c r="D1600" s="18"/>
      <c r="E1600" s="18"/>
      <c r="F1600" s="323">
        <v>68.25</v>
      </c>
      <c r="G1600" s="323">
        <v>13.75</v>
      </c>
      <c r="H1600" s="323" t="s">
        <v>1319</v>
      </c>
    </row>
    <row r="1601" spans="1:8">
      <c r="A1601" s="21" t="s">
        <v>1714</v>
      </c>
      <c r="B1601" s="18"/>
      <c r="C1601" s="18"/>
      <c r="D1601" s="18"/>
      <c r="E1601" s="18"/>
      <c r="F1601" s="323">
        <v>68.25</v>
      </c>
      <c r="G1601" s="323">
        <v>14.75</v>
      </c>
      <c r="H1601" s="323" t="s">
        <v>1319</v>
      </c>
    </row>
    <row r="1602" spans="1:8">
      <c r="A1602" s="21" t="s">
        <v>1715</v>
      </c>
      <c r="B1602" s="18"/>
      <c r="C1602" s="18"/>
      <c r="D1602" s="18"/>
      <c r="E1602" s="18"/>
      <c r="F1602" s="323">
        <v>68.25</v>
      </c>
      <c r="G1602" s="323">
        <v>15.75</v>
      </c>
      <c r="H1602" s="323" t="s">
        <v>1319</v>
      </c>
    </row>
    <row r="1603" spans="1:8">
      <c r="A1603" s="284" t="s">
        <v>1717</v>
      </c>
      <c r="B1603" s="18"/>
      <c r="C1603" s="18"/>
      <c r="D1603" s="18"/>
      <c r="E1603" s="18"/>
      <c r="F1603" s="322">
        <v>68.75</v>
      </c>
      <c r="G1603" s="322">
        <v>-1.5</v>
      </c>
      <c r="H1603" s="322" t="s">
        <v>1319</v>
      </c>
    </row>
    <row r="1604" spans="1:8">
      <c r="A1604" s="284" t="s">
        <v>1718</v>
      </c>
      <c r="B1604" s="18"/>
      <c r="C1604" s="18"/>
      <c r="D1604" s="18"/>
      <c r="E1604" s="18"/>
      <c r="F1604" s="322">
        <v>68.75</v>
      </c>
      <c r="G1604" s="322">
        <v>0.5</v>
      </c>
      <c r="H1604" s="322" t="s">
        <v>1319</v>
      </c>
    </row>
    <row r="1605" spans="1:8">
      <c r="A1605" s="284" t="s">
        <v>1719</v>
      </c>
      <c r="B1605" s="18"/>
      <c r="C1605" s="18"/>
      <c r="D1605" s="18"/>
      <c r="E1605" s="18"/>
      <c r="F1605" s="322">
        <v>68.75</v>
      </c>
      <c r="G1605" s="322">
        <v>1.5</v>
      </c>
      <c r="H1605" s="322" t="s">
        <v>1319</v>
      </c>
    </row>
    <row r="1606" spans="1:8">
      <c r="A1606" s="284" t="s">
        <v>1719</v>
      </c>
      <c r="B1606" s="18"/>
      <c r="C1606" s="18"/>
      <c r="D1606" s="18"/>
      <c r="E1606" s="18"/>
      <c r="F1606" s="322">
        <v>68.75</v>
      </c>
      <c r="G1606" s="322">
        <v>1.5</v>
      </c>
      <c r="H1606" s="322" t="s">
        <v>1319</v>
      </c>
    </row>
    <row r="1607" spans="1:8">
      <c r="A1607" s="284" t="s">
        <v>1720</v>
      </c>
      <c r="B1607" s="18"/>
      <c r="C1607" s="18"/>
      <c r="D1607" s="18"/>
      <c r="E1607" s="18"/>
      <c r="F1607" s="322">
        <v>68.75</v>
      </c>
      <c r="G1607" s="322">
        <v>2.5</v>
      </c>
      <c r="H1607" s="322" t="s">
        <v>1319</v>
      </c>
    </row>
    <row r="1608" spans="1:8">
      <c r="A1608" s="284" t="s">
        <v>1721</v>
      </c>
      <c r="B1608" s="18"/>
      <c r="C1608" s="18"/>
      <c r="D1608" s="18"/>
      <c r="E1608" s="18"/>
      <c r="F1608" s="322">
        <v>68.75</v>
      </c>
      <c r="G1608" s="322">
        <v>3.5</v>
      </c>
      <c r="H1608" s="322" t="s">
        <v>1319</v>
      </c>
    </row>
    <row r="1609" spans="1:8">
      <c r="A1609" s="284" t="s">
        <v>1722</v>
      </c>
      <c r="B1609" s="18"/>
      <c r="C1609" s="18"/>
      <c r="D1609" s="18"/>
      <c r="E1609" s="18"/>
      <c r="F1609" s="322">
        <v>70.75</v>
      </c>
      <c r="G1609" s="322">
        <v>6.5</v>
      </c>
      <c r="H1609" s="322" t="s">
        <v>1319</v>
      </c>
    </row>
    <row r="1610" spans="1:8">
      <c r="A1610" s="284" t="s">
        <v>1723</v>
      </c>
      <c r="B1610" s="18"/>
      <c r="C1610" s="18"/>
      <c r="D1610" s="18"/>
      <c r="E1610" s="18"/>
      <c r="F1610" s="322">
        <v>72.75</v>
      </c>
      <c r="G1610" s="322">
        <v>3.5</v>
      </c>
      <c r="H1610" s="322" t="s">
        <v>1319</v>
      </c>
    </row>
    <row r="1611" spans="1:8">
      <c r="A1611" s="284" t="s">
        <v>1724</v>
      </c>
      <c r="B1611" s="18"/>
      <c r="C1611" s="18"/>
      <c r="D1611" s="18"/>
      <c r="E1611" s="18"/>
      <c r="F1611" s="322">
        <v>72.75</v>
      </c>
      <c r="G1611" s="322">
        <v>7.5</v>
      </c>
      <c r="H1611" s="322" t="s">
        <v>1319</v>
      </c>
    </row>
    <row r="1612" spans="1:8">
      <c r="A1612" s="284" t="s">
        <v>1725</v>
      </c>
      <c r="B1612" s="18"/>
      <c r="C1612" s="18"/>
      <c r="D1612" s="18"/>
      <c r="E1612" s="18"/>
      <c r="F1612" s="322">
        <v>73.25</v>
      </c>
      <c r="G1612" s="322">
        <v>6.5</v>
      </c>
      <c r="H1612" s="322" t="s">
        <v>1319</v>
      </c>
    </row>
    <row r="1613" spans="1:8">
      <c r="A1613" s="284" t="s">
        <v>1736</v>
      </c>
      <c r="B1613" s="18"/>
      <c r="C1613" s="18"/>
      <c r="D1613" s="18"/>
      <c r="E1613" s="18"/>
      <c r="F1613" s="322">
        <v>69.25</v>
      </c>
      <c r="G1613" s="322">
        <v>3.5</v>
      </c>
      <c r="H1613" s="322" t="s">
        <v>1319</v>
      </c>
    </row>
    <row r="1614" spans="1:8">
      <c r="A1614" s="284" t="s">
        <v>1737</v>
      </c>
      <c r="B1614" s="18"/>
      <c r="C1614" s="18"/>
      <c r="D1614" s="18"/>
      <c r="E1614" s="18"/>
      <c r="F1614" s="322">
        <v>70.25</v>
      </c>
      <c r="G1614" s="322">
        <v>5.5</v>
      </c>
      <c r="H1614" s="322" t="s">
        <v>1319</v>
      </c>
    </row>
    <row r="1615" spans="1:8">
      <c r="A1615" s="284" t="s">
        <v>1738</v>
      </c>
      <c r="B1615" s="18"/>
      <c r="C1615" s="18"/>
      <c r="D1615" s="18"/>
      <c r="E1615" s="18"/>
      <c r="F1615" s="322">
        <v>70.75</v>
      </c>
      <c r="G1615" s="322">
        <v>34.5</v>
      </c>
      <c r="H1615" s="322">
        <v>1</v>
      </c>
    </row>
    <row r="1616" spans="1:8">
      <c r="A1616" s="284" t="s">
        <v>1739</v>
      </c>
      <c r="B1616" s="18"/>
      <c r="C1616" s="18"/>
      <c r="D1616" s="18"/>
      <c r="E1616" s="18"/>
      <c r="F1616" s="322">
        <v>72.25</v>
      </c>
      <c r="G1616" s="322">
        <v>9.5</v>
      </c>
      <c r="H1616" s="322" t="s">
        <v>1319</v>
      </c>
    </row>
    <row r="1617" spans="1:8">
      <c r="A1617" s="284" t="s">
        <v>1740</v>
      </c>
      <c r="B1617" s="18"/>
      <c r="C1617" s="18"/>
      <c r="D1617" s="18"/>
      <c r="E1617" s="18"/>
      <c r="F1617" s="322">
        <v>72.75</v>
      </c>
      <c r="G1617" s="322">
        <v>8.5</v>
      </c>
      <c r="H1617" s="322" t="s">
        <v>1319</v>
      </c>
    </row>
    <row r="1618" spans="1:8">
      <c r="A1618" s="284" t="s">
        <v>1741</v>
      </c>
      <c r="B1618" s="18"/>
      <c r="C1618" s="18"/>
      <c r="D1618" s="18"/>
      <c r="E1618" s="18"/>
      <c r="F1618" s="322">
        <v>73.75</v>
      </c>
      <c r="G1618" s="322">
        <v>5.5</v>
      </c>
      <c r="H1618" s="322" t="s">
        <v>1742</v>
      </c>
    </row>
    <row r="1619" spans="1:8">
      <c r="A1619" s="14"/>
      <c r="B1619" s="14"/>
      <c r="C1619" s="14"/>
      <c r="D1619" s="14"/>
      <c r="E1619" s="14"/>
    </row>
    <row r="1620" spans="1:8">
      <c r="A1620" s="14"/>
      <c r="B1620" s="14"/>
      <c r="C1620" s="14"/>
      <c r="D1620" s="14"/>
      <c r="E1620" s="14"/>
    </row>
    <row r="1621" spans="1:8">
      <c r="A1621" s="14"/>
      <c r="B1621" s="14"/>
      <c r="C1621" s="14"/>
      <c r="D1621" s="14"/>
      <c r="E1621" s="14"/>
    </row>
    <row r="1622" spans="1:8">
      <c r="A1622" s="14"/>
      <c r="B1622" s="14"/>
      <c r="C1622" s="14"/>
      <c r="D1622" s="14"/>
      <c r="E1622" s="14"/>
    </row>
    <row r="1623" spans="1:8">
      <c r="A1623" s="14"/>
      <c r="B1623" s="14"/>
      <c r="C1623" s="14"/>
      <c r="D1623" s="14"/>
      <c r="E1623" s="14"/>
    </row>
    <row r="1624" spans="1:8">
      <c r="A1624" s="14"/>
      <c r="B1624" s="14"/>
      <c r="C1624" s="14"/>
      <c r="D1624" s="14"/>
      <c r="E1624" s="14"/>
    </row>
    <row r="1625" spans="1:8">
      <c r="A1625" s="14"/>
      <c r="B1625" s="14"/>
      <c r="C1625" s="14"/>
      <c r="D1625" s="14"/>
      <c r="E1625" s="14"/>
    </row>
    <row r="1626" spans="1:8">
      <c r="A1626" s="14"/>
      <c r="B1626" s="14"/>
      <c r="C1626" s="14"/>
      <c r="D1626" s="14"/>
      <c r="E1626" s="14"/>
    </row>
    <row r="1627" spans="1:8">
      <c r="A1627" s="14"/>
      <c r="B1627" s="14"/>
      <c r="C1627" s="14"/>
      <c r="D1627" s="14"/>
      <c r="E1627" s="14"/>
    </row>
    <row r="1628" spans="1:8">
      <c r="A1628" s="14"/>
      <c r="B1628" s="14"/>
      <c r="C1628" s="14"/>
      <c r="D1628" s="14"/>
      <c r="E1628" s="14"/>
    </row>
    <row r="1629" spans="1:8">
      <c r="A1629" s="14"/>
      <c r="B1629" s="14"/>
      <c r="C1629" s="14"/>
      <c r="D1629" s="14"/>
      <c r="E1629" s="14"/>
    </row>
    <row r="1630" spans="1:8">
      <c r="A1630" s="14"/>
      <c r="B1630" s="14"/>
      <c r="C1630" s="14"/>
      <c r="D1630" s="14"/>
      <c r="E1630" s="14"/>
    </row>
    <row r="1631" spans="1:8">
      <c r="A1631" s="14"/>
      <c r="B1631" s="14"/>
      <c r="C1631" s="14"/>
      <c r="D1631" s="14"/>
      <c r="E1631" s="14"/>
    </row>
    <row r="1632" spans="1:8">
      <c r="A1632" s="14"/>
      <c r="B1632" s="14"/>
      <c r="C1632" s="14"/>
      <c r="D1632" s="14"/>
      <c r="E1632" s="14"/>
    </row>
    <row r="1633" spans="1:5">
      <c r="A1633" s="14"/>
      <c r="B1633" s="14"/>
      <c r="C1633" s="14"/>
      <c r="D1633" s="14"/>
      <c r="E1633" s="14"/>
    </row>
    <row r="1634" spans="1:5">
      <c r="A1634" s="14"/>
      <c r="B1634" s="14"/>
      <c r="C1634" s="14"/>
      <c r="D1634" s="14"/>
      <c r="E1634" s="14"/>
    </row>
    <row r="1635" spans="1:5">
      <c r="A1635" s="14"/>
      <c r="B1635" s="14"/>
      <c r="C1635" s="14"/>
      <c r="D1635" s="14"/>
      <c r="E1635" s="14"/>
    </row>
    <row r="1636" spans="1:5">
      <c r="A1636" s="14"/>
      <c r="B1636" s="14"/>
      <c r="C1636" s="14"/>
      <c r="D1636" s="14"/>
      <c r="E1636" s="14"/>
    </row>
    <row r="1637" spans="1:5">
      <c r="A1637" s="14"/>
      <c r="B1637" s="14"/>
      <c r="C1637" s="14"/>
      <c r="D1637" s="14"/>
      <c r="E1637" s="14"/>
    </row>
    <row r="1638" spans="1:5">
      <c r="A1638" s="14"/>
      <c r="B1638" s="14"/>
      <c r="C1638" s="14"/>
      <c r="D1638" s="14"/>
      <c r="E1638" s="14"/>
    </row>
    <row r="1639" spans="1:5">
      <c r="A1639" s="14"/>
      <c r="B1639" s="14"/>
      <c r="C1639" s="14"/>
      <c r="D1639" s="14"/>
      <c r="E1639" s="14"/>
    </row>
    <row r="1640" spans="1:5">
      <c r="A1640" s="14"/>
      <c r="B1640" s="14"/>
      <c r="C1640" s="14"/>
      <c r="D1640" s="14"/>
      <c r="E1640" s="14"/>
    </row>
    <row r="1641" spans="1:5">
      <c r="A1641" s="14"/>
      <c r="B1641" s="14"/>
      <c r="C1641" s="14"/>
      <c r="D1641" s="14"/>
      <c r="E1641" s="14"/>
    </row>
    <row r="1642" spans="1:5">
      <c r="A1642" s="14"/>
      <c r="B1642" s="14"/>
      <c r="C1642" s="14"/>
      <c r="D1642" s="14"/>
      <c r="E1642" s="14"/>
    </row>
    <row r="1643" spans="1:5">
      <c r="A1643" s="14"/>
      <c r="B1643" s="14"/>
      <c r="C1643" s="14"/>
      <c r="D1643" s="14"/>
      <c r="E1643" s="14"/>
    </row>
    <row r="1644" spans="1:5">
      <c r="A1644" s="14"/>
      <c r="B1644" s="14"/>
      <c r="C1644" s="14"/>
      <c r="D1644" s="14"/>
      <c r="E1644" s="14"/>
    </row>
    <row r="1645" spans="1:5">
      <c r="A1645" s="14"/>
      <c r="B1645" s="14"/>
      <c r="C1645" s="14"/>
      <c r="D1645" s="14"/>
      <c r="E1645" s="14"/>
    </row>
    <row r="1646" spans="1:5">
      <c r="A1646" s="14"/>
      <c r="B1646" s="14"/>
      <c r="C1646" s="14"/>
      <c r="D1646" s="14"/>
      <c r="E1646" s="14"/>
    </row>
    <row r="1647" spans="1:5">
      <c r="A1647" s="14"/>
      <c r="B1647" s="14"/>
      <c r="C1647" s="14"/>
      <c r="D1647" s="14"/>
      <c r="E1647" s="14"/>
    </row>
    <row r="1648" spans="1:5">
      <c r="A1648" s="14"/>
      <c r="B1648" s="14"/>
      <c r="C1648" s="14"/>
      <c r="D1648" s="14"/>
      <c r="E1648" s="14"/>
    </row>
    <row r="1649" spans="1:5">
      <c r="A1649" s="14"/>
      <c r="B1649" s="14"/>
      <c r="C1649" s="14"/>
      <c r="D1649" s="14"/>
      <c r="E1649" s="14"/>
    </row>
    <row r="1650" spans="1:5">
      <c r="A1650" s="14"/>
      <c r="B1650" s="14"/>
      <c r="C1650" s="14"/>
      <c r="D1650" s="14"/>
      <c r="E1650" s="14"/>
    </row>
    <row r="1651" spans="1:5">
      <c r="A1651" s="14"/>
      <c r="B1651" s="14"/>
      <c r="C1651" s="14"/>
      <c r="D1651" s="14"/>
      <c r="E1651" s="14"/>
    </row>
    <row r="1652" spans="1:5">
      <c r="A1652" s="14"/>
      <c r="B1652" s="14"/>
      <c r="C1652" s="14"/>
      <c r="D1652" s="14"/>
      <c r="E1652" s="14"/>
    </row>
    <row r="1653" spans="1:5">
      <c r="A1653" s="14"/>
      <c r="B1653" s="14"/>
      <c r="C1653" s="14"/>
      <c r="D1653" s="14"/>
      <c r="E1653" s="14"/>
    </row>
    <row r="1654" spans="1:5">
      <c r="A1654" s="14"/>
      <c r="B1654" s="14"/>
      <c r="C1654" s="14"/>
      <c r="D1654" s="14"/>
      <c r="E1654" s="14"/>
    </row>
    <row r="1655" spans="1:5">
      <c r="A1655" s="14"/>
      <c r="B1655" s="14"/>
      <c r="C1655" s="14"/>
      <c r="D1655" s="14"/>
      <c r="E1655" s="14"/>
    </row>
    <row r="1656" spans="1:5">
      <c r="A1656" s="14"/>
      <c r="B1656" s="14"/>
      <c r="C1656" s="14"/>
      <c r="D1656" s="14"/>
      <c r="E1656" s="14"/>
    </row>
    <row r="1657" spans="1:5">
      <c r="A1657" s="14"/>
      <c r="B1657" s="14"/>
      <c r="C1657" s="14"/>
      <c r="D1657" s="14"/>
      <c r="E1657" s="14"/>
    </row>
    <row r="1658" spans="1:5">
      <c r="A1658" s="14"/>
      <c r="B1658" s="14"/>
      <c r="C1658" s="14"/>
      <c r="D1658" s="14"/>
      <c r="E1658" s="14"/>
    </row>
    <row r="1659" spans="1:5">
      <c r="A1659" s="14"/>
      <c r="B1659" s="14"/>
      <c r="C1659" s="14"/>
      <c r="D1659" s="14"/>
      <c r="E1659" s="14"/>
    </row>
    <row r="1660" spans="1:5">
      <c r="A1660" s="14"/>
      <c r="B1660" s="14"/>
      <c r="C1660" s="14"/>
      <c r="D1660" s="14"/>
      <c r="E1660" s="14"/>
    </row>
    <row r="1661" spans="1:5">
      <c r="A1661" s="14"/>
      <c r="B1661" s="14"/>
      <c r="C1661" s="14"/>
      <c r="D1661" s="14"/>
      <c r="E1661" s="14"/>
    </row>
    <row r="1662" spans="1:5">
      <c r="A1662" s="14"/>
      <c r="B1662" s="14"/>
      <c r="C1662" s="14"/>
      <c r="D1662" s="14"/>
      <c r="E1662" s="14"/>
    </row>
    <row r="1663" spans="1:5">
      <c r="A1663" s="14"/>
      <c r="B1663" s="14"/>
      <c r="C1663" s="14"/>
      <c r="D1663" s="14"/>
      <c r="E1663" s="14"/>
    </row>
    <row r="1664" spans="1:5">
      <c r="A1664" s="14"/>
      <c r="B1664" s="14"/>
      <c r="C1664" s="14"/>
      <c r="D1664" s="14"/>
      <c r="E1664" s="14"/>
    </row>
    <row r="1665" spans="1:5">
      <c r="A1665" s="14"/>
      <c r="B1665" s="14"/>
      <c r="C1665" s="14"/>
      <c r="D1665" s="14"/>
      <c r="E1665" s="14"/>
    </row>
    <row r="1666" spans="1:5">
      <c r="A1666" s="14"/>
      <c r="B1666" s="14"/>
      <c r="C1666" s="14"/>
      <c r="D1666" s="14"/>
      <c r="E1666" s="14"/>
    </row>
    <row r="1667" spans="1:5">
      <c r="A1667" s="14"/>
      <c r="B1667" s="14"/>
      <c r="C1667" s="14"/>
      <c r="D1667" s="14"/>
      <c r="E1667" s="14"/>
    </row>
    <row r="1668" spans="1:5">
      <c r="A1668" s="14"/>
      <c r="B1668" s="14"/>
      <c r="C1668" s="14"/>
      <c r="D1668" s="14"/>
      <c r="E1668" s="14"/>
    </row>
    <row r="1669" spans="1:5">
      <c r="A1669" s="14"/>
      <c r="B1669" s="14"/>
      <c r="C1669" s="14"/>
      <c r="D1669" s="14"/>
      <c r="E1669" s="14"/>
    </row>
    <row r="1670" spans="1:5">
      <c r="A1670" s="14"/>
      <c r="B1670" s="14"/>
      <c r="C1670" s="14"/>
      <c r="D1670" s="14"/>
      <c r="E1670" s="14"/>
    </row>
    <row r="1671" spans="1:5">
      <c r="A1671" s="14"/>
      <c r="B1671" s="14"/>
      <c r="C1671" s="14"/>
      <c r="D1671" s="14"/>
      <c r="E1671" s="14"/>
    </row>
    <row r="1672" spans="1:5">
      <c r="A1672" s="14"/>
      <c r="B1672" s="14"/>
      <c r="C1672" s="14"/>
      <c r="D1672" s="14"/>
      <c r="E1672" s="14"/>
    </row>
    <row r="1673" spans="1:5">
      <c r="A1673" s="14"/>
      <c r="B1673" s="14"/>
      <c r="C1673" s="14"/>
      <c r="D1673" s="14"/>
      <c r="E1673" s="14"/>
    </row>
    <row r="1674" spans="1:5">
      <c r="A1674" s="14"/>
      <c r="B1674" s="14"/>
      <c r="C1674" s="14"/>
      <c r="D1674" s="14"/>
      <c r="E1674" s="14"/>
    </row>
    <row r="1675" spans="1:5">
      <c r="A1675" s="14"/>
      <c r="B1675" s="14"/>
      <c r="C1675" s="14"/>
      <c r="D1675" s="14"/>
      <c r="E1675" s="14"/>
    </row>
    <row r="1676" spans="1:5">
      <c r="A1676" s="14"/>
      <c r="B1676" s="14"/>
      <c r="C1676" s="14"/>
      <c r="D1676" s="14"/>
      <c r="E1676" s="14"/>
    </row>
    <row r="1677" spans="1:5">
      <c r="A1677" s="14"/>
      <c r="B1677" s="14"/>
      <c r="C1677" s="14"/>
      <c r="D1677" s="14"/>
      <c r="E1677" s="14"/>
    </row>
  </sheetData>
  <conditionalFormatting sqref="B8:F8">
    <cfRule type="cellIs" dxfId="1" priority="1" stopIfTrue="1" operator="between">
      <formula>-24</formula>
      <formula>24</formula>
    </cfRule>
    <cfRule type="cellIs" dxfId="0" priority="2" stopIfTrue="1" operator="greaterThan">
      <formula>24</formula>
    </cfRule>
    <cfRule type="cellIs" priority="3" stopIfTrue="1" operator="lessThan">
      <formula>-24</formula>
    </cfRule>
  </conditionalFormatting>
  <printOptions gridLines="1"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2"/>
  <dimension ref="A1:E50"/>
  <sheetViews>
    <sheetView workbookViewId="0">
      <selection activeCell="N24" sqref="N24"/>
    </sheetView>
  </sheetViews>
  <sheetFormatPr defaultRowHeight="12.75"/>
  <cols>
    <col min="1" max="1" width="14.5703125" bestFit="1" customWidth="1"/>
    <col min="2" max="2" width="20" bestFit="1" customWidth="1"/>
    <col min="3" max="3" width="17.28515625" customWidth="1"/>
    <col min="4" max="4" width="19.140625" customWidth="1"/>
    <col min="5" max="5" width="15.85546875" bestFit="1" customWidth="1"/>
    <col min="256" max="256" width="14.5703125" bestFit="1" customWidth="1"/>
    <col min="257" max="257" width="20" bestFit="1" customWidth="1"/>
    <col min="258" max="258" width="17.28515625" customWidth="1"/>
    <col min="259" max="259" width="16.28515625" bestFit="1" customWidth="1"/>
    <col min="260" max="260" width="19.140625" customWidth="1"/>
    <col min="261" max="261" width="15.85546875" bestFit="1" customWidth="1"/>
    <col min="512" max="512" width="14.5703125" bestFit="1" customWidth="1"/>
    <col min="513" max="513" width="20" bestFit="1" customWidth="1"/>
    <col min="514" max="514" width="17.28515625" customWidth="1"/>
    <col min="515" max="515" width="16.28515625" bestFit="1" customWidth="1"/>
    <col min="516" max="516" width="19.140625" customWidth="1"/>
    <col min="517" max="517" width="15.85546875" bestFit="1" customWidth="1"/>
    <col min="768" max="768" width="14.5703125" bestFit="1" customWidth="1"/>
    <col min="769" max="769" width="20" bestFit="1" customWidth="1"/>
    <col min="770" max="770" width="17.28515625" customWidth="1"/>
    <col min="771" max="771" width="16.28515625" bestFit="1" customWidth="1"/>
    <col min="772" max="772" width="19.140625" customWidth="1"/>
    <col min="773" max="773" width="15.85546875" bestFit="1" customWidth="1"/>
    <col min="1024" max="1024" width="14.5703125" bestFit="1" customWidth="1"/>
    <col min="1025" max="1025" width="20" bestFit="1" customWidth="1"/>
    <col min="1026" max="1026" width="17.28515625" customWidth="1"/>
    <col min="1027" max="1027" width="16.28515625" bestFit="1" customWidth="1"/>
    <col min="1028" max="1028" width="19.140625" customWidth="1"/>
    <col min="1029" max="1029" width="15.85546875" bestFit="1" customWidth="1"/>
    <col min="1280" max="1280" width="14.5703125" bestFit="1" customWidth="1"/>
    <col min="1281" max="1281" width="20" bestFit="1" customWidth="1"/>
    <col min="1282" max="1282" width="17.28515625" customWidth="1"/>
    <col min="1283" max="1283" width="16.28515625" bestFit="1" customWidth="1"/>
    <col min="1284" max="1284" width="19.140625" customWidth="1"/>
    <col min="1285" max="1285" width="15.85546875" bestFit="1" customWidth="1"/>
    <col min="1536" max="1536" width="14.5703125" bestFit="1" customWidth="1"/>
    <col min="1537" max="1537" width="20" bestFit="1" customWidth="1"/>
    <col min="1538" max="1538" width="17.28515625" customWidth="1"/>
    <col min="1539" max="1539" width="16.28515625" bestFit="1" customWidth="1"/>
    <col min="1540" max="1540" width="19.140625" customWidth="1"/>
    <col min="1541" max="1541" width="15.85546875" bestFit="1" customWidth="1"/>
    <col min="1792" max="1792" width="14.5703125" bestFit="1" customWidth="1"/>
    <col min="1793" max="1793" width="20" bestFit="1" customWidth="1"/>
    <col min="1794" max="1794" width="17.28515625" customWidth="1"/>
    <col min="1795" max="1795" width="16.28515625" bestFit="1" customWidth="1"/>
    <col min="1796" max="1796" width="19.140625" customWidth="1"/>
    <col min="1797" max="1797" width="15.85546875" bestFit="1" customWidth="1"/>
    <col min="2048" max="2048" width="14.5703125" bestFit="1" customWidth="1"/>
    <col min="2049" max="2049" width="20" bestFit="1" customWidth="1"/>
    <col min="2050" max="2050" width="17.28515625" customWidth="1"/>
    <col min="2051" max="2051" width="16.28515625" bestFit="1" customWidth="1"/>
    <col min="2052" max="2052" width="19.140625" customWidth="1"/>
    <col min="2053" max="2053" width="15.85546875" bestFit="1" customWidth="1"/>
    <col min="2304" max="2304" width="14.5703125" bestFit="1" customWidth="1"/>
    <col min="2305" max="2305" width="20" bestFit="1" customWidth="1"/>
    <col min="2306" max="2306" width="17.28515625" customWidth="1"/>
    <col min="2307" max="2307" width="16.28515625" bestFit="1" customWidth="1"/>
    <col min="2308" max="2308" width="19.140625" customWidth="1"/>
    <col min="2309" max="2309" width="15.85546875" bestFit="1" customWidth="1"/>
    <col min="2560" max="2560" width="14.5703125" bestFit="1" customWidth="1"/>
    <col min="2561" max="2561" width="20" bestFit="1" customWidth="1"/>
    <col min="2562" max="2562" width="17.28515625" customWidth="1"/>
    <col min="2563" max="2563" width="16.28515625" bestFit="1" customWidth="1"/>
    <col min="2564" max="2564" width="19.140625" customWidth="1"/>
    <col min="2565" max="2565" width="15.85546875" bestFit="1" customWidth="1"/>
    <col min="2816" max="2816" width="14.5703125" bestFit="1" customWidth="1"/>
    <col min="2817" max="2817" width="20" bestFit="1" customWidth="1"/>
    <col min="2818" max="2818" width="17.28515625" customWidth="1"/>
    <col min="2819" max="2819" width="16.28515625" bestFit="1" customWidth="1"/>
    <col min="2820" max="2820" width="19.140625" customWidth="1"/>
    <col min="2821" max="2821" width="15.85546875" bestFit="1" customWidth="1"/>
    <col min="3072" max="3072" width="14.5703125" bestFit="1" customWidth="1"/>
    <col min="3073" max="3073" width="20" bestFit="1" customWidth="1"/>
    <col min="3074" max="3074" width="17.28515625" customWidth="1"/>
    <col min="3075" max="3075" width="16.28515625" bestFit="1" customWidth="1"/>
    <col min="3076" max="3076" width="19.140625" customWidth="1"/>
    <col min="3077" max="3077" width="15.85546875" bestFit="1" customWidth="1"/>
    <col min="3328" max="3328" width="14.5703125" bestFit="1" customWidth="1"/>
    <col min="3329" max="3329" width="20" bestFit="1" customWidth="1"/>
    <col min="3330" max="3330" width="17.28515625" customWidth="1"/>
    <col min="3331" max="3331" width="16.28515625" bestFit="1" customWidth="1"/>
    <col min="3332" max="3332" width="19.140625" customWidth="1"/>
    <col min="3333" max="3333" width="15.85546875" bestFit="1" customWidth="1"/>
    <col min="3584" max="3584" width="14.5703125" bestFit="1" customWidth="1"/>
    <col min="3585" max="3585" width="20" bestFit="1" customWidth="1"/>
    <col min="3586" max="3586" width="17.28515625" customWidth="1"/>
    <col min="3587" max="3587" width="16.28515625" bestFit="1" customWidth="1"/>
    <col min="3588" max="3588" width="19.140625" customWidth="1"/>
    <col min="3589" max="3589" width="15.85546875" bestFit="1" customWidth="1"/>
    <col min="3840" max="3840" width="14.5703125" bestFit="1" customWidth="1"/>
    <col min="3841" max="3841" width="20" bestFit="1" customWidth="1"/>
    <col min="3842" max="3842" width="17.28515625" customWidth="1"/>
    <col min="3843" max="3843" width="16.28515625" bestFit="1" customWidth="1"/>
    <col min="3844" max="3844" width="19.140625" customWidth="1"/>
    <col min="3845" max="3845" width="15.85546875" bestFit="1" customWidth="1"/>
    <col min="4096" max="4096" width="14.5703125" bestFit="1" customWidth="1"/>
    <col min="4097" max="4097" width="20" bestFit="1" customWidth="1"/>
    <col min="4098" max="4098" width="17.28515625" customWidth="1"/>
    <col min="4099" max="4099" width="16.28515625" bestFit="1" customWidth="1"/>
    <col min="4100" max="4100" width="19.140625" customWidth="1"/>
    <col min="4101" max="4101" width="15.85546875" bestFit="1" customWidth="1"/>
    <col min="4352" max="4352" width="14.5703125" bestFit="1" customWidth="1"/>
    <col min="4353" max="4353" width="20" bestFit="1" customWidth="1"/>
    <col min="4354" max="4354" width="17.28515625" customWidth="1"/>
    <col min="4355" max="4355" width="16.28515625" bestFit="1" customWidth="1"/>
    <col min="4356" max="4356" width="19.140625" customWidth="1"/>
    <col min="4357" max="4357" width="15.85546875" bestFit="1" customWidth="1"/>
    <col min="4608" max="4608" width="14.5703125" bestFit="1" customWidth="1"/>
    <col min="4609" max="4609" width="20" bestFit="1" customWidth="1"/>
    <col min="4610" max="4610" width="17.28515625" customWidth="1"/>
    <col min="4611" max="4611" width="16.28515625" bestFit="1" customWidth="1"/>
    <col min="4612" max="4612" width="19.140625" customWidth="1"/>
    <col min="4613" max="4613" width="15.85546875" bestFit="1" customWidth="1"/>
    <col min="4864" max="4864" width="14.5703125" bestFit="1" customWidth="1"/>
    <col min="4865" max="4865" width="20" bestFit="1" customWidth="1"/>
    <col min="4866" max="4866" width="17.28515625" customWidth="1"/>
    <col min="4867" max="4867" width="16.28515625" bestFit="1" customWidth="1"/>
    <col min="4868" max="4868" width="19.140625" customWidth="1"/>
    <col min="4869" max="4869" width="15.85546875" bestFit="1" customWidth="1"/>
    <col min="5120" max="5120" width="14.5703125" bestFit="1" customWidth="1"/>
    <col min="5121" max="5121" width="20" bestFit="1" customWidth="1"/>
    <col min="5122" max="5122" width="17.28515625" customWidth="1"/>
    <col min="5123" max="5123" width="16.28515625" bestFit="1" customWidth="1"/>
    <col min="5124" max="5124" width="19.140625" customWidth="1"/>
    <col min="5125" max="5125" width="15.85546875" bestFit="1" customWidth="1"/>
    <col min="5376" max="5376" width="14.5703125" bestFit="1" customWidth="1"/>
    <col min="5377" max="5377" width="20" bestFit="1" customWidth="1"/>
    <col min="5378" max="5378" width="17.28515625" customWidth="1"/>
    <col min="5379" max="5379" width="16.28515625" bestFit="1" customWidth="1"/>
    <col min="5380" max="5380" width="19.140625" customWidth="1"/>
    <col min="5381" max="5381" width="15.85546875" bestFit="1" customWidth="1"/>
    <col min="5632" max="5632" width="14.5703125" bestFit="1" customWidth="1"/>
    <col min="5633" max="5633" width="20" bestFit="1" customWidth="1"/>
    <col min="5634" max="5634" width="17.28515625" customWidth="1"/>
    <col min="5635" max="5635" width="16.28515625" bestFit="1" customWidth="1"/>
    <col min="5636" max="5636" width="19.140625" customWidth="1"/>
    <col min="5637" max="5637" width="15.85546875" bestFit="1" customWidth="1"/>
    <col min="5888" max="5888" width="14.5703125" bestFit="1" customWidth="1"/>
    <col min="5889" max="5889" width="20" bestFit="1" customWidth="1"/>
    <col min="5890" max="5890" width="17.28515625" customWidth="1"/>
    <col min="5891" max="5891" width="16.28515625" bestFit="1" customWidth="1"/>
    <col min="5892" max="5892" width="19.140625" customWidth="1"/>
    <col min="5893" max="5893" width="15.85546875" bestFit="1" customWidth="1"/>
    <col min="6144" max="6144" width="14.5703125" bestFit="1" customWidth="1"/>
    <col min="6145" max="6145" width="20" bestFit="1" customWidth="1"/>
    <col min="6146" max="6146" width="17.28515625" customWidth="1"/>
    <col min="6147" max="6147" width="16.28515625" bestFit="1" customWidth="1"/>
    <col min="6148" max="6148" width="19.140625" customWidth="1"/>
    <col min="6149" max="6149" width="15.85546875" bestFit="1" customWidth="1"/>
    <col min="6400" max="6400" width="14.5703125" bestFit="1" customWidth="1"/>
    <col min="6401" max="6401" width="20" bestFit="1" customWidth="1"/>
    <col min="6402" max="6402" width="17.28515625" customWidth="1"/>
    <col min="6403" max="6403" width="16.28515625" bestFit="1" customWidth="1"/>
    <col min="6404" max="6404" width="19.140625" customWidth="1"/>
    <col min="6405" max="6405" width="15.85546875" bestFit="1" customWidth="1"/>
    <col min="6656" max="6656" width="14.5703125" bestFit="1" customWidth="1"/>
    <col min="6657" max="6657" width="20" bestFit="1" customWidth="1"/>
    <col min="6658" max="6658" width="17.28515625" customWidth="1"/>
    <col min="6659" max="6659" width="16.28515625" bestFit="1" customWidth="1"/>
    <col min="6660" max="6660" width="19.140625" customWidth="1"/>
    <col min="6661" max="6661" width="15.85546875" bestFit="1" customWidth="1"/>
    <col min="6912" max="6912" width="14.5703125" bestFit="1" customWidth="1"/>
    <col min="6913" max="6913" width="20" bestFit="1" customWidth="1"/>
    <col min="6914" max="6914" width="17.28515625" customWidth="1"/>
    <col min="6915" max="6915" width="16.28515625" bestFit="1" customWidth="1"/>
    <col min="6916" max="6916" width="19.140625" customWidth="1"/>
    <col min="6917" max="6917" width="15.85546875" bestFit="1" customWidth="1"/>
    <col min="7168" max="7168" width="14.5703125" bestFit="1" customWidth="1"/>
    <col min="7169" max="7169" width="20" bestFit="1" customWidth="1"/>
    <col min="7170" max="7170" width="17.28515625" customWidth="1"/>
    <col min="7171" max="7171" width="16.28515625" bestFit="1" customWidth="1"/>
    <col min="7172" max="7172" width="19.140625" customWidth="1"/>
    <col min="7173" max="7173" width="15.85546875" bestFit="1" customWidth="1"/>
    <col min="7424" max="7424" width="14.5703125" bestFit="1" customWidth="1"/>
    <col min="7425" max="7425" width="20" bestFit="1" customWidth="1"/>
    <col min="7426" max="7426" width="17.28515625" customWidth="1"/>
    <col min="7427" max="7427" width="16.28515625" bestFit="1" customWidth="1"/>
    <col min="7428" max="7428" width="19.140625" customWidth="1"/>
    <col min="7429" max="7429" width="15.85546875" bestFit="1" customWidth="1"/>
    <col min="7680" max="7680" width="14.5703125" bestFit="1" customWidth="1"/>
    <col min="7681" max="7681" width="20" bestFit="1" customWidth="1"/>
    <col min="7682" max="7682" width="17.28515625" customWidth="1"/>
    <col min="7683" max="7683" width="16.28515625" bestFit="1" customWidth="1"/>
    <col min="7684" max="7684" width="19.140625" customWidth="1"/>
    <col min="7685" max="7685" width="15.85546875" bestFit="1" customWidth="1"/>
    <col min="7936" max="7936" width="14.5703125" bestFit="1" customWidth="1"/>
    <col min="7937" max="7937" width="20" bestFit="1" customWidth="1"/>
    <col min="7938" max="7938" width="17.28515625" customWidth="1"/>
    <col min="7939" max="7939" width="16.28515625" bestFit="1" customWidth="1"/>
    <col min="7940" max="7940" width="19.140625" customWidth="1"/>
    <col min="7941" max="7941" width="15.85546875" bestFit="1" customWidth="1"/>
    <col min="8192" max="8192" width="14.5703125" bestFit="1" customWidth="1"/>
    <col min="8193" max="8193" width="20" bestFit="1" customWidth="1"/>
    <col min="8194" max="8194" width="17.28515625" customWidth="1"/>
    <col min="8195" max="8195" width="16.28515625" bestFit="1" customWidth="1"/>
    <col min="8196" max="8196" width="19.140625" customWidth="1"/>
    <col min="8197" max="8197" width="15.85546875" bestFit="1" customWidth="1"/>
    <col min="8448" max="8448" width="14.5703125" bestFit="1" customWidth="1"/>
    <col min="8449" max="8449" width="20" bestFit="1" customWidth="1"/>
    <col min="8450" max="8450" width="17.28515625" customWidth="1"/>
    <col min="8451" max="8451" width="16.28515625" bestFit="1" customWidth="1"/>
    <col min="8452" max="8452" width="19.140625" customWidth="1"/>
    <col min="8453" max="8453" width="15.85546875" bestFit="1" customWidth="1"/>
    <col min="8704" max="8704" width="14.5703125" bestFit="1" customWidth="1"/>
    <col min="8705" max="8705" width="20" bestFit="1" customWidth="1"/>
    <col min="8706" max="8706" width="17.28515625" customWidth="1"/>
    <col min="8707" max="8707" width="16.28515625" bestFit="1" customWidth="1"/>
    <col min="8708" max="8708" width="19.140625" customWidth="1"/>
    <col min="8709" max="8709" width="15.85546875" bestFit="1" customWidth="1"/>
    <col min="8960" max="8960" width="14.5703125" bestFit="1" customWidth="1"/>
    <col min="8961" max="8961" width="20" bestFit="1" customWidth="1"/>
    <col min="8962" max="8962" width="17.28515625" customWidth="1"/>
    <col min="8963" max="8963" width="16.28515625" bestFit="1" customWidth="1"/>
    <col min="8964" max="8964" width="19.140625" customWidth="1"/>
    <col min="8965" max="8965" width="15.85546875" bestFit="1" customWidth="1"/>
    <col min="9216" max="9216" width="14.5703125" bestFit="1" customWidth="1"/>
    <col min="9217" max="9217" width="20" bestFit="1" customWidth="1"/>
    <col min="9218" max="9218" width="17.28515625" customWidth="1"/>
    <col min="9219" max="9219" width="16.28515625" bestFit="1" customWidth="1"/>
    <col min="9220" max="9220" width="19.140625" customWidth="1"/>
    <col min="9221" max="9221" width="15.85546875" bestFit="1" customWidth="1"/>
    <col min="9472" max="9472" width="14.5703125" bestFit="1" customWidth="1"/>
    <col min="9473" max="9473" width="20" bestFit="1" customWidth="1"/>
    <col min="9474" max="9474" width="17.28515625" customWidth="1"/>
    <col min="9475" max="9475" width="16.28515625" bestFit="1" customWidth="1"/>
    <col min="9476" max="9476" width="19.140625" customWidth="1"/>
    <col min="9477" max="9477" width="15.85546875" bestFit="1" customWidth="1"/>
    <col min="9728" max="9728" width="14.5703125" bestFit="1" customWidth="1"/>
    <col min="9729" max="9729" width="20" bestFit="1" customWidth="1"/>
    <col min="9730" max="9730" width="17.28515625" customWidth="1"/>
    <col min="9731" max="9731" width="16.28515625" bestFit="1" customWidth="1"/>
    <col min="9732" max="9732" width="19.140625" customWidth="1"/>
    <col min="9733" max="9733" width="15.85546875" bestFit="1" customWidth="1"/>
    <col min="9984" max="9984" width="14.5703125" bestFit="1" customWidth="1"/>
    <col min="9985" max="9985" width="20" bestFit="1" customWidth="1"/>
    <col min="9986" max="9986" width="17.28515625" customWidth="1"/>
    <col min="9987" max="9987" width="16.28515625" bestFit="1" customWidth="1"/>
    <col min="9988" max="9988" width="19.140625" customWidth="1"/>
    <col min="9989" max="9989" width="15.85546875" bestFit="1" customWidth="1"/>
    <col min="10240" max="10240" width="14.5703125" bestFit="1" customWidth="1"/>
    <col min="10241" max="10241" width="20" bestFit="1" customWidth="1"/>
    <col min="10242" max="10242" width="17.28515625" customWidth="1"/>
    <col min="10243" max="10243" width="16.28515625" bestFit="1" customWidth="1"/>
    <col min="10244" max="10244" width="19.140625" customWidth="1"/>
    <col min="10245" max="10245" width="15.85546875" bestFit="1" customWidth="1"/>
    <col min="10496" max="10496" width="14.5703125" bestFit="1" customWidth="1"/>
    <col min="10497" max="10497" width="20" bestFit="1" customWidth="1"/>
    <col min="10498" max="10498" width="17.28515625" customWidth="1"/>
    <col min="10499" max="10499" width="16.28515625" bestFit="1" customWidth="1"/>
    <col min="10500" max="10500" width="19.140625" customWidth="1"/>
    <col min="10501" max="10501" width="15.85546875" bestFit="1" customWidth="1"/>
    <col min="10752" max="10752" width="14.5703125" bestFit="1" customWidth="1"/>
    <col min="10753" max="10753" width="20" bestFit="1" customWidth="1"/>
    <col min="10754" max="10754" width="17.28515625" customWidth="1"/>
    <col min="10755" max="10755" width="16.28515625" bestFit="1" customWidth="1"/>
    <col min="10756" max="10756" width="19.140625" customWidth="1"/>
    <col min="10757" max="10757" width="15.85546875" bestFit="1" customWidth="1"/>
    <col min="11008" max="11008" width="14.5703125" bestFit="1" customWidth="1"/>
    <col min="11009" max="11009" width="20" bestFit="1" customWidth="1"/>
    <col min="11010" max="11010" width="17.28515625" customWidth="1"/>
    <col min="11011" max="11011" width="16.28515625" bestFit="1" customWidth="1"/>
    <col min="11012" max="11012" width="19.140625" customWidth="1"/>
    <col min="11013" max="11013" width="15.85546875" bestFit="1" customWidth="1"/>
    <col min="11264" max="11264" width="14.5703125" bestFit="1" customWidth="1"/>
    <col min="11265" max="11265" width="20" bestFit="1" customWidth="1"/>
    <col min="11266" max="11266" width="17.28515625" customWidth="1"/>
    <col min="11267" max="11267" width="16.28515625" bestFit="1" customWidth="1"/>
    <col min="11268" max="11268" width="19.140625" customWidth="1"/>
    <col min="11269" max="11269" width="15.85546875" bestFit="1" customWidth="1"/>
    <col min="11520" max="11520" width="14.5703125" bestFit="1" customWidth="1"/>
    <col min="11521" max="11521" width="20" bestFit="1" customWidth="1"/>
    <col min="11522" max="11522" width="17.28515625" customWidth="1"/>
    <col min="11523" max="11523" width="16.28515625" bestFit="1" customWidth="1"/>
    <col min="11524" max="11524" width="19.140625" customWidth="1"/>
    <col min="11525" max="11525" width="15.85546875" bestFit="1" customWidth="1"/>
    <col min="11776" max="11776" width="14.5703125" bestFit="1" customWidth="1"/>
    <col min="11777" max="11777" width="20" bestFit="1" customWidth="1"/>
    <col min="11778" max="11778" width="17.28515625" customWidth="1"/>
    <col min="11779" max="11779" width="16.28515625" bestFit="1" customWidth="1"/>
    <col min="11780" max="11780" width="19.140625" customWidth="1"/>
    <col min="11781" max="11781" width="15.85546875" bestFit="1" customWidth="1"/>
    <col min="12032" max="12032" width="14.5703125" bestFit="1" customWidth="1"/>
    <col min="12033" max="12033" width="20" bestFit="1" customWidth="1"/>
    <col min="12034" max="12034" width="17.28515625" customWidth="1"/>
    <col min="12035" max="12035" width="16.28515625" bestFit="1" customWidth="1"/>
    <col min="12036" max="12036" width="19.140625" customWidth="1"/>
    <col min="12037" max="12037" width="15.85546875" bestFit="1" customWidth="1"/>
    <col min="12288" max="12288" width="14.5703125" bestFit="1" customWidth="1"/>
    <col min="12289" max="12289" width="20" bestFit="1" customWidth="1"/>
    <col min="12290" max="12290" width="17.28515625" customWidth="1"/>
    <col min="12291" max="12291" width="16.28515625" bestFit="1" customWidth="1"/>
    <col min="12292" max="12292" width="19.140625" customWidth="1"/>
    <col min="12293" max="12293" width="15.85546875" bestFit="1" customWidth="1"/>
    <col min="12544" max="12544" width="14.5703125" bestFit="1" customWidth="1"/>
    <col min="12545" max="12545" width="20" bestFit="1" customWidth="1"/>
    <col min="12546" max="12546" width="17.28515625" customWidth="1"/>
    <col min="12547" max="12547" width="16.28515625" bestFit="1" customWidth="1"/>
    <col min="12548" max="12548" width="19.140625" customWidth="1"/>
    <col min="12549" max="12549" width="15.85546875" bestFit="1" customWidth="1"/>
    <col min="12800" max="12800" width="14.5703125" bestFit="1" customWidth="1"/>
    <col min="12801" max="12801" width="20" bestFit="1" customWidth="1"/>
    <col min="12802" max="12802" width="17.28515625" customWidth="1"/>
    <col min="12803" max="12803" width="16.28515625" bestFit="1" customWidth="1"/>
    <col min="12804" max="12804" width="19.140625" customWidth="1"/>
    <col min="12805" max="12805" width="15.85546875" bestFit="1" customWidth="1"/>
    <col min="13056" max="13056" width="14.5703125" bestFit="1" customWidth="1"/>
    <col min="13057" max="13057" width="20" bestFit="1" customWidth="1"/>
    <col min="13058" max="13058" width="17.28515625" customWidth="1"/>
    <col min="13059" max="13059" width="16.28515625" bestFit="1" customWidth="1"/>
    <col min="13060" max="13060" width="19.140625" customWidth="1"/>
    <col min="13061" max="13061" width="15.85546875" bestFit="1" customWidth="1"/>
    <col min="13312" max="13312" width="14.5703125" bestFit="1" customWidth="1"/>
    <col min="13313" max="13313" width="20" bestFit="1" customWidth="1"/>
    <col min="13314" max="13314" width="17.28515625" customWidth="1"/>
    <col min="13315" max="13315" width="16.28515625" bestFit="1" customWidth="1"/>
    <col min="13316" max="13316" width="19.140625" customWidth="1"/>
    <col min="13317" max="13317" width="15.85546875" bestFit="1" customWidth="1"/>
    <col min="13568" max="13568" width="14.5703125" bestFit="1" customWidth="1"/>
    <col min="13569" max="13569" width="20" bestFit="1" customWidth="1"/>
    <col min="13570" max="13570" width="17.28515625" customWidth="1"/>
    <col min="13571" max="13571" width="16.28515625" bestFit="1" customWidth="1"/>
    <col min="13572" max="13572" width="19.140625" customWidth="1"/>
    <col min="13573" max="13573" width="15.85546875" bestFit="1" customWidth="1"/>
    <col min="13824" max="13824" width="14.5703125" bestFit="1" customWidth="1"/>
    <col min="13825" max="13825" width="20" bestFit="1" customWidth="1"/>
    <col min="13826" max="13826" width="17.28515625" customWidth="1"/>
    <col min="13827" max="13827" width="16.28515625" bestFit="1" customWidth="1"/>
    <col min="13828" max="13828" width="19.140625" customWidth="1"/>
    <col min="13829" max="13829" width="15.85546875" bestFit="1" customWidth="1"/>
    <col min="14080" max="14080" width="14.5703125" bestFit="1" customWidth="1"/>
    <col min="14081" max="14081" width="20" bestFit="1" customWidth="1"/>
    <col min="14082" max="14082" width="17.28515625" customWidth="1"/>
    <col min="14083" max="14083" width="16.28515625" bestFit="1" customWidth="1"/>
    <col min="14084" max="14084" width="19.140625" customWidth="1"/>
    <col min="14085" max="14085" width="15.85546875" bestFit="1" customWidth="1"/>
    <col min="14336" max="14336" width="14.5703125" bestFit="1" customWidth="1"/>
    <col min="14337" max="14337" width="20" bestFit="1" customWidth="1"/>
    <col min="14338" max="14338" width="17.28515625" customWidth="1"/>
    <col min="14339" max="14339" width="16.28515625" bestFit="1" customWidth="1"/>
    <col min="14340" max="14340" width="19.140625" customWidth="1"/>
    <col min="14341" max="14341" width="15.85546875" bestFit="1" customWidth="1"/>
    <col min="14592" max="14592" width="14.5703125" bestFit="1" customWidth="1"/>
    <col min="14593" max="14593" width="20" bestFit="1" customWidth="1"/>
    <col min="14594" max="14594" width="17.28515625" customWidth="1"/>
    <col min="14595" max="14595" width="16.28515625" bestFit="1" customWidth="1"/>
    <col min="14596" max="14596" width="19.140625" customWidth="1"/>
    <col min="14597" max="14597" width="15.85546875" bestFit="1" customWidth="1"/>
    <col min="14848" max="14848" width="14.5703125" bestFit="1" customWidth="1"/>
    <col min="14849" max="14849" width="20" bestFit="1" customWidth="1"/>
    <col min="14850" max="14850" width="17.28515625" customWidth="1"/>
    <col min="14851" max="14851" width="16.28515625" bestFit="1" customWidth="1"/>
    <col min="14852" max="14852" width="19.140625" customWidth="1"/>
    <col min="14853" max="14853" width="15.85546875" bestFit="1" customWidth="1"/>
    <col min="15104" max="15104" width="14.5703125" bestFit="1" customWidth="1"/>
    <col min="15105" max="15105" width="20" bestFit="1" customWidth="1"/>
    <col min="15106" max="15106" width="17.28515625" customWidth="1"/>
    <col min="15107" max="15107" width="16.28515625" bestFit="1" customWidth="1"/>
    <col min="15108" max="15108" width="19.140625" customWidth="1"/>
    <col min="15109" max="15109" width="15.85546875" bestFit="1" customWidth="1"/>
    <col min="15360" max="15360" width="14.5703125" bestFit="1" customWidth="1"/>
    <col min="15361" max="15361" width="20" bestFit="1" customWidth="1"/>
    <col min="15362" max="15362" width="17.28515625" customWidth="1"/>
    <col min="15363" max="15363" width="16.28515625" bestFit="1" customWidth="1"/>
    <col min="15364" max="15364" width="19.140625" customWidth="1"/>
    <col min="15365" max="15365" width="15.85546875" bestFit="1" customWidth="1"/>
    <col min="15616" max="15616" width="14.5703125" bestFit="1" customWidth="1"/>
    <col min="15617" max="15617" width="20" bestFit="1" customWidth="1"/>
    <col min="15618" max="15618" width="17.28515625" customWidth="1"/>
    <col min="15619" max="15619" width="16.28515625" bestFit="1" customWidth="1"/>
    <col min="15620" max="15620" width="19.140625" customWidth="1"/>
    <col min="15621" max="15621" width="15.85546875" bestFit="1" customWidth="1"/>
    <col min="15872" max="15872" width="14.5703125" bestFit="1" customWidth="1"/>
    <col min="15873" max="15873" width="20" bestFit="1" customWidth="1"/>
    <col min="15874" max="15874" width="17.28515625" customWidth="1"/>
    <col min="15875" max="15875" width="16.28515625" bestFit="1" customWidth="1"/>
    <col min="15876" max="15876" width="19.140625" customWidth="1"/>
    <col min="15877" max="15877" width="15.85546875" bestFit="1" customWidth="1"/>
    <col min="16128" max="16128" width="14.5703125" bestFit="1" customWidth="1"/>
    <col min="16129" max="16129" width="20" bestFit="1" customWidth="1"/>
    <col min="16130" max="16130" width="17.28515625" customWidth="1"/>
    <col min="16131" max="16131" width="16.28515625" bestFit="1" customWidth="1"/>
    <col min="16132" max="16132" width="19.140625" customWidth="1"/>
    <col min="16133" max="16133" width="15.85546875" bestFit="1" customWidth="1"/>
  </cols>
  <sheetData>
    <row r="1" spans="1:5">
      <c r="A1" s="290" t="s">
        <v>1751</v>
      </c>
      <c r="B1" s="290" t="s">
        <v>1752</v>
      </c>
      <c r="C1" s="290" t="s">
        <v>1753</v>
      </c>
      <c r="D1" s="290" t="s">
        <v>1754</v>
      </c>
      <c r="E1" s="290" t="s">
        <v>1755</v>
      </c>
    </row>
    <row r="2" spans="1:5">
      <c r="A2" s="324" t="s">
        <v>1773</v>
      </c>
      <c r="B2" s="324" t="s">
        <v>1770</v>
      </c>
      <c r="C2" s="324" t="s">
        <v>1775</v>
      </c>
      <c r="D2" s="324" t="s">
        <v>1771</v>
      </c>
      <c r="E2" s="324">
        <v>8</v>
      </c>
    </row>
    <row r="3" spans="1:5">
      <c r="A3" s="325" t="s">
        <v>1772</v>
      </c>
      <c r="B3" s="325" t="s">
        <v>1777</v>
      </c>
      <c r="C3" s="324" t="s">
        <v>1776</v>
      </c>
      <c r="D3" s="324" t="s">
        <v>1774</v>
      </c>
      <c r="E3" s="325">
        <v>35</v>
      </c>
    </row>
    <row r="4" spans="1:5">
      <c r="A4" s="324"/>
      <c r="B4" s="326"/>
      <c r="C4" s="324"/>
      <c r="D4" s="324"/>
      <c r="E4" s="324"/>
    </row>
    <row r="5" spans="1:5">
      <c r="A5" s="324"/>
      <c r="B5" s="324"/>
      <c r="C5" s="324"/>
      <c r="D5" s="324"/>
      <c r="E5" s="324"/>
    </row>
    <row r="6" spans="1:5">
      <c r="A6" s="324"/>
      <c r="B6" s="324"/>
      <c r="C6" s="324"/>
      <c r="D6" s="324"/>
      <c r="E6" s="324"/>
    </row>
    <row r="7" spans="1:5">
      <c r="A7" s="324"/>
      <c r="B7" s="324"/>
      <c r="C7" s="324"/>
      <c r="D7" s="324"/>
      <c r="E7" s="324"/>
    </row>
    <row r="8" spans="1:5">
      <c r="A8" s="324"/>
      <c r="B8" s="324"/>
      <c r="C8" s="324"/>
      <c r="D8" s="324"/>
      <c r="E8" s="324"/>
    </row>
    <row r="9" spans="1:5">
      <c r="A9" s="324"/>
      <c r="B9" s="324"/>
      <c r="C9" s="324"/>
      <c r="D9" s="324"/>
      <c r="E9" s="324"/>
    </row>
    <row r="10" spans="1:5">
      <c r="A10" s="324"/>
      <c r="B10" s="324"/>
      <c r="C10" s="324"/>
      <c r="D10" s="324"/>
      <c r="E10" s="324"/>
    </row>
    <row r="11" spans="1:5">
      <c r="A11" s="324"/>
      <c r="B11" s="324"/>
      <c r="C11" s="324"/>
      <c r="D11" s="324"/>
      <c r="E11" s="324"/>
    </row>
    <row r="12" spans="1:5">
      <c r="A12" s="324"/>
      <c r="B12" s="324"/>
      <c r="C12" s="324"/>
      <c r="D12" s="324"/>
      <c r="E12" s="324"/>
    </row>
    <row r="13" spans="1:5">
      <c r="A13" s="327"/>
      <c r="B13" s="324"/>
      <c r="C13" s="324"/>
      <c r="D13" s="324"/>
      <c r="E13" s="324"/>
    </row>
    <row r="14" spans="1:5">
      <c r="A14" s="328"/>
      <c r="B14" s="328"/>
      <c r="C14" s="328"/>
      <c r="D14" s="328"/>
      <c r="E14" s="328"/>
    </row>
    <row r="15" spans="1:5" ht="15" customHeight="1">
      <c r="A15" s="327"/>
      <c r="B15" s="324"/>
      <c r="C15" s="324"/>
      <c r="D15" s="324"/>
      <c r="E15" s="324"/>
    </row>
    <row r="16" spans="1:5">
      <c r="A16" s="328"/>
      <c r="B16" s="328"/>
      <c r="C16" s="328"/>
      <c r="D16" s="328"/>
      <c r="E16" s="328"/>
    </row>
    <row r="17" spans="1:5">
      <c r="A17" s="328"/>
      <c r="B17" s="328"/>
      <c r="C17" s="328"/>
      <c r="D17" s="328"/>
      <c r="E17" s="328"/>
    </row>
    <row r="18" spans="1:5">
      <c r="A18" s="328"/>
      <c r="B18" s="328"/>
      <c r="C18" s="328"/>
      <c r="D18" s="328"/>
      <c r="E18" s="328"/>
    </row>
    <row r="19" spans="1:5">
      <c r="A19" s="328"/>
      <c r="B19" s="328"/>
      <c r="C19" s="328"/>
      <c r="D19" s="328"/>
      <c r="E19" s="328"/>
    </row>
    <row r="20" spans="1:5">
      <c r="A20" s="328"/>
      <c r="B20" s="328"/>
      <c r="C20" s="328"/>
      <c r="D20" s="328"/>
      <c r="E20" s="328"/>
    </row>
    <row r="21" spans="1:5">
      <c r="A21" s="328"/>
      <c r="B21" s="328"/>
      <c r="C21" s="328"/>
      <c r="D21" s="328"/>
      <c r="E21" s="328"/>
    </row>
    <row r="22" spans="1:5">
      <c r="A22" s="328"/>
      <c r="B22" s="328"/>
      <c r="C22" s="328"/>
      <c r="D22" s="328"/>
      <c r="E22" s="328"/>
    </row>
    <row r="23" spans="1:5">
      <c r="A23" s="328"/>
      <c r="B23" s="328"/>
      <c r="C23" s="328"/>
      <c r="D23" s="328"/>
      <c r="E23" s="328"/>
    </row>
    <row r="24" spans="1:5">
      <c r="A24" s="328"/>
      <c r="B24" s="328"/>
      <c r="C24" s="328"/>
      <c r="D24" s="328"/>
      <c r="E24" s="328"/>
    </row>
    <row r="25" spans="1:5">
      <c r="A25" s="328"/>
      <c r="B25" s="328"/>
      <c r="C25" s="328"/>
      <c r="D25" s="328"/>
      <c r="E25" s="328"/>
    </row>
    <row r="26" spans="1:5">
      <c r="A26" s="328"/>
      <c r="B26" s="328"/>
      <c r="C26" s="328"/>
      <c r="D26" s="328"/>
      <c r="E26" s="328"/>
    </row>
    <row r="27" spans="1:5">
      <c r="A27" s="328"/>
      <c r="B27" s="328"/>
      <c r="C27" s="328"/>
      <c r="D27" s="328"/>
      <c r="E27" s="328"/>
    </row>
    <row r="28" spans="1:5">
      <c r="A28" s="328"/>
      <c r="B28" s="328"/>
      <c r="C28" s="328"/>
      <c r="D28" s="328"/>
      <c r="E28" s="328"/>
    </row>
    <row r="29" spans="1:5">
      <c r="A29" s="328"/>
      <c r="B29" s="328"/>
      <c r="C29" s="328"/>
      <c r="D29" s="328"/>
      <c r="E29" s="328"/>
    </row>
    <row r="30" spans="1:5">
      <c r="A30" s="328"/>
      <c r="B30" s="328"/>
      <c r="C30" s="328"/>
      <c r="D30" s="328"/>
      <c r="E30" s="328"/>
    </row>
    <row r="31" spans="1:5">
      <c r="A31" s="328"/>
      <c r="B31" s="328"/>
      <c r="C31" s="328"/>
      <c r="D31" s="328"/>
      <c r="E31" s="328"/>
    </row>
    <row r="32" spans="1:5">
      <c r="A32" s="328"/>
      <c r="B32" s="328"/>
      <c r="C32" s="328"/>
      <c r="D32" s="328"/>
      <c r="E32" s="328"/>
    </row>
    <row r="33" spans="1:5">
      <c r="A33" s="328"/>
      <c r="B33" s="328"/>
      <c r="C33" s="328"/>
      <c r="D33" s="328"/>
      <c r="E33" s="328"/>
    </row>
    <row r="34" spans="1:5">
      <c r="A34" s="328"/>
      <c r="B34" s="328"/>
      <c r="C34" s="328"/>
      <c r="D34" s="328"/>
      <c r="E34" s="328"/>
    </row>
    <row r="35" spans="1:5">
      <c r="A35" s="328"/>
      <c r="B35" s="328"/>
      <c r="C35" s="328"/>
      <c r="D35" s="328"/>
      <c r="E35" s="328"/>
    </row>
    <row r="36" spans="1:5">
      <c r="A36" s="328"/>
      <c r="B36" s="328"/>
      <c r="C36" s="328"/>
      <c r="D36" s="328"/>
      <c r="E36" s="328"/>
    </row>
    <row r="37" spans="1:5">
      <c r="A37" s="328"/>
      <c r="B37" s="328"/>
      <c r="C37" s="328"/>
      <c r="D37" s="328"/>
      <c r="E37" s="328"/>
    </row>
    <row r="38" spans="1:5">
      <c r="A38" s="328"/>
      <c r="B38" s="328"/>
      <c r="C38" s="328"/>
      <c r="D38" s="328"/>
      <c r="E38" s="328"/>
    </row>
    <row r="39" spans="1:5">
      <c r="A39" s="328"/>
      <c r="B39" s="328"/>
      <c r="C39" s="328"/>
      <c r="D39" s="328"/>
      <c r="E39" s="328"/>
    </row>
    <row r="40" spans="1:5">
      <c r="A40" s="328"/>
      <c r="B40" s="328"/>
      <c r="C40" s="328"/>
      <c r="D40" s="328"/>
      <c r="E40" s="328"/>
    </row>
    <row r="41" spans="1:5">
      <c r="A41" s="328"/>
      <c r="B41" s="328"/>
      <c r="C41" s="328"/>
      <c r="D41" s="328"/>
      <c r="E41" s="328"/>
    </row>
    <row r="42" spans="1:5">
      <c r="A42" s="328"/>
      <c r="B42" s="328"/>
      <c r="C42" s="328"/>
      <c r="D42" s="328"/>
      <c r="E42" s="328"/>
    </row>
    <row r="43" spans="1:5">
      <c r="A43" s="328"/>
      <c r="B43" s="328"/>
      <c r="C43" s="328"/>
      <c r="D43" s="328"/>
      <c r="E43" s="328"/>
    </row>
    <row r="44" spans="1:5">
      <c r="A44" s="328"/>
      <c r="B44" s="328"/>
      <c r="C44" s="328"/>
      <c r="D44" s="328"/>
      <c r="E44" s="328"/>
    </row>
    <row r="45" spans="1:5">
      <c r="A45" s="328"/>
      <c r="B45" s="328"/>
      <c r="C45" s="328"/>
      <c r="D45" s="328"/>
      <c r="E45" s="328"/>
    </row>
    <row r="46" spans="1:5">
      <c r="A46" s="328"/>
      <c r="B46" s="328"/>
      <c r="C46" s="328"/>
      <c r="D46" s="328"/>
      <c r="E46" s="328"/>
    </row>
    <row r="47" spans="1:5">
      <c r="A47" s="328"/>
      <c r="B47" s="328"/>
      <c r="C47" s="328"/>
      <c r="D47" s="328"/>
      <c r="E47" s="328"/>
    </row>
    <row r="48" spans="1:5">
      <c r="A48" s="328"/>
      <c r="B48" s="328"/>
      <c r="C48" s="328"/>
      <c r="D48" s="328"/>
      <c r="E48" s="328"/>
    </row>
    <row r="49" spans="1:5">
      <c r="A49" s="328"/>
      <c r="B49" s="328"/>
      <c r="C49" s="328"/>
      <c r="D49" s="328"/>
      <c r="E49" s="328"/>
    </row>
    <row r="50" spans="1:5">
      <c r="A50" s="328"/>
      <c r="B50" s="328"/>
      <c r="C50" s="328"/>
      <c r="D50" s="328"/>
      <c r="E50" s="328"/>
    </row>
  </sheetData>
  <pageMargins left="0.75" right="0.75" top="1" bottom="1" header="0.5" footer="0.5"/>
  <pageSetup paperSize="9" orientation="portrait" r:id="rId1"/>
  <headerFooter alignWithMargins="0"/>
  <drawing r:id="rId2"/>
  <legacyDrawing r:id="rId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48"/>
  <sheetViews>
    <sheetView showGridLines="0" topLeftCell="A31" zoomScale="80" zoomScaleNormal="80" workbookViewId="0">
      <selection activeCell="A32" sqref="A32"/>
    </sheetView>
  </sheetViews>
  <sheetFormatPr defaultColWidth="8.7109375" defaultRowHeight="24.75" customHeight="1"/>
  <cols>
    <col min="1" max="1" width="22.42578125" customWidth="1"/>
    <col min="2" max="2" width="21.5703125" customWidth="1"/>
    <col min="3" max="4" width="21.85546875" customWidth="1"/>
    <col min="5" max="6" width="23.5703125" customWidth="1"/>
    <col min="7" max="7" width="19.140625" customWidth="1"/>
    <col min="8" max="8" width="8.7109375" customWidth="1"/>
    <col min="9" max="9" width="14.140625" customWidth="1"/>
    <col min="10" max="10" width="12.5703125" customWidth="1"/>
  </cols>
  <sheetData>
    <row r="1" spans="1:10" s="3" customFormat="1" ht="20.100000000000001" customHeight="1">
      <c r="A1" s="71" t="s">
        <v>33</v>
      </c>
      <c r="B1" s="217"/>
      <c r="C1" s="218"/>
      <c r="D1" s="218"/>
      <c r="E1" s="140"/>
      <c r="F1" s="140"/>
      <c r="G1" s="26"/>
      <c r="H1" s="187"/>
      <c r="I1" s="187"/>
      <c r="J1" s="187"/>
    </row>
    <row r="2" spans="1:10" s="3" customFormat="1" ht="20.100000000000001" customHeight="1">
      <c r="A2" s="219" t="s">
        <v>34</v>
      </c>
      <c r="B2" s="220"/>
      <c r="C2" s="221"/>
      <c r="D2" s="221"/>
      <c r="E2" s="140"/>
      <c r="F2" s="140"/>
      <c r="G2" s="222"/>
      <c r="H2" s="187"/>
      <c r="I2" s="187"/>
      <c r="J2" s="187"/>
    </row>
    <row r="3" spans="1:10" s="3" customFormat="1" ht="20.100000000000001" customHeight="1">
      <c r="A3" s="23" t="s">
        <v>14</v>
      </c>
      <c r="B3" s="223" t="str">
        <f>+'START HERE'!F7</f>
        <v>Ireland</v>
      </c>
      <c r="C3" s="140"/>
      <c r="D3" s="221" t="s">
        <v>35</v>
      </c>
      <c r="E3" s="140"/>
      <c r="F3" s="140"/>
      <c r="G3" s="222"/>
      <c r="H3" s="187"/>
      <c r="I3" s="187"/>
      <c r="J3" s="187"/>
    </row>
    <row r="4" spans="1:10" s="3" customFormat="1" ht="20.100000000000001" customHeight="1">
      <c r="A4" s="23" t="s">
        <v>15</v>
      </c>
      <c r="B4" s="224" t="str">
        <f>+'START HERE'!F6</f>
        <v>Horse Mackerel</v>
      </c>
      <c r="C4" s="225"/>
      <c r="D4" s="225"/>
      <c r="E4" s="140"/>
      <c r="F4" s="140"/>
      <c r="G4" s="222"/>
      <c r="H4" s="187"/>
      <c r="I4" s="187"/>
      <c r="J4" s="187"/>
    </row>
    <row r="5" spans="1:10" s="3" customFormat="1" ht="20.100000000000001" customHeight="1">
      <c r="A5" s="23" t="s">
        <v>17</v>
      </c>
      <c r="B5" s="226">
        <f>+'START HERE'!K8</f>
        <v>2019</v>
      </c>
      <c r="C5" s="221"/>
      <c r="D5" s="221"/>
      <c r="E5" s="140"/>
      <c r="F5" s="140"/>
      <c r="G5" s="222"/>
      <c r="H5" s="187"/>
      <c r="I5" s="187"/>
      <c r="J5" s="187"/>
    </row>
    <row r="6" spans="1:10" s="3" customFormat="1" ht="20.100000000000001" customHeight="1">
      <c r="A6" s="23" t="s">
        <v>36</v>
      </c>
      <c r="B6" s="227">
        <f>+'START HERE'!F10</f>
        <v>42549</v>
      </c>
      <c r="C6" s="221"/>
      <c r="D6" s="221"/>
      <c r="E6" s="140"/>
      <c r="F6" s="140"/>
      <c r="G6" s="222"/>
      <c r="H6" s="187"/>
      <c r="I6" s="187"/>
      <c r="J6" s="187"/>
    </row>
    <row r="7" spans="1:10" s="3" customFormat="1" ht="9.9499999999999993" customHeight="1" thickBot="1">
      <c r="A7" s="26"/>
      <c r="B7" s="26"/>
      <c r="C7" s="26"/>
      <c r="D7" s="26"/>
      <c r="E7" s="26"/>
      <c r="F7" s="26"/>
      <c r="G7" s="26"/>
      <c r="H7" s="187"/>
      <c r="I7" s="187"/>
      <c r="J7" s="187"/>
    </row>
    <row r="8" spans="1:10" s="184" customFormat="1" ht="19.5" customHeight="1">
      <c r="A8" s="228"/>
      <c r="B8" s="229" t="s">
        <v>37</v>
      </c>
      <c r="C8" s="230"/>
      <c r="D8" s="230" t="s">
        <v>38</v>
      </c>
      <c r="E8" s="231"/>
      <c r="F8" s="231"/>
      <c r="G8" s="232" t="s">
        <v>39</v>
      </c>
      <c r="H8" s="233"/>
      <c r="I8" s="234"/>
      <c r="J8" s="235"/>
    </row>
    <row r="9" spans="1:10" s="184" customFormat="1" ht="20.25" customHeight="1">
      <c r="A9" s="236"/>
      <c r="B9" s="237" t="s">
        <v>40</v>
      </c>
      <c r="C9" s="238" t="s">
        <v>41</v>
      </c>
      <c r="D9" s="238" t="s">
        <v>42</v>
      </c>
      <c r="E9" s="239" t="s">
        <v>43</v>
      </c>
      <c r="F9" s="239" t="s">
        <v>44</v>
      </c>
      <c r="G9" s="240" t="s">
        <v>45</v>
      </c>
      <c r="H9" s="233"/>
      <c r="I9" s="241" t="s">
        <v>46</v>
      </c>
      <c r="J9" s="242"/>
    </row>
    <row r="10" spans="1:10" s="3" customFormat="1" ht="24.75" customHeight="1" thickBot="1">
      <c r="A10" s="243" t="s">
        <v>47</v>
      </c>
      <c r="B10" s="244" t="s">
        <v>48</v>
      </c>
      <c r="C10" s="245" t="s">
        <v>48</v>
      </c>
      <c r="D10" s="245" t="s">
        <v>48</v>
      </c>
      <c r="E10" s="246" t="s">
        <v>48</v>
      </c>
      <c r="F10" s="246" t="s">
        <v>48</v>
      </c>
      <c r="G10" s="247" t="s">
        <v>48</v>
      </c>
      <c r="H10" s="187"/>
      <c r="I10" s="248" t="s">
        <v>49</v>
      </c>
      <c r="J10" s="249" t="s">
        <v>50</v>
      </c>
    </row>
    <row r="11" spans="1:10" s="4" customFormat="1" ht="24.75" customHeight="1">
      <c r="A11" s="250" t="s">
        <v>1735</v>
      </c>
      <c r="B11" s="251">
        <f>+'CANUM-I'!$P$30</f>
        <v>0</v>
      </c>
      <c r="C11" s="252">
        <f>+'CANUM-I'!$P$31</f>
        <v>0</v>
      </c>
      <c r="D11" s="253">
        <f>+'CANUM-I'!$P$32</f>
        <v>0</v>
      </c>
      <c r="E11" s="254">
        <f>+'CANUM-I'!$P$33</f>
        <v>0</v>
      </c>
      <c r="F11" s="255">
        <f>+'CANUM-I'!$P$34</f>
        <v>0</v>
      </c>
      <c r="G11" s="313">
        <f>+'CANUM-I'!$P$35</f>
        <v>0</v>
      </c>
      <c r="H11" s="256"/>
      <c r="I11" s="257" t="str">
        <f>+'CANUM-I'!$P$4</f>
        <v>PASS</v>
      </c>
      <c r="J11" s="258" t="str">
        <f>+'CANUM-I'!$P$5</f>
        <v>PASS</v>
      </c>
    </row>
    <row r="12" spans="1:10" s="4" customFormat="1" ht="24.75" customHeight="1">
      <c r="A12" s="250" t="s">
        <v>51</v>
      </c>
      <c r="B12" s="251">
        <f>+'CANUM-IIa'!$P$30</f>
        <v>0</v>
      </c>
      <c r="C12" s="252">
        <f>+'CANUM-IIa'!$P$31</f>
        <v>0</v>
      </c>
      <c r="D12" s="253">
        <f>+'CANUM-IIa'!$P$32</f>
        <v>0</v>
      </c>
      <c r="E12" s="254">
        <f>+'CANUM-IIa'!$P$33</f>
        <v>0</v>
      </c>
      <c r="F12" s="255">
        <f>+'CANUM-IIa'!$P$34</f>
        <v>0</v>
      </c>
      <c r="G12" s="314">
        <f>+'CANUM-IIa'!$P$35</f>
        <v>0</v>
      </c>
      <c r="H12" s="256"/>
      <c r="I12" s="257" t="str">
        <f>+'CANUM-IIa'!$P$4</f>
        <v>PASS</v>
      </c>
      <c r="J12" s="260" t="str">
        <f>+'CANUM-IIa'!$P$5</f>
        <v>PASS</v>
      </c>
    </row>
    <row r="13" spans="1:10" s="4" customFormat="1" ht="24.75" customHeight="1">
      <c r="A13" s="250" t="s">
        <v>1743</v>
      </c>
      <c r="B13" s="251">
        <f>+'CANUM-IIb'!$P$30</f>
        <v>0</v>
      </c>
      <c r="C13" s="252">
        <f>+'CANUM-IIb'!$P$31</f>
        <v>0</v>
      </c>
      <c r="D13" s="253">
        <f>+'CANUM-IIb'!$P$32</f>
        <v>0</v>
      </c>
      <c r="E13" s="254">
        <f>+'CANUM-IIb'!$P$33</f>
        <v>0</v>
      </c>
      <c r="F13" s="255">
        <f>+'CANUM-IIb'!$P$34</f>
        <v>0</v>
      </c>
      <c r="G13" s="315">
        <f>+'CANUM-IIb'!$P$35</f>
        <v>0</v>
      </c>
      <c r="H13" s="256"/>
      <c r="I13" s="257" t="str">
        <f>+'CANUM-IIb'!$P$4</f>
        <v>PASS</v>
      </c>
      <c r="J13" s="260" t="str">
        <f>+'CANUM-IIb'!$P$5</f>
        <v>PASS</v>
      </c>
    </row>
    <row r="14" spans="1:10" s="4" customFormat="1" ht="24.75" customHeight="1">
      <c r="A14" s="250" t="s">
        <v>52</v>
      </c>
      <c r="B14" s="251">
        <f>+'CANUM-IIIa '!$P$30</f>
        <v>0</v>
      </c>
      <c r="C14" s="252">
        <f>+'CANUM-IIIa '!$P$31</f>
        <v>0</v>
      </c>
      <c r="D14" s="253">
        <f>+'CANUM-IIIa '!$P$32</f>
        <v>0</v>
      </c>
      <c r="E14" s="254">
        <f>+'CANUM-IIIa '!$P$33</f>
        <v>0</v>
      </c>
      <c r="F14" s="255">
        <f>+'CANUM-IIIa '!$P$34</f>
        <v>0</v>
      </c>
      <c r="G14" s="259">
        <f>+'CANUM-IIIa '!$P$35</f>
        <v>0</v>
      </c>
      <c r="H14" s="256"/>
      <c r="I14" s="257" t="str">
        <f>+'CANUM-IIIa '!$P$4</f>
        <v>PASS</v>
      </c>
      <c r="J14" s="260" t="str">
        <f>+'CANUM-IIIa '!$P$5</f>
        <v>PASS</v>
      </c>
    </row>
    <row r="15" spans="1:10" s="4" customFormat="1" ht="24.75" customHeight="1">
      <c r="A15" s="250" t="s">
        <v>1732</v>
      </c>
      <c r="B15" s="251">
        <f>'CANUM-IIIb'!$P$30</f>
        <v>0</v>
      </c>
      <c r="C15" s="252">
        <f>+'CANUM-IIIb'!$P$31</f>
        <v>0</v>
      </c>
      <c r="D15" s="253">
        <f>+'CANUM-IIIb'!$P$32</f>
        <v>0</v>
      </c>
      <c r="E15" s="254">
        <f>+'CANUM-IIIb'!$P$33</f>
        <v>0</v>
      </c>
      <c r="F15" s="255">
        <f>+'CANUM-IIIb'!$P$34</f>
        <v>0</v>
      </c>
      <c r="G15" s="259">
        <f>+'CANUM-IIIb'!$P$35</f>
        <v>0</v>
      </c>
      <c r="H15" s="256"/>
      <c r="I15" s="257" t="str">
        <f>+'CANUM-IIIb'!$P$4</f>
        <v>PASS</v>
      </c>
      <c r="J15" s="260" t="str">
        <f>+'CANUM-IIIb'!$P$5</f>
        <v>PASS</v>
      </c>
    </row>
    <row r="16" spans="1:10" s="4" customFormat="1" ht="24.75" customHeight="1">
      <c r="A16" s="250" t="s">
        <v>1733</v>
      </c>
      <c r="B16" s="251">
        <f>+'CANUM-IIIc'!$P$30</f>
        <v>0</v>
      </c>
      <c r="C16" s="252">
        <f>+'CANUM-IIIc'!$P$31</f>
        <v>0</v>
      </c>
      <c r="D16" s="253">
        <f>+'CANUM-IIIc'!$P$32</f>
        <v>0</v>
      </c>
      <c r="E16" s="254">
        <f>+'CANUM-IIIc'!$P$33</f>
        <v>0</v>
      </c>
      <c r="F16" s="255">
        <f>+'CANUM-IIIc'!$P$34</f>
        <v>0</v>
      </c>
      <c r="G16" s="259">
        <f>+'CANUM-IIIc'!$P$35</f>
        <v>0</v>
      </c>
      <c r="H16" s="256"/>
      <c r="I16" s="257" t="str">
        <f>+'CANUM-IIIc'!$P$4</f>
        <v>PASS</v>
      </c>
      <c r="J16" s="260" t="str">
        <f>+'CANUM-IIIc'!$P$5</f>
        <v>PASS</v>
      </c>
    </row>
    <row r="17" spans="1:10" s="4" customFormat="1" ht="24.75" customHeight="1">
      <c r="A17" s="250" t="s">
        <v>1734</v>
      </c>
      <c r="B17" s="251"/>
      <c r="C17" s="252">
        <f>+'CANUM-IIId'!$P$31</f>
        <v>0</v>
      </c>
      <c r="D17" s="253">
        <f>+'CANUM-IIId'!$P$32</f>
        <v>0</v>
      </c>
      <c r="E17" s="254">
        <f>+'CANUM-IIId'!$P$33</f>
        <v>0</v>
      </c>
      <c r="F17" s="255">
        <f>+'CANUM-IIId'!$P$34</f>
        <v>0</v>
      </c>
      <c r="G17" s="259">
        <f>+'CANUM-IIId'!$P$35</f>
        <v>0</v>
      </c>
      <c r="H17" s="256"/>
      <c r="I17" s="257" t="str">
        <f>+'CANUM-IIId'!$P$4</f>
        <v>PASS</v>
      </c>
      <c r="J17" s="260" t="str">
        <f>+'CANUM-IIId'!$P$5</f>
        <v>PASS</v>
      </c>
    </row>
    <row r="18" spans="1:10" s="4" customFormat="1" ht="24.75" customHeight="1">
      <c r="A18" s="250" t="s">
        <v>53</v>
      </c>
      <c r="B18" s="251">
        <f>'CANUM-IVa '!P30</f>
        <v>0</v>
      </c>
      <c r="C18" s="252">
        <f>+'CANUM-IVa '!$P$31</f>
        <v>0</v>
      </c>
      <c r="D18" s="253">
        <f>+'CANUM-IVa '!$P$32</f>
        <v>0</v>
      </c>
      <c r="E18" s="254">
        <f>+'CANUM-IVa '!$P$33</f>
        <v>0</v>
      </c>
      <c r="F18" s="255">
        <f>+'CANUM-IVa '!$P$34</f>
        <v>0</v>
      </c>
      <c r="G18" s="259">
        <f>+'CANUM-IVa '!$P$35</f>
        <v>0</v>
      </c>
      <c r="H18" s="256"/>
      <c r="I18" s="257" t="str">
        <f>+'CANUM-IVa '!$P$4</f>
        <v>PASS</v>
      </c>
      <c r="J18" s="260" t="str">
        <f>+'CANUM-IVa '!$P$5</f>
        <v>PASS</v>
      </c>
    </row>
    <row r="19" spans="1:10" s="4" customFormat="1" ht="24.75" customHeight="1">
      <c r="A19" s="250" t="s">
        <v>54</v>
      </c>
      <c r="B19" s="251">
        <f>'CANUM-IVb'!P30</f>
        <v>0</v>
      </c>
      <c r="C19" s="252">
        <f>+'CANUM-IVb'!$P$31</f>
        <v>0</v>
      </c>
      <c r="D19" s="253">
        <f>+'CANUM-IVb'!$P$32</f>
        <v>0</v>
      </c>
      <c r="E19" s="254">
        <f>+'CANUM-IVb'!$P$33</f>
        <v>0</v>
      </c>
      <c r="F19" s="255">
        <f>+'CANUM-IVb'!$P$34</f>
        <v>0</v>
      </c>
      <c r="G19" s="259">
        <f>+'CANUM-IVb'!$P$35</f>
        <v>0</v>
      </c>
      <c r="H19" s="256"/>
      <c r="I19" s="257" t="str">
        <f>+'CANUM-IVb'!$P$4</f>
        <v>PASS</v>
      </c>
      <c r="J19" s="260" t="str">
        <f>+'CANUM-IVb'!$P$5</f>
        <v>PASS</v>
      </c>
    </row>
    <row r="20" spans="1:10" s="4" customFormat="1" ht="24.75" customHeight="1">
      <c r="A20" s="250" t="s">
        <v>55</v>
      </c>
      <c r="B20" s="251"/>
      <c r="C20" s="252">
        <f>+'CANUM-IVc'!$P$31</f>
        <v>0</v>
      </c>
      <c r="D20" s="253">
        <f>+'CANUM-IVc'!$P$32</f>
        <v>0</v>
      </c>
      <c r="E20" s="254">
        <f>+'CANUM-IVc'!$P$33</f>
        <v>0</v>
      </c>
      <c r="F20" s="255">
        <f>+'CANUM-IVc'!$P$34</f>
        <v>0</v>
      </c>
      <c r="G20" s="259">
        <f>+'CANUM-IVc'!$P$35</f>
        <v>0</v>
      </c>
      <c r="H20" s="256"/>
      <c r="I20" s="257" t="str">
        <f>+'CANUM-IVc'!$P$4</f>
        <v>PASS</v>
      </c>
      <c r="J20" s="260" t="str">
        <f>+'CANUM-IVc'!$P$5</f>
        <v>PASS</v>
      </c>
    </row>
    <row r="21" spans="1:10" s="4" customFormat="1" ht="24.75" customHeight="1">
      <c r="A21" s="250" t="s">
        <v>1757</v>
      </c>
      <c r="B21" s="251">
        <f>'CANUM-VIb'!P30</f>
        <v>0</v>
      </c>
      <c r="C21" s="252">
        <f>'CANUM-VIb'!P31</f>
        <v>0</v>
      </c>
      <c r="D21" s="253">
        <f>'CANUM-VIb'!P32</f>
        <v>0</v>
      </c>
      <c r="E21" s="254">
        <f>'CANUM-VIb'!P33</f>
        <v>0</v>
      </c>
      <c r="F21" s="255">
        <f>'CANUM-VIb'!P34</f>
        <v>0</v>
      </c>
      <c r="G21" s="259">
        <f>'CANUM-VIb'!P35</f>
        <v>0</v>
      </c>
      <c r="H21" s="256"/>
      <c r="I21" s="257" t="str">
        <f>'CANUM-VIb'!P4</f>
        <v>PASS</v>
      </c>
      <c r="J21" s="260" t="str">
        <f>'CANUM-VIb'!P5</f>
        <v>PASS</v>
      </c>
    </row>
    <row r="22" spans="1:10" s="4" customFormat="1" ht="24.75" customHeight="1">
      <c r="A22" s="250" t="s">
        <v>56</v>
      </c>
      <c r="B22" s="251">
        <f>'CANUM-VIa'!P30</f>
        <v>21109.6024</v>
      </c>
      <c r="C22" s="252">
        <f>+'CANUM-VIa'!$P$31</f>
        <v>0</v>
      </c>
      <c r="D22" s="253">
        <f>+'CANUM-VIa'!$P$32</f>
        <v>0</v>
      </c>
      <c r="E22" s="254">
        <f>+'CANUM-VIa'!$P$33</f>
        <v>0</v>
      </c>
      <c r="F22" s="255">
        <f>+'CANUM-VIa'!$P$34</f>
        <v>21109.503999999997</v>
      </c>
      <c r="G22" s="259">
        <f>+'CANUM-VIa'!$P$35</f>
        <v>21109.6024</v>
      </c>
      <c r="H22" s="256"/>
      <c r="I22" s="257" t="str">
        <f>+'CANUM-VIa'!$P$4</f>
        <v>PASS</v>
      </c>
      <c r="J22" s="260" t="str">
        <f>+'CANUM-VIa'!$P$5</f>
        <v>PASS</v>
      </c>
    </row>
    <row r="23" spans="1:10" s="4" customFormat="1" ht="24.75" customHeight="1">
      <c r="A23" s="250" t="s">
        <v>1716</v>
      </c>
      <c r="B23" s="343">
        <f>'CANUM VIIa'!P30</f>
        <v>0.24</v>
      </c>
      <c r="C23" s="252">
        <f>'CANUM VIIa'!P31</f>
        <v>0</v>
      </c>
      <c r="D23" s="253">
        <f>'CANUM VIIa'!P32</f>
        <v>0</v>
      </c>
      <c r="E23" s="254">
        <f>'CANUM VIIa'!P33</f>
        <v>0</v>
      </c>
      <c r="F23" s="255">
        <f>'CANUM VIIa'!P34</f>
        <v>0</v>
      </c>
      <c r="G23" s="344">
        <f>'CANUM VIIa'!P35</f>
        <v>0.24</v>
      </c>
      <c r="H23" s="256"/>
      <c r="I23" s="257" t="str">
        <f>'CANUM VIIa'!P4</f>
        <v>PASS</v>
      </c>
      <c r="J23" s="260" t="str">
        <f>'CANUM VIIa'!P5</f>
        <v>PASS</v>
      </c>
    </row>
    <row r="24" spans="1:10" s="4" customFormat="1" ht="24.75" customHeight="1">
      <c r="A24" s="250" t="s">
        <v>1726</v>
      </c>
      <c r="B24" s="251">
        <f>'CANUM-VIIb'!P30</f>
        <v>6983.817259999998</v>
      </c>
      <c r="C24" s="252">
        <f>+'CANUM-VIIb'!$P$31</f>
        <v>0</v>
      </c>
      <c r="D24" s="253">
        <f>+'CANUM-VIIb'!$P$32</f>
        <v>0</v>
      </c>
      <c r="E24" s="254">
        <f>+'CANUM-VIIb'!$P$33</f>
        <v>0</v>
      </c>
      <c r="F24" s="255">
        <f>+'CANUM-VIIb'!$P$34</f>
        <v>6983.1986599999982</v>
      </c>
      <c r="G24" s="259">
        <f>+'CANUM-VIIb'!$P$35</f>
        <v>6983.817259999998</v>
      </c>
      <c r="H24" s="256"/>
      <c r="I24" s="257" t="str">
        <f>+'CANUM-VIIb'!$P$4</f>
        <v>PASS</v>
      </c>
      <c r="J24" s="260" t="str">
        <f>+'CANUM-VIIb'!$P$5</f>
        <v>PASS</v>
      </c>
    </row>
    <row r="25" spans="1:10" s="4" customFormat="1" ht="24.75" customHeight="1">
      <c r="A25" s="250" t="s">
        <v>1767</v>
      </c>
      <c r="B25" s="251">
        <f>'CANUM-VIIc'!P30</f>
        <v>295.13503000000003</v>
      </c>
      <c r="C25" s="252">
        <f>+'CANUM-VIIc'!$P$31</f>
        <v>0</v>
      </c>
      <c r="D25" s="253">
        <f>+'CANUM-VIIc'!$P$32</f>
        <v>0</v>
      </c>
      <c r="E25" s="254">
        <f>+'CANUM-VIIc'!$P$33</f>
        <v>0</v>
      </c>
      <c r="F25" s="255">
        <f>+'CANUM-VIIc'!$P$34</f>
        <v>0</v>
      </c>
      <c r="G25" s="259">
        <f>+'CANUM-VIIc'!$P$35</f>
        <v>295.13503000000003</v>
      </c>
      <c r="H25" s="256"/>
      <c r="I25" s="257" t="str">
        <f>+'CANUM-VIIc'!$P$4</f>
        <v>PASS</v>
      </c>
      <c r="J25" s="260" t="str">
        <f>+'CANUM-VIIc'!$P$5</f>
        <v>PASS</v>
      </c>
    </row>
    <row r="26" spans="1:10" s="4" customFormat="1" ht="24.75" customHeight="1">
      <c r="A26" s="250" t="s">
        <v>57</v>
      </c>
      <c r="B26" s="251">
        <f>'CANUM-VIId'!P30</f>
        <v>0</v>
      </c>
      <c r="C26" s="252">
        <f>+'CANUM-VIId'!$P$31</f>
        <v>0</v>
      </c>
      <c r="D26" s="253">
        <f>+'CANUM-VIId'!$P$32</f>
        <v>0</v>
      </c>
      <c r="E26" s="254">
        <f>+'CANUM-VIId'!$P$33</f>
        <v>0</v>
      </c>
      <c r="F26" s="255">
        <f>+'CANUM-VIId'!$P$34</f>
        <v>0</v>
      </c>
      <c r="G26" s="259">
        <f>+'CANUM-VIId'!$P$35</f>
        <v>0</v>
      </c>
      <c r="H26" s="256"/>
      <c r="I26" s="257" t="str">
        <f>+'CANUM-VIId'!$P$4</f>
        <v>PASS</v>
      </c>
      <c r="J26" s="260" t="str">
        <f>+'CANUM-VIId'!$P$5</f>
        <v>PASS</v>
      </c>
    </row>
    <row r="27" spans="1:10" s="4" customFormat="1" ht="24.75" customHeight="1">
      <c r="A27" s="250" t="s">
        <v>1728</v>
      </c>
      <c r="B27" s="251">
        <f>'CANUM-VIIe'!P30</f>
        <v>0</v>
      </c>
      <c r="C27" s="252">
        <f>+'CANUM-VIIe'!$P$31</f>
        <v>0</v>
      </c>
      <c r="D27" s="253">
        <f>+'CANUM-VIIe'!$P$32</f>
        <v>0</v>
      </c>
      <c r="E27" s="254">
        <f>+'CANUM-VIIe'!$P$33</f>
        <v>0</v>
      </c>
      <c r="F27" s="255">
        <f>+'CANUM-VIIe'!$P$34</f>
        <v>0</v>
      </c>
      <c r="G27" s="259">
        <f>+'CANUM-VIIe'!$P$35</f>
        <v>0</v>
      </c>
      <c r="H27" s="256"/>
      <c r="I27" s="257" t="str">
        <f>+'CANUM-VIIe'!$P$4</f>
        <v>PASS</v>
      </c>
      <c r="J27" s="260" t="str">
        <f>+'CANUM-VIIe'!$P$5</f>
        <v>PASS</v>
      </c>
    </row>
    <row r="28" spans="1:10" s="4" customFormat="1" ht="24.75" customHeight="1">
      <c r="A28" s="250" t="s">
        <v>1727</v>
      </c>
      <c r="B28" s="251">
        <f>'CANUM-VIIf'!P30</f>
        <v>0</v>
      </c>
      <c r="C28" s="252">
        <f>+'CANUM-VIIf'!$P$31</f>
        <v>0</v>
      </c>
      <c r="D28" s="253">
        <f>+'CANUM-VIIf'!$P$32</f>
        <v>0</v>
      </c>
      <c r="E28" s="254">
        <f>+'CANUM-VIIf'!$P$33</f>
        <v>0</v>
      </c>
      <c r="F28" s="255">
        <f>+'CANUM-VIIf'!$P$34</f>
        <v>0</v>
      </c>
      <c r="G28" s="259">
        <f>+'CANUM-VIIf'!$P$35</f>
        <v>0</v>
      </c>
      <c r="H28" s="256"/>
      <c r="I28" s="257" t="str">
        <f>+'CANUM-VIIf'!$P$4</f>
        <v>PASS</v>
      </c>
      <c r="J28" s="260" t="str">
        <f>+'CANUM-VIIf'!$P$5</f>
        <v>PASS</v>
      </c>
    </row>
    <row r="29" spans="1:10" s="4" customFormat="1" ht="24.75" customHeight="1">
      <c r="A29" s="250" t="s">
        <v>58</v>
      </c>
      <c r="B29" s="343">
        <f>'CANUM-VIIg'!P30</f>
        <v>0.11899999999999999</v>
      </c>
      <c r="C29" s="252">
        <f>+'CANUM-VIIg'!$P$31</f>
        <v>0</v>
      </c>
      <c r="D29" s="253">
        <f>+'CANUM-VIIg'!$P$32</f>
        <v>0</v>
      </c>
      <c r="E29" s="254">
        <f>+'CANUM-VIIg'!$P$33</f>
        <v>0</v>
      </c>
      <c r="F29" s="255">
        <f>+'CANUM-VIIg'!$P$34</f>
        <v>0</v>
      </c>
      <c r="G29" s="344">
        <f>+'CANUM-VIIg'!$P$35</f>
        <v>0.11899999999999999</v>
      </c>
      <c r="H29" s="256"/>
      <c r="I29" s="257" t="str">
        <f>+'CANUM-VIIg'!$P$4</f>
        <v>PASS</v>
      </c>
      <c r="J29" s="260" t="str">
        <f>+'CANUM-VIIg'!$P$5</f>
        <v>PASS</v>
      </c>
    </row>
    <row r="30" spans="1:10" s="4" customFormat="1" ht="24.75" customHeight="1">
      <c r="A30" s="250" t="s">
        <v>59</v>
      </c>
      <c r="B30" s="251">
        <f>'CANUM-VIIh'!P30</f>
        <v>5.26</v>
      </c>
      <c r="C30" s="252">
        <f>+'CANUM-VIIh'!$P$31</f>
        <v>0</v>
      </c>
      <c r="D30" s="253">
        <f>+'CANUM-VIIh'!$P$32</f>
        <v>0</v>
      </c>
      <c r="E30" s="254">
        <f>+'CANUM-VIIh'!$P$33</f>
        <v>0</v>
      </c>
      <c r="F30" s="255">
        <f>+'CANUM-VIIh'!$P$34</f>
        <v>0</v>
      </c>
      <c r="G30" s="259">
        <f>+'CANUM-VIIh'!$P$35</f>
        <v>5.26</v>
      </c>
      <c r="H30" s="256"/>
      <c r="I30" s="257" t="str">
        <f>+'CANUM-VIIh'!$P$4</f>
        <v>PASS</v>
      </c>
      <c r="J30" s="260" t="str">
        <f>+'CANUM-VIIh'!$P$5</f>
        <v>PASS</v>
      </c>
    </row>
    <row r="31" spans="1:10" s="4" customFormat="1" ht="24.75" customHeight="1">
      <c r="A31" s="250" t="s">
        <v>1768</v>
      </c>
      <c r="B31" s="251">
        <f>'CANUM-VIIj'!P30</f>
        <v>439.01760000000002</v>
      </c>
      <c r="C31" s="252">
        <f>+'CANUM-VIIj'!$P$31</f>
        <v>0</v>
      </c>
      <c r="D31" s="253">
        <f>+'CANUM-VIIj'!$P$32</f>
        <v>0</v>
      </c>
      <c r="E31" s="254">
        <f>+'CANUM-VIIj'!$P$33</f>
        <v>0</v>
      </c>
      <c r="F31" s="255">
        <f>+'CANUM-VIIj'!$P$34</f>
        <v>0</v>
      </c>
      <c r="G31" s="259">
        <f>+'CANUM-VIIj'!$P$35</f>
        <v>439.01760000000002</v>
      </c>
      <c r="H31" s="256"/>
      <c r="I31" s="257" t="str">
        <f>+'CANUM-VIIj'!$P$4</f>
        <v>PASS</v>
      </c>
      <c r="J31" s="260" t="str">
        <f>+'CANUM-VIIj'!$P$5</f>
        <v>PASS</v>
      </c>
    </row>
    <row r="32" spans="1:10" s="4" customFormat="1" ht="24.75" customHeight="1">
      <c r="A32" s="250" t="s">
        <v>1778</v>
      </c>
      <c r="B32" s="251">
        <f>'CANUM-VIIk'!P30</f>
        <v>30.118000000000002</v>
      </c>
      <c r="C32" s="252">
        <f>+'CANUM-VIIk'!$P$31</f>
        <v>0</v>
      </c>
      <c r="D32" s="253">
        <f>+'CANUM-VIIk'!$P$32</f>
        <v>0</v>
      </c>
      <c r="E32" s="254">
        <f>+'CANUM-VIIk'!$P$33</f>
        <v>0</v>
      </c>
      <c r="F32" s="255">
        <f>+'CANUM-VIIk'!$P$34</f>
        <v>0</v>
      </c>
      <c r="G32" s="259">
        <f>+'CANUM-VIIk'!$P$35</f>
        <v>30.118000000000002</v>
      </c>
      <c r="H32" s="256"/>
      <c r="I32" s="257" t="str">
        <f>+'CANUM-VIIk'!$P$4</f>
        <v>PASS</v>
      </c>
      <c r="J32" s="260" t="str">
        <f>+'CANUM-VIIk'!$P$5</f>
        <v>PASS</v>
      </c>
    </row>
    <row r="33" spans="1:10" s="4" customFormat="1" ht="24.75" customHeight="1">
      <c r="A33" s="250" t="s">
        <v>60</v>
      </c>
      <c r="B33" s="251">
        <f>'CANUM-VIIIa'!P30</f>
        <v>35.9</v>
      </c>
      <c r="C33" s="252">
        <f>+'CANUM-VIIIa'!$P$31</f>
        <v>0</v>
      </c>
      <c r="D33" s="253">
        <f>+'CANUM-VIIIa'!$P$32</f>
        <v>0</v>
      </c>
      <c r="E33" s="254">
        <f>+'CANUM-VIIIa'!$P$33</f>
        <v>0</v>
      </c>
      <c r="F33" s="255">
        <f>+'CANUM-VIIIa'!$P$34</f>
        <v>0</v>
      </c>
      <c r="G33" s="259">
        <f>+'CANUM-VIIIa'!$P$35</f>
        <v>35.9</v>
      </c>
      <c r="H33" s="256"/>
      <c r="I33" s="257" t="str">
        <f>+'CANUM-VIIIa'!$P$4</f>
        <v>PASS</v>
      </c>
      <c r="J33" s="260" t="str">
        <f>+'CANUM-VIIIa'!$P$5</f>
        <v>PASS</v>
      </c>
    </row>
    <row r="34" spans="1:10" s="4" customFormat="1" ht="24.75" customHeight="1">
      <c r="A34" s="250" t="s">
        <v>61</v>
      </c>
      <c r="B34" s="251">
        <f>'CANUM-VIIIb'!P30</f>
        <v>0</v>
      </c>
      <c r="C34" s="252">
        <f>+'CANUM-VIIIb'!$P$31</f>
        <v>0</v>
      </c>
      <c r="D34" s="253">
        <f>+'CANUM-VIIIb'!$P$32</f>
        <v>0</v>
      </c>
      <c r="E34" s="254">
        <f>+'CANUM-VIIIb'!$P$33</f>
        <v>0</v>
      </c>
      <c r="F34" s="255">
        <f>+'CANUM-VIIIb'!$P$34</f>
        <v>0</v>
      </c>
      <c r="G34" s="259">
        <f>+'CANUM-VIIIb'!$P$35</f>
        <v>0</v>
      </c>
      <c r="H34" s="256"/>
      <c r="I34" s="257" t="str">
        <f>+'CANUM-VIIIb'!$P$4</f>
        <v>PASS</v>
      </c>
      <c r="J34" s="260" t="str">
        <f>+'CANUM-VIIIb'!$P$5</f>
        <v>PASS</v>
      </c>
    </row>
    <row r="35" spans="1:10" s="4" customFormat="1" ht="24.75" customHeight="1">
      <c r="A35" s="250" t="s">
        <v>62</v>
      </c>
      <c r="B35" s="251">
        <f>'CANUM-VIIIc east'!P30</f>
        <v>0</v>
      </c>
      <c r="C35" s="252">
        <f>+'CANUM-VIIIc east'!$P$31</f>
        <v>0</v>
      </c>
      <c r="D35" s="253">
        <f>+'CANUM-VIIIc east'!$P$32</f>
        <v>0</v>
      </c>
      <c r="E35" s="254">
        <f>+'CANUM-VIIIc east'!$P$33</f>
        <v>0</v>
      </c>
      <c r="F35" s="255">
        <f>+'CANUM-VIIIc east'!$P$34</f>
        <v>0</v>
      </c>
      <c r="G35" s="259">
        <f>+'CANUM-VIIIc east'!$P$35</f>
        <v>0</v>
      </c>
      <c r="H35" s="256"/>
      <c r="I35" s="257" t="str">
        <f>+'CANUM-VIIIc east'!$P$4</f>
        <v>PASS</v>
      </c>
      <c r="J35" s="260" t="str">
        <f>+'CANUM-VIIIc east'!$P$5</f>
        <v>PASS</v>
      </c>
    </row>
    <row r="36" spans="1:10" s="4" customFormat="1" ht="24.75" customHeight="1">
      <c r="A36" s="250" t="s">
        <v>63</v>
      </c>
      <c r="B36" s="251">
        <f>'CANUM-VIIIc west'!P30</f>
        <v>0</v>
      </c>
      <c r="C36" s="252">
        <f>+'CANUM-VIIIc west'!$P$31</f>
        <v>0</v>
      </c>
      <c r="D36" s="253">
        <f>+'CANUM-VIIIc west'!$P$32</f>
        <v>0</v>
      </c>
      <c r="E36" s="254">
        <f>+'CANUM-VIIIc west'!$P$33</f>
        <v>0</v>
      </c>
      <c r="F36" s="255">
        <f>+'CANUM-VIIIc west'!$P$34</f>
        <v>0</v>
      </c>
      <c r="G36" s="259">
        <f>+'CANUM-VIIIc west'!$P$35</f>
        <v>0</v>
      </c>
      <c r="H36" s="256"/>
      <c r="I36" s="257" t="str">
        <f>+'CANUM-VIIIc west'!$P$4</f>
        <v>PASS</v>
      </c>
      <c r="J36" s="260" t="str">
        <f>+'CANUM-VIIIc west'!$P$5</f>
        <v>PASS</v>
      </c>
    </row>
    <row r="37" spans="1:10" s="4" customFormat="1" ht="24.75" customHeight="1">
      <c r="A37" s="250" t="s">
        <v>1769</v>
      </c>
      <c r="B37" s="343"/>
      <c r="C37" s="252">
        <f>+'CANUM-VIIId'!$P$31</f>
        <v>0</v>
      </c>
      <c r="D37" s="253">
        <f>+'CANUM-VIIId'!$P$32</f>
        <v>0</v>
      </c>
      <c r="E37" s="254">
        <f>+'CANUM-VIIId'!$P$33</f>
        <v>0</v>
      </c>
      <c r="F37" s="255">
        <f>+'CANUM-VIIId'!$P$34</f>
        <v>0</v>
      </c>
      <c r="G37" s="344"/>
      <c r="H37" s="256"/>
      <c r="I37" s="257" t="str">
        <f>+'CANUM-VIIId'!$P$4</f>
        <v>PASS</v>
      </c>
      <c r="J37" s="260" t="str">
        <f>+'CANUM-VIIId'!$P$5</f>
        <v>PASS</v>
      </c>
    </row>
    <row r="38" spans="1:10" s="4" customFormat="1" ht="24.75" customHeight="1">
      <c r="A38" s="250" t="s">
        <v>64</v>
      </c>
      <c r="B38" s="251">
        <f>'CANUM-IXa north'!P30</f>
        <v>0</v>
      </c>
      <c r="C38" s="252">
        <f>+'CANUM-IXa north'!$P$31</f>
        <v>0</v>
      </c>
      <c r="D38" s="253">
        <f>+'CANUM-IXa north'!$P$32</f>
        <v>0</v>
      </c>
      <c r="E38" s="254">
        <f>+'CANUM-IXa north'!$P$33</f>
        <v>0</v>
      </c>
      <c r="F38" s="255">
        <f>+'CANUM-IXa north'!$P$34</f>
        <v>0</v>
      </c>
      <c r="G38" s="259">
        <f>+'CANUM-IXa north'!$P$35</f>
        <v>0</v>
      </c>
      <c r="H38" s="256"/>
      <c r="I38" s="257" t="str">
        <f>+'CANUM-IXa north'!$P$4</f>
        <v>PASS</v>
      </c>
      <c r="J38" s="260" t="str">
        <f>+'CANUM-IXa north'!$P$5</f>
        <v>PASS</v>
      </c>
    </row>
    <row r="39" spans="1:10" s="4" customFormat="1" ht="24.75" customHeight="1">
      <c r="A39" s="250" t="s">
        <v>65</v>
      </c>
      <c r="B39" s="251">
        <f>'CANUM-IXa central-north'!P30</f>
        <v>0</v>
      </c>
      <c r="C39" s="252">
        <f>+'CANUM-IXa central-north'!$P$31</f>
        <v>0</v>
      </c>
      <c r="D39" s="253">
        <f>+'CANUM-IXa central-north'!$P$32</f>
        <v>0</v>
      </c>
      <c r="E39" s="254">
        <f>+'CANUM-IXa central-north'!$P$33</f>
        <v>0</v>
      </c>
      <c r="F39" s="255">
        <f>+'CANUM-IXa central-north'!$P$34</f>
        <v>0</v>
      </c>
      <c r="G39" s="259">
        <f>+'CANUM-IXa central-north'!$P$35</f>
        <v>0</v>
      </c>
      <c r="H39" s="256"/>
      <c r="I39" s="257" t="str">
        <f>+'CANUM-IXa central-north'!$P$4</f>
        <v>PASS</v>
      </c>
      <c r="J39" s="260" t="str">
        <f>+'CANUM-IXa central-north'!$P$5</f>
        <v>PASS</v>
      </c>
    </row>
    <row r="40" spans="1:10" s="4" customFormat="1" ht="24.75" customHeight="1">
      <c r="A40" s="250" t="s">
        <v>66</v>
      </c>
      <c r="B40" s="251">
        <f>'CANUM-IXa central-south'!P30</f>
        <v>0</v>
      </c>
      <c r="C40" s="252">
        <f>+'CANUM-IXa central-south'!$P$31</f>
        <v>0</v>
      </c>
      <c r="D40" s="253">
        <f>+'CANUM-IXa central-south'!$P$32</f>
        <v>0</v>
      </c>
      <c r="E40" s="254">
        <f>+'CANUM-IXa central-south'!$P$33</f>
        <v>0</v>
      </c>
      <c r="F40" s="255">
        <f>+'CANUM-IXa central-south'!$P$34</f>
        <v>0</v>
      </c>
      <c r="G40" s="259">
        <f>+'CANUM-IXa central-south'!$P$35</f>
        <v>0</v>
      </c>
      <c r="H40" s="256"/>
      <c r="I40" s="257" t="str">
        <f>+'CANUM-IXa central-south'!$P$4</f>
        <v>PASS</v>
      </c>
      <c r="J40" s="260" t="str">
        <f>+'CANUM-IXa central-south'!$P$5</f>
        <v>PASS</v>
      </c>
    </row>
    <row r="41" spans="1:10" s="4" customFormat="1" ht="24.75" customHeight="1">
      <c r="A41" s="250" t="s">
        <v>67</v>
      </c>
      <c r="B41" s="251">
        <f>'CANUM-IXa south '!P30</f>
        <v>0</v>
      </c>
      <c r="C41" s="252">
        <f>+'CANUM-IXa south '!$P$31</f>
        <v>0</v>
      </c>
      <c r="D41" s="253">
        <f>+'CANUM-IXa south '!$P$32</f>
        <v>0</v>
      </c>
      <c r="E41" s="254">
        <f>+'CANUM-IXa south '!$P$33</f>
        <v>0</v>
      </c>
      <c r="F41" s="255">
        <f>+'CANUM-IXa south '!$P$34</f>
        <v>0</v>
      </c>
      <c r="G41" s="259">
        <f>+'CANUM-IXa south '!$P$35</f>
        <v>0</v>
      </c>
      <c r="H41" s="256"/>
      <c r="I41" s="257" t="str">
        <f>+'CANUM-IXa south '!$P$4</f>
        <v>PASS</v>
      </c>
      <c r="J41" s="260" t="str">
        <f>+'CANUM-IXa south '!$P$5</f>
        <v>PASS</v>
      </c>
    </row>
    <row r="42" spans="1:10" s="4" customFormat="1" ht="24.75" customHeight="1">
      <c r="A42" s="250"/>
      <c r="B42" s="261"/>
      <c r="C42" s="262"/>
      <c r="D42" s="263"/>
      <c r="E42" s="264"/>
      <c r="F42" s="265"/>
      <c r="G42" s="259">
        <f>SUM(B42:E42)</f>
        <v>0</v>
      </c>
      <c r="H42" s="256"/>
      <c r="I42" s="257"/>
      <c r="J42" s="260"/>
    </row>
    <row r="43" spans="1:10" s="4" customFormat="1" ht="24.75" customHeight="1" thickBot="1">
      <c r="A43" s="250"/>
      <c r="B43" s="266"/>
      <c r="C43" s="267"/>
      <c r="D43" s="268"/>
      <c r="E43" s="269"/>
      <c r="F43" s="270"/>
      <c r="G43" s="271">
        <f>SUM(B43:E43)</f>
        <v>0</v>
      </c>
      <c r="H43" s="256"/>
      <c r="I43" s="272"/>
      <c r="J43" s="273"/>
    </row>
    <row r="44" spans="1:10" s="4" customFormat="1" ht="24.75" customHeight="1" thickBot="1">
      <c r="A44" s="274" t="s">
        <v>68</v>
      </c>
      <c r="B44" s="275">
        <f t="shared" ref="B44:G44" si="0">SUM(B11:B43)</f>
        <v>28899.209289999995</v>
      </c>
      <c r="C44" s="276">
        <f t="shared" si="0"/>
        <v>0</v>
      </c>
      <c r="D44" s="277">
        <f t="shared" si="0"/>
        <v>0</v>
      </c>
      <c r="E44" s="278">
        <f t="shared" si="0"/>
        <v>0</v>
      </c>
      <c r="F44" s="279">
        <f t="shared" si="0"/>
        <v>28092.702659999995</v>
      </c>
      <c r="G44" s="280">
        <f t="shared" si="0"/>
        <v>28899.209289999995</v>
      </c>
      <c r="H44" s="256"/>
      <c r="I44" s="281"/>
      <c r="J44" s="282"/>
    </row>
    <row r="45" spans="1:10" s="4" customFormat="1" ht="24.75" customHeight="1"/>
    <row r="46" spans="1:10" s="4" customFormat="1" ht="24.75" customHeight="1"/>
    <row r="47" spans="1:10" s="4" customFormat="1" ht="24.75" customHeight="1">
      <c r="A47"/>
      <c r="B47"/>
      <c r="C47"/>
      <c r="D47"/>
      <c r="E47"/>
      <c r="F47"/>
      <c r="G47"/>
      <c r="H47" s="185"/>
    </row>
    <row r="48" spans="1:10" s="3" customFormat="1" ht="24.75" customHeight="1">
      <c r="A48"/>
      <c r="B48"/>
      <c r="C48"/>
      <c r="D48"/>
      <c r="E48"/>
      <c r="F48"/>
      <c r="G48"/>
      <c r="H48" s="186"/>
    </row>
  </sheetData>
  <phoneticPr fontId="0" type="noConversion"/>
  <pageMargins left="0.63" right="0.75" top="0.74" bottom="1" header="0.5" footer="0.5"/>
  <pageSetup paperSize="9" scale="47" orientation="portrait" horizontalDpi="300" verticalDpi="300" r:id="rId1"/>
  <headerFooter alignWithMargins="0">
    <oddFooter>&amp;C&amp;9&amp;D   &amp;T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B050"/>
    <pageSetUpPr fitToPage="1"/>
  </sheetPr>
  <dimension ref="A1:S98"/>
  <sheetViews>
    <sheetView topLeftCell="A16" zoomScale="75" workbookViewId="0">
      <selection activeCell="X32" sqref="X32"/>
    </sheetView>
  </sheetViews>
  <sheetFormatPr defaultColWidth="11.42578125" defaultRowHeight="12.75"/>
  <cols>
    <col min="1" max="1" width="10.28515625" style="2" customWidth="1"/>
    <col min="2" max="2" width="16" style="1" customWidth="1"/>
    <col min="3" max="3" width="8.140625" customWidth="1"/>
    <col min="4" max="4" width="13.85546875" bestFit="1" customWidth="1"/>
    <col min="5"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8" t="s">
        <v>56</v>
      </c>
      <c r="J4" s="303"/>
      <c r="K4" s="304"/>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t="s">
        <v>1758</v>
      </c>
      <c r="J5" s="50"/>
      <c r="K5" s="51"/>
      <c r="L5" s="26"/>
      <c r="M5" s="85" t="s">
        <v>75</v>
      </c>
      <c r="N5" s="86"/>
      <c r="O5" s="86"/>
      <c r="P5" s="87" t="str">
        <f>+F77</f>
        <v>PASS</v>
      </c>
      <c r="Q5" s="77"/>
      <c r="R5" s="26"/>
      <c r="S5" s="26"/>
    </row>
    <row r="6" spans="1:19" s="3" customFormat="1" ht="20.100000000000001" customHeight="1" thickBot="1">
      <c r="A6" s="78"/>
      <c r="B6" s="27" t="s">
        <v>76</v>
      </c>
      <c r="C6" s="88">
        <f>+'START HERE'!K8</f>
        <v>2019</v>
      </c>
      <c r="D6" s="89"/>
      <c r="E6" s="90"/>
      <c r="F6" s="26"/>
      <c r="G6" s="26"/>
      <c r="H6" s="27" t="s">
        <v>19</v>
      </c>
      <c r="I6" s="294">
        <f>+'START HERE'!F10</f>
        <v>42549</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2019</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v>251.92400000000001</v>
      </c>
      <c r="D14" s="56">
        <v>17.71</v>
      </c>
      <c r="E14" s="57">
        <v>3.9E-2</v>
      </c>
      <c r="F14" s="55"/>
      <c r="G14" s="56"/>
      <c r="H14" s="57"/>
      <c r="I14" s="55"/>
      <c r="J14" s="56"/>
      <c r="K14" s="57"/>
      <c r="L14" s="55">
        <v>1337.7550000000001</v>
      </c>
      <c r="M14" s="56">
        <v>22.03</v>
      </c>
      <c r="N14" s="57">
        <v>8.4000000000000005E-2</v>
      </c>
      <c r="O14" s="113">
        <f t="shared" si="0"/>
        <v>1589.6790000000001</v>
      </c>
      <c r="P14" s="114">
        <f t="shared" si="1"/>
        <v>21.345389031370487</v>
      </c>
      <c r="Q14" s="115">
        <f t="shared" si="2"/>
        <v>7.6868635743442548E-2</v>
      </c>
      <c r="R14" s="26"/>
      <c r="S14" s="26"/>
    </row>
    <row r="15" spans="1:19" s="3" customFormat="1" ht="15" customHeight="1">
      <c r="A15" s="111">
        <f t="shared" si="3"/>
        <v>2016</v>
      </c>
      <c r="B15" s="112" t="s">
        <v>28</v>
      </c>
      <c r="C15" s="55">
        <v>107.967</v>
      </c>
      <c r="D15" s="56">
        <v>20.83</v>
      </c>
      <c r="E15" s="57">
        <v>6.5000000000000002E-2</v>
      </c>
      <c r="F15" s="55"/>
      <c r="G15" s="56"/>
      <c r="H15" s="57"/>
      <c r="I15" s="55">
        <v>23.253</v>
      </c>
      <c r="J15" s="56">
        <v>26.28</v>
      </c>
      <c r="K15" s="57">
        <v>0.16200000000000001</v>
      </c>
      <c r="L15" s="55">
        <v>293.57499999999999</v>
      </c>
      <c r="M15" s="56">
        <v>25.76</v>
      </c>
      <c r="N15" s="57">
        <v>0.13600000000000001</v>
      </c>
      <c r="O15" s="113">
        <f t="shared" si="0"/>
        <v>424.79499999999996</v>
      </c>
      <c r="P15" s="114">
        <f t="shared" si="1"/>
        <v>24.535442860673971</v>
      </c>
      <c r="Q15" s="115">
        <f t="shared" si="2"/>
        <v>0.11937767864499348</v>
      </c>
      <c r="R15" s="26"/>
      <c r="S15" s="26"/>
    </row>
    <row r="16" spans="1:19" s="3" customFormat="1" ht="15" customHeight="1">
      <c r="A16" s="111">
        <f t="shared" si="3"/>
        <v>2015</v>
      </c>
      <c r="B16" s="112" t="s">
        <v>29</v>
      </c>
      <c r="C16" s="55">
        <v>1080.327</v>
      </c>
      <c r="D16" s="56">
        <v>25.3</v>
      </c>
      <c r="E16" s="57">
        <v>0.121</v>
      </c>
      <c r="F16" s="55"/>
      <c r="G16" s="56"/>
      <c r="H16" s="57"/>
      <c r="I16" s="55">
        <v>68.747</v>
      </c>
      <c r="J16" s="56">
        <v>27.09</v>
      </c>
      <c r="K16" s="57">
        <v>0.17599999999999999</v>
      </c>
      <c r="L16" s="55">
        <v>1996.192</v>
      </c>
      <c r="M16" s="56">
        <v>27.64</v>
      </c>
      <c r="N16" s="57">
        <v>0.16900000000000001</v>
      </c>
      <c r="O16" s="113">
        <f t="shared" si="0"/>
        <v>3145.2660000000001</v>
      </c>
      <c r="P16" s="114">
        <f t="shared" si="1"/>
        <v>26.824241959185645</v>
      </c>
      <c r="Q16" s="115">
        <f t="shared" si="2"/>
        <v>0.15266609787534663</v>
      </c>
      <c r="R16" s="26"/>
      <c r="S16" s="26"/>
    </row>
    <row r="17" spans="1:19" s="3" customFormat="1" ht="15" customHeight="1">
      <c r="A17" s="111">
        <f t="shared" si="3"/>
        <v>2014</v>
      </c>
      <c r="B17" s="112" t="s">
        <v>91</v>
      </c>
      <c r="C17" s="55">
        <v>50296.696000000004</v>
      </c>
      <c r="D17" s="56">
        <v>26.61</v>
      </c>
      <c r="E17" s="57">
        <v>0.14199999999999999</v>
      </c>
      <c r="F17" s="55"/>
      <c r="G17" s="56"/>
      <c r="H17" s="57"/>
      <c r="I17" s="55">
        <v>678.36599999999999</v>
      </c>
      <c r="J17" s="56">
        <v>28.54</v>
      </c>
      <c r="K17" s="57">
        <v>0.20399999999999999</v>
      </c>
      <c r="L17" s="55">
        <v>23208.780999999999</v>
      </c>
      <c r="M17" s="56">
        <v>28.7</v>
      </c>
      <c r="N17" s="57">
        <v>0.19</v>
      </c>
      <c r="O17" s="113">
        <f t="shared" si="0"/>
        <v>74183.843000000008</v>
      </c>
      <c r="P17" s="114">
        <f t="shared" si="1"/>
        <v>27.281515476355139</v>
      </c>
      <c r="Q17" s="115">
        <f t="shared" si="2"/>
        <v>0.15758398882085414</v>
      </c>
      <c r="R17" s="26"/>
      <c r="S17" s="26"/>
    </row>
    <row r="18" spans="1:19" s="3" customFormat="1" ht="15" customHeight="1">
      <c r="A18" s="111">
        <f t="shared" si="3"/>
        <v>2013</v>
      </c>
      <c r="B18" s="112" t="s">
        <v>92</v>
      </c>
      <c r="C18" s="55">
        <v>4143.0230000000001</v>
      </c>
      <c r="D18" s="56">
        <v>29.34</v>
      </c>
      <c r="E18" s="57">
        <v>0.19400000000000001</v>
      </c>
      <c r="F18" s="55"/>
      <c r="G18" s="56"/>
      <c r="H18" s="57"/>
      <c r="I18" s="55">
        <v>53.582000000000001</v>
      </c>
      <c r="J18" s="56">
        <v>30.39</v>
      </c>
      <c r="K18" s="57">
        <v>0.24299999999999999</v>
      </c>
      <c r="L18" s="55">
        <v>2448.3389999999999</v>
      </c>
      <c r="M18" s="56">
        <v>29.94</v>
      </c>
      <c r="N18" s="57">
        <v>0.217</v>
      </c>
      <c r="O18" s="113">
        <f t="shared" si="0"/>
        <v>6644.9440000000004</v>
      </c>
      <c r="P18" s="114">
        <f t="shared" si="1"/>
        <v>29.569537600316874</v>
      </c>
      <c r="Q18" s="115">
        <f t="shared" si="2"/>
        <v>0.20286949762104839</v>
      </c>
      <c r="R18" s="26"/>
      <c r="S18" s="26"/>
    </row>
    <row r="19" spans="1:19" s="3" customFormat="1" ht="15" customHeight="1">
      <c r="A19" s="111">
        <f t="shared" si="3"/>
        <v>2012</v>
      </c>
      <c r="B19" s="112" t="s">
        <v>93</v>
      </c>
      <c r="C19" s="55">
        <v>6858.3689999999997</v>
      </c>
      <c r="D19" s="56">
        <v>31.27</v>
      </c>
      <c r="E19" s="57">
        <v>0.23799999999999999</v>
      </c>
      <c r="F19" s="55"/>
      <c r="G19" s="56"/>
      <c r="H19" s="57"/>
      <c r="I19" s="55">
        <v>59.646999999999998</v>
      </c>
      <c r="J19" s="56">
        <v>31.38</v>
      </c>
      <c r="K19" s="57">
        <v>0.26500000000000001</v>
      </c>
      <c r="L19" s="55">
        <v>2249.5880000000002</v>
      </c>
      <c r="M19" s="56">
        <v>31.4</v>
      </c>
      <c r="N19" s="57">
        <v>0.253</v>
      </c>
      <c r="O19" s="113">
        <f t="shared" si="0"/>
        <v>9167.6039999999994</v>
      </c>
      <c r="P19" s="114">
        <f t="shared" si="1"/>
        <v>31.302615676898789</v>
      </c>
      <c r="Q19" s="115">
        <f t="shared" si="2"/>
        <v>0.2418564371890409</v>
      </c>
      <c r="R19" s="26"/>
      <c r="S19" s="26"/>
    </row>
    <row r="20" spans="1:19" s="3" customFormat="1" ht="15" customHeight="1">
      <c r="A20" s="111">
        <f t="shared" si="3"/>
        <v>2011</v>
      </c>
      <c r="B20" s="112" t="s">
        <v>94</v>
      </c>
      <c r="C20" s="55">
        <v>817.28499999999997</v>
      </c>
      <c r="D20" s="56">
        <v>33.409999999999997</v>
      </c>
      <c r="E20" s="57">
        <v>0.29399999999999998</v>
      </c>
      <c r="F20" s="55"/>
      <c r="G20" s="56"/>
      <c r="H20" s="57"/>
      <c r="I20" s="55">
        <v>5.0549999999999997</v>
      </c>
      <c r="J20" s="56">
        <v>33.5</v>
      </c>
      <c r="K20" s="57">
        <v>0.317</v>
      </c>
      <c r="L20" s="55">
        <v>336.30500000000001</v>
      </c>
      <c r="M20" s="56">
        <v>32.6</v>
      </c>
      <c r="N20" s="57">
        <v>0.28199999999999997</v>
      </c>
      <c r="O20" s="113">
        <f t="shared" si="0"/>
        <v>1158.645</v>
      </c>
      <c r="P20" s="114">
        <f t="shared" si="1"/>
        <v>33.175284362337038</v>
      </c>
      <c r="Q20" s="115">
        <f t="shared" si="2"/>
        <v>0.29061725981642345</v>
      </c>
      <c r="R20" s="26"/>
      <c r="S20" s="26"/>
    </row>
    <row r="21" spans="1:19" s="3" customFormat="1" ht="15" customHeight="1">
      <c r="A21" s="111">
        <f t="shared" si="3"/>
        <v>2010</v>
      </c>
      <c r="B21" s="112" t="s">
        <v>95</v>
      </c>
      <c r="C21" s="55">
        <v>623.94899999999996</v>
      </c>
      <c r="D21" s="56">
        <v>33.07</v>
      </c>
      <c r="E21" s="57">
        <v>0.28299999999999997</v>
      </c>
      <c r="F21" s="55"/>
      <c r="G21" s="56"/>
      <c r="H21" s="57"/>
      <c r="I21" s="55">
        <v>5.0549999999999997</v>
      </c>
      <c r="J21" s="56">
        <v>33.5</v>
      </c>
      <c r="K21" s="57">
        <v>0.317</v>
      </c>
      <c r="L21" s="55">
        <v>177.083</v>
      </c>
      <c r="M21" s="56">
        <v>32.520000000000003</v>
      </c>
      <c r="N21" s="57">
        <v>0.28100000000000003</v>
      </c>
      <c r="O21" s="113">
        <f t="shared" si="0"/>
        <v>806.08699999999988</v>
      </c>
      <c r="P21" s="114">
        <f t="shared" si="1"/>
        <v>32.951871311657428</v>
      </c>
      <c r="Q21" s="115">
        <f t="shared" si="2"/>
        <v>0.28277385071338451</v>
      </c>
      <c r="R21" s="26"/>
      <c r="S21" s="26"/>
    </row>
    <row r="22" spans="1:19" s="3" customFormat="1" ht="15" customHeight="1">
      <c r="A22" s="111">
        <f t="shared" si="3"/>
        <v>2009</v>
      </c>
      <c r="B22" s="112" t="s">
        <v>96</v>
      </c>
      <c r="C22" s="55">
        <v>1219.29</v>
      </c>
      <c r="D22" s="56">
        <v>33.03</v>
      </c>
      <c r="E22" s="57">
        <v>0.28199999999999997</v>
      </c>
      <c r="F22" s="55"/>
      <c r="G22" s="56"/>
      <c r="H22" s="57"/>
      <c r="I22" s="55">
        <v>5.0549999999999997</v>
      </c>
      <c r="J22" s="56">
        <v>32.5</v>
      </c>
      <c r="K22" s="57">
        <v>0.29199999999999998</v>
      </c>
      <c r="L22" s="55">
        <v>284.55200000000002</v>
      </c>
      <c r="M22" s="56">
        <v>32.020000000000003</v>
      </c>
      <c r="N22" s="57">
        <v>0.26600000000000001</v>
      </c>
      <c r="O22" s="113">
        <f t="shared" si="0"/>
        <v>1508.8969999999999</v>
      </c>
      <c r="P22" s="114">
        <f t="shared" si="1"/>
        <v>32.837755817660188</v>
      </c>
      <c r="Q22" s="115">
        <f t="shared" si="2"/>
        <v>0.27901617671716494</v>
      </c>
      <c r="R22" s="26"/>
      <c r="S22" s="26"/>
    </row>
    <row r="23" spans="1:19" s="3" customFormat="1" ht="15" customHeight="1">
      <c r="A23" s="111">
        <f t="shared" si="3"/>
        <v>2008</v>
      </c>
      <c r="B23" s="112" t="s">
        <v>97</v>
      </c>
      <c r="C23" s="55">
        <v>5740.4520000000002</v>
      </c>
      <c r="D23" s="56">
        <v>33.61</v>
      </c>
      <c r="E23" s="57">
        <v>0.29799999999999999</v>
      </c>
      <c r="F23" s="55"/>
      <c r="G23" s="56"/>
      <c r="H23" s="57"/>
      <c r="I23" s="55">
        <v>26.286000000000001</v>
      </c>
      <c r="J23" s="56">
        <v>32.270000000000003</v>
      </c>
      <c r="K23" s="57">
        <v>0.28599999999999998</v>
      </c>
      <c r="L23" s="55">
        <v>1685.4929999999999</v>
      </c>
      <c r="M23" s="56">
        <v>32.89</v>
      </c>
      <c r="N23" s="57">
        <v>0.29099999999999998</v>
      </c>
      <c r="O23" s="113">
        <f t="shared" si="0"/>
        <v>7452.2309999999998</v>
      </c>
      <c r="P23" s="114">
        <f t="shared" si="1"/>
        <v>33.442428946445702</v>
      </c>
      <c r="Q23" s="115">
        <f t="shared" si="2"/>
        <v>0.29637446222480224</v>
      </c>
      <c r="R23" s="26"/>
      <c r="S23" s="26"/>
    </row>
    <row r="24" spans="1:19" s="3" customFormat="1" ht="15" customHeight="1">
      <c r="A24" s="111">
        <f t="shared" si="3"/>
        <v>2007</v>
      </c>
      <c r="B24" s="112" t="s">
        <v>98</v>
      </c>
      <c r="C24" s="55">
        <v>655.24</v>
      </c>
      <c r="D24" s="56">
        <v>34.340000000000003</v>
      </c>
      <c r="E24" s="57">
        <v>0.32100000000000001</v>
      </c>
      <c r="F24" s="55"/>
      <c r="G24" s="56"/>
      <c r="H24" s="57"/>
      <c r="I24" s="55">
        <v>0</v>
      </c>
      <c r="J24" s="56">
        <v>0</v>
      </c>
      <c r="K24" s="57">
        <v>0</v>
      </c>
      <c r="L24" s="55">
        <v>153.108</v>
      </c>
      <c r="M24" s="56">
        <v>34.92</v>
      </c>
      <c r="N24" s="57">
        <v>0.34799999999999998</v>
      </c>
      <c r="O24" s="113">
        <f t="shared" si="0"/>
        <v>808.34799999999996</v>
      </c>
      <c r="P24" s="114">
        <f t="shared" si="1"/>
        <v>34.449856942801866</v>
      </c>
      <c r="Q24" s="115">
        <f t="shared" si="2"/>
        <v>0.3261140300959488</v>
      </c>
      <c r="R24" s="26"/>
      <c r="S24" s="26"/>
    </row>
    <row r="25" spans="1:19" s="3" customFormat="1" ht="15" customHeight="1">
      <c r="A25" s="111">
        <f t="shared" si="3"/>
        <v>2006</v>
      </c>
      <c r="B25" s="112" t="s">
        <v>99</v>
      </c>
      <c r="C25" s="55">
        <v>217.417</v>
      </c>
      <c r="D25" s="56">
        <v>34.82</v>
      </c>
      <c r="E25" s="57">
        <v>0.33500000000000002</v>
      </c>
      <c r="F25" s="55"/>
      <c r="G25" s="56"/>
      <c r="H25" s="57"/>
      <c r="I25" s="55">
        <v>0</v>
      </c>
      <c r="J25" s="56">
        <v>0</v>
      </c>
      <c r="K25" s="57">
        <v>0</v>
      </c>
      <c r="L25" s="55">
        <v>89.524000000000001</v>
      </c>
      <c r="M25" s="56">
        <v>34.479999999999997</v>
      </c>
      <c r="N25" s="57">
        <v>0.33500000000000002</v>
      </c>
      <c r="O25" s="113">
        <f t="shared" si="0"/>
        <v>306.94100000000003</v>
      </c>
      <c r="P25" s="114">
        <f t="shared" si="1"/>
        <v>34.720833841031329</v>
      </c>
      <c r="Q25" s="115">
        <f t="shared" si="2"/>
        <v>0.33500000000000002</v>
      </c>
      <c r="R25" s="26"/>
      <c r="S25" s="26"/>
    </row>
    <row r="26" spans="1:19" s="3" customFormat="1" ht="15" customHeight="1">
      <c r="A26" s="111">
        <f t="shared" si="3"/>
        <v>2005</v>
      </c>
      <c r="B26" s="112" t="s">
        <v>100</v>
      </c>
      <c r="C26" s="55">
        <v>242.672</v>
      </c>
      <c r="D26" s="56">
        <v>35.07</v>
      </c>
      <c r="E26" s="57">
        <v>0.34</v>
      </c>
      <c r="F26" s="55"/>
      <c r="G26" s="56"/>
      <c r="H26" s="57"/>
      <c r="I26" s="55">
        <v>5.0549999999999997</v>
      </c>
      <c r="J26" s="56">
        <v>32.5</v>
      </c>
      <c r="K26" s="57">
        <v>0.29199999999999998</v>
      </c>
      <c r="L26" s="55">
        <v>124.208</v>
      </c>
      <c r="M26" s="56">
        <v>35.54</v>
      </c>
      <c r="N26" s="57">
        <v>0.36699999999999999</v>
      </c>
      <c r="O26" s="113">
        <f t="shared" si="0"/>
        <v>371.935</v>
      </c>
      <c r="P26" s="114">
        <f t="shared" si="1"/>
        <v>35.192027800556552</v>
      </c>
      <c r="Q26" s="115">
        <f t="shared" si="2"/>
        <v>0.34836430021374709</v>
      </c>
      <c r="R26" s="26"/>
      <c r="S26" s="26"/>
    </row>
    <row r="27" spans="1:19" s="3" customFormat="1" ht="15" customHeight="1" thickBot="1">
      <c r="A27" s="116" t="s">
        <v>101</v>
      </c>
      <c r="B27" s="112" t="s">
        <v>102</v>
      </c>
      <c r="C27" s="61">
        <v>3646.3</v>
      </c>
      <c r="D27" s="345">
        <v>35.196343147848502</v>
      </c>
      <c r="E27" s="338">
        <v>0.34526896004168606</v>
      </c>
      <c r="F27" s="61"/>
      <c r="G27" s="62"/>
      <c r="H27" s="63"/>
      <c r="I27" s="61"/>
      <c r="J27" s="62"/>
      <c r="K27" s="63"/>
      <c r="L27" s="61">
        <v>693.66399999999999</v>
      </c>
      <c r="M27" s="62">
        <v>34.858139704525534</v>
      </c>
      <c r="N27" s="338">
        <v>0.34644786669050143</v>
      </c>
      <c r="O27" s="117">
        <f t="shared" si="0"/>
        <v>4339.9639999999999</v>
      </c>
      <c r="P27" s="114">
        <f t="shared" si="1"/>
        <v>35.142287502845647</v>
      </c>
      <c r="Q27" s="115">
        <f t="shared" si="2"/>
        <v>0.34545738674330018</v>
      </c>
      <c r="R27" s="26"/>
      <c r="S27" s="26"/>
    </row>
    <row r="28" spans="1:19" s="3" customFormat="1" ht="15" customHeight="1" thickBot="1">
      <c r="A28" s="118"/>
      <c r="B28" s="119" t="s">
        <v>103</v>
      </c>
      <c r="C28" s="120">
        <f>IF(SUM(C12:C27)&gt;0,SUM(C12:C27),"na")</f>
        <v>75900.911000000022</v>
      </c>
      <c r="D28" s="121">
        <f>IF(SUM(D12:D27)&gt;0,SUMPRODUCT(C12:C27,D12:D27)/C28,"na")</f>
        <v>28.412345855242762</v>
      </c>
      <c r="E28" s="122">
        <f>IF(SUM(E12:E27)&gt;0,SUMPRODUCT(C12:C27,E12:E27)/C28,"na")</f>
        <v>0.18210209401834443</v>
      </c>
      <c r="F28" s="120" t="str">
        <f>IF(SUM(F12:F27)&gt;0,SUM(F12:F27),"na")</f>
        <v>na</v>
      </c>
      <c r="G28" s="121" t="str">
        <f>IF(SUM(G12:G27)&gt;0,SUMPRODUCT(F12:F27,G12:G27)/F28,"na")</f>
        <v>na</v>
      </c>
      <c r="H28" s="122" t="str">
        <f>IF(SUM(H12:H27)&gt;0,SUMPRODUCT(F12:F27,H12:H27)/F28,"na")</f>
        <v>na</v>
      </c>
      <c r="I28" s="120">
        <f>IF(SUM(I12:I27)&gt;0,SUM(I12:I27),"na")</f>
        <v>930.10099999999977</v>
      </c>
      <c r="J28" s="121">
        <f>IF(SUM(J12:J27)&gt;0,SUMPRODUCT(I12:I27,J12:J27)/I28,"na")</f>
        <v>28.867402325123834</v>
      </c>
      <c r="K28" s="122">
        <f>IF(SUM(K12:K27)&gt;0,SUMPRODUCT(I12:I27,K12:K27)/I28,"na")</f>
        <v>0.21154131540553126</v>
      </c>
      <c r="L28" s="120">
        <f>IF(SUM(L12:L27)&gt;0,SUM(L12:L27),"na")</f>
        <v>35078.166999999994</v>
      </c>
      <c r="M28" s="121">
        <f>IF(SUM(M12:M27)&gt;0,SUMPRODUCT(L12:L27,M12:M27)/L28,"na")</f>
        <v>29.093234514790925</v>
      </c>
      <c r="N28" s="122">
        <f>IF(SUM(N12:N27)&gt;0,SUMPRODUCT(L12:L27,N12:N27)/L28,"na")</f>
        <v>0.20182640347199449</v>
      </c>
      <c r="O28" s="120">
        <f>IF(SUM(O12:O27)&gt;0,SUM(O12:O27),"na")</f>
        <v>111909.17900000003</v>
      </c>
      <c r="P28" s="121">
        <f>IF(SUM(P12:P27)&gt;0,SUMPRODUCT(O12:O27,P12:P27)/O28,"na")</f>
        <v>28.629553905582664</v>
      </c>
      <c r="Q28" s="123">
        <f>IF(SUM(Q12:Q27)&gt;0,SUMPRODUCT(O12:O27,Q12:Q27)/O28,"na")</f>
        <v>0.18852939584160472</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v>13828.878999999999</v>
      </c>
      <c r="E30" s="131" t="s">
        <v>104</v>
      </c>
      <c r="F30" s="130"/>
      <c r="G30" s="64">
        <v>9.8400000000000001E-2</v>
      </c>
      <c r="H30" s="131" t="s">
        <v>104</v>
      </c>
      <c r="I30" s="130"/>
      <c r="J30" s="64">
        <v>196.78299999999999</v>
      </c>
      <c r="K30" s="131"/>
      <c r="L30" s="130"/>
      <c r="M30" s="64">
        <v>7083.8419999999996</v>
      </c>
      <c r="N30" s="131" t="s">
        <v>104</v>
      </c>
      <c r="O30" s="130"/>
      <c r="P30" s="293">
        <f>SUM(D30,G30,J30,M30)</f>
        <v>21109.6024</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thickBot="1">
      <c r="A33" s="134" t="s">
        <v>107</v>
      </c>
      <c r="B33" s="135"/>
      <c r="C33" s="136"/>
      <c r="D33" s="66"/>
      <c r="E33" s="131" t="s">
        <v>104</v>
      </c>
      <c r="F33" s="137"/>
      <c r="G33" s="66"/>
      <c r="H33" s="131" t="s">
        <v>104</v>
      </c>
      <c r="I33" s="137"/>
      <c r="J33" s="66"/>
      <c r="K33" s="131" t="s">
        <v>104</v>
      </c>
      <c r="L33" s="137"/>
      <c r="M33" s="66"/>
      <c r="N33" s="131" t="s">
        <v>104</v>
      </c>
      <c r="O33" s="137"/>
      <c r="P33" s="293">
        <f>SUM(D33,G33,J33,M33)</f>
        <v>0</v>
      </c>
      <c r="Q33" s="138"/>
      <c r="R33" s="139"/>
      <c r="S33" s="139"/>
    </row>
    <row r="34" spans="1:19" s="3" customFormat="1" ht="14.1" customHeight="1" thickBot="1">
      <c r="A34" s="134" t="s">
        <v>108</v>
      </c>
      <c r="B34" s="140"/>
      <c r="C34" s="141"/>
      <c r="D34" s="64">
        <f>D30</f>
        <v>13828.878999999999</v>
      </c>
      <c r="E34" s="131" t="s">
        <v>104</v>
      </c>
      <c r="F34" s="141"/>
      <c r="G34" s="67"/>
      <c r="H34" s="131" t="s">
        <v>104</v>
      </c>
      <c r="I34" s="141"/>
      <c r="J34" s="67">
        <f>J30</f>
        <v>196.78299999999999</v>
      </c>
      <c r="K34" s="131" t="s">
        <v>104</v>
      </c>
      <c r="L34" s="141"/>
      <c r="M34" s="67">
        <f>M30</f>
        <v>7083.8419999999996</v>
      </c>
      <c r="N34" s="131" t="s">
        <v>104</v>
      </c>
      <c r="O34" s="141"/>
      <c r="P34" s="293">
        <f>SUM(D34,G34,J34,M34)</f>
        <v>21109.503999999997</v>
      </c>
      <c r="Q34" s="131" t="s">
        <v>104</v>
      </c>
      <c r="R34" s="26"/>
      <c r="S34" s="26"/>
    </row>
    <row r="35" spans="1:19" s="3" customFormat="1" ht="14.1" customHeight="1">
      <c r="A35" s="134" t="s">
        <v>109</v>
      </c>
      <c r="B35" s="140"/>
      <c r="C35" s="141"/>
      <c r="D35" s="292">
        <f>SUM(D30:D32)</f>
        <v>13828.878999999999</v>
      </c>
      <c r="E35" s="131" t="s">
        <v>104</v>
      </c>
      <c r="F35" s="141"/>
      <c r="G35" s="292">
        <f>+SUM(G30:G33)</f>
        <v>9.8400000000000001E-2</v>
      </c>
      <c r="H35" s="131" t="s">
        <v>104</v>
      </c>
      <c r="I35" s="141"/>
      <c r="J35" s="292">
        <f>+SUM(J30:J33)</f>
        <v>196.78299999999999</v>
      </c>
      <c r="K35" s="131" t="s">
        <v>104</v>
      </c>
      <c r="L35" s="141"/>
      <c r="M35" s="292">
        <f>SUM(M30:M33)</f>
        <v>7083.8419999999996</v>
      </c>
      <c r="N35" s="131" t="s">
        <v>104</v>
      </c>
      <c r="O35" s="141"/>
      <c r="P35" s="292">
        <f>SUM(P30:P33)</f>
        <v>21109.6024</v>
      </c>
      <c r="Q35" s="131"/>
      <c r="R35" s="26"/>
      <c r="S35" s="26"/>
    </row>
    <row r="36" spans="1:19" s="3" customFormat="1" ht="14.1" customHeight="1">
      <c r="A36" s="78"/>
      <c r="B36" s="140"/>
      <c r="C36" s="141" t="s">
        <v>110</v>
      </c>
      <c r="D36" s="142">
        <f>IF(SUM(E12:E27)&gt;0,(C28*E28),"na")</f>
        <v>13821.714830999998</v>
      </c>
      <c r="E36" s="131" t="s">
        <v>104</v>
      </c>
      <c r="F36" s="141" t="s">
        <v>110</v>
      </c>
      <c r="G36" s="142" t="str">
        <f>IF(SUM(H12:H27)&gt;0,(F28*H28),"na")</f>
        <v>na</v>
      </c>
      <c r="H36" s="131" t="s">
        <v>104</v>
      </c>
      <c r="I36" s="141" t="s">
        <v>110</v>
      </c>
      <c r="J36" s="142">
        <f>IF(SUM(K12:K27)&gt;0,(I28*K28),"na")</f>
        <v>196.75478899999999</v>
      </c>
      <c r="K36" s="131" t="s">
        <v>104</v>
      </c>
      <c r="L36" s="141" t="s">
        <v>110</v>
      </c>
      <c r="M36" s="142">
        <f>IF(SUM(N12:N27)&gt;0,(L28*N28),"na")</f>
        <v>7079.7002860000011</v>
      </c>
      <c r="N36" s="131" t="s">
        <v>104</v>
      </c>
      <c r="O36" s="141" t="s">
        <v>110</v>
      </c>
      <c r="P36" s="142">
        <f>IF(SUM(Q12:Q27)&gt;0,(O28*Q28),"na")</f>
        <v>21098.169906000003</v>
      </c>
      <c r="Q36" s="131" t="s">
        <v>104</v>
      </c>
      <c r="R36" s="26"/>
      <c r="S36" s="26"/>
    </row>
    <row r="37" spans="1:19" s="3" customFormat="1" ht="14.1" customHeight="1" thickBot="1">
      <c r="A37" s="78"/>
      <c r="B37" s="140"/>
      <c r="C37" s="141" t="s">
        <v>110</v>
      </c>
      <c r="D37" s="143">
        <f>IF(SUM(E12:E27)&gt;0,D34/D36,"na")</f>
        <v>1.0005183270735649</v>
      </c>
      <c r="E37" s="144" t="s">
        <v>111</v>
      </c>
      <c r="F37" s="141" t="s">
        <v>110</v>
      </c>
      <c r="G37" s="143" t="str">
        <f>IF(SUM(H12:H27)&gt;0,G34/G36,"na")</f>
        <v>na</v>
      </c>
      <c r="H37" s="144" t="s">
        <v>111</v>
      </c>
      <c r="I37" s="141" t="s">
        <v>110</v>
      </c>
      <c r="J37" s="143">
        <f>IF(SUM(K12:K27)&gt;0,J34/J36,"na")</f>
        <v>1.0001433815163705</v>
      </c>
      <c r="K37" s="144" t="s">
        <v>111</v>
      </c>
      <c r="L37" s="141" t="s">
        <v>110</v>
      </c>
      <c r="M37" s="143">
        <f>IF(SUM(N12:N27)&gt;0,M34/M36,"na")</f>
        <v>1.0005850126181455</v>
      </c>
      <c r="N37" s="144" t="s">
        <v>111</v>
      </c>
      <c r="O37" s="141" t="s">
        <v>110</v>
      </c>
      <c r="P37" s="143">
        <f>IF(SUM(Q12:Q27)&gt;0,P34/P36,"na")</f>
        <v>1.000537207447399</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v>20</v>
      </c>
      <c r="E39" s="144"/>
      <c r="F39" s="141"/>
      <c r="G39" s="68"/>
      <c r="H39" s="144"/>
      <c r="I39" s="141"/>
      <c r="J39" s="68">
        <v>1</v>
      </c>
      <c r="K39" s="144"/>
      <c r="L39" s="141"/>
      <c r="M39" s="68">
        <v>18</v>
      </c>
      <c r="N39" s="144"/>
      <c r="O39" s="141"/>
      <c r="P39" s="148">
        <f>SUM(D39,G39,J39,M39)</f>
        <v>39</v>
      </c>
      <c r="Q39" s="144" t="s">
        <v>113</v>
      </c>
      <c r="R39" s="26"/>
      <c r="S39" s="26"/>
    </row>
    <row r="40" spans="1:19" s="291" customFormat="1" ht="14.1" customHeight="1" thickBot="1">
      <c r="A40" s="149" t="s">
        <v>114</v>
      </c>
      <c r="B40" s="147"/>
      <c r="C40" s="141"/>
      <c r="D40" s="69">
        <v>4218</v>
      </c>
      <c r="E40" s="144"/>
      <c r="F40" s="141"/>
      <c r="G40" s="69"/>
      <c r="H40" s="144"/>
      <c r="I40" s="141"/>
      <c r="J40" s="69">
        <v>184</v>
      </c>
      <c r="K40" s="144"/>
      <c r="L40" s="141"/>
      <c r="M40" s="69">
        <v>3948</v>
      </c>
      <c r="N40" s="144"/>
      <c r="O40" s="141"/>
      <c r="P40" s="148">
        <f>SUM(D40,G40,J40,M40)</f>
        <v>8350</v>
      </c>
      <c r="Q40" s="144"/>
      <c r="R40" s="26"/>
      <c r="S40" s="26"/>
    </row>
    <row r="41" spans="1:19" s="291" customFormat="1" ht="14.1" customHeight="1" thickBot="1">
      <c r="A41" s="149" t="s">
        <v>115</v>
      </c>
      <c r="B41" s="147"/>
      <c r="C41" s="141"/>
      <c r="D41" s="70">
        <v>1032</v>
      </c>
      <c r="E41" s="144"/>
      <c r="F41" s="141"/>
      <c r="G41" s="70"/>
      <c r="H41" s="144"/>
      <c r="I41" s="141"/>
      <c r="J41" s="70">
        <v>41</v>
      </c>
      <c r="K41" s="144"/>
      <c r="L41" s="141"/>
      <c r="M41" s="70">
        <v>806</v>
      </c>
      <c r="N41" s="144"/>
      <c r="O41" s="141"/>
      <c r="P41" s="150">
        <f>SUM(D41,G41,J41,M41)</f>
        <v>1879</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1</v>
      </c>
      <c r="E67" s="169"/>
      <c r="F67" s="169"/>
      <c r="G67" s="169">
        <f>IF( (SUM(F12:F27) &gt; 0 ), 1,0)</f>
        <v>0</v>
      </c>
      <c r="H67" s="169"/>
      <c r="I67" s="169"/>
      <c r="J67" s="169">
        <f>IF( (SUM(I12:I27) &gt; 0 ), 1,0)</f>
        <v>1</v>
      </c>
      <c r="K67" s="169"/>
      <c r="L67" s="169"/>
      <c r="M67" s="169">
        <f>IF( (SUM(L12:L27) &gt; 0 ), 1,0)</f>
        <v>1</v>
      </c>
      <c r="N67" s="170"/>
      <c r="O67" s="21"/>
      <c r="P67" s="21"/>
      <c r="Q67" s="21"/>
      <c r="R67" s="21"/>
      <c r="S67" s="21"/>
    </row>
    <row r="68" spans="1:19">
      <c r="A68" s="166" t="s">
        <v>119</v>
      </c>
      <c r="B68" s="167"/>
      <c r="C68" s="168"/>
      <c r="D68" s="169">
        <f>IF( (SUM(D13:D28) &gt; 0 ), 1,0)</f>
        <v>1</v>
      </c>
      <c r="E68" s="169"/>
      <c r="F68" s="169"/>
      <c r="G68" s="169">
        <f>IF( (SUM(G13:G28) &gt; 0 ), 1,0)</f>
        <v>0</v>
      </c>
      <c r="H68" s="169"/>
      <c r="I68" s="169"/>
      <c r="J68" s="169">
        <f>IF( (SUM(J13:J28) &gt; 0 ), 1,0)</f>
        <v>1</v>
      </c>
      <c r="K68" s="169"/>
      <c r="L68" s="169"/>
      <c r="M68" s="169">
        <f>IF( (SUM(M13:M28) &gt; 0 ), 1,0)</f>
        <v>1</v>
      </c>
      <c r="N68" s="170"/>
      <c r="O68" s="21"/>
      <c r="P68" s="21"/>
      <c r="Q68" s="21"/>
      <c r="R68" s="21"/>
      <c r="S68" s="21"/>
    </row>
    <row r="69" spans="1:19">
      <c r="A69" s="166" t="s">
        <v>120</v>
      </c>
      <c r="B69" s="167"/>
      <c r="C69" s="168"/>
      <c r="D69" s="169">
        <f>IF( (SUM(E14:E30) &gt; 0 ), 1,0 )</f>
        <v>1</v>
      </c>
      <c r="E69" s="169"/>
      <c r="F69" s="169"/>
      <c r="G69" s="169">
        <f>IF( (SUM(H14:H30) &gt; 0 ), 1,0 )</f>
        <v>0</v>
      </c>
      <c r="H69" s="169"/>
      <c r="I69" s="169"/>
      <c r="J69" s="169">
        <f>IF( (SUM(K14:K30) &gt; 0 ), 1,0 )</f>
        <v>1</v>
      </c>
      <c r="K69" s="169"/>
      <c r="L69" s="169"/>
      <c r="M69" s="169">
        <f>IF( (SUM(N14:N30) &gt; 0 ), 1,0 )</f>
        <v>1</v>
      </c>
      <c r="N69" s="170"/>
      <c r="O69" s="21"/>
      <c r="P69" s="21"/>
      <c r="Q69" s="21"/>
      <c r="R69" s="21"/>
      <c r="S69" s="21"/>
    </row>
    <row r="70" spans="1:19">
      <c r="A70" s="166" t="s">
        <v>121</v>
      </c>
      <c r="B70" s="167"/>
      <c r="C70" s="168"/>
      <c r="D70" s="169">
        <f>IF(( D34 &gt; 0 ), 1,0 )</f>
        <v>1</v>
      </c>
      <c r="E70" s="169"/>
      <c r="F70" s="169"/>
      <c r="G70" s="169">
        <f>IF(( G34 &gt; 0 ), 1,0 )</f>
        <v>0</v>
      </c>
      <c r="H70" s="169"/>
      <c r="I70" s="169"/>
      <c r="J70" s="169">
        <f>IF(( J34 &gt; 0 ), 1,0 )</f>
        <v>1</v>
      </c>
      <c r="K70" s="169"/>
      <c r="L70" s="169"/>
      <c r="M70" s="169">
        <f>IF(( M34 &gt; 0 ), 1,0 )</f>
        <v>1</v>
      </c>
      <c r="N70" s="170"/>
      <c r="O70" s="21"/>
      <c r="P70" s="21"/>
      <c r="Q70" s="21"/>
      <c r="R70" s="21"/>
      <c r="S70" s="21"/>
    </row>
    <row r="71" spans="1:19">
      <c r="A71" s="166" t="s">
        <v>122</v>
      </c>
      <c r="B71" s="167"/>
      <c r="C71" s="168"/>
      <c r="D71" s="169">
        <f>IF(( D39 &gt; 0 ), 1,0 )</f>
        <v>1</v>
      </c>
      <c r="E71" s="169"/>
      <c r="F71" s="169"/>
      <c r="G71" s="169">
        <f>IF(( G39 &gt; 0 ), 1,0 )</f>
        <v>0</v>
      </c>
      <c r="H71" s="169"/>
      <c r="I71" s="169"/>
      <c r="J71" s="169">
        <f>IF(( J39 &gt; 0 ), 1,0 )</f>
        <v>1</v>
      </c>
      <c r="K71" s="169"/>
      <c r="L71" s="169"/>
      <c r="M71" s="169">
        <f>IF(( M39 &gt; 0 ), 1,0 )</f>
        <v>1</v>
      </c>
      <c r="N71" s="170"/>
      <c r="O71" s="21"/>
      <c r="P71" s="21"/>
      <c r="Q71" s="21"/>
      <c r="R71" s="21"/>
      <c r="S71" s="21"/>
    </row>
    <row r="72" spans="1:19">
      <c r="A72" s="166" t="s">
        <v>123</v>
      </c>
      <c r="B72" s="167"/>
      <c r="C72" s="168"/>
      <c r="D72" s="169">
        <f>IF(( D40 &gt; 0 ), 1,0 )</f>
        <v>1</v>
      </c>
      <c r="E72" s="169"/>
      <c r="F72" s="169"/>
      <c r="G72" s="169">
        <f>IF(( G40 &gt; 0 ), 1,0 )</f>
        <v>0</v>
      </c>
      <c r="H72" s="169"/>
      <c r="I72" s="169"/>
      <c r="J72" s="169">
        <f>IF(( J40 &gt; 0 ), 1,0 )</f>
        <v>1</v>
      </c>
      <c r="K72" s="169"/>
      <c r="L72" s="169"/>
      <c r="M72" s="169">
        <f>IF(( M40 &gt; 0 ), 1,0 )</f>
        <v>1</v>
      </c>
      <c r="N72" s="170"/>
      <c r="O72" s="21"/>
      <c r="P72" s="21"/>
      <c r="Q72" s="21"/>
      <c r="R72" s="21"/>
      <c r="S72" s="21"/>
    </row>
    <row r="73" spans="1:19">
      <c r="A73" s="166" t="s">
        <v>124</v>
      </c>
      <c r="B73" s="167"/>
      <c r="C73" s="168"/>
      <c r="D73" s="169">
        <f>IF(( D41 &gt; 0 ), 1,0 )</f>
        <v>1</v>
      </c>
      <c r="E73" s="169"/>
      <c r="F73" s="169"/>
      <c r="G73" s="169">
        <f>IF(( G41 &gt; 0 ), 1,0 )</f>
        <v>0</v>
      </c>
      <c r="H73" s="169"/>
      <c r="I73" s="169"/>
      <c r="J73" s="169">
        <f>IF(( J41 &gt; 0 ), 1,0 )</f>
        <v>1</v>
      </c>
      <c r="K73" s="169"/>
      <c r="L73" s="169"/>
      <c r="M73" s="169">
        <f>IF(( M41 &gt; 0 ), 1,0 )</f>
        <v>1</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00B050"/>
    <pageSetUpPr fitToPage="1"/>
  </sheetPr>
  <dimension ref="A1:X98"/>
  <sheetViews>
    <sheetView topLeftCell="A16" zoomScale="90" zoomScaleNormal="90" workbookViewId="0">
      <selection activeCell="M35" sqref="M35"/>
    </sheetView>
  </sheetViews>
  <sheetFormatPr defaultColWidth="11.42578125" defaultRowHeight="12.75"/>
  <cols>
    <col min="1" max="1" width="10.28515625" style="2" customWidth="1"/>
    <col min="2" max="2" width="16" style="1" customWidth="1"/>
    <col min="3" max="17" width="8.140625" customWidth="1"/>
  </cols>
  <sheetData>
    <row r="1" spans="1:24" s="3" customFormat="1" ht="20.100000000000001" customHeight="1">
      <c r="A1" s="71" t="s">
        <v>69</v>
      </c>
      <c r="B1" s="72"/>
      <c r="C1" s="26"/>
      <c r="D1" s="26"/>
      <c r="E1" s="26"/>
      <c r="F1" s="26"/>
      <c r="G1" s="26"/>
      <c r="H1" s="73"/>
      <c r="I1" s="26"/>
      <c r="J1" s="26"/>
      <c r="K1" s="26"/>
      <c r="L1" s="26"/>
      <c r="M1" s="26"/>
      <c r="N1" s="26"/>
      <c r="O1" s="26"/>
      <c r="P1" s="26"/>
      <c r="Q1" s="26"/>
      <c r="R1" s="26"/>
      <c r="S1" s="26"/>
    </row>
    <row r="2" spans="1:24" s="3" customFormat="1" ht="20.100000000000001" customHeight="1">
      <c r="A2" s="74"/>
      <c r="B2" s="72"/>
      <c r="C2" s="26"/>
      <c r="D2" s="26"/>
      <c r="E2" s="26"/>
      <c r="F2" s="26"/>
      <c r="G2" s="26"/>
      <c r="H2" s="75" t="s">
        <v>70</v>
      </c>
      <c r="I2" s="26"/>
      <c r="J2" s="26"/>
      <c r="K2" s="26"/>
      <c r="L2" s="26"/>
      <c r="M2" s="26"/>
      <c r="N2" s="26"/>
      <c r="O2" s="26"/>
      <c r="P2" s="26"/>
      <c r="Q2" s="26"/>
      <c r="R2" s="26"/>
      <c r="S2" s="26"/>
    </row>
    <row r="3" spans="1:24" s="3" customFormat="1" ht="14.1" customHeight="1" thickBot="1">
      <c r="A3" s="74"/>
      <c r="B3" s="72"/>
      <c r="C3" s="26"/>
      <c r="D3" s="26"/>
      <c r="E3" s="26"/>
      <c r="F3" s="26"/>
      <c r="G3" s="26"/>
      <c r="H3" s="76"/>
      <c r="I3" s="26"/>
      <c r="J3" s="26"/>
      <c r="K3" s="26"/>
      <c r="L3" s="26"/>
      <c r="M3" s="77"/>
      <c r="N3" s="77"/>
      <c r="O3" s="77"/>
      <c r="P3" s="77"/>
      <c r="Q3" s="77"/>
      <c r="R3" s="26"/>
      <c r="S3" s="26"/>
    </row>
    <row r="4" spans="1:24" s="3" customFormat="1" ht="20.100000000000001" customHeight="1">
      <c r="A4" s="78"/>
      <c r="B4" s="27" t="s">
        <v>71</v>
      </c>
      <c r="C4" s="79" t="str">
        <f>+'START HERE'!F7</f>
        <v>Ireland</v>
      </c>
      <c r="D4" s="155"/>
      <c r="E4" s="80"/>
      <c r="F4" s="26"/>
      <c r="G4" s="180"/>
      <c r="H4" s="181" t="s">
        <v>72</v>
      </c>
      <c r="I4" s="297" t="s">
        <v>1726</v>
      </c>
      <c r="J4" s="301"/>
      <c r="K4" s="302"/>
      <c r="L4" s="26"/>
      <c r="M4" s="81" t="s">
        <v>73</v>
      </c>
      <c r="N4" s="82"/>
      <c r="O4" s="82"/>
      <c r="P4" s="83" t="str">
        <f>+F64</f>
        <v>PASS</v>
      </c>
      <c r="Q4" s="77"/>
      <c r="R4" s="26"/>
      <c r="S4" s="26"/>
    </row>
    <row r="5" spans="1:24" s="3" customFormat="1" ht="20.100000000000001" customHeight="1">
      <c r="A5" s="78"/>
      <c r="B5" s="27" t="s">
        <v>74</v>
      </c>
      <c r="C5" s="79" t="str">
        <f>+'START HERE'!F6</f>
        <v>Horse Mackerel</v>
      </c>
      <c r="D5" s="182"/>
      <c r="E5" s="84"/>
      <c r="F5" s="183"/>
      <c r="G5" s="183"/>
      <c r="H5" s="27" t="s">
        <v>16</v>
      </c>
      <c r="I5" s="49" t="s">
        <v>1758</v>
      </c>
      <c r="J5" s="50"/>
      <c r="K5" s="51"/>
      <c r="L5" s="26"/>
      <c r="M5" s="85" t="s">
        <v>75</v>
      </c>
      <c r="N5" s="86"/>
      <c r="O5" s="86"/>
      <c r="P5" s="87" t="str">
        <f>+F77</f>
        <v>PASS</v>
      </c>
      <c r="Q5" s="77"/>
      <c r="R5" s="26"/>
      <c r="S5" s="26"/>
    </row>
    <row r="6" spans="1:24" s="3" customFormat="1" ht="20.100000000000001" customHeight="1" thickBot="1">
      <c r="A6" s="78"/>
      <c r="B6" s="27" t="s">
        <v>76</v>
      </c>
      <c r="C6" s="88">
        <f>+'START HERE'!K8</f>
        <v>2019</v>
      </c>
      <c r="D6" s="89"/>
      <c r="E6" s="90"/>
      <c r="F6" s="26"/>
      <c r="G6" s="26"/>
      <c r="H6" s="27" t="s">
        <v>19</v>
      </c>
      <c r="I6" s="294">
        <f>+'START HERE'!F10</f>
        <v>42549</v>
      </c>
      <c r="J6" s="295"/>
      <c r="K6" s="296"/>
      <c r="L6" s="26"/>
      <c r="M6" s="77"/>
      <c r="N6" s="77"/>
      <c r="O6" s="77"/>
      <c r="P6" s="77"/>
      <c r="Q6" s="77"/>
      <c r="R6" s="26"/>
      <c r="S6" s="26"/>
    </row>
    <row r="7" spans="1:24" s="3" customFormat="1" ht="9.9499999999999993" customHeight="1" thickBot="1">
      <c r="A7" s="78"/>
      <c r="B7" s="72"/>
      <c r="C7" s="26"/>
      <c r="D7" s="26"/>
      <c r="E7" s="26"/>
      <c r="F7" s="26"/>
      <c r="G7" s="26"/>
      <c r="H7" s="26"/>
      <c r="I7" s="26"/>
      <c r="J7" s="26"/>
      <c r="K7" s="26"/>
      <c r="L7" s="26"/>
      <c r="M7" s="26"/>
      <c r="N7" s="26"/>
      <c r="O7" s="26"/>
      <c r="P7" s="26"/>
      <c r="Q7" s="26"/>
      <c r="R7" s="26"/>
      <c r="S7" s="26"/>
    </row>
    <row r="8" spans="1:24"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24"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24"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24"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24" s="3" customFormat="1" ht="15" customHeight="1">
      <c r="A12" s="111">
        <f>C6</f>
        <v>2019</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24" s="3" customFormat="1" ht="15" customHeight="1">
      <c r="A13" s="111">
        <f t="shared" ref="A13:A26" si="3">A12-1</f>
        <v>2018</v>
      </c>
      <c r="B13" s="112" t="s">
        <v>26</v>
      </c>
      <c r="C13" s="55"/>
      <c r="D13" s="56"/>
      <c r="E13" s="57"/>
      <c r="F13" s="55"/>
      <c r="G13" s="56"/>
      <c r="H13" s="57"/>
      <c r="I13" s="55"/>
      <c r="J13" s="56"/>
      <c r="K13" s="57"/>
      <c r="L13" s="55">
        <v>21.782</v>
      </c>
      <c r="M13" s="56">
        <v>18.5</v>
      </c>
      <c r="N13" s="57">
        <v>4.5999999999999999E-2</v>
      </c>
      <c r="O13" s="113">
        <f t="shared" si="0"/>
        <v>21.782</v>
      </c>
      <c r="P13" s="114">
        <f t="shared" si="1"/>
        <v>18.5</v>
      </c>
      <c r="Q13" s="115">
        <f t="shared" si="2"/>
        <v>4.6000000000000006E-2</v>
      </c>
      <c r="R13" s="26"/>
      <c r="S13" s="26"/>
      <c r="V13"/>
      <c r="W13"/>
      <c r="X13"/>
    </row>
    <row r="14" spans="1:24" s="3" customFormat="1" ht="15" customHeight="1">
      <c r="A14" s="111">
        <f t="shared" si="3"/>
        <v>2017</v>
      </c>
      <c r="B14" s="112" t="s">
        <v>27</v>
      </c>
      <c r="C14" s="55">
        <v>15.709</v>
      </c>
      <c r="D14" s="56">
        <v>16.5</v>
      </c>
      <c r="E14" s="57">
        <v>3.1E-2</v>
      </c>
      <c r="F14" s="55"/>
      <c r="G14" s="56"/>
      <c r="H14" s="57"/>
      <c r="I14" s="55"/>
      <c r="J14" s="56"/>
      <c r="K14" s="57"/>
      <c r="L14" s="55">
        <v>3756.3229999999999</v>
      </c>
      <c r="M14" s="56">
        <v>21.86</v>
      </c>
      <c r="N14" s="57">
        <v>7.9000000000000001E-2</v>
      </c>
      <c r="O14" s="113">
        <f t="shared" si="0"/>
        <v>3772.0319999999997</v>
      </c>
      <c r="P14" s="114">
        <f t="shared" si="1"/>
        <v>21.837677750347822</v>
      </c>
      <c r="Q14" s="115">
        <f t="shared" si="2"/>
        <v>7.8800099256846182E-2</v>
      </c>
      <c r="R14" s="26"/>
      <c r="S14" s="26"/>
      <c r="V14"/>
      <c r="W14"/>
      <c r="X14"/>
    </row>
    <row r="15" spans="1:24" s="3" customFormat="1" ht="15" customHeight="1">
      <c r="A15" s="111">
        <f t="shared" si="3"/>
        <v>2016</v>
      </c>
      <c r="B15" s="112" t="s">
        <v>28</v>
      </c>
      <c r="C15" s="55">
        <v>15.709</v>
      </c>
      <c r="D15" s="56">
        <v>21.5</v>
      </c>
      <c r="E15" s="57">
        <v>7.1999999999999995E-2</v>
      </c>
      <c r="F15" s="55"/>
      <c r="G15" s="56"/>
      <c r="H15" s="57"/>
      <c r="I15" s="55"/>
      <c r="J15" s="56"/>
      <c r="K15" s="57"/>
      <c r="L15" s="55">
        <v>797.78200000000004</v>
      </c>
      <c r="M15" s="56">
        <v>24.91</v>
      </c>
      <c r="N15" s="57">
        <v>0.11899999999999999</v>
      </c>
      <c r="O15" s="113">
        <f t="shared" si="0"/>
        <v>813.49099999999999</v>
      </c>
      <c r="P15" s="114">
        <f t="shared" si="1"/>
        <v>24.844150851085018</v>
      </c>
      <c r="Q15" s="115">
        <f t="shared" si="2"/>
        <v>0.11809240175982279</v>
      </c>
      <c r="R15" s="26"/>
      <c r="S15" s="26"/>
      <c r="V15"/>
      <c r="W15"/>
      <c r="X15"/>
    </row>
    <row r="16" spans="1:24" s="3" customFormat="1" ht="15" customHeight="1">
      <c r="A16" s="111">
        <f t="shared" si="3"/>
        <v>2015</v>
      </c>
      <c r="B16" s="112" t="s">
        <v>29</v>
      </c>
      <c r="C16" s="55">
        <v>477.565</v>
      </c>
      <c r="D16" s="56">
        <v>25.45</v>
      </c>
      <c r="E16" s="57">
        <v>0.124</v>
      </c>
      <c r="F16" s="55"/>
      <c r="G16" s="56"/>
      <c r="H16" s="57"/>
      <c r="I16" s="55"/>
      <c r="J16" s="56"/>
      <c r="K16" s="57"/>
      <c r="L16" s="55">
        <v>1029.0619999999999</v>
      </c>
      <c r="M16" s="56">
        <v>26.67</v>
      </c>
      <c r="N16" s="57">
        <v>0.14699999999999999</v>
      </c>
      <c r="O16" s="113">
        <f t="shared" si="0"/>
        <v>1506.627</v>
      </c>
      <c r="P16" s="114">
        <f t="shared" si="1"/>
        <v>26.283288956058801</v>
      </c>
      <c r="Q16" s="115">
        <f t="shared" si="2"/>
        <v>0.13970954589291179</v>
      </c>
      <c r="R16" s="26"/>
      <c r="S16" s="26"/>
      <c r="V16"/>
      <c r="W16"/>
      <c r="X16"/>
    </row>
    <row r="17" spans="1:24" s="3" customFormat="1" ht="15" customHeight="1">
      <c r="A17" s="111">
        <f t="shared" si="3"/>
        <v>2014</v>
      </c>
      <c r="B17" s="112" t="s">
        <v>91</v>
      </c>
      <c r="C17" s="55">
        <v>6651.0119999999997</v>
      </c>
      <c r="D17" s="56">
        <v>26.49</v>
      </c>
      <c r="E17" s="57">
        <v>0.14099999999999999</v>
      </c>
      <c r="F17" s="55"/>
      <c r="G17" s="56"/>
      <c r="H17" s="57"/>
      <c r="I17" s="55"/>
      <c r="J17" s="56"/>
      <c r="K17" s="57"/>
      <c r="L17" s="55">
        <v>13081.620999999999</v>
      </c>
      <c r="M17" s="56">
        <v>28.13</v>
      </c>
      <c r="N17" s="57">
        <v>0.17499999999999999</v>
      </c>
      <c r="O17" s="113">
        <f t="shared" si="0"/>
        <v>19732.632999999998</v>
      </c>
      <c r="P17" s="114">
        <f t="shared" si="1"/>
        <v>27.577227357849306</v>
      </c>
      <c r="Q17" s="115">
        <f t="shared" si="2"/>
        <v>0.16354007937004655</v>
      </c>
      <c r="R17" s="26"/>
      <c r="S17" s="26"/>
      <c r="V17"/>
      <c r="W17"/>
      <c r="X17"/>
    </row>
    <row r="18" spans="1:24" s="3" customFormat="1" ht="15" customHeight="1">
      <c r="A18" s="111">
        <f t="shared" si="3"/>
        <v>2013</v>
      </c>
      <c r="B18" s="112" t="s">
        <v>92</v>
      </c>
      <c r="C18" s="55">
        <v>555.71900000000005</v>
      </c>
      <c r="D18" s="56">
        <v>30.58</v>
      </c>
      <c r="E18" s="57">
        <v>0.222</v>
      </c>
      <c r="F18" s="55"/>
      <c r="G18" s="56"/>
      <c r="H18" s="57"/>
      <c r="I18" s="55"/>
      <c r="J18" s="56"/>
      <c r="K18" s="57"/>
      <c r="L18" s="55">
        <v>666.24699999999996</v>
      </c>
      <c r="M18" s="56">
        <v>29.76</v>
      </c>
      <c r="N18" s="57">
        <v>0.20899999999999999</v>
      </c>
      <c r="O18" s="113">
        <f t="shared" si="0"/>
        <v>1221.9659999999999</v>
      </c>
      <c r="P18" s="114">
        <f t="shared" si="1"/>
        <v>30.132915105657606</v>
      </c>
      <c r="Q18" s="115">
        <f t="shared" si="2"/>
        <v>0.21491206874823035</v>
      </c>
      <c r="R18" s="26"/>
      <c r="S18" s="26"/>
      <c r="V18"/>
      <c r="W18"/>
      <c r="X18"/>
    </row>
    <row r="19" spans="1:24" s="3" customFormat="1" ht="15" customHeight="1">
      <c r="A19" s="111">
        <f t="shared" si="3"/>
        <v>2012</v>
      </c>
      <c r="B19" s="112" t="s">
        <v>93</v>
      </c>
      <c r="C19" s="55">
        <v>2056.4580000000001</v>
      </c>
      <c r="D19" s="56">
        <v>31.78</v>
      </c>
      <c r="E19" s="57">
        <v>0.25</v>
      </c>
      <c r="F19" s="55"/>
      <c r="G19" s="56"/>
      <c r="H19" s="57"/>
      <c r="I19" s="55"/>
      <c r="J19" s="56"/>
      <c r="K19" s="57"/>
      <c r="L19" s="55">
        <v>742.18799999999999</v>
      </c>
      <c r="M19" s="56">
        <v>30.92</v>
      </c>
      <c r="N19" s="57">
        <v>0.23799999999999999</v>
      </c>
      <c r="O19" s="113">
        <f t="shared" si="0"/>
        <v>2798.6460000000002</v>
      </c>
      <c r="P19" s="114">
        <f t="shared" si="1"/>
        <v>31.55193196995976</v>
      </c>
      <c r="Q19" s="115">
        <f t="shared" si="2"/>
        <v>0.24681765539478731</v>
      </c>
      <c r="R19" s="26"/>
      <c r="S19" s="26"/>
      <c r="V19"/>
      <c r="W19"/>
      <c r="X19"/>
    </row>
    <row r="20" spans="1:24" s="3" customFormat="1" ht="15" customHeight="1">
      <c r="A20" s="111">
        <f t="shared" si="3"/>
        <v>2011</v>
      </c>
      <c r="B20" s="112" t="s">
        <v>94</v>
      </c>
      <c r="C20" s="55">
        <v>459.30700000000002</v>
      </c>
      <c r="D20" s="56">
        <v>33.36</v>
      </c>
      <c r="E20" s="57">
        <v>0.29199999999999998</v>
      </c>
      <c r="F20" s="55"/>
      <c r="G20" s="56"/>
      <c r="H20" s="57"/>
      <c r="I20" s="55"/>
      <c r="J20" s="56"/>
      <c r="K20" s="57"/>
      <c r="L20" s="55">
        <v>127.232</v>
      </c>
      <c r="M20" s="56">
        <v>33.82</v>
      </c>
      <c r="N20" s="57">
        <v>0.314</v>
      </c>
      <c r="O20" s="113">
        <f t="shared" si="0"/>
        <v>586.53899999999999</v>
      </c>
      <c r="P20" s="114">
        <f t="shared" si="1"/>
        <v>33.459783168723646</v>
      </c>
      <c r="Q20" s="115">
        <f t="shared" si="2"/>
        <v>0.2967722385041745</v>
      </c>
      <c r="R20" s="26"/>
      <c r="S20" s="26"/>
      <c r="V20"/>
      <c r="W20"/>
      <c r="X20"/>
    </row>
    <row r="21" spans="1:24" s="3" customFormat="1" ht="15" customHeight="1">
      <c r="A21" s="111">
        <f t="shared" si="3"/>
        <v>2010</v>
      </c>
      <c r="B21" s="112" t="s">
        <v>95</v>
      </c>
      <c r="C21" s="55">
        <v>114.99299999999999</v>
      </c>
      <c r="D21" s="56">
        <v>33.630000000000003</v>
      </c>
      <c r="E21" s="57">
        <v>0.29899999999999999</v>
      </c>
      <c r="F21" s="55"/>
      <c r="G21" s="56"/>
      <c r="H21" s="57"/>
      <c r="I21" s="55"/>
      <c r="J21" s="56"/>
      <c r="K21" s="57"/>
      <c r="L21" s="55">
        <v>43.563000000000002</v>
      </c>
      <c r="M21" s="56">
        <v>35</v>
      </c>
      <c r="N21" s="57">
        <v>0.34699999999999998</v>
      </c>
      <c r="O21" s="113">
        <f t="shared" si="0"/>
        <v>158.55599999999998</v>
      </c>
      <c r="P21" s="114">
        <f t="shared" si="1"/>
        <v>34.006405244834639</v>
      </c>
      <c r="Q21" s="115">
        <f t="shared" si="2"/>
        <v>0.31218792098690684</v>
      </c>
      <c r="R21" s="26"/>
      <c r="S21" s="26"/>
      <c r="V21"/>
      <c r="W21"/>
      <c r="X21"/>
    </row>
    <row r="22" spans="1:24" s="3" customFormat="1" ht="15" customHeight="1">
      <c r="A22" s="111">
        <f t="shared" si="3"/>
        <v>2009</v>
      </c>
      <c r="B22" s="112" t="s">
        <v>96</v>
      </c>
      <c r="C22" s="55">
        <v>601.60900000000004</v>
      </c>
      <c r="D22" s="56">
        <v>33.94</v>
      </c>
      <c r="E22" s="57">
        <v>0.309</v>
      </c>
      <c r="F22" s="55"/>
      <c r="G22" s="56"/>
      <c r="H22" s="57"/>
      <c r="I22" s="55"/>
      <c r="J22" s="56"/>
      <c r="K22" s="57"/>
      <c r="L22" s="55">
        <v>0</v>
      </c>
      <c r="M22" s="56">
        <v>0</v>
      </c>
      <c r="N22" s="57">
        <v>0</v>
      </c>
      <c r="O22" s="113">
        <f t="shared" si="0"/>
        <v>601.60900000000004</v>
      </c>
      <c r="P22" s="114">
        <f t="shared" si="1"/>
        <v>33.94</v>
      </c>
      <c r="Q22" s="115">
        <f t="shared" si="2"/>
        <v>0.309</v>
      </c>
      <c r="R22" s="26"/>
      <c r="S22" s="26"/>
    </row>
    <row r="23" spans="1:24" s="3" customFormat="1" ht="15" customHeight="1">
      <c r="A23" s="111">
        <f t="shared" si="3"/>
        <v>2008</v>
      </c>
      <c r="B23" s="112" t="s">
        <v>97</v>
      </c>
      <c r="C23" s="55">
        <v>2105.9839999999999</v>
      </c>
      <c r="D23" s="56">
        <v>33.880000000000003</v>
      </c>
      <c r="E23" s="57">
        <v>0.307</v>
      </c>
      <c r="F23" s="55"/>
      <c r="G23" s="56"/>
      <c r="H23" s="57"/>
      <c r="I23" s="55"/>
      <c r="J23" s="56"/>
      <c r="K23" s="57"/>
      <c r="L23" s="55">
        <v>414.12599999999998</v>
      </c>
      <c r="M23" s="56">
        <v>32.39</v>
      </c>
      <c r="N23" s="57">
        <v>0.27600000000000002</v>
      </c>
      <c r="O23" s="113">
        <f t="shared" si="0"/>
        <v>2520.1099999999997</v>
      </c>
      <c r="P23" s="114">
        <f t="shared" si="1"/>
        <v>33.635150473590443</v>
      </c>
      <c r="Q23" s="115">
        <f t="shared" si="2"/>
        <v>0.30190581522235138</v>
      </c>
      <c r="R23" s="26"/>
      <c r="S23" s="26"/>
    </row>
    <row r="24" spans="1:24" s="3" customFormat="1" ht="15" customHeight="1">
      <c r="A24" s="111">
        <f t="shared" si="3"/>
        <v>2007</v>
      </c>
      <c r="B24" s="112" t="s">
        <v>98</v>
      </c>
      <c r="C24" s="55">
        <v>611.70699999999999</v>
      </c>
      <c r="D24" s="56">
        <v>34.89</v>
      </c>
      <c r="E24" s="57">
        <v>0.33700000000000002</v>
      </c>
      <c r="F24" s="55"/>
      <c r="G24" s="56"/>
      <c r="H24" s="57"/>
      <c r="I24" s="55"/>
      <c r="J24" s="56"/>
      <c r="K24" s="57"/>
      <c r="L24" s="55">
        <v>95.293999999999997</v>
      </c>
      <c r="M24" s="56">
        <v>32.33</v>
      </c>
      <c r="N24" s="57">
        <v>0.27300000000000002</v>
      </c>
      <c r="O24" s="113">
        <f t="shared" si="0"/>
        <v>707.00099999999998</v>
      </c>
      <c r="P24" s="114">
        <f t="shared" si="1"/>
        <v>34.544947249013795</v>
      </c>
      <c r="Q24" s="115">
        <f t="shared" si="2"/>
        <v>0.32837368122534483</v>
      </c>
      <c r="R24" s="26"/>
      <c r="S24" s="26"/>
    </row>
    <row r="25" spans="1:24" s="3" customFormat="1" ht="15" customHeight="1">
      <c r="A25" s="111">
        <f t="shared" si="3"/>
        <v>2006</v>
      </c>
      <c r="B25" s="112" t="s">
        <v>99</v>
      </c>
      <c r="C25" s="55">
        <v>235.15600000000001</v>
      </c>
      <c r="D25" s="56">
        <v>35.5</v>
      </c>
      <c r="E25" s="57">
        <v>0.35499999999999998</v>
      </c>
      <c r="F25" s="55"/>
      <c r="G25" s="56"/>
      <c r="H25" s="57"/>
      <c r="I25" s="55"/>
      <c r="J25" s="56"/>
      <c r="K25" s="57"/>
      <c r="L25" s="55">
        <v>0</v>
      </c>
      <c r="M25" s="56">
        <v>0</v>
      </c>
      <c r="N25" s="57">
        <v>0</v>
      </c>
      <c r="O25" s="113">
        <f t="shared" si="0"/>
        <v>235.15600000000001</v>
      </c>
      <c r="P25" s="114">
        <f t="shared" si="1"/>
        <v>35.5</v>
      </c>
      <c r="Q25" s="115">
        <f t="shared" si="2"/>
        <v>0.35499999999999998</v>
      </c>
      <c r="R25" s="26"/>
      <c r="S25" s="26"/>
    </row>
    <row r="26" spans="1:24" s="3" customFormat="1" ht="15" customHeight="1">
      <c r="A26" s="111">
        <f t="shared" si="3"/>
        <v>2005</v>
      </c>
      <c r="B26" s="112" t="s">
        <v>100</v>
      </c>
      <c r="C26" s="55">
        <v>50.27</v>
      </c>
      <c r="D26" s="56">
        <v>32.5</v>
      </c>
      <c r="E26" s="57">
        <v>0.26700000000000002</v>
      </c>
      <c r="F26" s="55"/>
      <c r="G26" s="56"/>
      <c r="H26" s="57"/>
      <c r="I26" s="55"/>
      <c r="J26" s="56"/>
      <c r="K26" s="57"/>
      <c r="L26" s="55">
        <v>21.782</v>
      </c>
      <c r="M26" s="56">
        <v>36.5</v>
      </c>
      <c r="N26" s="57">
        <v>0.39500000000000002</v>
      </c>
      <c r="O26" s="113">
        <f t="shared" si="0"/>
        <v>72.052000000000007</v>
      </c>
      <c r="P26" s="114">
        <f t="shared" si="1"/>
        <v>33.709237772719703</v>
      </c>
      <c r="Q26" s="115">
        <f t="shared" si="2"/>
        <v>0.30569560872703044</v>
      </c>
      <c r="R26" s="26"/>
      <c r="S26" s="26"/>
    </row>
    <row r="27" spans="1:24" s="3" customFormat="1" ht="15" customHeight="1" thickBot="1">
      <c r="A27" s="116" t="s">
        <v>101</v>
      </c>
      <c r="B27" s="112" t="s">
        <v>102</v>
      </c>
      <c r="C27" s="58">
        <v>1773.875</v>
      </c>
      <c r="D27" s="339">
        <v>35.266040893524071</v>
      </c>
      <c r="E27" s="340">
        <v>0.34870189500387566</v>
      </c>
      <c r="F27" s="61"/>
      <c r="G27" s="62"/>
      <c r="H27" s="63"/>
      <c r="I27" s="61"/>
      <c r="J27" s="62"/>
      <c r="K27" s="63"/>
      <c r="L27" s="61">
        <v>200.39099999999999</v>
      </c>
      <c r="M27" s="341">
        <v>35.021305797166541</v>
      </c>
      <c r="N27" s="338">
        <v>0.34790222115763686</v>
      </c>
      <c r="O27" s="117">
        <f t="shared" si="0"/>
        <v>1974.2660000000001</v>
      </c>
      <c r="P27" s="114">
        <f t="shared" si="1"/>
        <v>35.241199909232094</v>
      </c>
      <c r="Q27" s="115">
        <f t="shared" si="2"/>
        <v>0.34862072689293128</v>
      </c>
      <c r="R27" s="26"/>
      <c r="S27" s="26"/>
    </row>
    <row r="28" spans="1:24" s="3" customFormat="1" ht="15" customHeight="1" thickBot="1">
      <c r="A28" s="118"/>
      <c r="B28" s="119" t="s">
        <v>103</v>
      </c>
      <c r="C28" s="120">
        <f>IF(SUM(C12:C27)&gt;0,SUM(C12:C27),"na")</f>
        <v>15725.073000000004</v>
      </c>
      <c r="D28" s="121">
        <f>IF(SUM(D12:D27)&gt;0,SUMPRODUCT(C12:C27,D12:D27)/C28,"na")</f>
        <v>30.278095586583277</v>
      </c>
      <c r="E28" s="122">
        <f>IF(SUM(E12:E27)&gt;0,SUMPRODUCT(C12:C27,E12:E27)/C28,"na")</f>
        <v>0.22630413353248019</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f>IF(SUM(L12:L27)&gt;0,SUM(L12:L27),"na")</f>
        <v>20997.392999999996</v>
      </c>
      <c r="M28" s="121">
        <f>IF(SUM(M12:M27)&gt;0,SUMPRODUCT(L12:L27,M12:M27)/L28,"na")</f>
        <v>27.181044248683637</v>
      </c>
      <c r="N28" s="122">
        <f>IF(SUM(N12:N27)&gt;0,SUMPRODUCT(L12:L27,N12:N27)/L28,"na")</f>
        <v>0.16301220413410367</v>
      </c>
      <c r="O28" s="120">
        <f>IF(SUM(O12:O27)&gt;0,SUM(O12:O27),"na")</f>
        <v>36722.466000000008</v>
      </c>
      <c r="P28" s="121">
        <f>IF(SUM(P12:P27)&gt;0,SUMPRODUCT(O12:O27,P12:P27)/O28,"na")</f>
        <v>28.507244901254712</v>
      </c>
      <c r="Q28" s="123">
        <f>IF(SUM(Q12:Q27)&gt;0,SUMPRODUCT(O12:O27,Q12:Q27)/O28,"na")</f>
        <v>0.19011469256993793</v>
      </c>
      <c r="R28" s="26"/>
      <c r="S28" s="26"/>
    </row>
    <row r="29" spans="1:24"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24" s="3" customFormat="1" ht="15" customHeight="1">
      <c r="A30" s="129" t="s">
        <v>31</v>
      </c>
      <c r="B30" s="125"/>
      <c r="C30" s="130"/>
      <c r="D30" s="64">
        <v>3563.2636599999992</v>
      </c>
      <c r="E30" s="131" t="s">
        <v>104</v>
      </c>
      <c r="F30" s="130"/>
      <c r="G30" s="64">
        <v>0.61860000000000004</v>
      </c>
      <c r="H30" s="131" t="s">
        <v>104</v>
      </c>
      <c r="I30" s="130"/>
      <c r="J30" s="64"/>
      <c r="K30" s="131" t="s">
        <v>104</v>
      </c>
      <c r="L30" s="130"/>
      <c r="M30" s="64">
        <v>3419.9349999999995</v>
      </c>
      <c r="N30" s="131" t="s">
        <v>104</v>
      </c>
      <c r="O30" s="130"/>
      <c r="P30" s="293">
        <f>SUM(D30,G30,J30,M30)</f>
        <v>6983.817259999998</v>
      </c>
      <c r="Q30" s="132"/>
      <c r="R30" s="26"/>
      <c r="S30" s="26"/>
    </row>
    <row r="31" spans="1:24"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24"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c r="N33" s="131" t="s">
        <v>104</v>
      </c>
      <c r="O33" s="137"/>
      <c r="P33" s="293">
        <f>SUM(D33,G33,J33,M33)</f>
        <v>0</v>
      </c>
      <c r="Q33" s="138"/>
      <c r="R33" s="139"/>
      <c r="S33" s="139"/>
    </row>
    <row r="34" spans="1:19" s="3" customFormat="1" ht="14.1" customHeight="1" thickBot="1">
      <c r="A34" s="134" t="s">
        <v>108</v>
      </c>
      <c r="B34" s="140"/>
      <c r="C34" s="141"/>
      <c r="D34" s="67">
        <f>D30</f>
        <v>3563.2636599999992</v>
      </c>
      <c r="E34" s="131" t="s">
        <v>104</v>
      </c>
      <c r="F34" s="141"/>
      <c r="G34" s="67"/>
      <c r="H34" s="131" t="s">
        <v>104</v>
      </c>
      <c r="I34" s="141"/>
      <c r="J34" s="67"/>
      <c r="K34" s="131" t="s">
        <v>104</v>
      </c>
      <c r="L34" s="141"/>
      <c r="M34" s="67">
        <f>M30</f>
        <v>3419.9349999999995</v>
      </c>
      <c r="N34" s="131" t="s">
        <v>104</v>
      </c>
      <c r="O34" s="141"/>
      <c r="P34" s="293">
        <f>SUM(D34,G34,J34,M34)</f>
        <v>6983.1986599999982</v>
      </c>
      <c r="Q34" s="131" t="s">
        <v>104</v>
      </c>
      <c r="R34" s="26"/>
      <c r="S34" s="26"/>
    </row>
    <row r="35" spans="1:19" s="3" customFormat="1" ht="14.1" customHeight="1">
      <c r="A35" s="134" t="s">
        <v>109</v>
      </c>
      <c r="B35" s="140"/>
      <c r="C35" s="141"/>
      <c r="D35" s="292">
        <f>SUM(D30:D33)</f>
        <v>3563.2636599999992</v>
      </c>
      <c r="E35" s="131" t="s">
        <v>104</v>
      </c>
      <c r="F35" s="141"/>
      <c r="G35" s="292">
        <f>SUM(G30:G33)</f>
        <v>0.61860000000000004</v>
      </c>
      <c r="H35" s="131" t="s">
        <v>104</v>
      </c>
      <c r="I35" s="141"/>
      <c r="J35" s="292">
        <f>SUM(J30:J33)</f>
        <v>0</v>
      </c>
      <c r="K35" s="131" t="s">
        <v>104</v>
      </c>
      <c r="L35" s="141"/>
      <c r="M35" s="292">
        <f>SUM(M30:M33)</f>
        <v>3419.9349999999995</v>
      </c>
      <c r="N35" s="131" t="s">
        <v>104</v>
      </c>
      <c r="O35" s="141"/>
      <c r="P35" s="292">
        <f>SUM(P30:P33)</f>
        <v>6983.817259999998</v>
      </c>
      <c r="Q35" s="131"/>
      <c r="R35" s="26"/>
      <c r="S35" s="26"/>
    </row>
    <row r="36" spans="1:19" s="3" customFormat="1" ht="14.1" customHeight="1">
      <c r="A36" s="78"/>
      <c r="B36" s="140"/>
      <c r="C36" s="141" t="s">
        <v>110</v>
      </c>
      <c r="D36" s="142">
        <f>IF(SUM(E12:E27)&gt;0,(C28*E28),"na")</f>
        <v>3558.6490199999998</v>
      </c>
      <c r="E36" s="131" t="s">
        <v>104</v>
      </c>
      <c r="F36" s="141" t="s">
        <v>110</v>
      </c>
      <c r="G36" s="142" t="str">
        <f>IF(SUM(H12:H27)&gt;0,(F28*H28),"na")</f>
        <v>na</v>
      </c>
      <c r="H36" s="131" t="s">
        <v>104</v>
      </c>
      <c r="I36" s="141" t="s">
        <v>110</v>
      </c>
      <c r="J36" s="142" t="str">
        <f>IF(SUM(K12:K27)&gt;0,(I28*K28),"na")</f>
        <v>na</v>
      </c>
      <c r="K36" s="131" t="s">
        <v>104</v>
      </c>
      <c r="L36" s="141" t="s">
        <v>110</v>
      </c>
      <c r="M36" s="142">
        <f>IF(SUM(N12:N27)&gt;0,(L28*N28),"na")</f>
        <v>3422.8313139999987</v>
      </c>
      <c r="N36" s="131" t="s">
        <v>104</v>
      </c>
      <c r="O36" s="141" t="s">
        <v>110</v>
      </c>
      <c r="P36" s="142">
        <f>IF(SUM(Q12:Q27)&gt;0,(O28*Q28),"na")</f>
        <v>6981.4803339999999</v>
      </c>
      <c r="Q36" s="131" t="s">
        <v>104</v>
      </c>
      <c r="R36" s="26"/>
      <c r="S36" s="26"/>
    </row>
    <row r="37" spans="1:19" s="3" customFormat="1" ht="14.1" customHeight="1" thickBot="1">
      <c r="A37" s="78"/>
      <c r="B37" s="140"/>
      <c r="C37" s="141" t="s">
        <v>110</v>
      </c>
      <c r="D37" s="143">
        <f>IF(SUM(E12:E27)&gt;0,D34/D36,"na")</f>
        <v>1.0012967392890011</v>
      </c>
      <c r="E37" s="144" t="s">
        <v>111</v>
      </c>
      <c r="F37" s="141" t="s">
        <v>110</v>
      </c>
      <c r="G37" s="143" t="str">
        <f>IF(SUM(H12:H27)&gt;0,G34/G36,"na")</f>
        <v>na</v>
      </c>
      <c r="H37" s="144" t="s">
        <v>111</v>
      </c>
      <c r="I37" s="141" t="s">
        <v>110</v>
      </c>
      <c r="J37" s="143" t="str">
        <f>IF(SUM(K12:K27)&gt;0,J34/J36,"na")</f>
        <v>na</v>
      </c>
      <c r="K37" s="144" t="s">
        <v>111</v>
      </c>
      <c r="L37" s="141" t="s">
        <v>110</v>
      </c>
      <c r="M37" s="143">
        <f>IF(SUM(N12:N27)&gt;0,M34/M36,"na")</f>
        <v>0.99915382508388517</v>
      </c>
      <c r="N37" s="144" t="s">
        <v>111</v>
      </c>
      <c r="O37" s="141" t="s">
        <v>110</v>
      </c>
      <c r="P37" s="143">
        <f>IF(SUM(Q12:Q27)&gt;0,P34/P36,"na")</f>
        <v>1.0002461263110103</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v>3</v>
      </c>
      <c r="E39" s="144"/>
      <c r="F39" s="141"/>
      <c r="G39" s="68"/>
      <c r="H39" s="144"/>
      <c r="I39" s="141"/>
      <c r="J39" s="68"/>
      <c r="K39" s="144"/>
      <c r="L39" s="141"/>
      <c r="M39" s="68">
        <v>4</v>
      </c>
      <c r="N39" s="144"/>
      <c r="O39" s="141"/>
      <c r="P39" s="148">
        <f>SUM(D39,G39,J39,M39)</f>
        <v>7</v>
      </c>
      <c r="Q39" s="144" t="s">
        <v>113</v>
      </c>
      <c r="R39" s="26"/>
      <c r="S39" s="26"/>
    </row>
    <row r="40" spans="1:19" s="291" customFormat="1" ht="14.1" customHeight="1" thickBot="1">
      <c r="A40" s="149" t="s">
        <v>114</v>
      </c>
      <c r="B40" s="147"/>
      <c r="C40" s="141"/>
      <c r="D40" s="69">
        <v>1001</v>
      </c>
      <c r="E40" s="144"/>
      <c r="F40" s="141"/>
      <c r="G40" s="69"/>
      <c r="H40" s="144"/>
      <c r="I40" s="141"/>
      <c r="J40" s="69"/>
      <c r="K40" s="144"/>
      <c r="L40" s="141"/>
      <c r="M40" s="69">
        <v>964</v>
      </c>
      <c r="N40" s="144"/>
      <c r="O40" s="141"/>
      <c r="P40" s="148">
        <f>SUM(D40,G40,J40,M40)</f>
        <v>1965</v>
      </c>
      <c r="Q40" s="144"/>
      <c r="R40" s="26"/>
      <c r="S40" s="26"/>
    </row>
    <row r="41" spans="1:19" s="291" customFormat="1" ht="14.1" customHeight="1" thickBot="1">
      <c r="A41" s="149" t="s">
        <v>115</v>
      </c>
      <c r="B41" s="147"/>
      <c r="C41" s="141"/>
      <c r="D41" s="70">
        <v>299</v>
      </c>
      <c r="E41" s="144"/>
      <c r="F41" s="141"/>
      <c r="G41" s="70"/>
      <c r="H41" s="144"/>
      <c r="I41" s="141"/>
      <c r="J41" s="70"/>
      <c r="K41" s="144"/>
      <c r="L41" s="141"/>
      <c r="M41" s="70">
        <v>231</v>
      </c>
      <c r="N41" s="144"/>
      <c r="O41" s="141"/>
      <c r="P41" s="150">
        <f>SUM(D41,G41,J41,M41)</f>
        <v>530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1</v>
      </c>
      <c r="E67" s="169"/>
      <c r="F67" s="169"/>
      <c r="G67" s="169">
        <f>IF( (SUM(F12:F27) &gt; 0 ), 1,0)</f>
        <v>0</v>
      </c>
      <c r="H67" s="169"/>
      <c r="I67" s="169"/>
      <c r="J67" s="169">
        <f>IF( (SUM(I12:I27) &gt; 0 ), 1,0)</f>
        <v>0</v>
      </c>
      <c r="K67" s="169"/>
      <c r="L67" s="169"/>
      <c r="M67" s="169">
        <f>IF( (SUM(L12:L27) &gt; 0 ), 1,0)</f>
        <v>1</v>
      </c>
      <c r="N67" s="170"/>
      <c r="O67" s="21"/>
      <c r="P67" s="21"/>
      <c r="Q67" s="21"/>
      <c r="R67" s="21"/>
      <c r="S67" s="21"/>
    </row>
    <row r="68" spans="1:19">
      <c r="A68" s="166" t="s">
        <v>119</v>
      </c>
      <c r="B68" s="167"/>
      <c r="C68" s="168"/>
      <c r="D68" s="169">
        <f>IF( (SUM(D13:D28) &gt; 0 ), 1,0)</f>
        <v>1</v>
      </c>
      <c r="E68" s="169"/>
      <c r="F68" s="169"/>
      <c r="G68" s="169">
        <f>IF( (SUM(G13:G28) &gt; 0 ), 1,0)</f>
        <v>0</v>
      </c>
      <c r="H68" s="169"/>
      <c r="I68" s="169"/>
      <c r="J68" s="169">
        <f>IF( (SUM(J13:J28) &gt; 0 ), 1,0)</f>
        <v>0</v>
      </c>
      <c r="K68" s="169"/>
      <c r="L68" s="169"/>
      <c r="M68" s="169">
        <f>IF( (SUM(M13:M28) &gt; 0 ), 1,0)</f>
        <v>1</v>
      </c>
      <c r="N68" s="170"/>
      <c r="O68" s="21"/>
      <c r="P68" s="21"/>
      <c r="Q68" s="21"/>
      <c r="R68" s="21"/>
      <c r="S68" s="21"/>
    </row>
    <row r="69" spans="1:19">
      <c r="A69" s="166" t="s">
        <v>120</v>
      </c>
      <c r="B69" s="167"/>
      <c r="C69" s="168"/>
      <c r="D69" s="169">
        <f>IF( (SUM(E14:E30) &gt; 0 ), 1,0 )</f>
        <v>1</v>
      </c>
      <c r="E69" s="169"/>
      <c r="F69" s="169"/>
      <c r="G69" s="169">
        <f>IF( (SUM(H14:H30) &gt; 0 ), 1,0 )</f>
        <v>0</v>
      </c>
      <c r="H69" s="169"/>
      <c r="I69" s="169"/>
      <c r="J69" s="169">
        <f>IF( (SUM(K14:K30) &gt; 0 ), 1,0 )</f>
        <v>0</v>
      </c>
      <c r="K69" s="169"/>
      <c r="L69" s="169"/>
      <c r="M69" s="169">
        <f>IF( (SUM(N14:N30) &gt; 0 ), 1,0 )</f>
        <v>1</v>
      </c>
      <c r="N69" s="170"/>
      <c r="O69" s="21"/>
      <c r="P69" s="21"/>
      <c r="Q69" s="21"/>
      <c r="R69" s="21"/>
      <c r="S69" s="21"/>
    </row>
    <row r="70" spans="1:19">
      <c r="A70" s="166" t="s">
        <v>121</v>
      </c>
      <c r="B70" s="167"/>
      <c r="C70" s="168"/>
      <c r="D70" s="169">
        <f>IF(( D34 &gt; 0 ), 1,0 )</f>
        <v>1</v>
      </c>
      <c r="E70" s="169"/>
      <c r="F70" s="169"/>
      <c r="G70" s="169">
        <f>IF(( G34 &gt; 0 ), 1,0 )</f>
        <v>0</v>
      </c>
      <c r="H70" s="169"/>
      <c r="I70" s="169"/>
      <c r="J70" s="169">
        <f>IF(( J34 &gt; 0 ), 1,0 )</f>
        <v>0</v>
      </c>
      <c r="K70" s="169"/>
      <c r="L70" s="169"/>
      <c r="M70" s="169">
        <f>IF(( M34 &gt; 0 ), 1,0 )</f>
        <v>1</v>
      </c>
      <c r="N70" s="170"/>
      <c r="O70" s="21"/>
      <c r="P70" s="21"/>
      <c r="Q70" s="21"/>
      <c r="R70" s="21"/>
      <c r="S70" s="21"/>
    </row>
    <row r="71" spans="1:19">
      <c r="A71" s="166" t="s">
        <v>122</v>
      </c>
      <c r="B71" s="167"/>
      <c r="C71" s="168"/>
      <c r="D71" s="169">
        <f>IF(( D39 &gt; 0 ), 1,0 )</f>
        <v>1</v>
      </c>
      <c r="E71" s="169"/>
      <c r="F71" s="169"/>
      <c r="G71" s="169">
        <f>IF(( G39 &gt; 0 ), 1,0 )</f>
        <v>0</v>
      </c>
      <c r="H71" s="169"/>
      <c r="I71" s="169"/>
      <c r="J71" s="169">
        <f>IF(( J39 &gt; 0 ), 1,0 )</f>
        <v>0</v>
      </c>
      <c r="K71" s="169"/>
      <c r="L71" s="169"/>
      <c r="M71" s="169">
        <f>IF(( M39 &gt; 0 ), 1,0 )</f>
        <v>1</v>
      </c>
      <c r="N71" s="170"/>
      <c r="O71" s="21"/>
      <c r="P71" s="21"/>
      <c r="Q71" s="21"/>
      <c r="R71" s="21"/>
      <c r="S71" s="21"/>
    </row>
    <row r="72" spans="1:19">
      <c r="A72" s="166" t="s">
        <v>123</v>
      </c>
      <c r="B72" s="167"/>
      <c r="C72" s="168"/>
      <c r="D72" s="169">
        <f>IF(( D40 &gt; 0 ), 1,0 )</f>
        <v>1</v>
      </c>
      <c r="E72" s="169"/>
      <c r="F72" s="169"/>
      <c r="G72" s="169">
        <f>IF(( G40 &gt; 0 ), 1,0 )</f>
        <v>0</v>
      </c>
      <c r="H72" s="169"/>
      <c r="I72" s="169"/>
      <c r="J72" s="169">
        <f>IF(( J40 &gt; 0 ), 1,0 )</f>
        <v>0</v>
      </c>
      <c r="K72" s="169"/>
      <c r="L72" s="169"/>
      <c r="M72" s="169">
        <f>IF(( M40 &gt; 0 ), 1,0 )</f>
        <v>1</v>
      </c>
      <c r="N72" s="170"/>
      <c r="O72" s="21"/>
      <c r="P72" s="21"/>
      <c r="Q72" s="21"/>
      <c r="R72" s="21"/>
      <c r="S72" s="21"/>
    </row>
    <row r="73" spans="1:19">
      <c r="A73" s="166" t="s">
        <v>124</v>
      </c>
      <c r="B73" s="167"/>
      <c r="C73" s="168"/>
      <c r="D73" s="169">
        <f>IF(( D41 &gt; 0 ), 1,0 )</f>
        <v>1</v>
      </c>
      <c r="E73" s="169"/>
      <c r="F73" s="169"/>
      <c r="G73" s="169">
        <f>IF(( G41 &gt; 0 ), 1,0 )</f>
        <v>0</v>
      </c>
      <c r="H73" s="169"/>
      <c r="I73" s="169"/>
      <c r="J73" s="169">
        <f>IF(( J41 &gt; 0 ), 1,0 )</f>
        <v>0</v>
      </c>
      <c r="K73" s="169"/>
      <c r="L73" s="169"/>
      <c r="M73" s="169">
        <f>IF(( M41 &gt; 0 ), 1,0 )</f>
        <v>1</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0000"/>
    <pageSetUpPr fitToPage="1"/>
  </sheetPr>
  <dimension ref="A1:S98"/>
  <sheetViews>
    <sheetView zoomScale="75" workbookViewId="0">
      <selection activeCell="J30" sqref="J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8" t="s">
        <v>1716</v>
      </c>
      <c r="J4" s="303"/>
      <c r="K4" s="304"/>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t="s">
        <v>1758</v>
      </c>
      <c r="J5" s="50"/>
      <c r="K5" s="51"/>
      <c r="L5" s="26"/>
      <c r="M5" s="85" t="s">
        <v>75</v>
      </c>
      <c r="N5" s="86"/>
      <c r="O5" s="86"/>
      <c r="P5" s="87" t="str">
        <f>+F77</f>
        <v>PASS</v>
      </c>
      <c r="Q5" s="77"/>
      <c r="R5" s="26"/>
      <c r="S5" s="26"/>
    </row>
    <row r="6" spans="1:19" s="3" customFormat="1" ht="20.100000000000001" customHeight="1" thickBot="1">
      <c r="A6" s="78"/>
      <c r="B6" s="27" t="s">
        <v>76</v>
      </c>
      <c r="C6" s="88">
        <f>+'START HERE'!K8</f>
        <v>2019</v>
      </c>
      <c r="D6" s="89"/>
      <c r="E6" s="90"/>
      <c r="F6" s="26"/>
      <c r="G6" s="26"/>
      <c r="H6" s="27" t="s">
        <v>19</v>
      </c>
      <c r="I6" s="294">
        <f>+'START HERE'!F10</f>
        <v>42549</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2019</v>
      </c>
      <c r="B12" s="112" t="s">
        <v>90</v>
      </c>
      <c r="C12" s="52"/>
      <c r="D12" s="53"/>
      <c r="E12" s="54"/>
      <c r="F12" s="52"/>
      <c r="G12" s="53"/>
      <c r="H12" s="54"/>
      <c r="I12" s="52"/>
      <c r="J12" s="53"/>
      <c r="K12" s="54"/>
      <c r="L12" s="52"/>
      <c r="M12" s="53"/>
      <c r="N12" s="54"/>
      <c r="O12" s="113">
        <f t="shared" ref="O12:O27" si="0">SUM(C12+F12+I12+L12)</f>
        <v>0</v>
      </c>
      <c r="P12" s="114" t="str">
        <f>IF(SUM(D12+G12+J12+M12)&gt;0,(C12*D12+F12*G12+I12*J12+L12*M12)/SUM(C12+F12+I12+L12),"")</f>
        <v/>
      </c>
      <c r="Q12" s="115" t="str">
        <f>IF(SUM(E12,H12,K12,N12)&gt;0,SUM(C12*E12+F12*H12+I12*K12+L12*N12)/SUM(C12+F12+I12+L12),"")</f>
        <v/>
      </c>
      <c r="R12" s="26"/>
      <c r="S12" s="26"/>
    </row>
    <row r="13" spans="1:19" s="3" customFormat="1" ht="15" customHeight="1">
      <c r="A13" s="111">
        <f>A12-1</f>
        <v>2018</v>
      </c>
      <c r="B13" s="112" t="s">
        <v>26</v>
      </c>
      <c r="C13" s="55"/>
      <c r="D13" s="56"/>
      <c r="E13" s="57"/>
      <c r="F13" s="55"/>
      <c r="G13" s="56"/>
      <c r="H13" s="57"/>
      <c r="I13" s="55"/>
      <c r="J13" s="56"/>
      <c r="K13" s="57"/>
      <c r="L13" s="55"/>
      <c r="M13" s="56"/>
      <c r="N13" s="57"/>
      <c r="O13" s="113">
        <f t="shared" si="0"/>
        <v>0</v>
      </c>
      <c r="P13" s="114" t="str">
        <f t="shared" ref="P13:P27" si="1">IF(SUM(D13+G13+J13+M13)&gt;0,(C13*D13+F13*G13+I13*J13+L13*M13)/SUM(C13+F13+I13+L13),"")</f>
        <v/>
      </c>
      <c r="Q13" s="115" t="str">
        <f t="shared" ref="Q13:Q27" si="2">IF(SUM(E13,H13,K13,N13)&gt;0,SUM(C13*E13+F13*H13+I13*K13+L13*N13)/SUM(C13+F13+I13+L13),"")</f>
        <v/>
      </c>
      <c r="R13" s="26"/>
      <c r="S13" s="26"/>
    </row>
    <row r="14" spans="1:19" s="3" customFormat="1" ht="15" customHeight="1">
      <c r="A14" s="111">
        <f t="shared" ref="A14:A26" si="3">A13-1</f>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v>0.24</v>
      </c>
      <c r="K30" s="131" t="s">
        <v>104</v>
      </c>
      <c r="L30" s="130"/>
      <c r="M30" s="64"/>
      <c r="N30" s="131" t="s">
        <v>104</v>
      </c>
      <c r="O30" s="130"/>
      <c r="P30" s="293">
        <f>SUM(D30,G30,J30,M30)</f>
        <v>0.24</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0.24</v>
      </c>
      <c r="K35" s="131" t="s">
        <v>104</v>
      </c>
      <c r="L35" s="141"/>
      <c r="M35" s="292">
        <f>+SUM(M30:M33)</f>
        <v>0</v>
      </c>
      <c r="N35" s="131" t="s">
        <v>104</v>
      </c>
      <c r="O35" s="141"/>
      <c r="P35" s="292">
        <f>+SUM(P30:P33)</f>
        <v>0.24</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S98"/>
  <sheetViews>
    <sheetView zoomScale="75" workbookViewId="0">
      <selection activeCell="U8" sqref="U8"/>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8" t="s">
        <v>1780</v>
      </c>
      <c r="J4" s="299"/>
      <c r="K4" s="300"/>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t="s">
        <v>1758</v>
      </c>
      <c r="J5" s="50"/>
      <c r="K5" s="51"/>
      <c r="L5" s="26"/>
      <c r="M5" s="85" t="s">
        <v>75</v>
      </c>
      <c r="N5" s="86"/>
      <c r="O5" s="86"/>
      <c r="P5" s="87" t="str">
        <f>+F77</f>
        <v>PASS</v>
      </c>
      <c r="Q5" s="77"/>
      <c r="R5" s="26"/>
      <c r="S5" s="26"/>
    </row>
    <row r="6" spans="1:19" s="3" customFormat="1" ht="20.100000000000001" customHeight="1" thickBot="1">
      <c r="A6" s="78"/>
      <c r="B6" s="27" t="s">
        <v>76</v>
      </c>
      <c r="C6" s="88">
        <f>+'START HERE'!K8</f>
        <v>2019</v>
      </c>
      <c r="D6" s="89"/>
      <c r="E6" s="90"/>
      <c r="F6" s="26"/>
      <c r="G6" s="26"/>
      <c r="H6" s="27" t="s">
        <v>19</v>
      </c>
      <c r="I6" s="294">
        <f>+'START HERE'!F10</f>
        <v>42549</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2019</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v>294.87433000000004</v>
      </c>
      <c r="E30" s="131" t="s">
        <v>104</v>
      </c>
      <c r="F30" s="130"/>
      <c r="G30" s="64">
        <v>0.26069999999999999</v>
      </c>
      <c r="H30" s="131" t="s">
        <v>104</v>
      </c>
      <c r="I30" s="130"/>
      <c r="J30" s="64"/>
      <c r="K30" s="131" t="s">
        <v>104</v>
      </c>
      <c r="L30" s="130"/>
      <c r="M30" s="64"/>
      <c r="N30" s="131" t="s">
        <v>104</v>
      </c>
      <c r="O30" s="130"/>
      <c r="P30" s="293">
        <f>SUM(D30,G30,J30,M30)</f>
        <v>295.13503000000003</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v>0</v>
      </c>
      <c r="H34" s="131" t="s">
        <v>104</v>
      </c>
      <c r="I34" s="141"/>
      <c r="J34" s="67"/>
      <c r="K34" s="131" t="s">
        <v>104</v>
      </c>
      <c r="L34" s="141"/>
      <c r="M34" s="67"/>
      <c r="N34" s="131" t="s">
        <v>104</v>
      </c>
      <c r="O34" s="141"/>
      <c r="P34" s="293">
        <f>SUM(D34,G34,J34,M34)</f>
        <v>0</v>
      </c>
      <c r="Q34" s="131" t="s">
        <v>104</v>
      </c>
      <c r="R34" s="26"/>
      <c r="S34" s="26"/>
    </row>
    <row r="35" spans="1:19" s="3" customFormat="1" ht="14.1" customHeight="1">
      <c r="A35" s="134" t="s">
        <v>109</v>
      </c>
      <c r="B35" s="140"/>
      <c r="C35" s="141"/>
      <c r="D35" s="292">
        <f>+SUM(D30:D33)</f>
        <v>294.87433000000004</v>
      </c>
      <c r="E35" s="131" t="s">
        <v>104</v>
      </c>
      <c r="F35" s="141"/>
      <c r="G35" s="292">
        <f>+SUM(G30:G33)</f>
        <v>0.26069999999999999</v>
      </c>
      <c r="H35" s="131" t="s">
        <v>104</v>
      </c>
      <c r="I35" s="141"/>
      <c r="J35" s="292">
        <f>+SUM(J30:J33)</f>
        <v>0</v>
      </c>
      <c r="K35" s="131" t="s">
        <v>104</v>
      </c>
      <c r="L35" s="141"/>
      <c r="M35" s="292">
        <f>+SUM(M30:M33)</f>
        <v>0</v>
      </c>
      <c r="N35" s="131" t="s">
        <v>104</v>
      </c>
      <c r="O35" s="141"/>
      <c r="P35" s="292">
        <f>+SUM(P30:P33)</f>
        <v>295.13503000000003</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75" right="0.75" top="1" bottom="1" header="0.5" footer="0.5"/>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56B714FCCFD414E85716AC6D1AE18BB" ma:contentTypeVersion="1" ma:contentTypeDescription="Create a new document." ma:contentTypeScope="" ma:versionID="9ebca262cd60baa3732cd1234e2a08ba">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9D6A4603-12F0-46BD-B348-BB4D6DCE90D2}"/>
</file>

<file path=customXml/itemProps2.xml><?xml version="1.0" encoding="utf-8"?>
<ds:datastoreItem xmlns:ds="http://schemas.openxmlformats.org/officeDocument/2006/customXml" ds:itemID="{9CDDD3E2-E199-4149-98AF-122B251CD1DC}"/>
</file>

<file path=customXml/itemProps3.xml><?xml version="1.0" encoding="utf-8"?>
<ds:datastoreItem xmlns:ds="http://schemas.openxmlformats.org/officeDocument/2006/customXml" ds:itemID="{E2B3E291-0AA5-4E15-9344-8181C62A9D4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29</vt:i4>
      </vt:variant>
    </vt:vector>
  </HeadingPairs>
  <TitlesOfParts>
    <vt:vector size="67" baseType="lpstr">
      <vt:lpstr>START HERE</vt:lpstr>
      <vt:lpstr>lengthVIa</vt:lpstr>
      <vt:lpstr>lengthVIIb</vt:lpstr>
      <vt:lpstr>FLEET</vt:lpstr>
      <vt:lpstr>catch data</vt:lpstr>
      <vt:lpstr>CANUM-VIa</vt:lpstr>
      <vt:lpstr>CANUM-VIIb</vt:lpstr>
      <vt:lpstr>CANUM VIIa</vt:lpstr>
      <vt:lpstr>CANUM-VIIc</vt:lpstr>
      <vt:lpstr>CANUM-VIIg</vt:lpstr>
      <vt:lpstr>CANUM-VIIh</vt:lpstr>
      <vt:lpstr>CANUM-VIIIa</vt:lpstr>
      <vt:lpstr>CANUM-VIIj</vt:lpstr>
      <vt:lpstr>CANUM-VIIk</vt:lpstr>
      <vt:lpstr>CANUM-VIIId</vt:lpstr>
      <vt:lpstr>CANUM-I</vt:lpstr>
      <vt:lpstr>CANUM-IIa</vt:lpstr>
      <vt:lpstr>CANUM-IIb</vt:lpstr>
      <vt:lpstr>CANUM-IIIa </vt:lpstr>
      <vt:lpstr>CANUM-IIIb</vt:lpstr>
      <vt:lpstr>CANUM-IIIc</vt:lpstr>
      <vt:lpstr>CANUM-IIId</vt:lpstr>
      <vt:lpstr>CANUM-IVa </vt:lpstr>
      <vt:lpstr>CANUM-IVb</vt:lpstr>
      <vt:lpstr>CANUM-IVc</vt:lpstr>
      <vt:lpstr>CANUM-VIb</vt:lpstr>
      <vt:lpstr>CANUM-VIId</vt:lpstr>
      <vt:lpstr>CANUM-VIIe</vt:lpstr>
      <vt:lpstr>CANUM-VIIf</vt:lpstr>
      <vt:lpstr>CANUM-VIIIb</vt:lpstr>
      <vt:lpstr>CANUM-VIIIc east</vt:lpstr>
      <vt:lpstr>CANUM-VIIIc west</vt:lpstr>
      <vt:lpstr>CANUM-IXa north</vt:lpstr>
      <vt:lpstr>CANUM-IXa central-north</vt:lpstr>
      <vt:lpstr>CANUM-IXa central-south</vt:lpstr>
      <vt:lpstr>CANUM-IXa south </vt:lpstr>
      <vt:lpstr>Area-Official</vt:lpstr>
      <vt:lpstr>Area-WG</vt:lpstr>
      <vt:lpstr>'CANUM VIIa'!Print_Area</vt:lpstr>
      <vt:lpstr>'CANUM-I'!Print_Area</vt:lpstr>
      <vt:lpstr>'CANUM-IIa'!Print_Area</vt:lpstr>
      <vt:lpstr>'CANUM-IIb'!Print_Area</vt:lpstr>
      <vt:lpstr>'CANUM-IIIa '!Print_Area</vt:lpstr>
      <vt:lpstr>'CANUM-IIIb'!Print_Area</vt:lpstr>
      <vt:lpstr>'CANUM-IIIc'!Print_Area</vt:lpstr>
      <vt:lpstr>'CANUM-IIId'!Print_Area</vt:lpstr>
      <vt:lpstr>'CANUM-IVa '!Print_Area</vt:lpstr>
      <vt:lpstr>'CANUM-IVb'!Print_Area</vt:lpstr>
      <vt:lpstr>'CANUM-IVc'!Print_Area</vt:lpstr>
      <vt:lpstr>'CANUM-IXa central-north'!Print_Area</vt:lpstr>
      <vt:lpstr>'CANUM-IXa central-south'!Print_Area</vt:lpstr>
      <vt:lpstr>'CANUM-IXa north'!Print_Area</vt:lpstr>
      <vt:lpstr>'CANUM-IXa south '!Print_Area</vt:lpstr>
      <vt:lpstr>'CANUM-VIa'!Print_Area</vt:lpstr>
      <vt:lpstr>'CANUM-VIb'!Print_Area</vt:lpstr>
      <vt:lpstr>'CANUM-VIIb'!Print_Area</vt:lpstr>
      <vt:lpstr>'CANUM-VIId'!Print_Area</vt:lpstr>
      <vt:lpstr>'CANUM-VIIe'!Print_Area</vt:lpstr>
      <vt:lpstr>'CANUM-VIIg'!Print_Area</vt:lpstr>
      <vt:lpstr>'CANUM-VIIh'!Print_Area</vt:lpstr>
      <vt:lpstr>'CANUM-VIIIa'!Print_Area</vt:lpstr>
      <vt:lpstr>'CANUM-VIIIb'!Print_Area</vt:lpstr>
      <vt:lpstr>'CANUM-VIIIc east'!Print_Area</vt:lpstr>
      <vt:lpstr>'CANUM-VIIIc west'!Print_Area</vt:lpstr>
      <vt:lpstr>'CANUM-VIIj'!Print_Area</vt:lpstr>
      <vt:lpstr>lengthVIa!Print_Area</vt:lpstr>
      <vt:lpstr>lengthVIIb!Print_Area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WG input forms</dc:title>
  <dc:creator>Ciaran Kelly</dc:creator>
  <cp:lastModifiedBy>Afra Egan</cp:lastModifiedBy>
  <cp:lastPrinted>2007-06-21T13:11:45Z</cp:lastPrinted>
  <dcterms:created xsi:type="dcterms:W3CDTF">1998-03-25T16:19:22Z</dcterms:created>
  <dcterms:modified xsi:type="dcterms:W3CDTF">2020-07-24T08:58:52Z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0x010100756B714FCCFD414E85716AC6D1AE18BB</vt:lpwstr>
  </property>
</Properties>
</file>