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83" firstSheet="0" activeTab="0"/>
  </bookViews>
  <sheets>
    <sheet name="4Q" sheetId="1" state="visible" r:id="rId2"/>
  </sheets>
  <calcPr iterateCount="1" refMode="A1" iterate="true" iterateDelta="0.001"/>
</workbook>
</file>

<file path=xl/sharedStrings.xml><?xml version="1.0" encoding="utf-8"?>
<sst xmlns="http://schemas.openxmlformats.org/spreadsheetml/2006/main" count="40" uniqueCount="22">
  <si>
    <t>CUARTO TRIMESTRE</t>
  </si>
  <si>
    <t>DISTRIBUCION TALLAS</t>
  </si>
  <si>
    <t>CAPTURA (kg)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</si>
  <si>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</si>
  <si>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</si>
  <si>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</si>
  <si>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</si>
  <si>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</si>
  <si>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</si>
  <si>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</si>
  <si>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</si>
  <si>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</si>
  <si>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</si>
  <si>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</si>
  <si>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 CAPTURAS POR EDAD</t>
  </si>
  <si>
    <t>EDAD</t>
  </si>
  <si>
    <r>
      <t xml:space="preserve">C (N) x10</t>
    </r>
    <r>
      <rPr>
        <b val="true"/>
        <vertAlign val="superscript"/>
        <sz val="11"/>
        <rFont val="MS Sans"/>
        <family val="2"/>
      </rPr>
      <t xml:space="preserve">3</t>
    </r>
  </si>
  <si>
    <t>L (cm)</t>
  </si>
  <si>
    <t>W (g)</t>
  </si>
  <si>
    <t>SOP</t>
  </si>
  <si>
    <t>CAPTURA</t>
  </si>
  <si>
    <t>FACTOR
SOP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</si>
</sst>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00"/>
    <numFmt numFmtId="167" formatCode="0.0"/>
    <numFmt numFmtId="168" formatCode="0.00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sz val="8"/>
      <color rgb="FF000000"/>
      <name val="Arial"/>
      <family val="2"/>
      <charset val="1"/>
    </font>
    <font>
      <sz val="10"/>
      <color rgb="FFFF0000"/>
      <name val="Arial"/>
      <family val="2"/>
    </font>
    <font>
      <b val="true"/>
      <sz val="12"/>
      <name val="MS Sans"/>
      <family val="2"/>
    </font>
    <font>
      <b val="true"/>
      <sz val="8"/>
      <name val="MS Sans"/>
      <family val="2"/>
    </font>
    <font>
      <b val="true"/>
      <sz val="8"/>
      <name val="Arial"/>
      <family val="2"/>
    </font>
    <font>
      <b val="true"/>
      <vertAlign val="superscript"/>
      <sz val="11"/>
      <name val="MS Sans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141312"/>
      </left>
      <right/>
      <top style="thin">
        <color rgb="FF141312"/>
      </top>
      <bottom style="thin">
        <color rgb="FF141312"/>
      </bottom>
      <diagonal/>
    </border>
    <border diagonalUp="false" diagonalDown="false">
      <left/>
      <right/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141312"/>
      </left>
      <right style="thin">
        <color rgb="FF141312"/>
      </right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141312"/>
      </left>
      <right style="thin">
        <color rgb="FF141312"/>
      </right>
      <top style="thin">
        <color rgb="FF141312"/>
      </top>
      <bottom/>
      <diagonal/>
    </border>
    <border diagonalUp="false" diagonalDown="false">
      <left style="thin">
        <color rgb="FF141312"/>
      </left>
      <right style="thin">
        <color rgb="FF141312"/>
      </right>
      <top/>
      <bottom/>
      <diagonal/>
    </border>
    <border diagonalUp="false" diagonalDown="false">
      <left style="thin">
        <color rgb="FF141312"/>
      </left>
      <right/>
      <top/>
      <bottom/>
      <diagonal/>
    </border>
    <border diagonalUp="false" diagonalDown="false">
      <left/>
      <right style="thin">
        <color rgb="FF141312"/>
      </right>
      <top style="thin">
        <color rgb="FF141312"/>
      </top>
      <bottom style="thin">
        <color rgb="FF141312"/>
      </bottom>
      <diagonal/>
    </border>
    <border diagonalUp="false" diagonalDown="false">
      <left/>
      <right style="thin">
        <color rgb="FF141312"/>
      </right>
      <top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1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ampo de la tabla dinámica" xfId="20" builtinId="54" customBuiltin="true"/>
    <cellStyle name="Categoría de la tabla dinámica" xfId="21" builtinId="54" customBuiltin="true"/>
    <cellStyle name="Categoría del Piloto de Datos" xfId="22" builtinId="54" customBuiltin="true"/>
    <cellStyle name="Esquina de la tabla dinámica" xfId="23" builtinId="54" customBuiltin="true"/>
    <cellStyle name="Piloto de Datos Campo" xfId="24" builtinId="54" customBuiltin="true"/>
    <cellStyle name="Piloto de Datos Resultado" xfId="25" builtinId="54" customBuiltin="true"/>
    <cellStyle name="Piloto de Datos Título" xfId="26" builtinId="54" customBuiltin="true"/>
    <cellStyle name="Piloto de Datos Valor" xfId="27" builtinId="54" customBuiltin="true"/>
    <cellStyle name="Piloto de Datos Ángulo" xfId="28" builtinId="54" customBuiltin="true"/>
    <cellStyle name="Resultado de la tabla dinámica" xfId="29" builtinId="54" customBuiltin="true"/>
    <cellStyle name="Título de la tabla dinámica" xfId="30" builtinId="54" customBuiltin="true"/>
    <cellStyle name="Valor de la tabla dinámica" xfId="3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312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7" activeCellId="0" sqref="G7"/>
    </sheetView>
  </sheetViews>
  <sheetFormatPr defaultRowHeight="12.75"/>
  <cols>
    <col collapsed="false" hidden="false" max="1" min="1" style="0" width="8.98979591836735"/>
    <col collapsed="false" hidden="false" max="2" min="2" style="0" width="12.1326530612245"/>
    <col collapsed="false" hidden="false" max="3" min="3" style="0" width="11.4132653061224"/>
    <col collapsed="false" hidden="false" max="4" min="4" style="0" width="9.69897959183673"/>
    <col collapsed="false" hidden="false" max="5" min="5" style="0" width="12.1326530612245"/>
    <col collapsed="false" hidden="false" max="6" min="6" style="0" width="11.4132653061224"/>
    <col collapsed="false" hidden="false" max="7" min="7" style="0" width="11.5561224489796"/>
    <col collapsed="false" hidden="false" max="8" min="8" style="0" width="8.55612244897959"/>
    <col collapsed="false" hidden="false" max="9" min="9" style="0" width="10.5561224489796"/>
    <col collapsed="false" hidden="false" max="10" min="10" style="0" width="11.4132653061224"/>
    <col collapsed="false" hidden="false" max="12" min="11" style="0" width="9.69897959183673"/>
    <col collapsed="false" hidden="false" max="13" min="13" style="0" width="10.5561224489796"/>
    <col collapsed="false" hidden="false" max="14" min="14" style="0" width="8.8469387755102"/>
    <col collapsed="false" hidden="false" max="15" min="15" style="0" width="11.4132653061224"/>
    <col collapsed="false" hidden="false" max="16" min="16" style="0" width="10.9897959183673"/>
    <col collapsed="false" hidden="false" max="1025" min="17" style="0" width="11.5561224489796"/>
  </cols>
  <sheetData>
    <row r="1" customFormat="false" ht="20.25" hidden="false" customHeight="false" outlineLevel="0" collapsed="false">
      <c r="A1" s="1" t="s">
        <v>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  <c r="Q1" s="4"/>
      <c r="R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0" t="n">
        <v>220534.481314844</v>
      </c>
      <c r="J2" s="2"/>
      <c r="K2" s="2"/>
      <c r="L2" s="2"/>
      <c r="M2" s="2"/>
      <c r="N2" s="2"/>
      <c r="O2" s="2"/>
      <c r="P2" s="4"/>
      <c r="Q2" s="4"/>
      <c r="R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4"/>
      <c r="Q3" s="4"/>
      <c r="R3" s="4"/>
    </row>
    <row r="4" customFormat="false" ht="12.75" hidden="false" customHeight="false" outlineLevel="0" collapsed="false">
      <c r="A4" s="5" t="s">
        <v>3</v>
      </c>
      <c r="B4" s="6" t="s">
        <v>4</v>
      </c>
      <c r="C4" s="6"/>
      <c r="D4" s="6"/>
      <c r="E4" s="6"/>
      <c r="F4" s="6"/>
      <c r="G4" s="2"/>
      <c r="H4" s="5" t="s">
        <v>3</v>
      </c>
      <c r="J4" s="2"/>
      <c r="K4" s="5" t="s">
        <v>3</v>
      </c>
      <c r="L4" s="3" t="s">
        <v>5</v>
      </c>
      <c r="M4" s="3"/>
      <c r="N4" s="3"/>
      <c r="O4" s="3"/>
      <c r="P4" s="3"/>
      <c r="Q4" s="4"/>
      <c r="R4" s="4"/>
    </row>
    <row r="5" customFormat="false" ht="12.75" hidden="false" customHeight="false" outlineLevel="0" collapsed="false">
      <c r="A5" s="5" t="s">
        <v>6</v>
      </c>
      <c r="B5" s="7" t="n">
        <v>0</v>
      </c>
      <c r="C5" s="8" t="n">
        <v>1</v>
      </c>
      <c r="D5" s="8" t="n">
        <v>2</v>
      </c>
      <c r="E5" s="8" t="n">
        <v>3</v>
      </c>
      <c r="F5" s="9" t="s">
        <v>7</v>
      </c>
      <c r="G5" s="2"/>
      <c r="H5" s="5" t="s">
        <v>6</v>
      </c>
      <c r="I5" s="10" t="s">
        <v>8</v>
      </c>
      <c r="J5" s="2"/>
      <c r="K5" s="5" t="s">
        <v>6</v>
      </c>
      <c r="L5" s="7" t="n">
        <v>0</v>
      </c>
      <c r="M5" s="8" t="n">
        <v>1</v>
      </c>
      <c r="N5" s="8" t="n">
        <v>2</v>
      </c>
      <c r="O5" s="8" t="n">
        <v>3</v>
      </c>
      <c r="P5" s="11" t="s">
        <v>7</v>
      </c>
      <c r="Q5" s="4"/>
      <c r="R5" s="4"/>
    </row>
    <row r="6" customFormat="false" ht="12.75" hidden="false" customHeight="false" outlineLevel="0" collapsed="false">
      <c r="A6" s="12" t="n">
        <v>3.75</v>
      </c>
      <c r="B6" s="10"/>
      <c r="C6" s="10"/>
      <c r="D6" s="10"/>
      <c r="E6" s="13"/>
      <c r="F6" s="14" t="n">
        <f aca="false">SUM(B6:E6)</f>
        <v>0</v>
      </c>
      <c r="G6" s="2"/>
      <c r="H6" s="15" t="n">
        <v>3.75</v>
      </c>
      <c r="I6" s="16"/>
      <c r="J6" s="2"/>
      <c r="K6" s="15" t="n">
        <v>3.75</v>
      </c>
      <c r="L6" s="17" t="n">
        <f aca="false">IF($F6&gt;0,($I6/1000)*(B6/$F6),0)</f>
        <v>0</v>
      </c>
      <c r="M6" s="17" t="n">
        <f aca="false">IF($F6&gt;0,($I6/1000)*(C6/$F6),0)</f>
        <v>0</v>
      </c>
      <c r="N6" s="17" t="n">
        <f aca="false">IF($F6&gt;0,($I6/1000)*(D6/$F6),0)</f>
        <v>0</v>
      </c>
      <c r="O6" s="17" t="n">
        <f aca="false">IF($F6&gt;0,($I6/1000)*(E6/$F6),0)</f>
        <v>0</v>
      </c>
      <c r="P6" s="18" t="n">
        <f aca="false">SUM(L6:O6)</f>
        <v>0</v>
      </c>
      <c r="Q6" s="4"/>
      <c r="R6" s="4"/>
    </row>
    <row r="7" customFormat="false" ht="14.65" hidden="false" customHeight="false" outlineLevel="0" collapsed="false">
      <c r="A7" s="15" t="n">
        <v>4.25</v>
      </c>
      <c r="B7" s="10"/>
      <c r="C7" s="10"/>
      <c r="D7" s="10"/>
      <c r="E7" s="13"/>
      <c r="F7" s="14" t="n">
        <f aca="false">SUM(B7:E7)</f>
        <v>0</v>
      </c>
      <c r="G7" s="2"/>
      <c r="H7" s="15" t="n">
        <v>4.25</v>
      </c>
      <c r="I7" s="16"/>
      <c r="J7" s="2"/>
      <c r="K7" s="15" t="n">
        <v>4.25</v>
      </c>
      <c r="L7" s="17" t="n">
        <f aca="false">IF($F7&gt;0,($I7/1000)*(B7/$F7),0)</f>
        <v>0</v>
      </c>
      <c r="M7" s="17" t="n">
        <f aca="false">IF($F7&gt;0,($I7/1000)*(C7/$F7),0)</f>
        <v>0</v>
      </c>
      <c r="N7" s="17" t="n">
        <f aca="false">IF($F7&gt;0,($I7/1000)*(D7/$F7),0)</f>
        <v>0</v>
      </c>
      <c r="O7" s="17" t="n">
        <f aca="false">IF($F7&gt;0,($I7/1000)*(E7/$F7),0)</f>
        <v>0</v>
      </c>
      <c r="P7" s="18" t="n">
        <f aca="false">SUM(L7:O7)</f>
        <v>0</v>
      </c>
      <c r="Q7" s="4"/>
      <c r="R7" s="4"/>
    </row>
    <row r="8" customFormat="false" ht="12.75" hidden="false" customHeight="false" outlineLevel="0" collapsed="false">
      <c r="A8" s="12" t="n">
        <v>4.75</v>
      </c>
      <c r="B8" s="19" t="n">
        <v>1</v>
      </c>
      <c r="C8" s="10"/>
      <c r="D8" s="10"/>
      <c r="E8" s="13"/>
      <c r="F8" s="14" t="n">
        <f aca="false">SUM(B8:E8)</f>
        <v>1</v>
      </c>
      <c r="G8" s="2"/>
      <c r="H8" s="15" t="n">
        <v>4.75</v>
      </c>
      <c r="I8" s="16"/>
      <c r="J8" s="2"/>
      <c r="K8" s="15" t="n">
        <v>4.75</v>
      </c>
      <c r="L8" s="17" t="n">
        <f aca="false">IF($F8&gt;0,($I8/1000)*(B8/$F8),0)</f>
        <v>0</v>
      </c>
      <c r="M8" s="17" t="n">
        <f aca="false">IF($F8&gt;0,($I8/1000)*(C8/$F8),0)</f>
        <v>0</v>
      </c>
      <c r="N8" s="17" t="n">
        <f aca="false">IF($F8&gt;0,($I8/1000)*(D8/$F8),0)</f>
        <v>0</v>
      </c>
      <c r="O8" s="17" t="n">
        <f aca="false">IF($F8&gt;0,($I8/1000)*(E8/$F8),0)</f>
        <v>0</v>
      </c>
      <c r="P8" s="18" t="n">
        <f aca="false">SUM(L8:O8)</f>
        <v>0</v>
      </c>
      <c r="Q8" s="4"/>
      <c r="R8" s="4"/>
    </row>
    <row r="9" customFormat="false" ht="12.75" hidden="false" customHeight="false" outlineLevel="0" collapsed="false">
      <c r="A9" s="15" t="n">
        <v>5.25</v>
      </c>
      <c r="B9" s="19" t="n">
        <v>1</v>
      </c>
      <c r="C9" s="10"/>
      <c r="D9" s="10"/>
      <c r="E9" s="20"/>
      <c r="F9" s="14" t="n">
        <f aca="false">SUM(B9:E9)</f>
        <v>1</v>
      </c>
      <c r="G9" s="21"/>
      <c r="H9" s="15" t="n">
        <v>5.25</v>
      </c>
      <c r="I9" s="16"/>
      <c r="J9" s="2"/>
      <c r="K9" s="15" t="n">
        <v>5.25</v>
      </c>
      <c r="L9" s="17" t="n">
        <f aca="false">IF($F9&gt;0,($I9/1000)*(B9/$F9),0)</f>
        <v>0</v>
      </c>
      <c r="M9" s="17" t="n">
        <f aca="false">IF($F9&gt;0,($I9/1000)*(C9/$F9),0)</f>
        <v>0</v>
      </c>
      <c r="N9" s="17" t="n">
        <f aca="false">IF($F9&gt;0,($I9/1000)*(D9/$F9),0)</f>
        <v>0</v>
      </c>
      <c r="O9" s="17" t="n">
        <f aca="false">IF($F9&gt;0,($I9/1000)*(E9/$F9),0)</f>
        <v>0</v>
      </c>
      <c r="P9" s="18" t="n">
        <f aca="false">SUM(L9:O9)</f>
        <v>0</v>
      </c>
      <c r="Q9" s="4"/>
      <c r="R9" s="4"/>
    </row>
    <row r="10" customFormat="false" ht="12.75" hidden="false" customHeight="false" outlineLevel="0" collapsed="false">
      <c r="A10" s="12" t="n">
        <v>5.75</v>
      </c>
      <c r="B10" s="19" t="n">
        <v>1</v>
      </c>
      <c r="C10" s="10"/>
      <c r="D10" s="10"/>
      <c r="E10" s="13"/>
      <c r="F10" s="14" t="n">
        <f aca="false">SUM(B10:E10)</f>
        <v>1</v>
      </c>
      <c r="G10" s="2"/>
      <c r="H10" s="15" t="n">
        <v>5.75</v>
      </c>
      <c r="I10" s="16"/>
      <c r="J10" s="2"/>
      <c r="K10" s="15" t="n">
        <v>5.75</v>
      </c>
      <c r="L10" s="17" t="n">
        <f aca="false">IF($F10&gt;0,($I10/1000)*(B10/$F10),0)</f>
        <v>0</v>
      </c>
      <c r="M10" s="17" t="n">
        <f aca="false">IF($F10&gt;0,($I10/1000)*(C10/$F10),0)</f>
        <v>0</v>
      </c>
      <c r="N10" s="17" t="n">
        <f aca="false">IF($F10&gt;0,($I10/1000)*(D10/$F10),0)</f>
        <v>0</v>
      </c>
      <c r="O10" s="17" t="n">
        <f aca="false">IF($F10&gt;0,($I10/1000)*(E10/$F10),0)</f>
        <v>0</v>
      </c>
      <c r="P10" s="18" t="n">
        <f aca="false">SUM(L10:O10)</f>
        <v>0</v>
      </c>
      <c r="Q10" s="4"/>
      <c r="R10" s="4"/>
    </row>
    <row r="11" customFormat="false" ht="12.75" hidden="false" customHeight="false" outlineLevel="0" collapsed="false">
      <c r="A11" s="15" t="n">
        <v>6.25</v>
      </c>
      <c r="B11" s="19" t="n">
        <v>1</v>
      </c>
      <c r="C11" s="10"/>
      <c r="D11" s="10"/>
      <c r="E11" s="13"/>
      <c r="F11" s="14" t="n">
        <f aca="false">SUM(B11:E11)</f>
        <v>1</v>
      </c>
      <c r="G11" s="2"/>
      <c r="H11" s="15" t="n">
        <v>6.25</v>
      </c>
      <c r="I11" s="22" t="n">
        <v>2314</v>
      </c>
      <c r="J11" s="2"/>
      <c r="K11" s="15" t="n">
        <v>6.25</v>
      </c>
      <c r="L11" s="17" t="n">
        <f aca="false">IF($F11&gt;0,($I11/1000)*(B11/$F11),0)</f>
        <v>2.314</v>
      </c>
      <c r="M11" s="17" t="n">
        <f aca="false">IF($F11&gt;0,($I11/1000)*(C11/$F11),0)</f>
        <v>0</v>
      </c>
      <c r="N11" s="17" t="n">
        <f aca="false">IF($F11&gt;0,($I11/1000)*(D11/$F11),0)</f>
        <v>0</v>
      </c>
      <c r="O11" s="17" t="n">
        <f aca="false">IF($F11&gt;0,($I11/1000)*(E11/$F11),0)</f>
        <v>0</v>
      </c>
      <c r="P11" s="18" t="n">
        <f aca="false">SUM(L11:O11)</f>
        <v>2.314</v>
      </c>
      <c r="Q11" s="4"/>
      <c r="R11" s="4"/>
    </row>
    <row r="12" customFormat="false" ht="12.75" hidden="false" customHeight="false" outlineLevel="0" collapsed="false">
      <c r="A12" s="12" t="n">
        <v>6.75</v>
      </c>
      <c r="B12" s="19" t="n">
        <v>1</v>
      </c>
      <c r="C12" s="10"/>
      <c r="D12" s="10"/>
      <c r="E12" s="23"/>
      <c r="F12" s="14" t="n">
        <f aca="false">SUM(B12:E12)</f>
        <v>1</v>
      </c>
      <c r="G12" s="2"/>
      <c r="H12" s="15" t="n">
        <v>6.75</v>
      </c>
      <c r="I12" s="22" t="n">
        <v>0</v>
      </c>
      <c r="J12" s="2"/>
      <c r="K12" s="15" t="n">
        <v>6.75</v>
      </c>
      <c r="L12" s="17" t="n">
        <f aca="false">IF($F12&gt;0,($I12/1000)*(B12/$F12),0)</f>
        <v>0</v>
      </c>
      <c r="M12" s="17" t="n">
        <f aca="false">IF($F12&gt;0,($I12/1000)*(C12/$F12),0)</f>
        <v>0</v>
      </c>
      <c r="N12" s="17" t="n">
        <f aca="false">IF($F12&gt;0,($I12/1000)*(D12/$F12),0)</f>
        <v>0</v>
      </c>
      <c r="O12" s="17" t="n">
        <f aca="false">IF($F12&gt;0,($I12/1000)*(E12/$F12),0)</f>
        <v>0</v>
      </c>
      <c r="P12" s="18" t="n">
        <f aca="false">SUM(L12:O12)</f>
        <v>0</v>
      </c>
      <c r="Q12" s="4"/>
      <c r="R12" s="4"/>
    </row>
    <row r="13" customFormat="false" ht="12.75" hidden="false" customHeight="false" outlineLevel="0" collapsed="false">
      <c r="A13" s="15" t="n">
        <v>7.25</v>
      </c>
      <c r="B13" s="0" t="n">
        <v>1</v>
      </c>
      <c r="C13" s="10"/>
      <c r="D13" s="10"/>
      <c r="E13" s="24"/>
      <c r="F13" s="14" t="n">
        <f aca="false">SUM(B13:E13)</f>
        <v>1</v>
      </c>
      <c r="G13" s="2"/>
      <c r="H13" s="15" t="n">
        <v>7.25</v>
      </c>
      <c r="I13" s="22" t="n">
        <v>160000</v>
      </c>
      <c r="J13" s="2"/>
      <c r="K13" s="15" t="n">
        <v>7.25</v>
      </c>
      <c r="L13" s="17" t="n">
        <f aca="false">IF($F13&gt;0,($I13/1000)*(B13/$F13),0)</f>
        <v>160</v>
      </c>
      <c r="M13" s="17" t="n">
        <f aca="false">IF($F13&gt;0,($I13/1000)*(C13/$F13),0)</f>
        <v>0</v>
      </c>
      <c r="N13" s="17" t="n">
        <f aca="false">IF($F13&gt;0,($I13/1000)*(D13/$F13),0)</f>
        <v>0</v>
      </c>
      <c r="O13" s="17" t="n">
        <f aca="false">IF($F13&gt;0,($I13/1000)*(E13/$F13),0)</f>
        <v>0</v>
      </c>
      <c r="P13" s="18" t="n">
        <f aca="false">SUM(L13:O13)</f>
        <v>160</v>
      </c>
      <c r="Q13" s="4"/>
      <c r="R13" s="4"/>
    </row>
    <row r="14" customFormat="false" ht="12.75" hidden="false" customHeight="false" outlineLevel="0" collapsed="false">
      <c r="A14" s="12" t="n">
        <v>7.75</v>
      </c>
      <c r="B14" s="0" t="n">
        <v>1</v>
      </c>
      <c r="C14" s="25"/>
      <c r="D14" s="25"/>
      <c r="E14" s="24"/>
      <c r="F14" s="14" t="n">
        <f aca="false">SUM(B14:E14)</f>
        <v>1</v>
      </c>
      <c r="G14" s="2"/>
      <c r="H14" s="15" t="n">
        <v>7.75</v>
      </c>
      <c r="I14" s="22" t="n">
        <v>0</v>
      </c>
      <c r="J14" s="2"/>
      <c r="K14" s="15" t="n">
        <v>7.75</v>
      </c>
      <c r="L14" s="17" t="n">
        <f aca="false">IF($F14&gt;0,($I14/1000)*(B14/$F14),0)</f>
        <v>0</v>
      </c>
      <c r="M14" s="17" t="n">
        <f aca="false">IF($F14&gt;0,($I14/1000)*(C14/$F14),0)</f>
        <v>0</v>
      </c>
      <c r="N14" s="17" t="n">
        <f aca="false">IF($F14&gt;0,($I14/1000)*(D14/$F14),0)</f>
        <v>0</v>
      </c>
      <c r="O14" s="17" t="n">
        <f aca="false">IF($F14&gt;0,($I14/1000)*(E14/$F14),0)</f>
        <v>0</v>
      </c>
      <c r="P14" s="18" t="n">
        <f aca="false">SUM(L14:O14)</f>
        <v>0</v>
      </c>
      <c r="Q14" s="4"/>
      <c r="R14" s="4"/>
    </row>
    <row r="15" customFormat="false" ht="12.75" hidden="false" customHeight="false" outlineLevel="0" collapsed="false">
      <c r="A15" s="15" t="n">
        <v>8.25</v>
      </c>
      <c r="B15" s="0" t="n">
        <v>1</v>
      </c>
      <c r="C15" s="16"/>
      <c r="D15" s="16"/>
      <c r="E15" s="24"/>
      <c r="F15" s="14" t="n">
        <f aca="false">SUM(B15:E15)</f>
        <v>1</v>
      </c>
      <c r="G15" s="2"/>
      <c r="H15" s="15" t="n">
        <v>8.25</v>
      </c>
      <c r="I15" s="22" t="n">
        <v>83626</v>
      </c>
      <c r="J15" s="2"/>
      <c r="K15" s="15" t="n">
        <v>8.25</v>
      </c>
      <c r="L15" s="17" t="n">
        <f aca="false">IF($F15&gt;0,($I15/1000)*(B15/$F15),0)</f>
        <v>83.626</v>
      </c>
      <c r="M15" s="17" t="n">
        <f aca="false">IF($F15&gt;0,($I15/1000)*(C15/$F15),0)</f>
        <v>0</v>
      </c>
      <c r="N15" s="17" t="n">
        <f aca="false">IF($F15&gt;0,($I15/1000)*(D15/$F15),0)</f>
        <v>0</v>
      </c>
      <c r="O15" s="17" t="n">
        <f aca="false">IF($F15&gt;0,($I15/1000)*(E15/$F15),0)</f>
        <v>0</v>
      </c>
      <c r="P15" s="18" t="n">
        <f aca="false">SUM(L15:O15)</f>
        <v>83.626</v>
      </c>
      <c r="Q15" s="4"/>
      <c r="R15" s="4"/>
    </row>
    <row r="16" customFormat="false" ht="12.75" hidden="false" customHeight="false" outlineLevel="0" collapsed="false">
      <c r="A16" s="12" t="n">
        <v>8.75</v>
      </c>
      <c r="B16" s="0" t="n">
        <v>1</v>
      </c>
      <c r="C16" s="16"/>
      <c r="D16" s="16"/>
      <c r="E16" s="24"/>
      <c r="F16" s="14" t="n">
        <f aca="false">SUM(B16:E16)</f>
        <v>1</v>
      </c>
      <c r="G16" s="2"/>
      <c r="H16" s="15" t="n">
        <v>8.75</v>
      </c>
      <c r="I16" s="22" t="n">
        <v>0</v>
      </c>
      <c r="J16" s="2"/>
      <c r="K16" s="15" t="n">
        <v>8.75</v>
      </c>
      <c r="L16" s="17" t="n">
        <f aca="false">IF($F16&gt;0,($I16/1000)*(B16/$F16),0)</f>
        <v>0</v>
      </c>
      <c r="M16" s="17" t="n">
        <f aca="false">IF($F16&gt;0,($I16/1000)*(C16/$F16),0)</f>
        <v>0</v>
      </c>
      <c r="N16" s="17" t="n">
        <f aca="false">IF($F16&gt;0,($I16/1000)*(D16/$F16),0)</f>
        <v>0</v>
      </c>
      <c r="O16" s="17" t="n">
        <f aca="false">IF($F16&gt;0,($I16/1000)*(E16/$F16),0)</f>
        <v>0</v>
      </c>
      <c r="P16" s="18" t="n">
        <f aca="false">SUM(L16:O16)</f>
        <v>0</v>
      </c>
      <c r="Q16" s="4"/>
      <c r="R16" s="4"/>
    </row>
    <row r="17" customFormat="false" ht="12.75" hidden="false" customHeight="false" outlineLevel="0" collapsed="false">
      <c r="A17" s="15" t="n">
        <v>9.25</v>
      </c>
      <c r="B17" s="0" t="n">
        <v>2</v>
      </c>
      <c r="D17" s="16"/>
      <c r="E17" s="24"/>
      <c r="F17" s="14" t="n">
        <f aca="false">SUM(B17:E17)</f>
        <v>2</v>
      </c>
      <c r="G17" s="2"/>
      <c r="H17" s="15" t="n">
        <v>9.25</v>
      </c>
      <c r="I17" s="22" t="n">
        <v>62198</v>
      </c>
      <c r="J17" s="2"/>
      <c r="K17" s="15" t="n">
        <v>9.25</v>
      </c>
      <c r="L17" s="17" t="n">
        <f aca="false">IF($F17&gt;0,($I17/1000)*(B17/$F17),0)</f>
        <v>62.198</v>
      </c>
      <c r="M17" s="17" t="n">
        <f aca="false">IF($F17&gt;0,($I17/1000)*(C17/$F17),0)</f>
        <v>0</v>
      </c>
      <c r="N17" s="17" t="n">
        <f aca="false">IF($F17&gt;0,($I17/1000)*(D17/$F17),0)</f>
        <v>0</v>
      </c>
      <c r="O17" s="17" t="n">
        <f aca="false">IF($F17&gt;0,($I17/1000)*(E17/$F17),0)</f>
        <v>0</v>
      </c>
      <c r="P17" s="18" t="n">
        <f aca="false">SUM(L17:O17)</f>
        <v>62.198</v>
      </c>
      <c r="Q17" s="4"/>
      <c r="R17" s="4"/>
    </row>
    <row r="18" customFormat="false" ht="12.75" hidden="false" customHeight="false" outlineLevel="0" collapsed="false">
      <c r="A18" s="12" t="n">
        <v>9.75</v>
      </c>
      <c r="B18" s="0" t="n">
        <v>8</v>
      </c>
      <c r="D18" s="16"/>
      <c r="E18" s="24"/>
      <c r="F18" s="14" t="n">
        <f aca="false">SUM(B18:E18)</f>
        <v>8</v>
      </c>
      <c r="G18" s="2"/>
      <c r="H18" s="15" t="n">
        <v>9.75</v>
      </c>
      <c r="I18" s="22" t="n">
        <v>0</v>
      </c>
      <c r="J18" s="2"/>
      <c r="K18" s="15" t="n">
        <v>9.75</v>
      </c>
      <c r="L18" s="17" t="n">
        <f aca="false">IF($F18&gt;0,($I18/1000)*(B18/$F18),0)</f>
        <v>0</v>
      </c>
      <c r="M18" s="17" t="n">
        <f aca="false">IF($F18&gt;0,($I18/1000)*(C18/$F18),0)</f>
        <v>0</v>
      </c>
      <c r="N18" s="17" t="n">
        <f aca="false">IF($F18&gt;0,($I18/1000)*(D18/$F18),0)</f>
        <v>0</v>
      </c>
      <c r="O18" s="17" t="n">
        <f aca="false">IF($F18&gt;0,($I18/1000)*(E18/$F18),0)</f>
        <v>0</v>
      </c>
      <c r="P18" s="18" t="n">
        <f aca="false">SUM(L18:O18)</f>
        <v>0</v>
      </c>
      <c r="Q18" s="4"/>
      <c r="R18" s="4"/>
    </row>
    <row r="19" customFormat="false" ht="12.75" hidden="false" customHeight="false" outlineLevel="0" collapsed="false">
      <c r="A19" s="15" t="n">
        <v>10.25</v>
      </c>
      <c r="B19" s="0" t="n">
        <v>11</v>
      </c>
      <c r="D19" s="16"/>
      <c r="E19" s="24"/>
      <c r="F19" s="14" t="n">
        <f aca="false">SUM(B19:E19)</f>
        <v>11</v>
      </c>
      <c r="G19" s="2"/>
      <c r="H19" s="15" t="n">
        <v>10.25</v>
      </c>
      <c r="I19" s="22" t="n">
        <v>604334</v>
      </c>
      <c r="J19" s="2"/>
      <c r="K19" s="15" t="n">
        <v>10.25</v>
      </c>
      <c r="L19" s="17" t="n">
        <f aca="false">IF($F19&gt;0,($I19/1000)*(B19/$F19),0)</f>
        <v>604.334</v>
      </c>
      <c r="M19" s="17" t="n">
        <f aca="false">IF($F19&gt;0,($I19/1000)*(C19/$F19),0)</f>
        <v>0</v>
      </c>
      <c r="N19" s="17" t="n">
        <f aca="false">IF($F19&gt;0,($I19/1000)*(D19/$F19),0)</f>
        <v>0</v>
      </c>
      <c r="O19" s="17" t="n">
        <f aca="false">IF($F19&gt;0,($I19/1000)*(E19/$F19),0)</f>
        <v>0</v>
      </c>
      <c r="P19" s="18" t="n">
        <f aca="false">SUM(L19:O19)</f>
        <v>604.334</v>
      </c>
      <c r="Q19" s="4"/>
      <c r="R19" s="4"/>
    </row>
    <row r="20" customFormat="false" ht="12.75" hidden="false" customHeight="false" outlineLevel="0" collapsed="false">
      <c r="A20" s="12" t="n">
        <v>10.75</v>
      </c>
      <c r="B20" s="0" t="n">
        <v>18</v>
      </c>
      <c r="D20" s="16"/>
      <c r="E20" s="24"/>
      <c r="F20" s="14" t="n">
        <f aca="false">SUM(B20:E20)</f>
        <v>18</v>
      </c>
      <c r="G20" s="2"/>
      <c r="H20" s="15" t="n">
        <v>10.75</v>
      </c>
      <c r="I20" s="22" t="n">
        <v>0</v>
      </c>
      <c r="J20" s="2"/>
      <c r="K20" s="15" t="n">
        <v>10.75</v>
      </c>
      <c r="L20" s="17" t="n">
        <f aca="false">IF($F20&gt;0,($I20/1000)*(B20/$F20),0)</f>
        <v>0</v>
      </c>
      <c r="M20" s="17" t="n">
        <f aca="false">IF($F20&gt;0,($I20/1000)*(C20/$F20),0)</f>
        <v>0</v>
      </c>
      <c r="N20" s="17" t="n">
        <f aca="false">IF($F20&gt;0,($I20/1000)*(D20/$F20),0)</f>
        <v>0</v>
      </c>
      <c r="O20" s="17" t="n">
        <f aca="false">IF($F20&gt;0,($I20/1000)*(E20/$F20),0)</f>
        <v>0</v>
      </c>
      <c r="P20" s="18" t="n">
        <f aca="false">SUM(L20:O20)</f>
        <v>0</v>
      </c>
      <c r="Q20" s="4"/>
      <c r="R20" s="4"/>
    </row>
    <row r="21" customFormat="false" ht="12.75" hidden="false" customHeight="false" outlineLevel="0" collapsed="false">
      <c r="A21" s="15" t="n">
        <v>11.25</v>
      </c>
      <c r="B21" s="0" t="n">
        <v>15</v>
      </c>
      <c r="D21" s="16"/>
      <c r="E21" s="24"/>
      <c r="F21" s="14" t="n">
        <f aca="false">SUM(B21:E21)</f>
        <v>15</v>
      </c>
      <c r="G21" s="2"/>
      <c r="H21" s="15" t="n">
        <v>11.25</v>
      </c>
      <c r="I21" s="22" t="n">
        <v>1692040</v>
      </c>
      <c r="J21" s="2"/>
      <c r="K21" s="15" t="n">
        <v>11.25</v>
      </c>
      <c r="L21" s="17" t="n">
        <f aca="false">IF($F21&gt;0,($I21/1000)*(B21/$F21),0)</f>
        <v>1692.04</v>
      </c>
      <c r="M21" s="17" t="n">
        <f aca="false">IF($F21&gt;0,($I21/1000)*(C21/$F21),0)</f>
        <v>0</v>
      </c>
      <c r="N21" s="17" t="n">
        <f aca="false">IF($F21&gt;0,($I21/1000)*(D21/$F21),0)</f>
        <v>0</v>
      </c>
      <c r="O21" s="17" t="n">
        <f aca="false">IF($F21&gt;0,($I21/1000)*(E21/$F21),0)</f>
        <v>0</v>
      </c>
      <c r="P21" s="18" t="n">
        <f aca="false">SUM(L21:O21)</f>
        <v>1692.04</v>
      </c>
      <c r="Q21" s="4"/>
      <c r="R21" s="4"/>
    </row>
    <row r="22" customFormat="false" ht="12.75" hidden="false" customHeight="false" outlineLevel="0" collapsed="false">
      <c r="A22" s="12" t="n">
        <v>11.75</v>
      </c>
      <c r="B22" s="0" t="n">
        <v>11</v>
      </c>
      <c r="C22" s="0" t="n">
        <v>4</v>
      </c>
      <c r="D22" s="16"/>
      <c r="E22" s="24"/>
      <c r="F22" s="14" t="n">
        <f aca="false">SUM(B22:E22)</f>
        <v>15</v>
      </c>
      <c r="G22" s="26"/>
      <c r="H22" s="15" t="n">
        <v>11.75</v>
      </c>
      <c r="I22" s="22" t="n">
        <v>0</v>
      </c>
      <c r="J22" s="2"/>
      <c r="K22" s="15" t="n">
        <v>11.75</v>
      </c>
      <c r="L22" s="17" t="n">
        <f aca="false">IF($F22&gt;0,($I22/1000)*(B22/$F22),0)</f>
        <v>0</v>
      </c>
      <c r="M22" s="17" t="n">
        <f aca="false">IF($F22&gt;0,($I22/1000)*(C22/$F22),0)</f>
        <v>0</v>
      </c>
      <c r="N22" s="17" t="n">
        <f aca="false">IF($F22&gt;0,($I22/1000)*(D22/$F22),0)</f>
        <v>0</v>
      </c>
      <c r="O22" s="17" t="n">
        <f aca="false">IF($F22&gt;0,($I22/1000)*(E22/$F22),0)</f>
        <v>0</v>
      </c>
      <c r="P22" s="18" t="n">
        <f aca="false">SUM(L22:O22)</f>
        <v>0</v>
      </c>
      <c r="Q22" s="4"/>
      <c r="R22" s="4"/>
    </row>
    <row r="23" customFormat="false" ht="12.75" hidden="false" customHeight="false" outlineLevel="0" collapsed="false">
      <c r="A23" s="15" t="n">
        <v>12.25</v>
      </c>
      <c r="B23" s="0" t="n">
        <v>8</v>
      </c>
      <c r="C23" s="0" t="n">
        <v>6</v>
      </c>
      <c r="D23" s="16"/>
      <c r="E23" s="24"/>
      <c r="F23" s="14" t="n">
        <f aca="false">SUM(B23:E23)</f>
        <v>14</v>
      </c>
      <c r="G23" s="26"/>
      <c r="H23" s="15" t="n">
        <v>12.25</v>
      </c>
      <c r="I23" s="22" t="n">
        <v>2964598</v>
      </c>
      <c r="J23" s="2"/>
      <c r="K23" s="15" t="n">
        <v>12.25</v>
      </c>
      <c r="L23" s="17" t="n">
        <f aca="false">IF($F23&gt;0,($I23/1000)*(B23/$F23),0)</f>
        <v>1694.056</v>
      </c>
      <c r="M23" s="17" t="n">
        <f aca="false">IF($F23&gt;0,($I23/1000)*(C23/$F23),0)</f>
        <v>1270.542</v>
      </c>
      <c r="N23" s="17" t="n">
        <f aca="false">IF($F23&gt;0,($I23/1000)*(D23/$F23),0)</f>
        <v>0</v>
      </c>
      <c r="O23" s="17" t="n">
        <f aca="false">IF($F23&gt;0,($I23/1000)*(E23/$F23),0)</f>
        <v>0</v>
      </c>
      <c r="P23" s="18" t="n">
        <f aca="false">SUM(L23:O23)</f>
        <v>2964.598</v>
      </c>
      <c r="Q23" s="4"/>
      <c r="R23" s="4"/>
    </row>
    <row r="24" customFormat="false" ht="12.75" hidden="false" customHeight="false" outlineLevel="0" collapsed="false">
      <c r="A24" s="12" t="n">
        <v>12.75</v>
      </c>
      <c r="B24" s="0" t="n">
        <v>4</v>
      </c>
      <c r="C24" s="0" t="n">
        <v>11</v>
      </c>
      <c r="D24" s="16"/>
      <c r="E24" s="24"/>
      <c r="F24" s="14" t="n">
        <f aca="false">SUM(B24:E24)</f>
        <v>15</v>
      </c>
      <c r="G24" s="26"/>
      <c r="H24" s="15" t="n">
        <v>12.75</v>
      </c>
      <c r="I24" s="22" t="n">
        <v>0</v>
      </c>
      <c r="J24" s="2"/>
      <c r="K24" s="15" t="n">
        <v>12.75</v>
      </c>
      <c r="L24" s="17" t="n">
        <f aca="false">IF($F24&gt;0,($I24/1000)*(B24/$F24),0)</f>
        <v>0</v>
      </c>
      <c r="M24" s="17" t="n">
        <f aca="false">IF($F24&gt;0,($I24/1000)*(C24/$F24),0)</f>
        <v>0</v>
      </c>
      <c r="N24" s="17" t="n">
        <f aca="false">IF($F24&gt;0,($I24/1000)*(D24/$F24),0)</f>
        <v>0</v>
      </c>
      <c r="O24" s="17" t="n">
        <f aca="false">IF($F24&gt;0,($I24/1000)*(E24/$F24),0)</f>
        <v>0</v>
      </c>
      <c r="P24" s="18" t="n">
        <f aca="false">SUM(L24:O24)</f>
        <v>0</v>
      </c>
      <c r="Q24" s="4"/>
      <c r="R24" s="4"/>
    </row>
    <row r="25" customFormat="false" ht="12.75" hidden="false" customHeight="false" outlineLevel="0" collapsed="false">
      <c r="A25" s="15" t="n">
        <v>13.25</v>
      </c>
      <c r="C25" s="0" t="n">
        <v>14</v>
      </c>
      <c r="E25" s="24"/>
      <c r="F25" s="14" t="n">
        <f aca="false">SUM(B25:E25)</f>
        <v>14</v>
      </c>
      <c r="G25" s="26"/>
      <c r="H25" s="15" t="n">
        <v>13.25</v>
      </c>
      <c r="I25" s="22" t="n">
        <v>3937069</v>
      </c>
      <c r="J25" s="2"/>
      <c r="K25" s="15" t="n">
        <v>13.25</v>
      </c>
      <c r="L25" s="17" t="n">
        <f aca="false">IF($F25&gt;0,($I25/1000)*(B25/$F25),0)</f>
        <v>0</v>
      </c>
      <c r="M25" s="17" t="n">
        <f aca="false">IF($F25&gt;0,($I25/1000)*(C25/$F25),0)</f>
        <v>3937.069</v>
      </c>
      <c r="N25" s="17" t="n">
        <f aca="false">IF($F25&gt;0,($I25/1000)*(D25/$F25),0)</f>
        <v>0</v>
      </c>
      <c r="O25" s="17" t="n">
        <f aca="false">IF($F25&gt;0,($I25/1000)*(E25/$F25),0)</f>
        <v>0</v>
      </c>
      <c r="P25" s="18" t="n">
        <f aca="false">SUM(L25:O25)</f>
        <v>3937.069</v>
      </c>
      <c r="Q25" s="4"/>
      <c r="R25" s="4"/>
    </row>
    <row r="26" customFormat="false" ht="12.75" hidden="false" customHeight="false" outlineLevel="0" collapsed="false">
      <c r="A26" s="12" t="n">
        <v>13.75</v>
      </c>
      <c r="B26" s="10"/>
      <c r="C26" s="0" t="n">
        <v>15</v>
      </c>
      <c r="E26" s="24"/>
      <c r="F26" s="14" t="n">
        <f aca="false">SUM(B26:E26)</f>
        <v>15</v>
      </c>
      <c r="G26" s="26"/>
      <c r="H26" s="15" t="n">
        <v>13.75</v>
      </c>
      <c r="I26" s="22" t="n">
        <v>0</v>
      </c>
      <c r="J26" s="2"/>
      <c r="K26" s="15" t="n">
        <v>13.75</v>
      </c>
      <c r="L26" s="17" t="n">
        <f aca="false">IF($F26&gt;0,($I26/1000)*(B26/$F26),0)</f>
        <v>0</v>
      </c>
      <c r="M26" s="17" t="n">
        <f aca="false">IF($F26&gt;0,($I26/1000)*(C26/$F26),0)</f>
        <v>0</v>
      </c>
      <c r="N26" s="17" t="n">
        <f aca="false">IF($F26&gt;0,($I26/1000)*(D26/$F26),0)</f>
        <v>0</v>
      </c>
      <c r="O26" s="17" t="n">
        <f aca="false">IF($F26&gt;0,($I26/1000)*(E26/$F26),0)</f>
        <v>0</v>
      </c>
      <c r="P26" s="18" t="n">
        <f aca="false">SUM(L26:O26)</f>
        <v>0</v>
      </c>
      <c r="Q26" s="4"/>
      <c r="R26" s="4"/>
    </row>
    <row r="27" customFormat="false" ht="12.75" hidden="false" customHeight="false" outlineLevel="0" collapsed="false">
      <c r="A27" s="15" t="n">
        <v>14.25</v>
      </c>
      <c r="B27" s="10"/>
      <c r="C27" s="0" t="n">
        <v>17</v>
      </c>
      <c r="E27" s="24"/>
      <c r="F27" s="14" t="n">
        <f aca="false">SUM(B27:E27)</f>
        <v>17</v>
      </c>
      <c r="G27" s="26"/>
      <c r="H27" s="15" t="n">
        <v>14.25</v>
      </c>
      <c r="I27" s="22" t="n">
        <v>2582104</v>
      </c>
      <c r="J27" s="2"/>
      <c r="K27" s="15" t="n">
        <v>14.25</v>
      </c>
      <c r="L27" s="17" t="n">
        <f aca="false">IF($F27&gt;0,($I27/1000)*(B27/$F27),0)</f>
        <v>0</v>
      </c>
      <c r="M27" s="17" t="n">
        <f aca="false">IF($F27&gt;0,($I27/1000)*(C27/$F27),0)</f>
        <v>2582.104</v>
      </c>
      <c r="N27" s="17" t="n">
        <f aca="false">IF($F27&gt;0,($I27/1000)*(D27/$F27),0)</f>
        <v>0</v>
      </c>
      <c r="O27" s="17" t="n">
        <f aca="false">IF($F27&gt;0,($I27/1000)*(E27/$F27),0)</f>
        <v>0</v>
      </c>
      <c r="P27" s="18" t="n">
        <f aca="false">SUM(L27:O27)</f>
        <v>2582.104</v>
      </c>
      <c r="Q27" s="4"/>
      <c r="R27" s="4"/>
    </row>
    <row r="28" customFormat="false" ht="12.75" hidden="false" customHeight="false" outlineLevel="0" collapsed="false">
      <c r="A28" s="12" t="n">
        <v>14.75</v>
      </c>
      <c r="B28" s="10"/>
      <c r="C28" s="0" t="n">
        <v>14</v>
      </c>
      <c r="D28" s="0" t="n">
        <v>1</v>
      </c>
      <c r="E28" s="24"/>
      <c r="F28" s="14" t="n">
        <f aca="false">SUM(B28:E28)</f>
        <v>15</v>
      </c>
      <c r="G28" s="2"/>
      <c r="H28" s="15" t="n">
        <v>14.75</v>
      </c>
      <c r="I28" s="22" t="n">
        <v>0</v>
      </c>
      <c r="J28" s="2"/>
      <c r="K28" s="15" t="n">
        <v>14.75</v>
      </c>
      <c r="L28" s="17" t="n">
        <f aca="false">IF($F28&gt;0,($I28/1000)*(B28/$F28),0)</f>
        <v>0</v>
      </c>
      <c r="M28" s="17" t="n">
        <f aca="false">IF($F28&gt;0,($I28/1000)*(C28/$F28),0)</f>
        <v>0</v>
      </c>
      <c r="N28" s="17" t="n">
        <f aca="false">IF($F28&gt;0,($I28/1000)*(D28/$F28),0)</f>
        <v>0</v>
      </c>
      <c r="O28" s="17" t="n">
        <f aca="false">IF($F28&gt;0,($I28/1000)*(E28/$F28),0)</f>
        <v>0</v>
      </c>
      <c r="P28" s="18" t="n">
        <f aca="false">SUM(L28:O28)</f>
        <v>0</v>
      </c>
      <c r="Q28" s="4"/>
      <c r="R28" s="4"/>
    </row>
    <row r="29" customFormat="false" ht="12.75" hidden="false" customHeight="false" outlineLevel="0" collapsed="false">
      <c r="A29" s="15" t="n">
        <v>15.25</v>
      </c>
      <c r="B29" s="10"/>
      <c r="C29" s="0" t="n">
        <v>6</v>
      </c>
      <c r="D29" s="0" t="n">
        <v>6</v>
      </c>
      <c r="E29" s="24"/>
      <c r="F29" s="14" t="n">
        <f aca="false">SUM(B29:E29)</f>
        <v>12</v>
      </c>
      <c r="G29" s="2"/>
      <c r="H29" s="15" t="n">
        <v>15.25</v>
      </c>
      <c r="I29" s="22" t="n">
        <v>355605</v>
      </c>
      <c r="J29" s="2"/>
      <c r="K29" s="15" t="n">
        <v>15.25</v>
      </c>
      <c r="L29" s="17" t="n">
        <f aca="false">IF($F29&gt;0,($I29/1000)*(B29/$F29),0)</f>
        <v>0</v>
      </c>
      <c r="M29" s="17" t="n">
        <f aca="false">IF($F29&gt;0,($I29/1000)*(C29/$F29),0)</f>
        <v>177.8025</v>
      </c>
      <c r="N29" s="17" t="n">
        <f aca="false">IF($F29&gt;0,($I29/1000)*(D29/$F29),0)</f>
        <v>177.8025</v>
      </c>
      <c r="O29" s="17" t="n">
        <f aca="false">IF($F29&gt;0,($I29/1000)*(E29/$F29),0)</f>
        <v>0</v>
      </c>
      <c r="P29" s="18" t="n">
        <f aca="false">SUM(L29:O29)</f>
        <v>355.605</v>
      </c>
      <c r="Q29" s="4"/>
      <c r="R29" s="4"/>
    </row>
    <row r="30" customFormat="false" ht="12.75" hidden="false" customHeight="false" outlineLevel="0" collapsed="false">
      <c r="A30" s="12" t="n">
        <v>15.75</v>
      </c>
      <c r="B30" s="10"/>
      <c r="C30" s="0" t="n">
        <v>3</v>
      </c>
      <c r="D30" s="0" t="n">
        <v>4</v>
      </c>
      <c r="E30" s="24"/>
      <c r="F30" s="14" t="n">
        <f aca="false">SUM(B30:E30)</f>
        <v>7</v>
      </c>
      <c r="G30" s="2"/>
      <c r="H30" s="15" t="n">
        <v>15.75</v>
      </c>
      <c r="I30" s="22" t="n">
        <v>0</v>
      </c>
      <c r="J30" s="2"/>
      <c r="K30" s="15" t="n">
        <v>15.75</v>
      </c>
      <c r="L30" s="17" t="n">
        <f aca="false">IF($F30&gt;0,($I30/1000)*(B30/$F30),0)</f>
        <v>0</v>
      </c>
      <c r="M30" s="17" t="n">
        <f aca="false">IF($F30&gt;0,($I30/1000)*(C30/$F30),0)</f>
        <v>0</v>
      </c>
      <c r="N30" s="17" t="n">
        <f aca="false">IF($F30&gt;0,($I30/1000)*(D30/$F30),0)</f>
        <v>0</v>
      </c>
      <c r="O30" s="17" t="n">
        <f aca="false">IF($F30&gt;0,($I30/1000)*(E30/$F30),0)</f>
        <v>0</v>
      </c>
      <c r="P30" s="18" t="n">
        <f aca="false">SUM(L30:O30)</f>
        <v>0</v>
      </c>
      <c r="Q30" s="4"/>
      <c r="R30" s="4"/>
    </row>
    <row r="31" customFormat="false" ht="12.75" hidden="false" customHeight="false" outlineLevel="0" collapsed="false">
      <c r="A31" s="15" t="n">
        <v>16.25</v>
      </c>
      <c r="B31" s="10"/>
      <c r="C31" s="0" t="n">
        <v>1</v>
      </c>
      <c r="D31" s="0" t="n">
        <v>3</v>
      </c>
      <c r="E31" s="24"/>
      <c r="F31" s="14" t="n">
        <f aca="false">SUM(B31:E31)</f>
        <v>4</v>
      </c>
      <c r="G31" s="2"/>
      <c r="H31" s="15" t="n">
        <v>16.25</v>
      </c>
      <c r="I31" s="22" t="n">
        <v>337417</v>
      </c>
      <c r="J31" s="2"/>
      <c r="K31" s="15" t="n">
        <v>16.25</v>
      </c>
      <c r="L31" s="17" t="n">
        <f aca="false">IF($F31&gt;0,($I31/1000)*(B31/$F31),0)</f>
        <v>0</v>
      </c>
      <c r="M31" s="17" t="n">
        <f aca="false">IF($F31&gt;0,($I31/1000)*(C31/$F31),0)</f>
        <v>84.35425</v>
      </c>
      <c r="N31" s="17" t="n">
        <f aca="false">IF($F31&gt;0,($I31/1000)*(D31/$F31),0)</f>
        <v>253.06275</v>
      </c>
      <c r="O31" s="17" t="n">
        <f aca="false">IF($F31&gt;0,($I31/1000)*(E31/$F31),0)</f>
        <v>0</v>
      </c>
      <c r="P31" s="18" t="n">
        <f aca="false">SUM(L31:O31)</f>
        <v>337.417</v>
      </c>
      <c r="Q31" s="4"/>
      <c r="R31" s="4"/>
    </row>
    <row r="32" customFormat="false" ht="12.75" hidden="false" customHeight="false" outlineLevel="0" collapsed="false">
      <c r="A32" s="12" t="n">
        <v>16.75</v>
      </c>
      <c r="B32" s="10"/>
      <c r="C32" s="16"/>
      <c r="E32" s="24"/>
      <c r="F32" s="14" t="n">
        <f aca="false">SUM(B32:E32)</f>
        <v>0</v>
      </c>
      <c r="G32" s="2"/>
      <c r="H32" s="15" t="n">
        <v>16.75</v>
      </c>
      <c r="I32" s="16"/>
      <c r="J32" s="2"/>
      <c r="K32" s="15" t="n">
        <v>16.75</v>
      </c>
      <c r="L32" s="17" t="n">
        <f aca="false">IF($F32&gt;0,($I32/1000)*(B32/$F32),0)</f>
        <v>0</v>
      </c>
      <c r="M32" s="17" t="n">
        <f aca="false">IF($F32&gt;0,($I32/1000)*(C32/$F32),0)</f>
        <v>0</v>
      </c>
      <c r="N32" s="17" t="n">
        <f aca="false">IF($F32&gt;0,($I32/1000)*(D32/$F32),0)</f>
        <v>0</v>
      </c>
      <c r="O32" s="17" t="n">
        <f aca="false">IF($F32&gt;0,($I32/1000)*(E32/$F32),0)</f>
        <v>0</v>
      </c>
      <c r="P32" s="18" t="n">
        <f aca="false">SUM(L32:O32)</f>
        <v>0</v>
      </c>
      <c r="Q32" s="4"/>
      <c r="R32" s="4"/>
    </row>
    <row r="33" customFormat="false" ht="12.75" hidden="false" customHeight="false" outlineLevel="0" collapsed="false">
      <c r="A33" s="15" t="n">
        <v>17.25</v>
      </c>
      <c r="B33" s="10"/>
      <c r="C33" s="27"/>
      <c r="D33" s="16"/>
      <c r="E33" s="24"/>
      <c r="F33" s="14" t="n">
        <f aca="false">SUM(B33:E33)</f>
        <v>0</v>
      </c>
      <c r="G33" s="2"/>
      <c r="H33" s="15" t="n">
        <v>17.25</v>
      </c>
      <c r="I33" s="16"/>
      <c r="J33" s="2"/>
      <c r="K33" s="15" t="n">
        <v>17.25</v>
      </c>
      <c r="L33" s="17" t="n">
        <f aca="false">IF($F33&gt;0,($I33/1000)*(B33/$F33),0)</f>
        <v>0</v>
      </c>
      <c r="M33" s="17" t="n">
        <f aca="false">IF($F33&gt;0,($I33/1000)*(C33/$F33),0)</f>
        <v>0</v>
      </c>
      <c r="N33" s="17" t="n">
        <f aca="false">IF($F33&gt;0,($I33/1000)*(D33/$F33),0)</f>
        <v>0</v>
      </c>
      <c r="O33" s="17" t="n">
        <f aca="false">IF($F33&gt;0,($I33/1000)*(E33/$F33),0)</f>
        <v>0</v>
      </c>
      <c r="P33" s="18" t="n">
        <f aca="false">SUM(L33:O33)</f>
        <v>0</v>
      </c>
      <c r="Q33" s="4"/>
      <c r="R33" s="4"/>
    </row>
    <row r="34" customFormat="false" ht="12.75" hidden="false" customHeight="false" outlineLevel="0" collapsed="false">
      <c r="A34" s="12" t="n">
        <v>17.75</v>
      </c>
      <c r="B34" s="10"/>
      <c r="C34" s="27"/>
      <c r="D34" s="16"/>
      <c r="E34" s="24"/>
      <c r="F34" s="14" t="n">
        <f aca="false">SUM(B34:E34)</f>
        <v>0</v>
      </c>
      <c r="G34" s="2"/>
      <c r="H34" s="15" t="n">
        <v>17.75</v>
      </c>
      <c r="J34" s="2"/>
      <c r="K34" s="15" t="n">
        <v>17.75</v>
      </c>
      <c r="L34" s="17" t="n">
        <f aca="false">IF($F34&gt;0,($I34/1000)*(B34/$F34),0)</f>
        <v>0</v>
      </c>
      <c r="M34" s="17" t="n">
        <f aca="false">IF($F34&gt;0,($I34/1000)*(C34/$F34),0)</f>
        <v>0</v>
      </c>
      <c r="N34" s="17" t="n">
        <f aca="false">IF($F34&gt;0,($I34/1000)*(D34/$F34),0)</f>
        <v>0</v>
      </c>
      <c r="O34" s="17" t="n">
        <f aca="false">IF($F34&gt;0,($I34/1000)*(E34/$F34),0)</f>
        <v>0</v>
      </c>
      <c r="P34" s="18" t="n">
        <f aca="false">SUM(L34:O34)</f>
        <v>0</v>
      </c>
      <c r="Q34" s="4"/>
      <c r="R34" s="4"/>
    </row>
    <row r="35" customFormat="false" ht="12.75" hidden="false" customHeight="false" outlineLevel="0" collapsed="false">
      <c r="A35" s="15" t="n">
        <v>18.25</v>
      </c>
      <c r="B35" s="10"/>
      <c r="C35" s="16"/>
      <c r="D35" s="16"/>
      <c r="E35" s="13"/>
      <c r="F35" s="14" t="n">
        <f aca="false">SUM(B35:E35)</f>
        <v>0</v>
      </c>
      <c r="G35" s="2"/>
      <c r="H35" s="15" t="n">
        <v>18.25</v>
      </c>
      <c r="I35" s="26"/>
      <c r="J35" s="2"/>
      <c r="K35" s="15" t="n">
        <v>18.25</v>
      </c>
      <c r="L35" s="17" t="n">
        <f aca="false">IF($F35&gt;0,($I35/1000)*(B35/$F35),0)</f>
        <v>0</v>
      </c>
      <c r="M35" s="17" t="n">
        <f aca="false">IF($F35&gt;0,($I35/1000)*(C35/$F35),0)</f>
        <v>0</v>
      </c>
      <c r="N35" s="17" t="n">
        <f aca="false">IF($F35&gt;0,($I35/1000)*(D35/$F35),0)</f>
        <v>0</v>
      </c>
      <c r="O35" s="17" t="n">
        <f aca="false">IF($F35&gt;0,($I35/1000)*(E35/$F35),0)</f>
        <v>0</v>
      </c>
      <c r="P35" s="18" t="n">
        <f aca="false">SUM(L35:O35)</f>
        <v>0</v>
      </c>
      <c r="Q35" s="4"/>
      <c r="R35" s="4"/>
    </row>
    <row r="36" customFormat="false" ht="12.75" hidden="false" customHeight="false" outlineLevel="0" collapsed="false">
      <c r="A36" s="12" t="n">
        <v>18.75</v>
      </c>
      <c r="B36" s="10"/>
      <c r="C36" s="16"/>
      <c r="D36" s="16"/>
      <c r="E36" s="13"/>
      <c r="F36" s="14" t="n">
        <f aca="false">SUM(B36:E36)</f>
        <v>0</v>
      </c>
      <c r="G36" s="2"/>
      <c r="H36" s="15" t="n">
        <v>18.75</v>
      </c>
      <c r="I36" s="26"/>
      <c r="J36" s="2"/>
      <c r="K36" s="15" t="n">
        <v>18.75</v>
      </c>
      <c r="L36" s="17" t="n">
        <f aca="false">IF($F36&gt;0,($I36/1000)*(B36/$F36),0)</f>
        <v>0</v>
      </c>
      <c r="M36" s="17" t="n">
        <f aca="false">IF($F36&gt;0,($I36/1000)*(C36/$F36),0)</f>
        <v>0</v>
      </c>
      <c r="N36" s="17" t="n">
        <f aca="false">IF($F36&gt;0,($I36/1000)*(D36/$F36),0)</f>
        <v>0</v>
      </c>
      <c r="O36" s="17" t="n">
        <f aca="false">IF($F36&gt;0,($I36/1000)*(E36/$F36),0)</f>
        <v>0</v>
      </c>
      <c r="P36" s="18" t="n">
        <f aca="false">SUM(L36:O36)</f>
        <v>0</v>
      </c>
      <c r="Q36" s="4"/>
      <c r="R36" s="4"/>
    </row>
    <row r="37" customFormat="false" ht="12.75" hidden="false" customHeight="false" outlineLevel="0" collapsed="false">
      <c r="A37" s="15" t="n">
        <v>19.25</v>
      </c>
      <c r="B37" s="13"/>
      <c r="C37" s="23"/>
      <c r="D37" s="23"/>
      <c r="E37" s="23"/>
      <c r="F37" s="14" t="n">
        <f aca="false">SUM(B37:E37)</f>
        <v>0</v>
      </c>
      <c r="G37" s="2"/>
      <c r="H37" s="15" t="n">
        <v>19.25</v>
      </c>
      <c r="I37" s="2"/>
      <c r="J37" s="2"/>
      <c r="K37" s="15" t="n">
        <v>19.25</v>
      </c>
      <c r="L37" s="17" t="n">
        <f aca="false">IF($F37&gt;0,($I37/1000)*(B37/$F37),0)</f>
        <v>0</v>
      </c>
      <c r="M37" s="17" t="n">
        <f aca="false">IF($F37&gt;0,($I37/1000)*(C37/$F37),0)</f>
        <v>0</v>
      </c>
      <c r="N37" s="17" t="n">
        <f aca="false">IF($F37&gt;0,($I37/1000)*(D37/$F37),0)</f>
        <v>0</v>
      </c>
      <c r="O37" s="17" t="n">
        <f aca="false">IF($F37&gt;0,($I37/1000)*(E37/$F37),0)</f>
        <v>0</v>
      </c>
      <c r="P37" s="18" t="n">
        <f aca="false">SUM(L37:O37)</f>
        <v>0</v>
      </c>
      <c r="Q37" s="4"/>
      <c r="R37" s="4"/>
    </row>
    <row r="38" customFormat="false" ht="12.75" hidden="false" customHeight="false" outlineLevel="0" collapsed="false">
      <c r="A38" s="28" t="s">
        <v>7</v>
      </c>
      <c r="B38" s="29" t="n">
        <f aca="false">SUM(B6:B37)</f>
        <v>86</v>
      </c>
      <c r="C38" s="29" t="n">
        <f aca="false">SUM(C6:C37)</f>
        <v>91</v>
      </c>
      <c r="D38" s="29" t="n">
        <f aca="false">SUM(D6:D37)</f>
        <v>14</v>
      </c>
      <c r="E38" s="29" t="n">
        <f aca="false">SUM(E6:E37)</f>
        <v>0</v>
      </c>
      <c r="F38" s="30" t="n">
        <f aca="false">SUM(F6:F37)</f>
        <v>191</v>
      </c>
      <c r="G38" s="31"/>
      <c r="H38" s="28" t="s">
        <v>7</v>
      </c>
      <c r="I38" s="26" t="n">
        <f aca="false">SUM(I6:I37)</f>
        <v>12781305</v>
      </c>
      <c r="J38" s="2"/>
      <c r="K38" s="28" t="s">
        <v>7</v>
      </c>
      <c r="L38" s="29" t="n">
        <f aca="false">SUM(L6:L37)</f>
        <v>4298.568</v>
      </c>
      <c r="M38" s="29" t="n">
        <f aca="false">SUM(M6:M37)</f>
        <v>8051.87175</v>
      </c>
      <c r="N38" s="29" t="n">
        <f aca="false">SUM(N6:N37)</f>
        <v>430.86525</v>
      </c>
      <c r="O38" s="29" t="n">
        <f aca="false">SUM(O6:O37)</f>
        <v>0</v>
      </c>
      <c r="P38" s="32" t="n">
        <f aca="false">SUM(P6:P37)</f>
        <v>12781.305</v>
      </c>
      <c r="Q38" s="33"/>
      <c r="R38" s="4"/>
    </row>
    <row r="39" customFormat="false" ht="12.75" hidden="false" customHeight="false" outlineLevel="0" collapsed="false">
      <c r="A39" s="2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4"/>
      <c r="Q39" s="4"/>
      <c r="R39" s="4"/>
    </row>
    <row r="40" customFormat="false" ht="12.75" hidden="false" customHeight="false" outlineLevel="0" collapsed="false">
      <c r="A40" s="2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4"/>
      <c r="Q40" s="4"/>
      <c r="R40" s="4"/>
    </row>
    <row r="41" customFormat="false" ht="12.75" hidden="false" customHeight="false" outlineLevel="0" collapsed="false">
      <c r="A41" s="34"/>
      <c r="B41" s="2"/>
      <c r="C41" s="2"/>
      <c r="D41" s="2"/>
      <c r="E41" s="2"/>
      <c r="F41" s="34"/>
      <c r="G41" s="2"/>
      <c r="H41" s="2"/>
      <c r="I41" s="2"/>
      <c r="J41" s="34"/>
      <c r="K41" s="2"/>
      <c r="L41" s="2"/>
      <c r="M41" s="2"/>
      <c r="N41" s="34"/>
      <c r="O41" s="2"/>
      <c r="P41" s="4"/>
      <c r="Q41" s="4"/>
      <c r="R41" s="4"/>
    </row>
    <row r="42" customFormat="false" ht="12.75" hidden="false" customHeight="false" outlineLevel="0" collapsed="false">
      <c r="A42" s="2"/>
      <c r="B42" s="3" t="s">
        <v>9</v>
      </c>
      <c r="C42" s="3"/>
      <c r="D42" s="3"/>
      <c r="E42" s="2"/>
      <c r="F42" s="2"/>
      <c r="G42" s="35"/>
      <c r="H42" s="2"/>
      <c r="I42" s="3" t="s">
        <v>10</v>
      </c>
      <c r="J42" s="3"/>
      <c r="K42" s="3"/>
      <c r="L42" s="2"/>
      <c r="M42" s="2"/>
      <c r="N42" s="2"/>
      <c r="O42" s="2"/>
      <c r="P42" s="4"/>
      <c r="Q42" s="4"/>
      <c r="R42" s="4"/>
    </row>
    <row r="43" customFormat="false" ht="12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4"/>
      <c r="Q43" s="4"/>
      <c r="R43" s="4"/>
    </row>
    <row r="44" customFormat="false" ht="12.75" hidden="false" customHeight="false" outlineLevel="0" collapsed="false">
      <c r="A44" s="2"/>
      <c r="B44" s="2"/>
      <c r="C44" s="2"/>
      <c r="D44" s="2"/>
      <c r="E44" s="2"/>
      <c r="F44" s="2"/>
      <c r="G44" s="2"/>
      <c r="H44" s="36" t="s">
        <v>11</v>
      </c>
      <c r="I44" s="0" t="n">
        <v>0.00346387042035692</v>
      </c>
      <c r="J44" s="36" t="s">
        <v>12</v>
      </c>
      <c r="K44" s="0" t="n">
        <v>3.20938591538688</v>
      </c>
      <c r="L44" s="2"/>
      <c r="M44" s="2"/>
      <c r="N44" s="17"/>
      <c r="O44" s="2"/>
      <c r="P44" s="4"/>
      <c r="Q44" s="4"/>
      <c r="R44" s="4"/>
    </row>
    <row r="45" customFormat="false" ht="12.75" hidden="false" customHeight="false" outlineLevel="0" collapsed="false">
      <c r="A45" s="5" t="s">
        <v>3</v>
      </c>
      <c r="B45" s="2"/>
      <c r="C45" s="2"/>
      <c r="D45" s="2"/>
      <c r="E45" s="2"/>
      <c r="F45" s="2"/>
      <c r="G45" s="2"/>
      <c r="H45" s="5" t="s">
        <v>3</v>
      </c>
      <c r="I45" s="2"/>
      <c r="J45" s="2"/>
      <c r="K45" s="2"/>
      <c r="L45" s="2"/>
      <c r="M45" s="2"/>
      <c r="N45" s="4"/>
      <c r="O45" s="4"/>
      <c r="P45" s="4"/>
    </row>
    <row r="46" customFormat="false" ht="12.75" hidden="false" customHeight="false" outlineLevel="0" collapsed="false">
      <c r="A46" s="5" t="s">
        <v>6</v>
      </c>
      <c r="B46" s="7" t="n">
        <v>0</v>
      </c>
      <c r="C46" s="8" t="n">
        <v>1</v>
      </c>
      <c r="D46" s="8" t="n">
        <v>2</v>
      </c>
      <c r="E46" s="8" t="n">
        <v>3</v>
      </c>
      <c r="F46" s="9" t="s">
        <v>7</v>
      </c>
      <c r="G46" s="2"/>
      <c r="H46" s="5" t="s">
        <v>6</v>
      </c>
      <c r="I46" s="7" t="n">
        <v>0</v>
      </c>
      <c r="J46" s="8" t="n">
        <v>1</v>
      </c>
      <c r="K46" s="8" t="n">
        <v>2</v>
      </c>
      <c r="L46" s="8" t="n">
        <v>3</v>
      </c>
      <c r="M46" s="37" t="s">
        <v>7</v>
      </c>
      <c r="N46" s="4"/>
      <c r="O46" s="4"/>
      <c r="P46" s="4"/>
    </row>
    <row r="47" customFormat="false" ht="12.75" hidden="false" customHeight="false" outlineLevel="0" collapsed="false">
      <c r="A47" s="15" t="n">
        <v>3.75</v>
      </c>
      <c r="B47" s="17" t="n">
        <f aca="false">L6*($A47)</f>
        <v>0</v>
      </c>
      <c r="C47" s="17" t="n">
        <f aca="false">M6*($A47)</f>
        <v>0</v>
      </c>
      <c r="D47" s="17" t="n">
        <f aca="false">N6*($A47)</f>
        <v>0</v>
      </c>
      <c r="E47" s="17" t="n">
        <f aca="false">O6*($A47)</f>
        <v>0</v>
      </c>
      <c r="F47" s="14" t="n">
        <f aca="false">SUM(B47:E47)</f>
        <v>0</v>
      </c>
      <c r="G47" s="2"/>
      <c r="H47" s="15" t="n">
        <f aca="false">$I$44*((A47)^$K$44)</f>
        <v>0.240907046254863</v>
      </c>
      <c r="I47" s="17" t="n">
        <f aca="false">L6*$H47</f>
        <v>0</v>
      </c>
      <c r="J47" s="17" t="n">
        <f aca="false">M6*$H47</f>
        <v>0</v>
      </c>
      <c r="K47" s="17" t="n">
        <f aca="false">N6*$H47</f>
        <v>0</v>
      </c>
      <c r="L47" s="17" t="n">
        <f aca="false">O6*$H47</f>
        <v>0</v>
      </c>
      <c r="M47" s="38" t="n">
        <f aca="false">SUM(I47:L47)</f>
        <v>0</v>
      </c>
      <c r="N47" s="4"/>
      <c r="O47" s="4"/>
      <c r="P47" s="4"/>
    </row>
    <row r="48" customFormat="false" ht="12.75" hidden="false" customHeight="false" outlineLevel="0" collapsed="false">
      <c r="A48" s="15" t="n">
        <v>4.25</v>
      </c>
      <c r="B48" s="17" t="n">
        <f aca="false">L7*($A48)</f>
        <v>0</v>
      </c>
      <c r="C48" s="17" t="n">
        <f aca="false">M7*($A48)</f>
        <v>0</v>
      </c>
      <c r="D48" s="17" t="n">
        <f aca="false">N7*($A48)</f>
        <v>0</v>
      </c>
      <c r="E48" s="17" t="n">
        <f aca="false">O7*($A48)</f>
        <v>0</v>
      </c>
      <c r="F48" s="14" t="n">
        <f aca="false">SUM(B48:E48)</f>
        <v>0</v>
      </c>
      <c r="G48" s="2"/>
      <c r="H48" s="15" t="n">
        <f aca="false">$I$44*((A48)^$K$44)</f>
        <v>0.360001424009422</v>
      </c>
      <c r="I48" s="17" t="n">
        <f aca="false">L7*$H48</f>
        <v>0</v>
      </c>
      <c r="J48" s="17" t="n">
        <f aca="false">M7*$H48</f>
        <v>0</v>
      </c>
      <c r="K48" s="17" t="n">
        <f aca="false">N7*$H48</f>
        <v>0</v>
      </c>
      <c r="L48" s="17" t="n">
        <f aca="false">O7*$H48</f>
        <v>0</v>
      </c>
      <c r="M48" s="38" t="n">
        <f aca="false">SUM(I48:L48)</f>
        <v>0</v>
      </c>
      <c r="N48" s="4"/>
      <c r="O48" s="4"/>
      <c r="P48" s="4"/>
    </row>
    <row r="49" customFormat="false" ht="12.75" hidden="false" customHeight="false" outlineLevel="0" collapsed="false">
      <c r="A49" s="15" t="n">
        <v>4.75</v>
      </c>
      <c r="B49" s="17" t="n">
        <f aca="false">L8*($A49)</f>
        <v>0</v>
      </c>
      <c r="C49" s="17" t="n">
        <f aca="false">M8*($A49)</f>
        <v>0</v>
      </c>
      <c r="D49" s="17" t="n">
        <f aca="false">N8*($A49)</f>
        <v>0</v>
      </c>
      <c r="E49" s="17" t="n">
        <f aca="false">O8*($A49)</f>
        <v>0</v>
      </c>
      <c r="F49" s="14" t="n">
        <f aca="false">SUM(B49:E49)</f>
        <v>0</v>
      </c>
      <c r="G49" s="2"/>
      <c r="H49" s="15" t="n">
        <f aca="false">$I$44*((A49)^$K$44)</f>
        <v>0.514437450122155</v>
      </c>
      <c r="I49" s="17" t="n">
        <f aca="false">L8*$H49</f>
        <v>0</v>
      </c>
      <c r="J49" s="17" t="n">
        <f aca="false">M8*$H49</f>
        <v>0</v>
      </c>
      <c r="K49" s="17" t="n">
        <f aca="false">N8*$H49</f>
        <v>0</v>
      </c>
      <c r="L49" s="17" t="n">
        <f aca="false">O8*$H49</f>
        <v>0</v>
      </c>
      <c r="M49" s="38" t="n">
        <f aca="false">SUM(I49:L49)</f>
        <v>0</v>
      </c>
      <c r="N49" s="4"/>
      <c r="O49" s="4"/>
      <c r="P49" s="4"/>
    </row>
    <row r="50" customFormat="false" ht="12.75" hidden="false" customHeight="false" outlineLevel="0" collapsed="false">
      <c r="A50" s="15" t="n">
        <v>5.25</v>
      </c>
      <c r="B50" s="17" t="n">
        <f aca="false">L9*($A50)</f>
        <v>0</v>
      </c>
      <c r="C50" s="17" t="n">
        <f aca="false">M9*($A50)</f>
        <v>0</v>
      </c>
      <c r="D50" s="17" t="n">
        <f aca="false">N9*($A50)</f>
        <v>0</v>
      </c>
      <c r="E50" s="17" t="n">
        <f aca="false">O9*($A50)</f>
        <v>0</v>
      </c>
      <c r="F50" s="14" t="n">
        <f aca="false">SUM(B50:E50)</f>
        <v>0</v>
      </c>
      <c r="G50" s="2"/>
      <c r="H50" s="15" t="n">
        <f aca="false">$I$44*((A50)^$K$44)</f>
        <v>0.709301310663285</v>
      </c>
      <c r="I50" s="17" t="n">
        <f aca="false">L9*$H50</f>
        <v>0</v>
      </c>
      <c r="J50" s="17" t="n">
        <f aca="false">M9*$H50</f>
        <v>0</v>
      </c>
      <c r="K50" s="17" t="n">
        <f aca="false">N9*$H50</f>
        <v>0</v>
      </c>
      <c r="L50" s="17" t="n">
        <f aca="false">O9*$H50</f>
        <v>0</v>
      </c>
      <c r="M50" s="38" t="n">
        <f aca="false">SUM(I50:L50)</f>
        <v>0</v>
      </c>
      <c r="N50" s="4"/>
      <c r="O50" s="4"/>
      <c r="P50" s="4"/>
    </row>
    <row r="51" customFormat="false" ht="12.75" hidden="false" customHeight="false" outlineLevel="0" collapsed="false">
      <c r="A51" s="15" t="n">
        <v>5.75</v>
      </c>
      <c r="B51" s="17" t="n">
        <f aca="false">L10*($A51)</f>
        <v>0</v>
      </c>
      <c r="C51" s="17" t="n">
        <f aca="false">M10*($A51)</f>
        <v>0</v>
      </c>
      <c r="D51" s="17" t="n">
        <f aca="false">N10*($A51)</f>
        <v>0</v>
      </c>
      <c r="E51" s="17" t="n">
        <f aca="false">O10*($A51)</f>
        <v>0</v>
      </c>
      <c r="F51" s="14" t="n">
        <f aca="false">SUM(B51:E51)</f>
        <v>0</v>
      </c>
      <c r="G51" s="2"/>
      <c r="H51" s="15" t="n">
        <f aca="false">$I$44*((A51)^$K$44)</f>
        <v>0.949792898931281</v>
      </c>
      <c r="I51" s="17" t="n">
        <f aca="false">L10*$H51</f>
        <v>0</v>
      </c>
      <c r="J51" s="17" t="n">
        <f aca="false">M10*$H51</f>
        <v>0</v>
      </c>
      <c r="K51" s="17" t="n">
        <f aca="false">N10*$H51</f>
        <v>0</v>
      </c>
      <c r="L51" s="17" t="n">
        <f aca="false">O10*$H51</f>
        <v>0</v>
      </c>
      <c r="M51" s="38" t="n">
        <f aca="false">SUM(I51:L51)</f>
        <v>0</v>
      </c>
      <c r="N51" s="4"/>
      <c r="O51" s="4"/>
      <c r="P51" s="4"/>
    </row>
    <row r="52" customFormat="false" ht="12.75" hidden="false" customHeight="false" outlineLevel="0" collapsed="false">
      <c r="A52" s="15" t="n">
        <v>6.25</v>
      </c>
      <c r="B52" s="17" t="n">
        <f aca="false">L11*($A52)</f>
        <v>14.4625</v>
      </c>
      <c r="C52" s="17" t="n">
        <f aca="false">M11*($A52)</f>
        <v>0</v>
      </c>
      <c r="D52" s="17" t="n">
        <f aca="false">N11*($A52)</f>
        <v>0</v>
      </c>
      <c r="E52" s="17" t="n">
        <f aca="false">O11*($A52)</f>
        <v>0</v>
      </c>
      <c r="F52" s="14" t="n">
        <f aca="false">SUM(B52:E52)</f>
        <v>14.4625</v>
      </c>
      <c r="G52" s="2"/>
      <c r="H52" s="15" t="n">
        <f aca="false">$I$44*((A52)^$K$44)</f>
        <v>1.24121711435576</v>
      </c>
      <c r="I52" s="17" t="n">
        <f aca="false">L11*$H52</f>
        <v>2.87217640261923</v>
      </c>
      <c r="J52" s="17" t="n">
        <f aca="false">M11*$H52</f>
        <v>0</v>
      </c>
      <c r="K52" s="17" t="n">
        <f aca="false">N11*$H52</f>
        <v>0</v>
      </c>
      <c r="L52" s="17" t="n">
        <f aca="false">O11*$H52</f>
        <v>0</v>
      </c>
      <c r="M52" s="38" t="n">
        <f aca="false">SUM(I52:L52)</f>
        <v>2.87217640261923</v>
      </c>
      <c r="N52" s="4"/>
      <c r="O52" s="4"/>
      <c r="P52" s="4"/>
    </row>
    <row r="53" customFormat="false" ht="12.75" hidden="false" customHeight="false" outlineLevel="0" collapsed="false">
      <c r="A53" s="15" t="n">
        <v>6.75</v>
      </c>
      <c r="B53" s="17" t="n">
        <f aca="false">L12*($A53)</f>
        <v>0</v>
      </c>
      <c r="C53" s="17" t="n">
        <f aca="false">M12*($A53)</f>
        <v>0</v>
      </c>
      <c r="D53" s="17" t="n">
        <f aca="false">N12*($A53)</f>
        <v>0</v>
      </c>
      <c r="E53" s="17" t="n">
        <f aca="false">O12*($A53)</f>
        <v>0</v>
      </c>
      <c r="F53" s="14" t="n">
        <f aca="false">SUM(B53:E53)</f>
        <v>0</v>
      </c>
      <c r="G53" s="2"/>
      <c r="H53" s="15" t="n">
        <f aca="false">$I$44*((A53)^$K$44)</f>
        <v>1.58897654010455</v>
      </c>
      <c r="I53" s="17" t="n">
        <f aca="false">L12*$H53</f>
        <v>0</v>
      </c>
      <c r="J53" s="17" t="n">
        <f aca="false">M12*$H53</f>
        <v>0</v>
      </c>
      <c r="K53" s="17" t="n">
        <f aca="false">N12*$H53</f>
        <v>0</v>
      </c>
      <c r="L53" s="17" t="n">
        <f aca="false">O12*$H53</f>
        <v>0</v>
      </c>
      <c r="M53" s="3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5" t="n">
        <v>7.25</v>
      </c>
      <c r="B54" s="17" t="n">
        <f aca="false">L13*($A54)</f>
        <v>1160</v>
      </c>
      <c r="C54" s="17" t="n">
        <f aca="false">M13*($A54)</f>
        <v>0</v>
      </c>
      <c r="D54" s="17" t="n">
        <f aca="false">N13*($A54)</f>
        <v>0</v>
      </c>
      <c r="E54" s="17" t="n">
        <f aca="false">O13*($A54)</f>
        <v>0</v>
      </c>
      <c r="F54" s="14" t="n">
        <f aca="false">SUM(B54:E54)</f>
        <v>1160</v>
      </c>
      <c r="G54" s="2"/>
      <c r="H54" s="15" t="n">
        <f aca="false">$I$44*((A54)^$K$44)</f>
        <v>1.9985651858819</v>
      </c>
      <c r="I54" s="17" t="n">
        <f aca="false">L13*$H54</f>
        <v>319.770429741103</v>
      </c>
      <c r="J54" s="17" t="n">
        <f aca="false">M13*$H54</f>
        <v>0</v>
      </c>
      <c r="K54" s="17" t="n">
        <f aca="false">N13*$H54</f>
        <v>0</v>
      </c>
      <c r="L54" s="17" t="n">
        <f aca="false">O13*$H54</f>
        <v>0</v>
      </c>
      <c r="M54" s="38" t="n">
        <f aca="false">SUM(I54:L54)</f>
        <v>319.770429741103</v>
      </c>
      <c r="N54" s="4"/>
      <c r="O54" s="4"/>
      <c r="P54" s="4"/>
    </row>
    <row r="55" customFormat="false" ht="12.75" hidden="false" customHeight="false" outlineLevel="0" collapsed="false">
      <c r="A55" s="15" t="n">
        <v>7.75</v>
      </c>
      <c r="B55" s="17" t="n">
        <f aca="false">L14*($A55)</f>
        <v>0</v>
      </c>
      <c r="C55" s="17" t="n">
        <f aca="false">M14*($A55)</f>
        <v>0</v>
      </c>
      <c r="D55" s="17" t="n">
        <f aca="false">N14*($A55)</f>
        <v>0</v>
      </c>
      <c r="E55" s="17" t="n">
        <f aca="false">O14*($A55)</f>
        <v>0</v>
      </c>
      <c r="F55" s="14" t="n">
        <f aca="false">SUM(B55:E55)</f>
        <v>0</v>
      </c>
      <c r="G55" s="2"/>
      <c r="H55" s="15" t="n">
        <f aca="false">$I$44*((A55)^$K$44)</f>
        <v>2.47556307212668</v>
      </c>
      <c r="I55" s="17" t="n">
        <f aca="false">L14*$H55</f>
        <v>0</v>
      </c>
      <c r="J55" s="17" t="n">
        <f aca="false">M14*$H55</f>
        <v>0</v>
      </c>
      <c r="K55" s="17" t="n">
        <f aca="false">N14*$H55</f>
        <v>0</v>
      </c>
      <c r="L55" s="17" t="n">
        <f aca="false">O14*$H55</f>
        <v>0</v>
      </c>
      <c r="M55" s="3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5" t="n">
        <v>8.25</v>
      </c>
      <c r="B56" s="17" t="n">
        <f aca="false">L15*($A56)</f>
        <v>689.9145</v>
      </c>
      <c r="C56" s="17" t="n">
        <f aca="false">M15*($A56)</f>
        <v>0</v>
      </c>
      <c r="D56" s="17" t="n">
        <f aca="false">N15*($A56)</f>
        <v>0</v>
      </c>
      <c r="E56" s="17" t="n">
        <f aca="false">O15*($A56)</f>
        <v>0</v>
      </c>
      <c r="F56" s="14" t="n">
        <f aca="false">SUM(B56:E56)</f>
        <v>689.9145</v>
      </c>
      <c r="G56" s="2"/>
      <c r="H56" s="15" t="n">
        <f aca="false">$I$44*((A56)^$K$44)</f>
        <v>3.02563149131648</v>
      </c>
      <c r="I56" s="17" t="n">
        <f aca="false">L15*$H56</f>
        <v>253.021459092832</v>
      </c>
      <c r="J56" s="17" t="n">
        <f aca="false">M15*$H56</f>
        <v>0</v>
      </c>
      <c r="K56" s="17" t="n">
        <f aca="false">N15*$H56</f>
        <v>0</v>
      </c>
      <c r="L56" s="17" t="n">
        <f aca="false">O15*$H56</f>
        <v>0</v>
      </c>
      <c r="M56" s="38" t="n">
        <f aca="false">SUM(I56:L56)</f>
        <v>253.021459092832</v>
      </c>
      <c r="N56" s="4"/>
      <c r="O56" s="4"/>
      <c r="P56" s="4"/>
    </row>
    <row r="57" customFormat="false" ht="12.75" hidden="false" customHeight="false" outlineLevel="0" collapsed="false">
      <c r="A57" s="15" t="n">
        <v>8.75</v>
      </c>
      <c r="B57" s="17" t="n">
        <f aca="false">L16*($A57)</f>
        <v>0</v>
      </c>
      <c r="C57" s="17" t="n">
        <f aca="false">M16*($A57)</f>
        <v>0</v>
      </c>
      <c r="D57" s="17" t="n">
        <f aca="false">N16*($A57)</f>
        <v>0</v>
      </c>
      <c r="E57" s="17" t="n">
        <f aca="false">O16*($A57)</f>
        <v>0</v>
      </c>
      <c r="F57" s="14" t="n">
        <f aca="false">SUM(B57:E57)</f>
        <v>0</v>
      </c>
      <c r="G57" s="2"/>
      <c r="H57" s="15" t="n">
        <f aca="false">$I$44*((A57)^$K$44)</f>
        <v>3.65450882287121</v>
      </c>
      <c r="I57" s="17" t="n">
        <f aca="false">L16*$H57</f>
        <v>0</v>
      </c>
      <c r="J57" s="17" t="n">
        <f aca="false">M16*$H57</f>
        <v>0</v>
      </c>
      <c r="K57" s="17" t="n">
        <f aca="false">N16*$H57</f>
        <v>0</v>
      </c>
      <c r="L57" s="17" t="n">
        <f aca="false">O16*$H57</f>
        <v>0</v>
      </c>
      <c r="M57" s="3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5" t="n">
        <v>9.25</v>
      </c>
      <c r="B58" s="17" t="n">
        <f aca="false">L17*($A58)</f>
        <v>575.3315</v>
      </c>
      <c r="C58" s="17" t="n">
        <f aca="false">M17*($A58)</f>
        <v>0</v>
      </c>
      <c r="D58" s="17" t="n">
        <f aca="false">N17*($A58)</f>
        <v>0</v>
      </c>
      <c r="E58" s="17" t="n">
        <f aca="false">O17*($A58)</f>
        <v>0</v>
      </c>
      <c r="F58" s="14" t="n">
        <f aca="false">SUM(B58:E58)</f>
        <v>575.3315</v>
      </c>
      <c r="G58" s="2"/>
      <c r="H58" s="15" t="n">
        <f aca="false">$I$44*((A58)^$K$44)</f>
        <v>4.36800680691176</v>
      </c>
      <c r="I58" s="17" t="n">
        <f aca="false">L17*$H58</f>
        <v>271.681287376298</v>
      </c>
      <c r="J58" s="17" t="n">
        <f aca="false">M17*$H58</f>
        <v>0</v>
      </c>
      <c r="K58" s="17" t="n">
        <f aca="false">N17*$H58</f>
        <v>0</v>
      </c>
      <c r="L58" s="17" t="n">
        <f aca="false">O17*$H58</f>
        <v>0</v>
      </c>
      <c r="M58" s="38" t="n">
        <f aca="false">SUM(I58:L58)</f>
        <v>271.681287376298</v>
      </c>
      <c r="N58" s="4"/>
      <c r="O58" s="4"/>
      <c r="P58" s="4"/>
    </row>
    <row r="59" customFormat="false" ht="12.75" hidden="false" customHeight="false" outlineLevel="0" collapsed="false">
      <c r="A59" s="15" t="n">
        <v>9.75</v>
      </c>
      <c r="B59" s="17" t="n">
        <f aca="false">L18*($A59)</f>
        <v>0</v>
      </c>
      <c r="C59" s="17" t="n">
        <f aca="false">M18*($A59)</f>
        <v>0</v>
      </c>
      <c r="D59" s="17" t="n">
        <f aca="false">N18*($A59)</f>
        <v>0</v>
      </c>
      <c r="E59" s="17" t="n">
        <f aca="false">O18*($A59)</f>
        <v>0</v>
      </c>
      <c r="F59" s="14" t="n">
        <f aca="false">SUM(B59:E59)</f>
        <v>0</v>
      </c>
      <c r="G59" s="2"/>
      <c r="H59" s="15" t="n">
        <f aca="false">$I$44*((A59)^$K$44)</f>
        <v>5.1720072029056</v>
      </c>
      <c r="I59" s="17" t="n">
        <f aca="false">L18*$H59</f>
        <v>0</v>
      </c>
      <c r="J59" s="17" t="n">
        <f aca="false">M18*$H59</f>
        <v>0</v>
      </c>
      <c r="K59" s="17" t="n">
        <f aca="false">N18*$H59</f>
        <v>0</v>
      </c>
      <c r="L59" s="17" t="n">
        <f aca="false">O18*$H59</f>
        <v>0</v>
      </c>
      <c r="M59" s="3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5" t="n">
        <v>10.25</v>
      </c>
      <c r="B60" s="17" t="n">
        <f aca="false">L19*($A60)</f>
        <v>6194.4235</v>
      </c>
      <c r="C60" s="17" t="n">
        <f aca="false">M19*($A60)</f>
        <v>0</v>
      </c>
      <c r="D60" s="17" t="n">
        <f aca="false">N19*($A60)</f>
        <v>0</v>
      </c>
      <c r="E60" s="17" t="n">
        <f aca="false">O19*($A60)</f>
        <v>0</v>
      </c>
      <c r="F60" s="14" t="n">
        <f aca="false">SUM(B60:E60)</f>
        <v>6194.4235</v>
      </c>
      <c r="G60" s="2"/>
      <c r="H60" s="15" t="n">
        <f aca="false">$I$44*((A60)^$K$44)</f>
        <v>6.07245877455991</v>
      </c>
      <c r="I60" s="17" t="n">
        <f aca="false">L19*$H60</f>
        <v>3669.79330106489</v>
      </c>
      <c r="J60" s="17" t="n">
        <f aca="false">M19*$H60</f>
        <v>0</v>
      </c>
      <c r="K60" s="17" t="n">
        <f aca="false">N19*$H60</f>
        <v>0</v>
      </c>
      <c r="L60" s="17" t="n">
        <f aca="false">O19*$H60</f>
        <v>0</v>
      </c>
      <c r="M60" s="38" t="n">
        <f aca="false">SUM(I60:L60)</f>
        <v>3669.79330106489</v>
      </c>
      <c r="N60" s="4"/>
      <c r="O60" s="4"/>
      <c r="P60" s="4"/>
    </row>
    <row r="61" customFormat="false" ht="12.75" hidden="false" customHeight="false" outlineLevel="0" collapsed="false">
      <c r="A61" s="15" t="n">
        <v>10.75</v>
      </c>
      <c r="B61" s="17" t="n">
        <f aca="false">L20*($A61)</f>
        <v>0</v>
      </c>
      <c r="C61" s="17" t="n">
        <f aca="false">M20*($A61)</f>
        <v>0</v>
      </c>
      <c r="D61" s="17" t="n">
        <f aca="false">N20*($A61)</f>
        <v>0</v>
      </c>
      <c r="E61" s="17" t="n">
        <f aca="false">O20*($A61)</f>
        <v>0</v>
      </c>
      <c r="F61" s="14" t="n">
        <f aca="false">SUM(B61:E61)</f>
        <v>0</v>
      </c>
      <c r="G61" s="2"/>
      <c r="H61" s="15" t="n">
        <f aca="false">$I$44*((A61)^$K$44)</f>
        <v>7.07537455384056</v>
      </c>
      <c r="I61" s="17" t="n">
        <f aca="false">L20*$H61</f>
        <v>0</v>
      </c>
      <c r="J61" s="17" t="n">
        <f aca="false">M20*$H61</f>
        <v>0</v>
      </c>
      <c r="K61" s="17" t="n">
        <f aca="false">N20*$H61</f>
        <v>0</v>
      </c>
      <c r="L61" s="17" t="n">
        <f aca="false">O20*$H61</f>
        <v>0</v>
      </c>
      <c r="M61" s="38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5" t="n">
        <v>11.25</v>
      </c>
      <c r="B62" s="17" t="n">
        <f aca="false">L21*($A62)</f>
        <v>19035.45</v>
      </c>
      <c r="C62" s="17" t="n">
        <f aca="false">M21*($A62)</f>
        <v>0</v>
      </c>
      <c r="D62" s="17" t="n">
        <f aca="false">N21*($A62)</f>
        <v>0</v>
      </c>
      <c r="E62" s="17" t="n">
        <f aca="false">O21*($A62)</f>
        <v>0</v>
      </c>
      <c r="F62" s="14" t="n">
        <f aca="false">SUM(B62:E62)</f>
        <v>19035.45</v>
      </c>
      <c r="G62" s="2"/>
      <c r="H62" s="15" t="n">
        <f aca="false">$I$44*((A62)^$K$44)</f>
        <v>8.18682934579278</v>
      </c>
      <c r="I62" s="17" t="n">
        <f aca="false">L21*$H62</f>
        <v>13852.4427262552</v>
      </c>
      <c r="J62" s="17" t="n">
        <f aca="false">M21*$H62</f>
        <v>0</v>
      </c>
      <c r="K62" s="17" t="n">
        <f aca="false">N21*$H62</f>
        <v>0</v>
      </c>
      <c r="L62" s="17" t="n">
        <f aca="false">O21*$H62</f>
        <v>0</v>
      </c>
      <c r="M62" s="38" t="n">
        <f aca="false">SUM(I62:L62)</f>
        <v>13852.4427262552</v>
      </c>
      <c r="N62" s="4"/>
      <c r="O62" s="4"/>
      <c r="P62" s="4"/>
    </row>
    <row r="63" customFormat="false" ht="12.75" hidden="false" customHeight="false" outlineLevel="0" collapsed="false">
      <c r="A63" s="15" t="n">
        <v>11.75</v>
      </c>
      <c r="B63" s="17" t="n">
        <f aca="false">L22*($A63)</f>
        <v>0</v>
      </c>
      <c r="C63" s="17" t="n">
        <f aca="false">M22*($A63)</f>
        <v>0</v>
      </c>
      <c r="D63" s="17" t="n">
        <f aca="false">N22*($A63)</f>
        <v>0</v>
      </c>
      <c r="E63" s="17" t="n">
        <f aca="false">O22*($A63)</f>
        <v>0</v>
      </c>
      <c r="F63" s="14" t="n">
        <f aca="false">SUM(B63:E63)</f>
        <v>0</v>
      </c>
      <c r="G63" s="2"/>
      <c r="H63" s="15" t="n">
        <f aca="false">$I$44*((A63)^$K$44)</f>
        <v>9.41295744265714</v>
      </c>
      <c r="I63" s="17" t="n">
        <f aca="false">L22*$H63</f>
        <v>0</v>
      </c>
      <c r="J63" s="17" t="n">
        <f aca="false">M22*$H63</f>
        <v>0</v>
      </c>
      <c r="K63" s="17" t="n">
        <f aca="false">N22*$H63</f>
        <v>0</v>
      </c>
      <c r="L63" s="17" t="n">
        <f aca="false">O22*$H63</f>
        <v>0</v>
      </c>
      <c r="M63" s="38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5" t="n">
        <v>12.25</v>
      </c>
      <c r="B64" s="17" t="n">
        <f aca="false">L23*($A64)</f>
        <v>20752.186</v>
      </c>
      <c r="C64" s="17" t="n">
        <f aca="false">M23*($A64)</f>
        <v>15564.1395</v>
      </c>
      <c r="D64" s="17" t="n">
        <f aca="false">N23*($A64)</f>
        <v>0</v>
      </c>
      <c r="E64" s="17" t="n">
        <f aca="false">O23*($A64)</f>
        <v>0</v>
      </c>
      <c r="F64" s="14" t="n">
        <f aca="false">SUM(B64:E64)</f>
        <v>36316.3255</v>
      </c>
      <c r="G64" s="2"/>
      <c r="H64" s="15" t="n">
        <f aca="false">$I$44*((A64)^$K$44)</f>
        <v>10.7599505211266</v>
      </c>
      <c r="I64" s="17" t="n">
        <f aca="false">L23*$H64</f>
        <v>18227.9587400177</v>
      </c>
      <c r="J64" s="17" t="n">
        <f aca="false">M23*$H64</f>
        <v>13670.9690550133</v>
      </c>
      <c r="K64" s="17" t="n">
        <f aca="false">N23*$H64</f>
        <v>0</v>
      </c>
      <c r="L64" s="17" t="n">
        <f aca="false">O23*$H64</f>
        <v>0</v>
      </c>
      <c r="M64" s="38" t="n">
        <f aca="false">SUM(I64:L64)</f>
        <v>31898.9277950309</v>
      </c>
      <c r="N64" s="4"/>
      <c r="O64" s="4"/>
      <c r="P64" s="4"/>
    </row>
    <row r="65" customFormat="false" ht="12.75" hidden="false" customHeight="false" outlineLevel="0" collapsed="false">
      <c r="A65" s="15" t="n">
        <v>12.75</v>
      </c>
      <c r="B65" s="17" t="n">
        <f aca="false">L24*($A65)</f>
        <v>0</v>
      </c>
      <c r="C65" s="17" t="n">
        <f aca="false">M24*($A65)</f>
        <v>0</v>
      </c>
      <c r="D65" s="17" t="n">
        <f aca="false">N24*($A65)</f>
        <v>0</v>
      </c>
      <c r="E65" s="17" t="n">
        <f aca="false">O24*($A65)</f>
        <v>0</v>
      </c>
      <c r="F65" s="14" t="n">
        <f aca="false">SUM(B65:E65)</f>
        <v>0</v>
      </c>
      <c r="G65" s="2"/>
      <c r="H65" s="15" t="n">
        <f aca="false">$I$44*((A65)^$K$44)</f>
        <v>12.2340557008429</v>
      </c>
      <c r="I65" s="17" t="n">
        <f aca="false">L24*$H65</f>
        <v>0</v>
      </c>
      <c r="J65" s="17" t="n">
        <f aca="false">M24*$H65</f>
        <v>0</v>
      </c>
      <c r="K65" s="17" t="n">
        <f aca="false">N24*$H65</f>
        <v>0</v>
      </c>
      <c r="L65" s="17" t="n">
        <f aca="false">O24*$H65</f>
        <v>0</v>
      </c>
      <c r="M65" s="38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5" t="n">
        <v>13.25</v>
      </c>
      <c r="B66" s="17" t="n">
        <f aca="false">L25*($A66)</f>
        <v>0</v>
      </c>
      <c r="C66" s="17" t="n">
        <f aca="false">M25*($A66)</f>
        <v>52166.16425</v>
      </c>
      <c r="D66" s="17" t="n">
        <f aca="false">N25*($A66)</f>
        <v>0</v>
      </c>
      <c r="E66" s="17" t="n">
        <f aca="false">O25*($A66)</f>
        <v>0</v>
      </c>
      <c r="F66" s="14" t="n">
        <f aca="false">SUM(B66:E66)</f>
        <v>52166.16425</v>
      </c>
      <c r="G66" s="2"/>
      <c r="H66" s="15" t="n">
        <f aca="false">$I$44*((A66)^$K$44)</f>
        <v>13.8415737456431</v>
      </c>
      <c r="I66" s="17" t="n">
        <f aca="false">L25*$H66</f>
        <v>0</v>
      </c>
      <c r="J66" s="17" t="n">
        <f aca="false">M25*$H66</f>
        <v>54495.2309051854</v>
      </c>
      <c r="K66" s="17" t="n">
        <f aca="false">N25*$H66</f>
        <v>0</v>
      </c>
      <c r="L66" s="17" t="n">
        <f aca="false">O25*$H66</f>
        <v>0</v>
      </c>
      <c r="M66" s="38" t="n">
        <f aca="false">SUM(I66:L66)</f>
        <v>54495.2309051854</v>
      </c>
      <c r="N66" s="4"/>
      <c r="O66" s="4"/>
      <c r="P66" s="4"/>
    </row>
    <row r="67" customFormat="false" ht="12.75" hidden="false" customHeight="false" outlineLevel="0" collapsed="false">
      <c r="A67" s="15" t="n">
        <v>13.75</v>
      </c>
      <c r="B67" s="17" t="n">
        <f aca="false">L26*($A67)</f>
        <v>0</v>
      </c>
      <c r="C67" s="17" t="n">
        <f aca="false">M26*($A67)</f>
        <v>0</v>
      </c>
      <c r="D67" s="17" t="n">
        <f aca="false">N26*($A67)</f>
        <v>0</v>
      </c>
      <c r="E67" s="17" t="n">
        <f aca="false">O26*($A67)</f>
        <v>0</v>
      </c>
      <c r="F67" s="14" t="n">
        <f aca="false">SUM(B67:E67)</f>
        <v>0</v>
      </c>
      <c r="G67" s="2"/>
      <c r="H67" s="15" t="n">
        <f aca="false">$I$44*((A67)^$K$44)</f>
        <v>15.588857391837</v>
      </c>
      <c r="I67" s="17" t="n">
        <f aca="false">L26*$H67</f>
        <v>0</v>
      </c>
      <c r="J67" s="17" t="n">
        <f aca="false">M26*$H67</f>
        <v>0</v>
      </c>
      <c r="K67" s="17" t="n">
        <f aca="false">N26*$H67</f>
        <v>0</v>
      </c>
      <c r="L67" s="17" t="n">
        <f aca="false">O26*$H67</f>
        <v>0</v>
      </c>
      <c r="M67" s="38" t="n">
        <f aca="false">SUM(I67:L67)</f>
        <v>0</v>
      </c>
      <c r="N67" s="4"/>
      <c r="O67" s="4"/>
      <c r="P67" s="4"/>
    </row>
    <row r="68" customFormat="false" ht="12.75" hidden="false" customHeight="false" outlineLevel="0" collapsed="false">
      <c r="A68" s="15" t="n">
        <v>14.25</v>
      </c>
      <c r="B68" s="17" t="n">
        <f aca="false">L27*($A68)</f>
        <v>0</v>
      </c>
      <c r="C68" s="17" t="n">
        <f aca="false">M27*($A68)</f>
        <v>36794.982</v>
      </c>
      <c r="D68" s="17" t="n">
        <f aca="false">N27*($A68)</f>
        <v>0</v>
      </c>
      <c r="E68" s="17" t="n">
        <f aca="false">O27*($A68)</f>
        <v>0</v>
      </c>
      <c r="F68" s="14" t="n">
        <f aca="false">SUM(B68:E68)</f>
        <v>36794.982</v>
      </c>
      <c r="G68" s="2"/>
      <c r="H68" s="15" t="n">
        <f aca="false">$I$44*((A68)^$K$44)</f>
        <v>17.482309790056</v>
      </c>
      <c r="I68" s="17" t="n">
        <f aca="false">L27*$H68</f>
        <v>0</v>
      </c>
      <c r="J68" s="17" t="n">
        <f aca="false">M27*$H68</f>
        <v>45141.1420381427</v>
      </c>
      <c r="K68" s="17" t="n">
        <f aca="false">N27*$H68</f>
        <v>0</v>
      </c>
      <c r="L68" s="17" t="n">
        <f aca="false">O27*$H68</f>
        <v>0</v>
      </c>
      <c r="M68" s="38" t="n">
        <f aca="false">SUM(I68:L68)</f>
        <v>45141.1420381427</v>
      </c>
      <c r="N68" s="4"/>
      <c r="O68" s="4"/>
      <c r="P68" s="4"/>
    </row>
    <row r="69" customFormat="false" ht="12.75" hidden="false" customHeight="false" outlineLevel="0" collapsed="false">
      <c r="A69" s="15" t="n">
        <v>14.75</v>
      </c>
      <c r="B69" s="17" t="n">
        <f aca="false">L28*($A69)</f>
        <v>0</v>
      </c>
      <c r="C69" s="17" t="n">
        <f aca="false">M28*($A69)</f>
        <v>0</v>
      </c>
      <c r="D69" s="17" t="n">
        <f aca="false">N28*($A69)</f>
        <v>0</v>
      </c>
      <c r="E69" s="17" t="n">
        <f aca="false">O28*($A69)</f>
        <v>0</v>
      </c>
      <c r="F69" s="14" t="n">
        <f aca="false">SUM(B69:E69)</f>
        <v>0</v>
      </c>
      <c r="G69" s="2"/>
      <c r="H69" s="15" t="n">
        <f aca="false">$I$44*((A69)^$K$44)</f>
        <v>19.5283830490841</v>
      </c>
      <c r="I69" s="17" t="n">
        <f aca="false">L28*$H69</f>
        <v>0</v>
      </c>
      <c r="J69" s="17" t="n">
        <f aca="false">M28*$H69</f>
        <v>0</v>
      </c>
      <c r="K69" s="17" t="n">
        <f aca="false">N28*$H69</f>
        <v>0</v>
      </c>
      <c r="L69" s="17" t="n">
        <f aca="false">O28*$H69</f>
        <v>0</v>
      </c>
      <c r="M69" s="38" t="n">
        <f aca="false">SUM(I69:L69)</f>
        <v>0</v>
      </c>
      <c r="N69" s="4"/>
      <c r="O69" s="4"/>
      <c r="P69" s="4"/>
    </row>
    <row r="70" customFormat="false" ht="12.75" hidden="false" customHeight="false" outlineLevel="0" collapsed="false">
      <c r="A70" s="15" t="n">
        <v>15.25</v>
      </c>
      <c r="B70" s="17" t="n">
        <f aca="false">L29*($A70)</f>
        <v>0</v>
      </c>
      <c r="C70" s="17" t="n">
        <f aca="false">M29*($A70)</f>
        <v>2711.488125</v>
      </c>
      <c r="D70" s="17" t="n">
        <f aca="false">N29*($A70)</f>
        <v>2711.488125</v>
      </c>
      <c r="E70" s="17" t="n">
        <f aca="false">O29*($A70)</f>
        <v>0</v>
      </c>
      <c r="F70" s="14" t="n">
        <f aca="false">SUM(B70:E70)</f>
        <v>5422.97625</v>
      </c>
      <c r="G70" s="2"/>
      <c r="H70" s="15" t="n">
        <f aca="false">$I$44*((A70)^$K$44)</f>
        <v>21.7335768716311</v>
      </c>
      <c r="I70" s="17" t="n">
        <f aca="false">L29*$H70</f>
        <v>0</v>
      </c>
      <c r="J70" s="17" t="n">
        <f aca="false">M29*$H70</f>
        <v>3864.28430171818</v>
      </c>
      <c r="K70" s="17" t="n">
        <f aca="false">N29*$H70</f>
        <v>3864.28430171818</v>
      </c>
      <c r="L70" s="17" t="n">
        <f aca="false">O29*$H70</f>
        <v>0</v>
      </c>
      <c r="M70" s="38" t="n">
        <f aca="false">SUM(I70:L70)</f>
        <v>7728.56860343637</v>
      </c>
      <c r="N70" s="4"/>
      <c r="O70" s="4"/>
      <c r="P70" s="4"/>
    </row>
    <row r="71" customFormat="false" ht="12.75" hidden="false" customHeight="false" outlineLevel="0" collapsed="false">
      <c r="A71" s="15" t="n">
        <v>15.75</v>
      </c>
      <c r="B71" s="17" t="n">
        <f aca="false">L30*($A71)</f>
        <v>0</v>
      </c>
      <c r="C71" s="17" t="n">
        <f aca="false">M30*($A71)</f>
        <v>0</v>
      </c>
      <c r="D71" s="17" t="n">
        <f aca="false">N30*($A71)</f>
        <v>0</v>
      </c>
      <c r="E71" s="17" t="n">
        <f aca="false">O30*($A71)</f>
        <v>0</v>
      </c>
      <c r="F71" s="14" t="n">
        <f aca="false">SUM(B71:E71)</f>
        <v>0</v>
      </c>
      <c r="G71" s="2"/>
      <c r="H71" s="15" t="n">
        <f aca="false">$I$44*((A71)^$K$44)</f>
        <v>24.1044372733047</v>
      </c>
      <c r="I71" s="17" t="n">
        <f aca="false">L30*$H71</f>
        <v>0</v>
      </c>
      <c r="J71" s="17" t="n">
        <f aca="false">M30*$H71</f>
        <v>0</v>
      </c>
      <c r="K71" s="17" t="n">
        <f aca="false">N30*$H71</f>
        <v>0</v>
      </c>
      <c r="L71" s="17" t="n">
        <f aca="false">O30*$H71</f>
        <v>0</v>
      </c>
      <c r="M71" s="38" t="n">
        <f aca="false">SUM(I71:L71)</f>
        <v>0</v>
      </c>
      <c r="N71" s="4"/>
      <c r="O71" s="4"/>
      <c r="P71" s="4"/>
    </row>
    <row r="72" customFormat="false" ht="12.75" hidden="false" customHeight="false" outlineLevel="0" collapsed="false">
      <c r="A72" s="15" t="n">
        <v>16.25</v>
      </c>
      <c r="B72" s="17" t="n">
        <f aca="false">L31*($A72)</f>
        <v>0</v>
      </c>
      <c r="C72" s="17" t="n">
        <f aca="false">M31*($A72)</f>
        <v>1370.7565625</v>
      </c>
      <c r="D72" s="17" t="n">
        <f aca="false">N31*($A72)</f>
        <v>4112.2696875</v>
      </c>
      <c r="E72" s="17" t="n">
        <f aca="false">O31*($A72)</f>
        <v>0</v>
      </c>
      <c r="F72" s="14" t="n">
        <f aca="false">SUM(B72:E72)</f>
        <v>5483.02625</v>
      </c>
      <c r="G72" s="2"/>
      <c r="H72" s="15" t="n">
        <f aca="false">$I$44*((A72)^$K$44)</f>
        <v>26.6475553771317</v>
      </c>
      <c r="I72" s="17" t="n">
        <f aca="false">L31*$H72</f>
        <v>0</v>
      </c>
      <c r="J72" s="17" t="n">
        <f aca="false">M31*$H72</f>
        <v>2247.83454817141</v>
      </c>
      <c r="K72" s="17" t="n">
        <f aca="false">N31*$H72</f>
        <v>6743.50364451424</v>
      </c>
      <c r="L72" s="17" t="n">
        <f aca="false">O31*$H72</f>
        <v>0</v>
      </c>
      <c r="M72" s="38" t="n">
        <f aca="false">SUM(I72:L72)</f>
        <v>8991.33819268565</v>
      </c>
      <c r="N72" s="4"/>
      <c r="O72" s="4"/>
      <c r="P72" s="4"/>
    </row>
    <row r="73" customFormat="false" ht="12.75" hidden="false" customHeight="false" outlineLevel="0" collapsed="false">
      <c r="A73" s="15" t="n">
        <v>16.75</v>
      </c>
      <c r="B73" s="17" t="n">
        <f aca="false">L32*($A73)</f>
        <v>0</v>
      </c>
      <c r="C73" s="17" t="n">
        <f aca="false">M32*($A73)</f>
        <v>0</v>
      </c>
      <c r="D73" s="17" t="n">
        <f aca="false">N32*($A73)</f>
        <v>0</v>
      </c>
      <c r="E73" s="17" t="n">
        <f aca="false">O32*($A73)</f>
        <v>0</v>
      </c>
      <c r="F73" s="14" t="n">
        <f aca="false">SUM(B73:E73)</f>
        <v>0</v>
      </c>
      <c r="G73" s="2"/>
      <c r="H73" s="15" t="n">
        <f aca="false">$I$44*((A73)^$K$44)</f>
        <v>29.3695662769036</v>
      </c>
      <c r="I73" s="17" t="n">
        <f aca="false">L32*$H73</f>
        <v>0</v>
      </c>
      <c r="J73" s="17" t="n">
        <f aca="false">M32*$H73</f>
        <v>0</v>
      </c>
      <c r="K73" s="17" t="n">
        <f aca="false">N32*$H73</f>
        <v>0</v>
      </c>
      <c r="L73" s="17" t="n">
        <f aca="false">O32*$H73</f>
        <v>0</v>
      </c>
      <c r="M73" s="38" t="n">
        <f aca="false">SUM(I73:L73)</f>
        <v>0</v>
      </c>
      <c r="N73" s="4"/>
      <c r="O73" s="4"/>
      <c r="P73" s="4"/>
    </row>
    <row r="74" customFormat="false" ht="12.75" hidden="false" customHeight="false" outlineLevel="0" collapsed="false">
      <c r="A74" s="15" t="n">
        <v>17.25</v>
      </c>
      <c r="B74" s="17" t="n">
        <f aca="false">L33*($A74)</f>
        <v>0</v>
      </c>
      <c r="C74" s="17" t="n">
        <f aca="false">M33*($A74)</f>
        <v>0</v>
      </c>
      <c r="D74" s="17" t="n">
        <f aca="false">N33*($A74)</f>
        <v>0</v>
      </c>
      <c r="E74" s="17" t="n">
        <f aca="false">O33*($A74)</f>
        <v>0</v>
      </c>
      <c r="F74" s="14" t="n">
        <f aca="false">SUM(B74:E74)</f>
        <v>0</v>
      </c>
      <c r="G74" s="2"/>
      <c r="H74" s="15" t="n">
        <f aca="false">$I$44*((A74)^$K$44)</f>
        <v>32.2771479634097</v>
      </c>
      <c r="I74" s="17" t="n">
        <f aca="false">L33*$H74</f>
        <v>0</v>
      </c>
      <c r="J74" s="17" t="n">
        <f aca="false">M33*$H74</f>
        <v>0</v>
      </c>
      <c r="K74" s="17" t="n">
        <f aca="false">N33*$H74</f>
        <v>0</v>
      </c>
      <c r="L74" s="17" t="n">
        <f aca="false">O33*$H74</f>
        <v>0</v>
      </c>
      <c r="M74" s="38" t="n">
        <f aca="false">SUM(I74:L74)</f>
        <v>0</v>
      </c>
      <c r="N74" s="4"/>
      <c r="O74" s="4"/>
      <c r="P74" s="4"/>
    </row>
    <row r="75" customFormat="false" ht="12.75" hidden="false" customHeight="false" outlineLevel="0" collapsed="false">
      <c r="A75" s="15" t="n">
        <v>17.75</v>
      </c>
      <c r="B75" s="17" t="n">
        <f aca="false">L34*($A75)</f>
        <v>0</v>
      </c>
      <c r="C75" s="17" t="n">
        <f aca="false">M34*($A75)</f>
        <v>0</v>
      </c>
      <c r="D75" s="17" t="n">
        <f aca="false">N34*($A75)</f>
        <v>0</v>
      </c>
      <c r="E75" s="17" t="n">
        <f aca="false">O34*($A75)</f>
        <v>0</v>
      </c>
      <c r="F75" s="14" t="n">
        <f aca="false">SUM(B75:E75)</f>
        <v>0</v>
      </c>
      <c r="G75" s="2"/>
      <c r="H75" s="15" t="n">
        <f aca="false">$I$44*((A75)^$K$44)</f>
        <v>35.3770203082968</v>
      </c>
      <c r="I75" s="17" t="n">
        <f aca="false">L34*$H75</f>
        <v>0</v>
      </c>
      <c r="J75" s="17" t="n">
        <f aca="false">M34*$H75</f>
        <v>0</v>
      </c>
      <c r="K75" s="17" t="n">
        <f aca="false">N34*$H75</f>
        <v>0</v>
      </c>
      <c r="L75" s="17" t="n">
        <f aca="false">O34*$H75</f>
        <v>0</v>
      </c>
      <c r="M75" s="38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5" t="n">
        <v>18.25</v>
      </c>
      <c r="B76" s="17" t="n">
        <f aca="false">L35*($A76)</f>
        <v>0</v>
      </c>
      <c r="C76" s="17" t="n">
        <f aca="false">M35*($A76)</f>
        <v>0</v>
      </c>
      <c r="D76" s="17" t="n">
        <f aca="false">N35*($A76)</f>
        <v>0</v>
      </c>
      <c r="E76" s="17" t="n">
        <f aca="false">O35*($A76)</f>
        <v>0</v>
      </c>
      <c r="F76" s="14" t="n">
        <f aca="false">SUM(B76:E76)</f>
        <v>0</v>
      </c>
      <c r="G76" s="2"/>
      <c r="H76" s="15" t="n">
        <f aca="false">$I$44*((A76)^$K$44)</f>
        <v>38.6759441008733</v>
      </c>
      <c r="I76" s="17" t="n">
        <f aca="false">L35*$H76</f>
        <v>0</v>
      </c>
      <c r="J76" s="17" t="n">
        <f aca="false">M35*$H76</f>
        <v>0</v>
      </c>
      <c r="K76" s="17" t="n">
        <f aca="false">N35*$H76</f>
        <v>0</v>
      </c>
      <c r="L76" s="17" t="n">
        <f aca="false">O35*$H76</f>
        <v>0</v>
      </c>
      <c r="M76" s="38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5" t="n">
        <v>18.75</v>
      </c>
      <c r="B77" s="17" t="n">
        <f aca="false">L36*($A77)</f>
        <v>0</v>
      </c>
      <c r="C77" s="17" t="n">
        <f aca="false">M36*($A77)</f>
        <v>0</v>
      </c>
      <c r="D77" s="17" t="n">
        <f aca="false">N36*($A77)</f>
        <v>0</v>
      </c>
      <c r="E77" s="17" t="n">
        <f aca="false">O36*($A77)</f>
        <v>0</v>
      </c>
      <c r="F77" s="14" t="n">
        <f aca="false">SUM(B77:E77)</f>
        <v>0</v>
      </c>
      <c r="G77" s="2"/>
      <c r="H77" s="15" t="n">
        <f aca="false">$I$44*((A77)^$K$44)</f>
        <v>42.1807201336804</v>
      </c>
      <c r="I77" s="17" t="n">
        <f aca="false">L36*$H77</f>
        <v>0</v>
      </c>
      <c r="J77" s="17" t="n">
        <f aca="false">M36*$H77</f>
        <v>0</v>
      </c>
      <c r="K77" s="17" t="n">
        <f aca="false">N36*$H77</f>
        <v>0</v>
      </c>
      <c r="L77" s="17" t="n">
        <f aca="false">O36*$H77</f>
        <v>0</v>
      </c>
      <c r="M77" s="38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5" t="n">
        <v>19.25</v>
      </c>
      <c r="B78" s="17" t="n">
        <f aca="false">L37*($A78)</f>
        <v>0</v>
      </c>
      <c r="C78" s="17" t="n">
        <f aca="false">M37*($A78)</f>
        <v>0</v>
      </c>
      <c r="D78" s="17" t="n">
        <f aca="false">N37*($A78)</f>
        <v>0</v>
      </c>
      <c r="E78" s="17" t="n">
        <f aca="false">O37*($A78)</f>
        <v>0</v>
      </c>
      <c r="F78" s="14" t="n">
        <f aca="false">SUM(B78:E78)</f>
        <v>0</v>
      </c>
      <c r="G78" s="2"/>
      <c r="H78" s="15" t="n">
        <f aca="false">$I$44*((A78)^$K$44)</f>
        <v>45.8981883330855</v>
      </c>
      <c r="I78" s="17" t="n">
        <f aca="false">L37*$H78</f>
        <v>0</v>
      </c>
      <c r="J78" s="17" t="n">
        <f aca="false">M37*$H78</f>
        <v>0</v>
      </c>
      <c r="K78" s="17" t="n">
        <f aca="false">N37*$H78</f>
        <v>0</v>
      </c>
      <c r="L78" s="17" t="n">
        <f aca="false">O37*$H78</f>
        <v>0</v>
      </c>
      <c r="M78" s="38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28" t="s">
        <v>7</v>
      </c>
      <c r="B79" s="29" t="n">
        <f aca="false">SUM(B47:B78)</f>
        <v>48421.768</v>
      </c>
      <c r="C79" s="29" t="n">
        <f aca="false">SUM(C47:C78)</f>
        <v>108607.5304375</v>
      </c>
      <c r="D79" s="29" t="n">
        <f aca="false">SUM(D47:D78)</f>
        <v>6823.7578125</v>
      </c>
      <c r="E79" s="29" t="n">
        <f aca="false">SUM(E47:E78)</f>
        <v>0</v>
      </c>
      <c r="F79" s="29" t="n">
        <f aca="false">SUM(F47:F78)</f>
        <v>163853.05625</v>
      </c>
      <c r="G79" s="14"/>
      <c r="H79" s="28" t="s">
        <v>7</v>
      </c>
      <c r="I79" s="29" t="n">
        <f aca="false">SUM(I47:I78)</f>
        <v>36597.5401199506</v>
      </c>
      <c r="J79" s="29" t="n">
        <f aca="false">SUM(J47:J78)</f>
        <v>119419.460848231</v>
      </c>
      <c r="K79" s="29" t="n">
        <f aca="false">SUM(K47:K78)</f>
        <v>10607.7879462324</v>
      </c>
      <c r="L79" s="29" t="n">
        <f aca="false">SUM(L47:L78)</f>
        <v>0</v>
      </c>
      <c r="M79" s="29" t="n">
        <f aca="false">SUM(M47:M78)</f>
        <v>166624.788914414</v>
      </c>
      <c r="N79" s="4"/>
      <c r="O79" s="4"/>
      <c r="P79" s="4"/>
    </row>
    <row r="80" customFormat="false" ht="12.75" hidden="false" customHeight="false" outlineLevel="0" collapsed="false">
      <c r="A80" s="7" t="s">
        <v>13</v>
      </c>
      <c r="B80" s="30" t="n">
        <f aca="false">IF(L38&gt;0,B79/L38,0)</f>
        <v>11.2646276620493</v>
      </c>
      <c r="C80" s="30" t="n">
        <f aca="false">IF(M38&gt;0,C79/M38,0)</f>
        <v>13.4884824062803</v>
      </c>
      <c r="D80" s="30" t="n">
        <f aca="false">IF(N38&gt;0,D79/N38,0)</f>
        <v>15.837336179931</v>
      </c>
      <c r="E80" s="30" t="n">
        <f aca="false">IF(O38&gt;0,E79/O38,0)</f>
        <v>0</v>
      </c>
      <c r="F80" s="30" t="n">
        <f aca="false">IF(P38&gt;0,F79/P38,0)</f>
        <v>12.819743856359</v>
      </c>
      <c r="G80" s="14"/>
      <c r="H80" s="7" t="s">
        <v>13</v>
      </c>
      <c r="I80" s="30" t="n">
        <f aca="false">IF(L38&gt;0,I79/L38,0)</f>
        <v>8.5138911656046</v>
      </c>
      <c r="J80" s="30" t="n">
        <f aca="false">IF(M38&gt;0,J79/M38,0)</f>
        <v>14.8312671334129</v>
      </c>
      <c r="K80" s="30" t="n">
        <f aca="false">IF(N38&gt;0,K79/N38,0)</f>
        <v>24.6197342353147</v>
      </c>
      <c r="L80" s="30" t="n">
        <f aca="false">IF(O38&gt;0,L79/O38,0)</f>
        <v>0</v>
      </c>
      <c r="M80" s="30" t="n">
        <f aca="false">IF(P38&gt;0,M79/P38,0)</f>
        <v>13.0366022025461</v>
      </c>
      <c r="N80" s="4"/>
      <c r="O80" s="4"/>
      <c r="P80" s="4"/>
    </row>
    <row r="81" customFormat="false" ht="12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4"/>
      <c r="O81" s="4"/>
      <c r="P81" s="4"/>
    </row>
    <row r="82" customFormat="false" ht="12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4"/>
      <c r="O82" s="4"/>
      <c r="P82" s="4"/>
    </row>
    <row r="83" customFormat="false" ht="12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4"/>
      <c r="O83" s="4"/>
      <c r="P83" s="4"/>
    </row>
    <row r="84" customFormat="false" ht="12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4"/>
      <c r="O84" s="4"/>
      <c r="P84" s="4"/>
    </row>
    <row r="85" customFormat="false" ht="14.1" hidden="false" customHeight="true" outlineLevel="0" collapsed="false">
      <c r="A85" s="39" t="s">
        <v>14</v>
      </c>
      <c r="B85" s="39"/>
      <c r="C85" s="39"/>
      <c r="D85" s="39"/>
      <c r="E85" s="39"/>
      <c r="F85" s="2"/>
      <c r="G85" s="2"/>
      <c r="H85" s="2"/>
      <c r="I85" s="2"/>
      <c r="J85" s="2"/>
      <c r="K85" s="2"/>
      <c r="L85" s="2"/>
      <c r="M85" s="2"/>
      <c r="N85" s="4"/>
      <c r="O85" s="4"/>
      <c r="P85" s="4"/>
    </row>
    <row r="86" customFormat="false" ht="12.75" hidden="false" customHeight="true" outlineLevel="0" collapsed="false">
      <c r="A86" s="39"/>
      <c r="B86" s="39"/>
      <c r="C86" s="39"/>
      <c r="D86" s="39"/>
      <c r="E86" s="39"/>
      <c r="F86" s="2"/>
      <c r="G86" s="2"/>
      <c r="H86" s="2"/>
      <c r="I86" s="2"/>
      <c r="J86" s="2"/>
      <c r="K86" s="2"/>
      <c r="L86" s="2"/>
      <c r="M86" s="2"/>
      <c r="N86" s="4"/>
      <c r="O86" s="4"/>
      <c r="P86" s="4"/>
    </row>
    <row r="87" customFormat="false" ht="12.75" hidden="false" customHeight="false" outlineLevel="0" collapsed="false">
      <c r="A87" s="40"/>
      <c r="B87" s="40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4"/>
      <c r="O87" s="4"/>
      <c r="P87" s="4"/>
    </row>
    <row r="88" customFormat="false" ht="12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4"/>
      <c r="O88" s="4"/>
      <c r="P88" s="4"/>
    </row>
    <row r="89" customFormat="false" ht="12.75" hidden="false" customHeight="false" outlineLevel="0" collapsed="false">
      <c r="A89" s="41" t="s">
        <v>15</v>
      </c>
      <c r="B89" s="42" t="s">
        <v>16</v>
      </c>
      <c r="C89" s="42" t="s">
        <v>17</v>
      </c>
      <c r="D89" s="42" t="s">
        <v>18</v>
      </c>
      <c r="E89" s="42" t="s">
        <v>19</v>
      </c>
      <c r="F89" s="2"/>
      <c r="G89" s="2"/>
      <c r="H89" s="2"/>
      <c r="I89" s="2"/>
      <c r="J89" s="2"/>
      <c r="K89" s="2"/>
      <c r="L89" s="2"/>
      <c r="M89" s="2"/>
      <c r="N89" s="4"/>
      <c r="O89" s="4"/>
      <c r="P89" s="4"/>
    </row>
    <row r="90" customFormat="false" ht="12.75" hidden="false" customHeight="false" outlineLevel="0" collapsed="false">
      <c r="A90" s="41"/>
      <c r="B90" s="41"/>
      <c r="C90" s="41"/>
      <c r="D90" s="41"/>
      <c r="E90" s="42"/>
      <c r="F90" s="2"/>
      <c r="G90" s="2"/>
      <c r="H90" s="2"/>
      <c r="I90" s="2"/>
      <c r="J90" s="2"/>
      <c r="K90" s="2"/>
      <c r="L90" s="2"/>
      <c r="M90" s="2"/>
      <c r="N90" s="4"/>
      <c r="O90" s="4"/>
      <c r="P90" s="4"/>
    </row>
    <row r="91" customFormat="false" ht="12.75" hidden="false" customHeight="false" outlineLevel="0" collapsed="false">
      <c r="A91" s="2"/>
      <c r="B91" s="5"/>
      <c r="C91" s="5"/>
      <c r="D91" s="5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43" t="n">
        <v>0</v>
      </c>
      <c r="B92" s="44" t="n">
        <f aca="false">L$38</f>
        <v>4298.568</v>
      </c>
      <c r="C92" s="45" t="n">
        <f aca="false">$B$80</f>
        <v>11.3</v>
      </c>
      <c r="D92" s="45" t="n">
        <f aca="false">$I$80</f>
        <v>8.5</v>
      </c>
      <c r="E92" s="44" t="n">
        <f aca="false">B92*D92</f>
        <v>36537.828</v>
      </c>
      <c r="F92" s="2" t="n">
        <f aca="false">E92/1000</f>
        <v>36.537828</v>
      </c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43" t="n">
        <v>1</v>
      </c>
      <c r="B93" s="44" t="n">
        <f aca="false">M$38</f>
        <v>8051.87175</v>
      </c>
      <c r="C93" s="45" t="n">
        <f aca="false">$C$80</f>
        <v>13.5</v>
      </c>
      <c r="D93" s="45" t="n">
        <f aca="false">$J$80</f>
        <v>14.8</v>
      </c>
      <c r="E93" s="44" t="n">
        <f aca="false">B93*D93</f>
        <v>119167.7019</v>
      </c>
      <c r="F93" s="2" t="n">
        <f aca="false">E93/1000</f>
        <v>119.1677019</v>
      </c>
      <c r="G93" s="2"/>
      <c r="H93" s="2"/>
      <c r="I93" s="2"/>
      <c r="J93" s="2"/>
      <c r="K93" s="2"/>
      <c r="L93" s="2"/>
      <c r="M93" s="2"/>
      <c r="N93" s="2"/>
      <c r="O93" s="2"/>
      <c r="P93" s="4"/>
      <c r="Q93" s="4"/>
      <c r="R93" s="4"/>
    </row>
    <row r="94" customFormat="false" ht="12.75" hidden="false" customHeight="false" outlineLevel="0" collapsed="false">
      <c r="A94" s="43" t="n">
        <v>2</v>
      </c>
      <c r="B94" s="44" t="n">
        <f aca="false">N$38</f>
        <v>430.86525</v>
      </c>
      <c r="C94" s="45" t="n">
        <f aca="false">$D$80</f>
        <v>15.8</v>
      </c>
      <c r="D94" s="45" t="n">
        <f aca="false">$K$80</f>
        <v>24.6</v>
      </c>
      <c r="E94" s="44" t="n">
        <f aca="false">B94*D94</f>
        <v>10599.28515</v>
      </c>
      <c r="F94" s="2" t="n">
        <f aca="false">E94/1000</f>
        <v>10.59928515</v>
      </c>
      <c r="G94" s="2"/>
      <c r="H94" s="2"/>
      <c r="I94" s="2"/>
      <c r="J94" s="2"/>
      <c r="K94" s="2"/>
      <c r="L94" s="2"/>
      <c r="M94" s="2"/>
      <c r="N94" s="2"/>
      <c r="O94" s="2"/>
      <c r="P94" s="4"/>
      <c r="Q94" s="4"/>
      <c r="R94" s="4"/>
    </row>
    <row r="95" customFormat="false" ht="12.75" hidden="false" customHeight="false" outlineLevel="0" collapsed="false">
      <c r="A95" s="43" t="n">
        <v>3</v>
      </c>
      <c r="B95" s="44" t="n">
        <f aca="false">O$38</f>
        <v>0</v>
      </c>
      <c r="C95" s="45" t="n">
        <f aca="false">$E$80</f>
        <v>0</v>
      </c>
      <c r="D95" s="45" t="n">
        <f aca="false">$L$80</f>
        <v>0</v>
      </c>
      <c r="E95" s="44" t="n">
        <f aca="false">B95*D95</f>
        <v>0</v>
      </c>
      <c r="F95" s="2" t="n">
        <f aca="false">E95/1000</f>
        <v>0</v>
      </c>
      <c r="G95" s="2"/>
      <c r="H95" s="2"/>
      <c r="I95" s="2"/>
      <c r="J95" s="2"/>
      <c r="K95" s="2"/>
      <c r="L95" s="2"/>
      <c r="M95" s="2"/>
      <c r="N95" s="2"/>
      <c r="O95" s="2"/>
      <c r="P95" s="4"/>
      <c r="Q95" s="4"/>
      <c r="R95" s="4"/>
    </row>
    <row r="96" customFormat="false" ht="12.75" hidden="false" customHeight="false" outlineLevel="0" collapsed="false">
      <c r="A96" s="43" t="s">
        <v>7</v>
      </c>
      <c r="B96" s="44" t="n">
        <f aca="false">SUM(B92:B95)</f>
        <v>12781.305</v>
      </c>
      <c r="C96" s="45" t="n">
        <f aca="false">$F$80</f>
        <v>12.8</v>
      </c>
      <c r="D96" s="45" t="n">
        <f aca="false">$M$80</f>
        <v>13</v>
      </c>
      <c r="E96" s="44" t="n">
        <f aca="false">SUM(E92:E95)</f>
        <v>166304.81505</v>
      </c>
      <c r="F96" s="2" t="n">
        <f aca="false">E96/1000</f>
        <v>166.30481505</v>
      </c>
      <c r="G96" s="2"/>
      <c r="H96" s="2"/>
      <c r="I96" s="2"/>
      <c r="J96" s="2"/>
      <c r="K96" s="2"/>
      <c r="L96" s="2"/>
      <c r="M96" s="2"/>
      <c r="N96" s="2"/>
      <c r="O96" s="2"/>
      <c r="P96" s="4"/>
      <c r="Q96" s="4"/>
      <c r="R96" s="4"/>
    </row>
    <row r="97" customFormat="false" ht="12.75" hidden="false" customHeight="false" outlineLevel="0" collapsed="false">
      <c r="A97" s="43" t="s">
        <v>20</v>
      </c>
      <c r="B97" s="46" t="n">
        <f aca="false">$I$2</f>
        <v>220534.481</v>
      </c>
      <c r="C97" s="5"/>
      <c r="D97" s="5"/>
      <c r="E97" s="5"/>
      <c r="F97" s="2"/>
      <c r="G97" s="2"/>
      <c r="H97" s="2"/>
      <c r="I97" s="2"/>
      <c r="J97" s="2"/>
      <c r="K97" s="2"/>
      <c r="L97" s="2"/>
      <c r="M97" s="2"/>
      <c r="N97" s="2"/>
      <c r="O97" s="2"/>
      <c r="P97" s="4"/>
      <c r="Q97" s="4"/>
      <c r="R97" s="4"/>
    </row>
    <row r="98" customFormat="false" ht="22.5" hidden="false" customHeight="false" outlineLevel="0" collapsed="false">
      <c r="A98" s="47" t="s">
        <v>21</v>
      </c>
      <c r="B98" s="44" t="n">
        <f aca="false">IF(E96&gt;0,$I$2/E96,"")</f>
        <v>1.32609</v>
      </c>
      <c r="C98" s="5"/>
      <c r="D98" s="5"/>
      <c r="E98" s="5"/>
      <c r="F98" s="2"/>
      <c r="G98" s="2"/>
      <c r="H98" s="2"/>
      <c r="I98" s="2"/>
      <c r="J98" s="2"/>
      <c r="K98" s="2"/>
      <c r="L98" s="2"/>
      <c r="M98" s="2"/>
      <c r="N98" s="2"/>
      <c r="O98" s="2"/>
      <c r="P98" s="4"/>
      <c r="Q98" s="4"/>
      <c r="R98" s="4"/>
    </row>
  </sheetData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2017-12-13T11:57:55Z</dcterms:created>
  <dc:creator>Fernando Ramos</dc:creator>
  <dc:language>nl-NL</dc:language>
  <cp:lastModifiedBy>Fernando Ramos</cp:lastModifiedBy>
  <dcterms:modified xsi:type="dcterms:W3CDTF">2017-12-13T19:32:34Z</dcterms:modified>
  <cp:revision>0</cp:revision>
</cp:coreProperties>
</file>