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2"/>
  </bookViews>
  <sheets>
    <sheet name="POL01" sheetId="1" r:id="rId1"/>
    <sheet name="POL02" sheetId="2" r:id="rId2"/>
    <sheet name="POL03" sheetId="3" r:id="rId3"/>
    <sheet name="POL04" sheetId="4" r:id="rId4"/>
    <sheet name="POL05" sheetId="5" r:id="rId5"/>
    <sheet name="POL06" sheetId="6" r:id="rId6"/>
    <sheet name="POL07" sheetId="7" r:id="rId7"/>
    <sheet name="POL08" sheetId="8" r:id="rId8"/>
    <sheet name="POL09" sheetId="9" r:id="rId9"/>
    <sheet name="POL10" sheetId="10" r:id="rId10"/>
    <sheet name="SPAIN" sheetId="11" r:id="rId11"/>
    <sheet name="PORTUGAL" sheetId="12" r:id="rId12"/>
    <sheet name="GULF OF CADIZ" sheetId="13" r:id="rId13"/>
    <sheet name="PLANTILLA ALK" sheetId="14" r:id="rId14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7" i="14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N42"/>
  <c r="D88" s="1"/>
  <c r="L42"/>
  <c r="I88" s="1"/>
  <c r="F42"/>
  <c r="M42" s="1"/>
  <c r="N41"/>
  <c r="K87" s="1"/>
  <c r="M41"/>
  <c r="C87" s="1"/>
  <c r="L41"/>
  <c r="B87" s="1"/>
  <c r="F41"/>
  <c r="O41" s="1"/>
  <c r="N40"/>
  <c r="K86" s="1"/>
  <c r="L40"/>
  <c r="B86" s="1"/>
  <c r="F40"/>
  <c r="M40" s="1"/>
  <c r="N39"/>
  <c r="D85" s="1"/>
  <c r="M39"/>
  <c r="J85" s="1"/>
  <c r="L39"/>
  <c r="I85" s="1"/>
  <c r="F39"/>
  <c r="O39" s="1"/>
  <c r="N38"/>
  <c r="D84" s="1"/>
  <c r="L38"/>
  <c r="I84" s="1"/>
  <c r="F38"/>
  <c r="M38" s="1"/>
  <c r="N37"/>
  <c r="K83" s="1"/>
  <c r="M37"/>
  <c r="C83" s="1"/>
  <c r="L37"/>
  <c r="B83" s="1"/>
  <c r="F37"/>
  <c r="O37" s="1"/>
  <c r="N36"/>
  <c r="K82" s="1"/>
  <c r="L36"/>
  <c r="B82" s="1"/>
  <c r="F36"/>
  <c r="M36" s="1"/>
  <c r="N35"/>
  <c r="D81" s="1"/>
  <c r="M35"/>
  <c r="J81" s="1"/>
  <c r="L35"/>
  <c r="I81" s="1"/>
  <c r="F35"/>
  <c r="O35" s="1"/>
  <c r="N34"/>
  <c r="D80" s="1"/>
  <c r="L34"/>
  <c r="I80" s="1"/>
  <c r="F34"/>
  <c r="M34" s="1"/>
  <c r="N33"/>
  <c r="K79" s="1"/>
  <c r="M33"/>
  <c r="C79" s="1"/>
  <c r="L33"/>
  <c r="B79" s="1"/>
  <c r="F33"/>
  <c r="O33" s="1"/>
  <c r="N32"/>
  <c r="K78" s="1"/>
  <c r="L32"/>
  <c r="B78" s="1"/>
  <c r="F32"/>
  <c r="M32" s="1"/>
  <c r="N31"/>
  <c r="D77" s="1"/>
  <c r="M31"/>
  <c r="J77" s="1"/>
  <c r="L31"/>
  <c r="I77" s="1"/>
  <c r="F31"/>
  <c r="O31" s="1"/>
  <c r="N30"/>
  <c r="D76" s="1"/>
  <c r="L30"/>
  <c r="I76" s="1"/>
  <c r="F30"/>
  <c r="M30" s="1"/>
  <c r="N29"/>
  <c r="K75" s="1"/>
  <c r="M29"/>
  <c r="C75" s="1"/>
  <c r="L29"/>
  <c r="B75" s="1"/>
  <c r="F29"/>
  <c r="O29" s="1"/>
  <c r="N28"/>
  <c r="K74" s="1"/>
  <c r="L28"/>
  <c r="B74" s="1"/>
  <c r="F28"/>
  <c r="M28" s="1"/>
  <c r="N27"/>
  <c r="D73" s="1"/>
  <c r="M27"/>
  <c r="J73" s="1"/>
  <c r="L27"/>
  <c r="I73" s="1"/>
  <c r="F27"/>
  <c r="O27" s="1"/>
  <c r="N26"/>
  <c r="D72" s="1"/>
  <c r="L26"/>
  <c r="I72" s="1"/>
  <c r="F26"/>
  <c r="M26" s="1"/>
  <c r="N25"/>
  <c r="K71" s="1"/>
  <c r="M25"/>
  <c r="C71" s="1"/>
  <c r="L25"/>
  <c r="B71" s="1"/>
  <c r="F25"/>
  <c r="O25" s="1"/>
  <c r="N24"/>
  <c r="K70" s="1"/>
  <c r="L24"/>
  <c r="B70" s="1"/>
  <c r="F24"/>
  <c r="M24" s="1"/>
  <c r="N23"/>
  <c r="D69" s="1"/>
  <c r="M23"/>
  <c r="J69" s="1"/>
  <c r="L23"/>
  <c r="I69" s="1"/>
  <c r="F23"/>
  <c r="O23" s="1"/>
  <c r="N22"/>
  <c r="D68" s="1"/>
  <c r="L22"/>
  <c r="I68" s="1"/>
  <c r="F22"/>
  <c r="M22" s="1"/>
  <c r="N21"/>
  <c r="K67" s="1"/>
  <c r="M21"/>
  <c r="C67" s="1"/>
  <c r="L21"/>
  <c r="B67" s="1"/>
  <c r="F21"/>
  <c r="O21" s="1"/>
  <c r="N20"/>
  <c r="K66" s="1"/>
  <c r="L20"/>
  <c r="B66" s="1"/>
  <c r="F20"/>
  <c r="M20" s="1"/>
  <c r="N19"/>
  <c r="D65" s="1"/>
  <c r="M19"/>
  <c r="J65" s="1"/>
  <c r="L19"/>
  <c r="I65" s="1"/>
  <c r="F19"/>
  <c r="O19" s="1"/>
  <c r="N18"/>
  <c r="D64" s="1"/>
  <c r="L18"/>
  <c r="I64" s="1"/>
  <c r="F18"/>
  <c r="M18" s="1"/>
  <c r="N17"/>
  <c r="K63" s="1"/>
  <c r="M17"/>
  <c r="C63" s="1"/>
  <c r="L17"/>
  <c r="B63" s="1"/>
  <c r="F17"/>
  <c r="O17" s="1"/>
  <c r="N16"/>
  <c r="K62" s="1"/>
  <c r="L16"/>
  <c r="B62" s="1"/>
  <c r="F16"/>
  <c r="M16" s="1"/>
  <c r="N15"/>
  <c r="D61" s="1"/>
  <c r="M15"/>
  <c r="J61" s="1"/>
  <c r="L15"/>
  <c r="I61" s="1"/>
  <c r="F15"/>
  <c r="O15" s="1"/>
  <c r="N14"/>
  <c r="D60" s="1"/>
  <c r="L14"/>
  <c r="I60" s="1"/>
  <c r="F14"/>
  <c r="M14" s="1"/>
  <c r="N13"/>
  <c r="K59" s="1"/>
  <c r="M13"/>
  <c r="C59" s="1"/>
  <c r="L13"/>
  <c r="B59" s="1"/>
  <c r="F13"/>
  <c r="O13" s="1"/>
  <c r="N12"/>
  <c r="K58" s="1"/>
  <c r="L12"/>
  <c r="B58" s="1"/>
  <c r="F12"/>
  <c r="M12" s="1"/>
  <c r="N11"/>
  <c r="D57" s="1"/>
  <c r="M11"/>
  <c r="J57" s="1"/>
  <c r="L11"/>
  <c r="I57" s="1"/>
  <c r="F11"/>
  <c r="O11" s="1"/>
  <c r="N10"/>
  <c r="D56" s="1"/>
  <c r="L10"/>
  <c r="I56" s="1"/>
  <c r="F10"/>
  <c r="M10" s="1"/>
  <c r="N9"/>
  <c r="K55" s="1"/>
  <c r="M9"/>
  <c r="C55" s="1"/>
  <c r="L9"/>
  <c r="B55" s="1"/>
  <c r="F9"/>
  <c r="O9" s="1"/>
  <c r="N8"/>
  <c r="K54" s="1"/>
  <c r="L8"/>
  <c r="B54" s="1"/>
  <c r="F8"/>
  <c r="M8" s="1"/>
  <c r="N7"/>
  <c r="D53" s="1"/>
  <c r="M7"/>
  <c r="J53" s="1"/>
  <c r="L7"/>
  <c r="I53" s="1"/>
  <c r="F7"/>
  <c r="O7" s="1"/>
  <c r="N6"/>
  <c r="N43" s="1"/>
  <c r="L6"/>
  <c r="I52" s="1"/>
  <c r="F6"/>
  <c r="F43" s="1"/>
  <c r="B107" i="13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N42"/>
  <c r="L42"/>
  <c r="B88" s="1"/>
  <c r="F42"/>
  <c r="O42" s="1"/>
  <c r="N41"/>
  <c r="D87" s="1"/>
  <c r="M41"/>
  <c r="J87" s="1"/>
  <c r="L41"/>
  <c r="F41"/>
  <c r="O41" s="1"/>
  <c r="N40"/>
  <c r="L40"/>
  <c r="I86" s="1"/>
  <c r="F40"/>
  <c r="O40" s="1"/>
  <c r="N39"/>
  <c r="K85" s="1"/>
  <c r="M39"/>
  <c r="C85" s="1"/>
  <c r="L39"/>
  <c r="F39"/>
  <c r="O39" s="1"/>
  <c r="N38"/>
  <c r="L38"/>
  <c r="B84" s="1"/>
  <c r="F38"/>
  <c r="O38" s="1"/>
  <c r="L37"/>
  <c r="F37"/>
  <c r="O37" s="1"/>
  <c r="F36"/>
  <c r="O36" s="1"/>
  <c r="L35"/>
  <c r="F35"/>
  <c r="M35" s="1"/>
  <c r="F34"/>
  <c r="O34" s="1"/>
  <c r="N33"/>
  <c r="F33"/>
  <c r="M33" s="1"/>
  <c r="F32"/>
  <c r="O32" s="1"/>
  <c r="L31"/>
  <c r="F31"/>
  <c r="M31" s="1"/>
  <c r="F30"/>
  <c r="O30" s="1"/>
  <c r="F29"/>
  <c r="O29" s="1"/>
  <c r="N28"/>
  <c r="F28"/>
  <c r="L28" s="1"/>
  <c r="L27"/>
  <c r="F27"/>
  <c r="O27" s="1"/>
  <c r="F26"/>
  <c r="L26" s="1"/>
  <c r="M25"/>
  <c r="F25"/>
  <c r="O25" s="1"/>
  <c r="L24"/>
  <c r="F24"/>
  <c r="O24" s="1"/>
  <c r="F23"/>
  <c r="O23" s="1"/>
  <c r="L22"/>
  <c r="F22"/>
  <c r="F21"/>
  <c r="O21" s="1"/>
  <c r="F20"/>
  <c r="M19"/>
  <c r="F19"/>
  <c r="O19" s="1"/>
  <c r="F18"/>
  <c r="L18" s="1"/>
  <c r="N17"/>
  <c r="F17"/>
  <c r="O17" s="1"/>
  <c r="L16"/>
  <c r="F16"/>
  <c r="O16" s="1"/>
  <c r="N15"/>
  <c r="M15"/>
  <c r="F15"/>
  <c r="O15" s="1"/>
  <c r="L14"/>
  <c r="F14"/>
  <c r="N13"/>
  <c r="M13"/>
  <c r="F13"/>
  <c r="O13" s="1"/>
  <c r="F12"/>
  <c r="N11"/>
  <c r="M11"/>
  <c r="F11"/>
  <c r="O11" s="1"/>
  <c r="O10"/>
  <c r="F10"/>
  <c r="L10" s="1"/>
  <c r="N9"/>
  <c r="M9"/>
  <c r="F9"/>
  <c r="O9" s="1"/>
  <c r="O8"/>
  <c r="L8"/>
  <c r="F8"/>
  <c r="N7"/>
  <c r="M7"/>
  <c r="F7"/>
  <c r="O7" s="1"/>
  <c r="L6"/>
  <c r="F6"/>
  <c r="B107" i="12"/>
  <c r="L88"/>
  <c r="I88"/>
  <c r="M88" s="1"/>
  <c r="H88"/>
  <c r="C88"/>
  <c r="H87"/>
  <c r="J86"/>
  <c r="H86"/>
  <c r="B86"/>
  <c r="H85"/>
  <c r="I84"/>
  <c r="H84"/>
  <c r="C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I60"/>
  <c r="H60"/>
  <c r="C60"/>
  <c r="H59"/>
  <c r="J58"/>
  <c r="H58"/>
  <c r="B58"/>
  <c r="H57"/>
  <c r="L56"/>
  <c r="I56"/>
  <c r="M56" s="1"/>
  <c r="H56"/>
  <c r="C56"/>
  <c r="H55"/>
  <c r="J54"/>
  <c r="H54"/>
  <c r="B54"/>
  <c r="H53"/>
  <c r="I52"/>
  <c r="H52"/>
  <c r="C52"/>
  <c r="I43"/>
  <c r="E43"/>
  <c r="D43"/>
  <c r="C43"/>
  <c r="B43"/>
  <c r="N42"/>
  <c r="K88" s="1"/>
  <c r="M42"/>
  <c r="J88" s="1"/>
  <c r="L42"/>
  <c r="B88" s="1"/>
  <c r="F42"/>
  <c r="O42" s="1"/>
  <c r="E88" s="1"/>
  <c r="F41"/>
  <c r="N40"/>
  <c r="D86" s="1"/>
  <c r="M40"/>
  <c r="C86" s="1"/>
  <c r="L40"/>
  <c r="I86" s="1"/>
  <c r="F40"/>
  <c r="O40" s="1"/>
  <c r="F39"/>
  <c r="N38"/>
  <c r="K84" s="1"/>
  <c r="M38"/>
  <c r="J84" s="1"/>
  <c r="L38"/>
  <c r="B84" s="1"/>
  <c r="F38"/>
  <c r="O38" s="1"/>
  <c r="F37"/>
  <c r="F36"/>
  <c r="O36" s="1"/>
  <c r="F35"/>
  <c r="F34"/>
  <c r="O34" s="1"/>
  <c r="E80" s="1"/>
  <c r="F33"/>
  <c r="L32"/>
  <c r="I78" s="1"/>
  <c r="F32"/>
  <c r="O32" s="1"/>
  <c r="F31"/>
  <c r="L30"/>
  <c r="B76" s="1"/>
  <c r="F30"/>
  <c r="O30" s="1"/>
  <c r="F29"/>
  <c r="M28"/>
  <c r="C74" s="1"/>
  <c r="F28"/>
  <c r="O28" s="1"/>
  <c r="F27"/>
  <c r="F26"/>
  <c r="O26" s="1"/>
  <c r="E72" s="1"/>
  <c r="F25"/>
  <c r="F24"/>
  <c r="O24" s="1"/>
  <c r="F23"/>
  <c r="M22"/>
  <c r="J68" s="1"/>
  <c r="F22"/>
  <c r="O22" s="1"/>
  <c r="F21"/>
  <c r="N20"/>
  <c r="D66" s="1"/>
  <c r="F20"/>
  <c r="O20" s="1"/>
  <c r="F19"/>
  <c r="F18"/>
  <c r="O18" s="1"/>
  <c r="E64" s="1"/>
  <c r="F17"/>
  <c r="L16"/>
  <c r="I62" s="1"/>
  <c r="F16"/>
  <c r="O16" s="1"/>
  <c r="F15"/>
  <c r="N14"/>
  <c r="K60" s="1"/>
  <c r="M14"/>
  <c r="J60" s="1"/>
  <c r="L14"/>
  <c r="B60" s="1"/>
  <c r="F14"/>
  <c r="O14" s="1"/>
  <c r="F13"/>
  <c r="N12"/>
  <c r="D58" s="1"/>
  <c r="M12"/>
  <c r="C58" s="1"/>
  <c r="L12"/>
  <c r="I58" s="1"/>
  <c r="F12"/>
  <c r="O12" s="1"/>
  <c r="F11"/>
  <c r="N10"/>
  <c r="K56" s="1"/>
  <c r="M10"/>
  <c r="J56" s="1"/>
  <c r="L10"/>
  <c r="B56" s="1"/>
  <c r="F10"/>
  <c r="O10" s="1"/>
  <c r="E56" s="1"/>
  <c r="F9"/>
  <c r="N8"/>
  <c r="D54" s="1"/>
  <c r="M8"/>
  <c r="C54" s="1"/>
  <c r="L8"/>
  <c r="I54" s="1"/>
  <c r="F8"/>
  <c r="O8" s="1"/>
  <c r="F7"/>
  <c r="N6"/>
  <c r="K52" s="1"/>
  <c r="M6"/>
  <c r="L6"/>
  <c r="F6"/>
  <c r="O6" s="1"/>
  <c r="B107" i="11"/>
  <c r="J88"/>
  <c r="H88"/>
  <c r="H87"/>
  <c r="L86"/>
  <c r="H86"/>
  <c r="C86"/>
  <c r="H85"/>
  <c r="J84"/>
  <c r="H84"/>
  <c r="B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J61"/>
  <c r="H61"/>
  <c r="I60"/>
  <c r="H60"/>
  <c r="H59"/>
  <c r="C59"/>
  <c r="H58"/>
  <c r="B58"/>
  <c r="H57"/>
  <c r="I56"/>
  <c r="H56"/>
  <c r="D56"/>
  <c r="H55"/>
  <c r="K54"/>
  <c r="H54"/>
  <c r="B54"/>
  <c r="H53"/>
  <c r="I52"/>
  <c r="H52"/>
  <c r="I43"/>
  <c r="E43"/>
  <c r="D43"/>
  <c r="C43"/>
  <c r="B43"/>
  <c r="N42"/>
  <c r="M42"/>
  <c r="C88" s="1"/>
  <c r="F42"/>
  <c r="O42" s="1"/>
  <c r="L41"/>
  <c r="F41"/>
  <c r="M41" s="1"/>
  <c r="N40"/>
  <c r="M40"/>
  <c r="J86" s="1"/>
  <c r="F40"/>
  <c r="O40" s="1"/>
  <c r="E86" s="1"/>
  <c r="L39"/>
  <c r="F39"/>
  <c r="M39" s="1"/>
  <c r="N38"/>
  <c r="M38"/>
  <c r="C84" s="1"/>
  <c r="L38"/>
  <c r="I84" s="1"/>
  <c r="F38"/>
  <c r="O38" s="1"/>
  <c r="F37"/>
  <c r="M37" s="1"/>
  <c r="F36"/>
  <c r="O36" s="1"/>
  <c r="E82" s="1"/>
  <c r="L35"/>
  <c r="F35"/>
  <c r="M35" s="1"/>
  <c r="F34"/>
  <c r="O34" s="1"/>
  <c r="F33"/>
  <c r="M33" s="1"/>
  <c r="F32"/>
  <c r="O32" s="1"/>
  <c r="F31"/>
  <c r="M31" s="1"/>
  <c r="L30"/>
  <c r="I76" s="1"/>
  <c r="F30"/>
  <c r="O30" s="1"/>
  <c r="F29"/>
  <c r="M29" s="1"/>
  <c r="F28"/>
  <c r="O28" s="1"/>
  <c r="E74" s="1"/>
  <c r="L27"/>
  <c r="F27"/>
  <c r="M27" s="1"/>
  <c r="M26"/>
  <c r="C72" s="1"/>
  <c r="F26"/>
  <c r="O26" s="1"/>
  <c r="F25"/>
  <c r="M25" s="1"/>
  <c r="F24"/>
  <c r="O24" s="1"/>
  <c r="F23"/>
  <c r="M23" s="1"/>
  <c r="M22"/>
  <c r="C68" s="1"/>
  <c r="L22"/>
  <c r="I68" s="1"/>
  <c r="F22"/>
  <c r="O22" s="1"/>
  <c r="F21"/>
  <c r="M21" s="1"/>
  <c r="F20"/>
  <c r="O20" s="1"/>
  <c r="E66" s="1"/>
  <c r="L19"/>
  <c r="F19"/>
  <c r="M19" s="1"/>
  <c r="F18"/>
  <c r="O18" s="1"/>
  <c r="F17"/>
  <c r="M17" s="1"/>
  <c r="F16"/>
  <c r="O16" s="1"/>
  <c r="L15"/>
  <c r="F15"/>
  <c r="M15" s="1"/>
  <c r="N14"/>
  <c r="M14"/>
  <c r="J60" s="1"/>
  <c r="L14"/>
  <c r="B60" s="1"/>
  <c r="F14"/>
  <c r="O14" s="1"/>
  <c r="L13"/>
  <c r="F13"/>
  <c r="M13" s="1"/>
  <c r="N12"/>
  <c r="M12"/>
  <c r="C58" s="1"/>
  <c r="L12"/>
  <c r="I58" s="1"/>
  <c r="F12"/>
  <c r="O12" s="1"/>
  <c r="L11"/>
  <c r="F11"/>
  <c r="M11" s="1"/>
  <c r="C57" s="1"/>
  <c r="N10"/>
  <c r="K56" s="1"/>
  <c r="M10"/>
  <c r="J56" s="1"/>
  <c r="L10"/>
  <c r="B56" s="1"/>
  <c r="F10"/>
  <c r="O10" s="1"/>
  <c r="L9"/>
  <c r="F9"/>
  <c r="M9" s="1"/>
  <c r="N8"/>
  <c r="D54" s="1"/>
  <c r="M8"/>
  <c r="C54" s="1"/>
  <c r="L8"/>
  <c r="I54" s="1"/>
  <c r="F8"/>
  <c r="O8" s="1"/>
  <c r="L7"/>
  <c r="F7"/>
  <c r="N6"/>
  <c r="M6"/>
  <c r="L6"/>
  <c r="F6"/>
  <c r="O6" s="1"/>
  <c r="B107" i="10"/>
  <c r="H88"/>
  <c r="I87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C61"/>
  <c r="B61"/>
  <c r="H60"/>
  <c r="I59"/>
  <c r="H59"/>
  <c r="H58"/>
  <c r="H57"/>
  <c r="C57"/>
  <c r="B57"/>
  <c r="H56"/>
  <c r="I55"/>
  <c r="H55"/>
  <c r="H54"/>
  <c r="H53"/>
  <c r="C53"/>
  <c r="B53"/>
  <c r="H52"/>
  <c r="I43"/>
  <c r="E43"/>
  <c r="D43"/>
  <c r="C43"/>
  <c r="B43"/>
  <c r="F42"/>
  <c r="N41"/>
  <c r="M41"/>
  <c r="L41"/>
  <c r="B87" s="1"/>
  <c r="F41"/>
  <c r="O41" s="1"/>
  <c r="F40"/>
  <c r="N39"/>
  <c r="M39"/>
  <c r="L39"/>
  <c r="F39"/>
  <c r="O39" s="1"/>
  <c r="F38"/>
  <c r="L37"/>
  <c r="B83" s="1"/>
  <c r="F37"/>
  <c r="O37" s="1"/>
  <c r="F36"/>
  <c r="M35"/>
  <c r="L35"/>
  <c r="F35"/>
  <c r="O35" s="1"/>
  <c r="F34"/>
  <c r="N33"/>
  <c r="F33"/>
  <c r="O33" s="1"/>
  <c r="F32"/>
  <c r="F31"/>
  <c r="O31" s="1"/>
  <c r="F30"/>
  <c r="F29"/>
  <c r="O29" s="1"/>
  <c r="F28"/>
  <c r="F27"/>
  <c r="O27" s="1"/>
  <c r="F26"/>
  <c r="M25"/>
  <c r="L25"/>
  <c r="B71" s="1"/>
  <c r="F25"/>
  <c r="O25" s="1"/>
  <c r="F24"/>
  <c r="F23"/>
  <c r="O23" s="1"/>
  <c r="F22"/>
  <c r="L21"/>
  <c r="B67" s="1"/>
  <c r="F21"/>
  <c r="O21" s="1"/>
  <c r="F20"/>
  <c r="M19"/>
  <c r="J65" s="1"/>
  <c r="L19"/>
  <c r="I65" s="1"/>
  <c r="F19"/>
  <c r="O19" s="1"/>
  <c r="F18"/>
  <c r="N17"/>
  <c r="K63" s="1"/>
  <c r="F17"/>
  <c r="O17" s="1"/>
  <c r="F16"/>
  <c r="N15"/>
  <c r="D61" s="1"/>
  <c r="M15"/>
  <c r="J61" s="1"/>
  <c r="L15"/>
  <c r="I61" s="1"/>
  <c r="F15"/>
  <c r="O15" s="1"/>
  <c r="F14"/>
  <c r="N13"/>
  <c r="K59" s="1"/>
  <c r="M13"/>
  <c r="C59" s="1"/>
  <c r="L13"/>
  <c r="B59" s="1"/>
  <c r="F13"/>
  <c r="O13" s="1"/>
  <c r="F12"/>
  <c r="N11"/>
  <c r="D57" s="1"/>
  <c r="M11"/>
  <c r="J57" s="1"/>
  <c r="L11"/>
  <c r="I57" s="1"/>
  <c r="F11"/>
  <c r="O11" s="1"/>
  <c r="F10"/>
  <c r="N9"/>
  <c r="K55" s="1"/>
  <c r="M9"/>
  <c r="C55" s="1"/>
  <c r="L9"/>
  <c r="B55" s="1"/>
  <c r="F9"/>
  <c r="O9" s="1"/>
  <c r="F8"/>
  <c r="N7"/>
  <c r="D53" s="1"/>
  <c r="M7"/>
  <c r="J53" s="1"/>
  <c r="L7"/>
  <c r="I53" s="1"/>
  <c r="F7"/>
  <c r="O7" s="1"/>
  <c r="F6"/>
  <c r="B107" i="9"/>
  <c r="I88"/>
  <c r="H88"/>
  <c r="L87"/>
  <c r="H87"/>
  <c r="B87"/>
  <c r="H86"/>
  <c r="E86"/>
  <c r="B86"/>
  <c r="H85"/>
  <c r="I84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I60"/>
  <c r="H60"/>
  <c r="L59"/>
  <c r="H59"/>
  <c r="B59"/>
  <c r="H58"/>
  <c r="E58"/>
  <c r="B58"/>
  <c r="H57"/>
  <c r="I56"/>
  <c r="H56"/>
  <c r="L55"/>
  <c r="H55"/>
  <c r="B55"/>
  <c r="H54"/>
  <c r="E54"/>
  <c r="B54"/>
  <c r="H53"/>
  <c r="H52"/>
  <c r="I52" s="1"/>
  <c r="I43"/>
  <c r="E43"/>
  <c r="D43"/>
  <c r="C43"/>
  <c r="B43"/>
  <c r="N42"/>
  <c r="M42"/>
  <c r="L42"/>
  <c r="B88" s="1"/>
  <c r="F42"/>
  <c r="O42" s="1"/>
  <c r="E88" s="1"/>
  <c r="O41"/>
  <c r="E87" s="1"/>
  <c r="L41"/>
  <c r="I87" s="1"/>
  <c r="F41"/>
  <c r="N40"/>
  <c r="M40"/>
  <c r="L40"/>
  <c r="I86" s="1"/>
  <c r="F40"/>
  <c r="O40" s="1"/>
  <c r="L86" s="1"/>
  <c r="O39"/>
  <c r="L85" s="1"/>
  <c r="L39"/>
  <c r="B85" s="1"/>
  <c r="F39"/>
  <c r="N38"/>
  <c r="M38"/>
  <c r="L38"/>
  <c r="B84" s="1"/>
  <c r="F38"/>
  <c r="O38" s="1"/>
  <c r="E84" s="1"/>
  <c r="O37"/>
  <c r="E83" s="1"/>
  <c r="L37"/>
  <c r="I83" s="1"/>
  <c r="F37"/>
  <c r="N36"/>
  <c r="M36"/>
  <c r="L36"/>
  <c r="I82" s="1"/>
  <c r="F36"/>
  <c r="O36" s="1"/>
  <c r="L82" s="1"/>
  <c r="F35"/>
  <c r="L35" s="1"/>
  <c r="B81" s="1"/>
  <c r="M34"/>
  <c r="F34"/>
  <c r="O34" s="1"/>
  <c r="E80" s="1"/>
  <c r="F33"/>
  <c r="O33" s="1"/>
  <c r="N32"/>
  <c r="L32"/>
  <c r="I78" s="1"/>
  <c r="F32"/>
  <c r="O32" s="1"/>
  <c r="L78" s="1"/>
  <c r="F31"/>
  <c r="L31" s="1"/>
  <c r="B77" s="1"/>
  <c r="F30"/>
  <c r="O30" s="1"/>
  <c r="E76" s="1"/>
  <c r="F29"/>
  <c r="L29" s="1"/>
  <c r="I75" s="1"/>
  <c r="F28"/>
  <c r="O28" s="1"/>
  <c r="L74" s="1"/>
  <c r="F27"/>
  <c r="L27" s="1"/>
  <c r="B73" s="1"/>
  <c r="L26"/>
  <c r="B72" s="1"/>
  <c r="F26"/>
  <c r="O26" s="1"/>
  <c r="E72" s="1"/>
  <c r="L25"/>
  <c r="I71" s="1"/>
  <c r="F25"/>
  <c r="O25" s="1"/>
  <c r="L24"/>
  <c r="I70" s="1"/>
  <c r="F24"/>
  <c r="O24" s="1"/>
  <c r="L70" s="1"/>
  <c r="F23"/>
  <c r="L23" s="1"/>
  <c r="B69" s="1"/>
  <c r="F22"/>
  <c r="O22" s="1"/>
  <c r="E68" s="1"/>
  <c r="F21"/>
  <c r="O21" s="1"/>
  <c r="E67" s="1"/>
  <c r="F20"/>
  <c r="O20" s="1"/>
  <c r="L66" s="1"/>
  <c r="L19"/>
  <c r="B65" s="1"/>
  <c r="F19"/>
  <c r="O19" s="1"/>
  <c r="L65" s="1"/>
  <c r="M18"/>
  <c r="F18"/>
  <c r="O18" s="1"/>
  <c r="E64" s="1"/>
  <c r="F17"/>
  <c r="O17" s="1"/>
  <c r="F16"/>
  <c r="O16" s="1"/>
  <c r="L62" s="1"/>
  <c r="O15"/>
  <c r="L61" s="1"/>
  <c r="L15"/>
  <c r="B61" s="1"/>
  <c r="F15"/>
  <c r="N14"/>
  <c r="M14"/>
  <c r="L14"/>
  <c r="B60" s="1"/>
  <c r="F14"/>
  <c r="O14" s="1"/>
  <c r="E60" s="1"/>
  <c r="O13"/>
  <c r="E59" s="1"/>
  <c r="L13"/>
  <c r="I59" s="1"/>
  <c r="F13"/>
  <c r="N12"/>
  <c r="M12"/>
  <c r="L12"/>
  <c r="I58" s="1"/>
  <c r="F12"/>
  <c r="O12" s="1"/>
  <c r="L58" s="1"/>
  <c r="O11"/>
  <c r="L57" s="1"/>
  <c r="L11"/>
  <c r="B57" s="1"/>
  <c r="F11"/>
  <c r="N10"/>
  <c r="M10"/>
  <c r="L10"/>
  <c r="B56" s="1"/>
  <c r="F10"/>
  <c r="O10" s="1"/>
  <c r="E56" s="1"/>
  <c r="O9"/>
  <c r="E55" s="1"/>
  <c r="L9"/>
  <c r="I55" s="1"/>
  <c r="F9"/>
  <c r="N8"/>
  <c r="M8"/>
  <c r="L8"/>
  <c r="I54" s="1"/>
  <c r="F8"/>
  <c r="O8" s="1"/>
  <c r="L54" s="1"/>
  <c r="O7"/>
  <c r="L53" s="1"/>
  <c r="L7"/>
  <c r="B53" s="1"/>
  <c r="F7"/>
  <c r="N6"/>
  <c r="M6"/>
  <c r="L6"/>
  <c r="F6"/>
  <c r="O6" s="1"/>
  <c r="E52" s="1"/>
  <c r="B107" i="8"/>
  <c r="H88"/>
  <c r="H87"/>
  <c r="E87"/>
  <c r="H86"/>
  <c r="L85"/>
  <c r="K85"/>
  <c r="H85"/>
  <c r="C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C61"/>
  <c r="B61"/>
  <c r="H60"/>
  <c r="J59"/>
  <c r="I59"/>
  <c r="H59"/>
  <c r="E59"/>
  <c r="H58"/>
  <c r="H57"/>
  <c r="C57"/>
  <c r="B57"/>
  <c r="H56"/>
  <c r="J55"/>
  <c r="I55"/>
  <c r="H55"/>
  <c r="E55"/>
  <c r="H54"/>
  <c r="L53"/>
  <c r="K53"/>
  <c r="H53"/>
  <c r="C53"/>
  <c r="B53"/>
  <c r="F53" s="1"/>
  <c r="H52"/>
  <c r="I43"/>
  <c r="E43"/>
  <c r="D43"/>
  <c r="C43"/>
  <c r="B43"/>
  <c r="O42"/>
  <c r="L42"/>
  <c r="I88" s="1"/>
  <c r="F42"/>
  <c r="N41"/>
  <c r="K87" s="1"/>
  <c r="M41"/>
  <c r="C87" s="1"/>
  <c r="F41"/>
  <c r="O41" s="1"/>
  <c r="L87" s="1"/>
  <c r="O40"/>
  <c r="L40"/>
  <c r="F40"/>
  <c r="N39"/>
  <c r="D85" s="1"/>
  <c r="M39"/>
  <c r="J85" s="1"/>
  <c r="F39"/>
  <c r="O39" s="1"/>
  <c r="E85" s="1"/>
  <c r="F38"/>
  <c r="M37"/>
  <c r="C83" s="1"/>
  <c r="F37"/>
  <c r="O37" s="1"/>
  <c r="L83" s="1"/>
  <c r="F36"/>
  <c r="M35"/>
  <c r="J81" s="1"/>
  <c r="L35"/>
  <c r="B81" s="1"/>
  <c r="F35"/>
  <c r="O35" s="1"/>
  <c r="E81" s="1"/>
  <c r="F34"/>
  <c r="N33"/>
  <c r="M33"/>
  <c r="C79" s="1"/>
  <c r="F33"/>
  <c r="O33" s="1"/>
  <c r="L79" s="1"/>
  <c r="F32"/>
  <c r="F31"/>
  <c r="O31" s="1"/>
  <c r="E77" s="1"/>
  <c r="F30"/>
  <c r="L29"/>
  <c r="B75" s="1"/>
  <c r="F29"/>
  <c r="O29" s="1"/>
  <c r="L75" s="1"/>
  <c r="F28"/>
  <c r="F27"/>
  <c r="O27" s="1"/>
  <c r="E73" s="1"/>
  <c r="F26"/>
  <c r="F25"/>
  <c r="O25" s="1"/>
  <c r="L71" s="1"/>
  <c r="F24"/>
  <c r="F23"/>
  <c r="O23" s="1"/>
  <c r="E69" s="1"/>
  <c r="F22"/>
  <c r="L21"/>
  <c r="B67" s="1"/>
  <c r="F21"/>
  <c r="O21" s="1"/>
  <c r="L67" s="1"/>
  <c r="F20"/>
  <c r="M19"/>
  <c r="J65" s="1"/>
  <c r="F19"/>
  <c r="O19" s="1"/>
  <c r="E65" s="1"/>
  <c r="F18"/>
  <c r="N17"/>
  <c r="F17"/>
  <c r="O17" s="1"/>
  <c r="L63" s="1"/>
  <c r="F16"/>
  <c r="N15"/>
  <c r="D61" s="1"/>
  <c r="M15"/>
  <c r="J61" s="1"/>
  <c r="L15"/>
  <c r="F15"/>
  <c r="O15" s="1"/>
  <c r="E61" s="1"/>
  <c r="F14"/>
  <c r="N13"/>
  <c r="M13"/>
  <c r="C59" s="1"/>
  <c r="L13"/>
  <c r="B59" s="1"/>
  <c r="F13"/>
  <c r="O13" s="1"/>
  <c r="L59" s="1"/>
  <c r="F12"/>
  <c r="N11"/>
  <c r="D57" s="1"/>
  <c r="M11"/>
  <c r="J57" s="1"/>
  <c r="L11"/>
  <c r="F11"/>
  <c r="O11" s="1"/>
  <c r="E57" s="1"/>
  <c r="F10"/>
  <c r="N9"/>
  <c r="M9"/>
  <c r="C55" s="1"/>
  <c r="L9"/>
  <c r="B55" s="1"/>
  <c r="F9"/>
  <c r="O9" s="1"/>
  <c r="L55" s="1"/>
  <c r="F8"/>
  <c r="N7"/>
  <c r="D53" s="1"/>
  <c r="M7"/>
  <c r="J53" s="1"/>
  <c r="L7"/>
  <c r="F7"/>
  <c r="O7" s="1"/>
  <c r="E53" s="1"/>
  <c r="F6"/>
  <c r="B107" i="7"/>
  <c r="H88"/>
  <c r="H87"/>
  <c r="H86"/>
  <c r="H85"/>
  <c r="I84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C60"/>
  <c r="H59"/>
  <c r="H58"/>
  <c r="H57"/>
  <c r="H56"/>
  <c r="H55"/>
  <c r="H54"/>
  <c r="H53"/>
  <c r="H52"/>
  <c r="C52"/>
  <c r="I43"/>
  <c r="E43"/>
  <c r="D43"/>
  <c r="C43"/>
  <c r="B43"/>
  <c r="M42"/>
  <c r="L42"/>
  <c r="B88" s="1"/>
  <c r="F42"/>
  <c r="N42" s="1"/>
  <c r="N41"/>
  <c r="F41"/>
  <c r="M40"/>
  <c r="L40"/>
  <c r="F40"/>
  <c r="N40" s="1"/>
  <c r="F39"/>
  <c r="M38"/>
  <c r="L38"/>
  <c r="B84" s="1"/>
  <c r="F38"/>
  <c r="N38" s="1"/>
  <c r="F37"/>
  <c r="N37" s="1"/>
  <c r="D83" s="1"/>
  <c r="F36"/>
  <c r="N36" s="1"/>
  <c r="O35"/>
  <c r="F35"/>
  <c r="N35" s="1"/>
  <c r="K81" s="1"/>
  <c r="F34"/>
  <c r="N34" s="1"/>
  <c r="F33"/>
  <c r="N33" s="1"/>
  <c r="M32"/>
  <c r="L32"/>
  <c r="F32"/>
  <c r="N32" s="1"/>
  <c r="F31"/>
  <c r="L30"/>
  <c r="B76" s="1"/>
  <c r="F30"/>
  <c r="N30" s="1"/>
  <c r="F29"/>
  <c r="N29" s="1"/>
  <c r="D75" s="1"/>
  <c r="L28"/>
  <c r="F28"/>
  <c r="N28" s="1"/>
  <c r="F27"/>
  <c r="N27" s="1"/>
  <c r="K73" s="1"/>
  <c r="L26"/>
  <c r="B72" s="1"/>
  <c r="F26"/>
  <c r="N26" s="1"/>
  <c r="F25"/>
  <c r="N25" s="1"/>
  <c r="M24"/>
  <c r="L24"/>
  <c r="F24"/>
  <c r="N24" s="1"/>
  <c r="F23"/>
  <c r="M22"/>
  <c r="L22"/>
  <c r="B68" s="1"/>
  <c r="F22"/>
  <c r="N22" s="1"/>
  <c r="F21"/>
  <c r="N21" s="1"/>
  <c r="D67" s="1"/>
  <c r="F20"/>
  <c r="N20" s="1"/>
  <c r="N19"/>
  <c r="K65" s="1"/>
  <c r="F19"/>
  <c r="O19" s="1"/>
  <c r="L18"/>
  <c r="I64" s="1"/>
  <c r="F18"/>
  <c r="N18" s="1"/>
  <c r="F17"/>
  <c r="N17" s="1"/>
  <c r="M16"/>
  <c r="C62" s="1"/>
  <c r="L16"/>
  <c r="F16"/>
  <c r="N16" s="1"/>
  <c r="K62" s="1"/>
  <c r="F15"/>
  <c r="M14"/>
  <c r="J60" s="1"/>
  <c r="L14"/>
  <c r="I60" s="1"/>
  <c r="F14"/>
  <c r="N14" s="1"/>
  <c r="O13"/>
  <c r="L59" s="1"/>
  <c r="F13"/>
  <c r="N13" s="1"/>
  <c r="M12"/>
  <c r="C58" s="1"/>
  <c r="L12"/>
  <c r="B58" s="1"/>
  <c r="F12"/>
  <c r="N12" s="1"/>
  <c r="K58" s="1"/>
  <c r="O11"/>
  <c r="E57" s="1"/>
  <c r="N11"/>
  <c r="K57" s="1"/>
  <c r="F11"/>
  <c r="M10"/>
  <c r="L10"/>
  <c r="I56" s="1"/>
  <c r="F10"/>
  <c r="N10" s="1"/>
  <c r="D56" s="1"/>
  <c r="N9"/>
  <c r="F9"/>
  <c r="M8"/>
  <c r="C54" s="1"/>
  <c r="L8"/>
  <c r="F8"/>
  <c r="N8" s="1"/>
  <c r="K54" s="1"/>
  <c r="F7"/>
  <c r="M6"/>
  <c r="J52" s="1"/>
  <c r="L6"/>
  <c r="B52" s="1"/>
  <c r="F6"/>
  <c r="N6" s="1"/>
  <c r="B107" i="6"/>
  <c r="H88"/>
  <c r="H87"/>
  <c r="D87"/>
  <c r="H86"/>
  <c r="K85"/>
  <c r="J85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K61"/>
  <c r="H61"/>
  <c r="I60"/>
  <c r="H60"/>
  <c r="L59"/>
  <c r="H59"/>
  <c r="D59"/>
  <c r="H58"/>
  <c r="K57"/>
  <c r="H57"/>
  <c r="E57"/>
  <c r="I56"/>
  <c r="H56"/>
  <c r="H55"/>
  <c r="H54"/>
  <c r="K53"/>
  <c r="H53"/>
  <c r="H52"/>
  <c r="I43"/>
  <c r="E43"/>
  <c r="D43"/>
  <c r="C43"/>
  <c r="B43"/>
  <c r="O42"/>
  <c r="N42"/>
  <c r="K88" s="1"/>
  <c r="F42"/>
  <c r="M41"/>
  <c r="L41"/>
  <c r="B87" s="1"/>
  <c r="F41"/>
  <c r="N41" s="1"/>
  <c r="K87" s="1"/>
  <c r="N40"/>
  <c r="F40"/>
  <c r="M39"/>
  <c r="C85" s="1"/>
  <c r="L39"/>
  <c r="F39"/>
  <c r="N39" s="1"/>
  <c r="D85" s="1"/>
  <c r="F38"/>
  <c r="F37"/>
  <c r="N37" s="1"/>
  <c r="D83" s="1"/>
  <c r="F36"/>
  <c r="N36" s="1"/>
  <c r="F35"/>
  <c r="N35" s="1"/>
  <c r="D81" s="1"/>
  <c r="F34"/>
  <c r="N34" s="1"/>
  <c r="K80" s="1"/>
  <c r="M33"/>
  <c r="F33"/>
  <c r="N33" s="1"/>
  <c r="K79" s="1"/>
  <c r="N32"/>
  <c r="F32"/>
  <c r="F31"/>
  <c r="N31" s="1"/>
  <c r="D77" s="1"/>
  <c r="F30"/>
  <c r="F29"/>
  <c r="N29" s="1"/>
  <c r="F28"/>
  <c r="N28" s="1"/>
  <c r="F27"/>
  <c r="N27" s="1"/>
  <c r="D73" s="1"/>
  <c r="F26"/>
  <c r="L26" s="1"/>
  <c r="I72" s="1"/>
  <c r="F25"/>
  <c r="F24"/>
  <c r="F23"/>
  <c r="N23" s="1"/>
  <c r="D69" s="1"/>
  <c r="F22"/>
  <c r="L22" s="1"/>
  <c r="I68" s="1"/>
  <c r="L21"/>
  <c r="B67" s="1"/>
  <c r="F21"/>
  <c r="N21" s="1"/>
  <c r="K67" s="1"/>
  <c r="F20"/>
  <c r="L20" s="1"/>
  <c r="F19"/>
  <c r="N19" s="1"/>
  <c r="D65" s="1"/>
  <c r="F18"/>
  <c r="L18" s="1"/>
  <c r="I64" s="1"/>
  <c r="F17"/>
  <c r="F16"/>
  <c r="L15"/>
  <c r="F15"/>
  <c r="N15" s="1"/>
  <c r="D61" s="1"/>
  <c r="M14"/>
  <c r="F14"/>
  <c r="L14" s="1"/>
  <c r="O13"/>
  <c r="E59" s="1"/>
  <c r="M13"/>
  <c r="L13"/>
  <c r="B59" s="1"/>
  <c r="F13"/>
  <c r="N13" s="1"/>
  <c r="K59" s="1"/>
  <c r="O12"/>
  <c r="E58" s="1"/>
  <c r="N12"/>
  <c r="M12"/>
  <c r="F12"/>
  <c r="L12" s="1"/>
  <c r="O11"/>
  <c r="L57" s="1"/>
  <c r="M11"/>
  <c r="C57" s="1"/>
  <c r="F11"/>
  <c r="N11" s="1"/>
  <c r="D57" s="1"/>
  <c r="O10"/>
  <c r="N10"/>
  <c r="K56" s="1"/>
  <c r="F10"/>
  <c r="L10" s="1"/>
  <c r="F9"/>
  <c r="F8"/>
  <c r="L7"/>
  <c r="F7"/>
  <c r="N7" s="1"/>
  <c r="D53" s="1"/>
  <c r="M6"/>
  <c r="F6"/>
  <c r="B107" i="5"/>
  <c r="H88"/>
  <c r="J87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B61"/>
  <c r="H60"/>
  <c r="I59"/>
  <c r="H59"/>
  <c r="D59"/>
  <c r="H58"/>
  <c r="K57"/>
  <c r="H57"/>
  <c r="B57"/>
  <c r="H56"/>
  <c r="I55"/>
  <c r="H55"/>
  <c r="H54"/>
  <c r="H53"/>
  <c r="B53"/>
  <c r="H52"/>
  <c r="I43"/>
  <c r="E43"/>
  <c r="D43"/>
  <c r="C43"/>
  <c r="B43"/>
  <c r="O42"/>
  <c r="F42"/>
  <c r="M41"/>
  <c r="C87" s="1"/>
  <c r="L41"/>
  <c r="B87" s="1"/>
  <c r="F41"/>
  <c r="N41" s="1"/>
  <c r="F40"/>
  <c r="O40" s="1"/>
  <c r="M39"/>
  <c r="L39"/>
  <c r="B85" s="1"/>
  <c r="F39"/>
  <c r="N39" s="1"/>
  <c r="F38"/>
  <c r="O38" s="1"/>
  <c r="M37"/>
  <c r="L37"/>
  <c r="I83" s="1"/>
  <c r="F37"/>
  <c r="N37" s="1"/>
  <c r="F36"/>
  <c r="M35"/>
  <c r="J81" s="1"/>
  <c r="L35"/>
  <c r="B81" s="1"/>
  <c r="F35"/>
  <c r="N35" s="1"/>
  <c r="F34"/>
  <c r="O34" s="1"/>
  <c r="L80" s="1"/>
  <c r="F33"/>
  <c r="N33" s="1"/>
  <c r="K79" s="1"/>
  <c r="F32"/>
  <c r="O32" s="1"/>
  <c r="F31"/>
  <c r="N31" s="1"/>
  <c r="D77" s="1"/>
  <c r="F30"/>
  <c r="O30" s="1"/>
  <c r="M29"/>
  <c r="F29"/>
  <c r="N29" s="1"/>
  <c r="K75" s="1"/>
  <c r="F28"/>
  <c r="M27"/>
  <c r="F27"/>
  <c r="N27" s="1"/>
  <c r="D73" s="1"/>
  <c r="F26"/>
  <c r="O26" s="1"/>
  <c r="L72" s="1"/>
  <c r="F25"/>
  <c r="N25" s="1"/>
  <c r="K71" s="1"/>
  <c r="F24"/>
  <c r="O24" s="1"/>
  <c r="F23"/>
  <c r="N23" s="1"/>
  <c r="D69" s="1"/>
  <c r="F22"/>
  <c r="O22" s="1"/>
  <c r="F21"/>
  <c r="N21" s="1"/>
  <c r="K67" s="1"/>
  <c r="F20"/>
  <c r="F19"/>
  <c r="N19" s="1"/>
  <c r="D65" s="1"/>
  <c r="F18"/>
  <c r="O18" s="1"/>
  <c r="L64" s="1"/>
  <c r="F17"/>
  <c r="N17" s="1"/>
  <c r="K63" s="1"/>
  <c r="F16"/>
  <c r="O16" s="1"/>
  <c r="M15"/>
  <c r="L15"/>
  <c r="I61" s="1"/>
  <c r="F15"/>
  <c r="N15" s="1"/>
  <c r="D61" s="1"/>
  <c r="F14"/>
  <c r="O14" s="1"/>
  <c r="M13"/>
  <c r="L13"/>
  <c r="B59" s="1"/>
  <c r="F13"/>
  <c r="N13" s="1"/>
  <c r="K59" s="1"/>
  <c r="F12"/>
  <c r="M11"/>
  <c r="L11"/>
  <c r="I57" s="1"/>
  <c r="F11"/>
  <c r="N11" s="1"/>
  <c r="D57" s="1"/>
  <c r="O10"/>
  <c r="L56" s="1"/>
  <c r="F10"/>
  <c r="M9"/>
  <c r="L9"/>
  <c r="B55" s="1"/>
  <c r="F9"/>
  <c r="N9" s="1"/>
  <c r="K55" s="1"/>
  <c r="F8"/>
  <c r="O8" s="1"/>
  <c r="M7"/>
  <c r="L7"/>
  <c r="I53" s="1"/>
  <c r="F7"/>
  <c r="N7" s="1"/>
  <c r="D53" s="1"/>
  <c r="F6"/>
  <c r="O6" s="1"/>
  <c r="B107" i="4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E60"/>
  <c r="H59"/>
  <c r="H58"/>
  <c r="H57"/>
  <c r="H56"/>
  <c r="E56"/>
  <c r="H55"/>
  <c r="H54"/>
  <c r="H53"/>
  <c r="H52"/>
  <c r="E52"/>
  <c r="I43"/>
  <c r="E43"/>
  <c r="D43"/>
  <c r="C43"/>
  <c r="B43"/>
  <c r="O42"/>
  <c r="E88" s="1"/>
  <c r="M42"/>
  <c r="J88" s="1"/>
  <c r="F42"/>
  <c r="F41"/>
  <c r="O41" s="1"/>
  <c r="F40"/>
  <c r="M40" s="1"/>
  <c r="O39"/>
  <c r="F39"/>
  <c r="M39" s="1"/>
  <c r="O38"/>
  <c r="E84" s="1"/>
  <c r="M38"/>
  <c r="J84" s="1"/>
  <c r="F38"/>
  <c r="F37"/>
  <c r="F36"/>
  <c r="M36" s="1"/>
  <c r="F35"/>
  <c r="M35" s="1"/>
  <c r="M34"/>
  <c r="J80" s="1"/>
  <c r="F34"/>
  <c r="O34" s="1"/>
  <c r="E80" s="1"/>
  <c r="F33"/>
  <c r="F32"/>
  <c r="M32" s="1"/>
  <c r="O31"/>
  <c r="F31"/>
  <c r="M31" s="1"/>
  <c r="F30"/>
  <c r="M30" s="1"/>
  <c r="J76" s="1"/>
  <c r="F29"/>
  <c r="F28"/>
  <c r="M28" s="1"/>
  <c r="F27"/>
  <c r="M27" s="1"/>
  <c r="F26"/>
  <c r="M26" s="1"/>
  <c r="J72" s="1"/>
  <c r="F25"/>
  <c r="F24"/>
  <c r="M24" s="1"/>
  <c r="F23"/>
  <c r="M23" s="1"/>
  <c r="O22"/>
  <c r="L68" s="1"/>
  <c r="M22"/>
  <c r="J68" s="1"/>
  <c r="F22"/>
  <c r="F21"/>
  <c r="F20"/>
  <c r="M20" s="1"/>
  <c r="O19"/>
  <c r="F19"/>
  <c r="M19" s="1"/>
  <c r="F18"/>
  <c r="O18" s="1"/>
  <c r="F17"/>
  <c r="F16"/>
  <c r="M16" s="1"/>
  <c r="O15"/>
  <c r="F15"/>
  <c r="M15" s="1"/>
  <c r="O14"/>
  <c r="L60" s="1"/>
  <c r="M14"/>
  <c r="J60" s="1"/>
  <c r="F14"/>
  <c r="F13"/>
  <c r="F12"/>
  <c r="M12" s="1"/>
  <c r="O11"/>
  <c r="F11"/>
  <c r="M11" s="1"/>
  <c r="O10"/>
  <c r="L56" s="1"/>
  <c r="M10"/>
  <c r="J56" s="1"/>
  <c r="F10"/>
  <c r="F9"/>
  <c r="F8"/>
  <c r="M8" s="1"/>
  <c r="O7"/>
  <c r="F7"/>
  <c r="M7" s="1"/>
  <c r="O6"/>
  <c r="L52" s="1"/>
  <c r="M6"/>
  <c r="F6"/>
  <c r="B107" i="3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K61"/>
  <c r="H61"/>
  <c r="B61"/>
  <c r="H60"/>
  <c r="I59"/>
  <c r="H59"/>
  <c r="D59"/>
  <c r="H58"/>
  <c r="K57"/>
  <c r="H57"/>
  <c r="B57"/>
  <c r="H56"/>
  <c r="I55"/>
  <c r="H55"/>
  <c r="D55"/>
  <c r="H54"/>
  <c r="K53"/>
  <c r="H53"/>
  <c r="B53"/>
  <c r="H52"/>
  <c r="I43"/>
  <c r="E43"/>
  <c r="D43"/>
  <c r="C43"/>
  <c r="B43"/>
  <c r="F42"/>
  <c r="L42" s="1"/>
  <c r="N41"/>
  <c r="K87" s="1"/>
  <c r="M41"/>
  <c r="F41"/>
  <c r="O41" s="1"/>
  <c r="F40"/>
  <c r="L40" s="1"/>
  <c r="N39"/>
  <c r="K85" s="1"/>
  <c r="M39"/>
  <c r="L39"/>
  <c r="I85" s="1"/>
  <c r="F39"/>
  <c r="O39" s="1"/>
  <c r="F38"/>
  <c r="L38" s="1"/>
  <c r="F37"/>
  <c r="O37" s="1"/>
  <c r="O36"/>
  <c r="L82" s="1"/>
  <c r="F36"/>
  <c r="L36" s="1"/>
  <c r="L35"/>
  <c r="I81" s="1"/>
  <c r="F35"/>
  <c r="O35" s="1"/>
  <c r="F34"/>
  <c r="L34" s="1"/>
  <c r="M33"/>
  <c r="F33"/>
  <c r="O33" s="1"/>
  <c r="F32"/>
  <c r="L32" s="1"/>
  <c r="F31"/>
  <c r="O31" s="1"/>
  <c r="F30"/>
  <c r="L30" s="1"/>
  <c r="F29"/>
  <c r="O29" s="1"/>
  <c r="F28"/>
  <c r="L28" s="1"/>
  <c r="F27"/>
  <c r="O27" s="1"/>
  <c r="F26"/>
  <c r="L26" s="1"/>
  <c r="F25"/>
  <c r="O25" s="1"/>
  <c r="F24"/>
  <c r="L24" s="1"/>
  <c r="F23"/>
  <c r="O23" s="1"/>
  <c r="F22"/>
  <c r="L22" s="1"/>
  <c r="L21"/>
  <c r="I67" s="1"/>
  <c r="F21"/>
  <c r="O21" s="1"/>
  <c r="F20"/>
  <c r="L20" s="1"/>
  <c r="M19"/>
  <c r="J65" s="1"/>
  <c r="L19"/>
  <c r="B65" s="1"/>
  <c r="F19"/>
  <c r="O19" s="1"/>
  <c r="F18"/>
  <c r="L18" s="1"/>
  <c r="N17"/>
  <c r="K63" s="1"/>
  <c r="M17"/>
  <c r="J63" s="1"/>
  <c r="F17"/>
  <c r="O17" s="1"/>
  <c r="F16"/>
  <c r="L16" s="1"/>
  <c r="N15"/>
  <c r="D61" s="1"/>
  <c r="M15"/>
  <c r="C61" s="1"/>
  <c r="L15"/>
  <c r="I61" s="1"/>
  <c r="F15"/>
  <c r="O15" s="1"/>
  <c r="F14"/>
  <c r="L14" s="1"/>
  <c r="N13"/>
  <c r="K59" s="1"/>
  <c r="M13"/>
  <c r="J59" s="1"/>
  <c r="L13"/>
  <c r="B59" s="1"/>
  <c r="F13"/>
  <c r="O13" s="1"/>
  <c r="F12"/>
  <c r="L12" s="1"/>
  <c r="N11"/>
  <c r="D57" s="1"/>
  <c r="M11"/>
  <c r="C57" s="1"/>
  <c r="L11"/>
  <c r="I57" s="1"/>
  <c r="F11"/>
  <c r="O11" s="1"/>
  <c r="F10"/>
  <c r="L10" s="1"/>
  <c r="N9"/>
  <c r="K55" s="1"/>
  <c r="M9"/>
  <c r="J55" s="1"/>
  <c r="L9"/>
  <c r="B55" s="1"/>
  <c r="F9"/>
  <c r="O9" s="1"/>
  <c r="F8"/>
  <c r="L8" s="1"/>
  <c r="N7"/>
  <c r="D53" s="1"/>
  <c r="M7"/>
  <c r="C53" s="1"/>
  <c r="L7"/>
  <c r="I53" s="1"/>
  <c r="F7"/>
  <c r="O7" s="1"/>
  <c r="F6"/>
  <c r="L6" s="1"/>
  <c r="B107" i="2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I60" s="1"/>
  <c r="H59"/>
  <c r="H58"/>
  <c r="B58"/>
  <c r="H57"/>
  <c r="H56"/>
  <c r="I56" s="1"/>
  <c r="H55"/>
  <c r="H54"/>
  <c r="B54"/>
  <c r="H53"/>
  <c r="H52"/>
  <c r="I52" s="1"/>
  <c r="I43"/>
  <c r="E43"/>
  <c r="D43"/>
  <c r="C43"/>
  <c r="B43"/>
  <c r="N42"/>
  <c r="D88" s="1"/>
  <c r="M42"/>
  <c r="C88" s="1"/>
  <c r="F42"/>
  <c r="O42" s="1"/>
  <c r="F41"/>
  <c r="L41" s="1"/>
  <c r="N40"/>
  <c r="K86" s="1"/>
  <c r="M40"/>
  <c r="C86" s="1"/>
  <c r="F40"/>
  <c r="O40" s="1"/>
  <c r="F39"/>
  <c r="L39" s="1"/>
  <c r="N38"/>
  <c r="D84" s="1"/>
  <c r="M38"/>
  <c r="C84" s="1"/>
  <c r="F38"/>
  <c r="O38" s="1"/>
  <c r="F37"/>
  <c r="L37" s="1"/>
  <c r="F36"/>
  <c r="O36" s="1"/>
  <c r="F35"/>
  <c r="L35" s="1"/>
  <c r="F34"/>
  <c r="O34" s="1"/>
  <c r="F33"/>
  <c r="L33" s="1"/>
  <c r="F32"/>
  <c r="O32" s="1"/>
  <c r="F31"/>
  <c r="L31" s="1"/>
  <c r="F30"/>
  <c r="O30" s="1"/>
  <c r="F29"/>
  <c r="L29" s="1"/>
  <c r="F28"/>
  <c r="O28" s="1"/>
  <c r="F27"/>
  <c r="L27" s="1"/>
  <c r="F26"/>
  <c r="O26" s="1"/>
  <c r="F25"/>
  <c r="L25" s="1"/>
  <c r="F24"/>
  <c r="O24" s="1"/>
  <c r="F23"/>
  <c r="L23" s="1"/>
  <c r="F22"/>
  <c r="O22" s="1"/>
  <c r="F21"/>
  <c r="L21" s="1"/>
  <c r="F20"/>
  <c r="O20" s="1"/>
  <c r="F19"/>
  <c r="L19" s="1"/>
  <c r="F18"/>
  <c r="O18" s="1"/>
  <c r="F17"/>
  <c r="L17" s="1"/>
  <c r="L16"/>
  <c r="I62" s="1"/>
  <c r="F16"/>
  <c r="O16" s="1"/>
  <c r="O15"/>
  <c r="E61" s="1"/>
  <c r="F15"/>
  <c r="L15" s="1"/>
  <c r="N14"/>
  <c r="D60" s="1"/>
  <c r="M14"/>
  <c r="J60" s="1"/>
  <c r="L14"/>
  <c r="B60" s="1"/>
  <c r="F14"/>
  <c r="O14" s="1"/>
  <c r="F13"/>
  <c r="L13" s="1"/>
  <c r="N12"/>
  <c r="K58" s="1"/>
  <c r="M12"/>
  <c r="C58" s="1"/>
  <c r="L12"/>
  <c r="I58" s="1"/>
  <c r="F12"/>
  <c r="O12" s="1"/>
  <c r="F11"/>
  <c r="L11" s="1"/>
  <c r="N10"/>
  <c r="D56" s="1"/>
  <c r="M10"/>
  <c r="J56" s="1"/>
  <c r="L10"/>
  <c r="B56" s="1"/>
  <c r="F10"/>
  <c r="O10" s="1"/>
  <c r="F9"/>
  <c r="L9" s="1"/>
  <c r="N8"/>
  <c r="K54" s="1"/>
  <c r="M8"/>
  <c r="J54" s="1"/>
  <c r="L8"/>
  <c r="I54" s="1"/>
  <c r="F8"/>
  <c r="O8" s="1"/>
  <c r="F7"/>
  <c r="L7" s="1"/>
  <c r="N6"/>
  <c r="D52" s="1"/>
  <c r="M6"/>
  <c r="J52" s="1"/>
  <c r="L6"/>
  <c r="F6"/>
  <c r="O6" s="1"/>
  <c r="B107" i="1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I43"/>
  <c r="E43"/>
  <c r="D43"/>
  <c r="C43"/>
  <c r="B43"/>
  <c r="F42"/>
  <c r="L42" s="1"/>
  <c r="N41"/>
  <c r="K87" s="1"/>
  <c r="M41"/>
  <c r="J87" s="1"/>
  <c r="F41"/>
  <c r="O41" s="1"/>
  <c r="F40"/>
  <c r="L40" s="1"/>
  <c r="N39"/>
  <c r="D85" s="1"/>
  <c r="M39"/>
  <c r="C85" s="1"/>
  <c r="F39"/>
  <c r="O39" s="1"/>
  <c r="F38"/>
  <c r="L38" s="1"/>
  <c r="N37"/>
  <c r="K83" s="1"/>
  <c r="M37"/>
  <c r="J83" s="1"/>
  <c r="L37"/>
  <c r="B83" s="1"/>
  <c r="F37"/>
  <c r="O37" s="1"/>
  <c r="F36"/>
  <c r="L36" s="1"/>
  <c r="F35"/>
  <c r="O35" s="1"/>
  <c r="F34"/>
  <c r="L34" s="1"/>
  <c r="F33"/>
  <c r="O33" s="1"/>
  <c r="F32"/>
  <c r="L32" s="1"/>
  <c r="F31"/>
  <c r="O31" s="1"/>
  <c r="F30"/>
  <c r="L30" s="1"/>
  <c r="L29"/>
  <c r="B75" s="1"/>
  <c r="F29"/>
  <c r="O29" s="1"/>
  <c r="F28"/>
  <c r="L28" s="1"/>
  <c r="F27"/>
  <c r="O27" s="1"/>
  <c r="F26"/>
  <c r="L26" s="1"/>
  <c r="L25"/>
  <c r="B71" s="1"/>
  <c r="F25"/>
  <c r="O25" s="1"/>
  <c r="F24"/>
  <c r="L24" s="1"/>
  <c r="M23"/>
  <c r="C69" s="1"/>
  <c r="L23"/>
  <c r="I69" s="1"/>
  <c r="F23"/>
  <c r="O23" s="1"/>
  <c r="F22"/>
  <c r="L22" s="1"/>
  <c r="F21"/>
  <c r="O21" s="1"/>
  <c r="F20"/>
  <c r="L20" s="1"/>
  <c r="F19"/>
  <c r="O19" s="1"/>
  <c r="O18"/>
  <c r="L64" s="1"/>
  <c r="F18"/>
  <c r="L18" s="1"/>
  <c r="L17"/>
  <c r="B63" s="1"/>
  <c r="F17"/>
  <c r="O17" s="1"/>
  <c r="F16"/>
  <c r="L16" s="1"/>
  <c r="N15"/>
  <c r="D61" s="1"/>
  <c r="M15"/>
  <c r="C61" s="1"/>
  <c r="L15"/>
  <c r="I61" s="1"/>
  <c r="F15"/>
  <c r="O15" s="1"/>
  <c r="F14"/>
  <c r="L14" s="1"/>
  <c r="N13"/>
  <c r="K59" s="1"/>
  <c r="M13"/>
  <c r="J59" s="1"/>
  <c r="L13"/>
  <c r="B59" s="1"/>
  <c r="F13"/>
  <c r="O13" s="1"/>
  <c r="F12"/>
  <c r="L12" s="1"/>
  <c r="N11"/>
  <c r="D57" s="1"/>
  <c r="M11"/>
  <c r="C57" s="1"/>
  <c r="L11"/>
  <c r="I57" s="1"/>
  <c r="F11"/>
  <c r="O11" s="1"/>
  <c r="F10"/>
  <c r="L10" s="1"/>
  <c r="N9"/>
  <c r="K55" s="1"/>
  <c r="M9"/>
  <c r="J55" s="1"/>
  <c r="L9"/>
  <c r="B55" s="1"/>
  <c r="F9"/>
  <c r="O9" s="1"/>
  <c r="F8"/>
  <c r="L8" s="1"/>
  <c r="N7"/>
  <c r="D53" s="1"/>
  <c r="M7"/>
  <c r="C53" s="1"/>
  <c r="L7"/>
  <c r="I53" s="1"/>
  <c r="F7"/>
  <c r="O7" s="1"/>
  <c r="F6"/>
  <c r="L6" s="1"/>
  <c r="M20" i="2" l="1"/>
  <c r="C66" s="1"/>
  <c r="L22"/>
  <c r="B68" s="1"/>
  <c r="L24"/>
  <c r="I70" s="1"/>
  <c r="N28"/>
  <c r="K74" s="1"/>
  <c r="N34"/>
  <c r="D80" s="1"/>
  <c r="N36"/>
  <c r="K82" s="1"/>
  <c r="N20"/>
  <c r="K66" s="1"/>
  <c r="M22"/>
  <c r="J68" s="1"/>
  <c r="M28"/>
  <c r="J74" s="1"/>
  <c r="L30"/>
  <c r="B76" s="1"/>
  <c r="M36"/>
  <c r="C82" s="1"/>
  <c r="L17" i="3"/>
  <c r="B63" s="1"/>
  <c r="N25"/>
  <c r="K71" s="1"/>
  <c r="M27"/>
  <c r="L33"/>
  <c r="I79" s="1"/>
  <c r="M25"/>
  <c r="L27"/>
  <c r="I73" s="1"/>
  <c r="L29"/>
  <c r="I75" s="1"/>
  <c r="L25"/>
  <c r="I71" s="1"/>
  <c r="N33"/>
  <c r="K79" s="1"/>
  <c r="M35"/>
  <c r="M18" i="4"/>
  <c r="J64" s="1"/>
  <c r="O26"/>
  <c r="L72" s="1"/>
  <c r="O35"/>
  <c r="M31" i="5"/>
  <c r="M33"/>
  <c r="L17"/>
  <c r="B63" s="1"/>
  <c r="D75"/>
  <c r="K65" i="6"/>
  <c r="M19"/>
  <c r="C65" s="1"/>
  <c r="M22"/>
  <c r="O28"/>
  <c r="E74" s="1"/>
  <c r="O36"/>
  <c r="E82" s="1"/>
  <c r="N20"/>
  <c r="D79"/>
  <c r="M20"/>
  <c r="M21"/>
  <c r="L27"/>
  <c r="I73" s="1"/>
  <c r="L35"/>
  <c r="I81" s="1"/>
  <c r="M20" i="7"/>
  <c r="M36"/>
  <c r="O27"/>
  <c r="L36"/>
  <c r="M28"/>
  <c r="M30"/>
  <c r="L34"/>
  <c r="B80" s="1"/>
  <c r="N19" i="8"/>
  <c r="M25"/>
  <c r="C71" s="1"/>
  <c r="L27"/>
  <c r="B73" s="1"/>
  <c r="N35"/>
  <c r="D81" s="1"/>
  <c r="E71"/>
  <c r="M17"/>
  <c r="C63" s="1"/>
  <c r="L19"/>
  <c r="B65" s="1"/>
  <c r="N27"/>
  <c r="D73" s="1"/>
  <c r="J79"/>
  <c r="N25"/>
  <c r="M27"/>
  <c r="J73" s="1"/>
  <c r="L17" i="9"/>
  <c r="I63" s="1"/>
  <c r="L20"/>
  <c r="L21"/>
  <c r="I67" s="1"/>
  <c r="O27"/>
  <c r="L73" s="1"/>
  <c r="N28"/>
  <c r="K74" s="1"/>
  <c r="M74" s="1"/>
  <c r="E78"/>
  <c r="M28"/>
  <c r="O29"/>
  <c r="E75" s="1"/>
  <c r="L16"/>
  <c r="I62" s="1"/>
  <c r="M62" s="1"/>
  <c r="L18"/>
  <c r="B64" s="1"/>
  <c r="N20"/>
  <c r="M26"/>
  <c r="L28"/>
  <c r="I74" s="1"/>
  <c r="L33"/>
  <c r="I79" s="1"/>
  <c r="O35"/>
  <c r="L81" s="1"/>
  <c r="I72"/>
  <c r="M20"/>
  <c r="P20" s="1"/>
  <c r="E62"/>
  <c r="B82"/>
  <c r="M17" i="10"/>
  <c r="C63" s="1"/>
  <c r="M33"/>
  <c r="L17"/>
  <c r="B63" s="1"/>
  <c r="N25"/>
  <c r="M27"/>
  <c r="P27" s="1"/>
  <c r="L33"/>
  <c r="B79" s="1"/>
  <c r="L27"/>
  <c r="L29"/>
  <c r="B75" s="1"/>
  <c r="L18" i="11"/>
  <c r="L31"/>
  <c r="L34"/>
  <c r="I80" s="1"/>
  <c r="L23"/>
  <c r="L26"/>
  <c r="I72" s="1"/>
  <c r="M30"/>
  <c r="C76" s="1"/>
  <c r="M18"/>
  <c r="C64" s="1"/>
  <c r="M34"/>
  <c r="C80" s="1"/>
  <c r="N28" i="12"/>
  <c r="D74" s="1"/>
  <c r="M30"/>
  <c r="J76" s="1"/>
  <c r="M36"/>
  <c r="C82" s="1"/>
  <c r="M20"/>
  <c r="C66" s="1"/>
  <c r="L22"/>
  <c r="B68" s="1"/>
  <c r="L24"/>
  <c r="I70" s="1"/>
  <c r="N36"/>
  <c r="D82" s="1"/>
  <c r="M17" i="13"/>
  <c r="N32"/>
  <c r="N36"/>
  <c r="N37"/>
  <c r="D83" s="1"/>
  <c r="M21"/>
  <c r="N25"/>
  <c r="M27"/>
  <c r="L32"/>
  <c r="L36"/>
  <c r="M37"/>
  <c r="J83" s="1"/>
  <c r="E71" i="9"/>
  <c r="L71"/>
  <c r="E79"/>
  <c r="L79"/>
  <c r="L64" i="4"/>
  <c r="E64"/>
  <c r="E63" i="9"/>
  <c r="L63"/>
  <c r="B71"/>
  <c r="I75" i="10"/>
  <c r="L74" i="11"/>
  <c r="J76"/>
  <c r="J80"/>
  <c r="C76" i="12"/>
  <c r="B78"/>
  <c r="D63" i="3"/>
  <c r="N18" i="2"/>
  <c r="D64" s="1"/>
  <c r="N26"/>
  <c r="D72" s="1"/>
  <c r="N32"/>
  <c r="K78" s="1"/>
  <c r="N23" i="3"/>
  <c r="K69" s="1"/>
  <c r="N31"/>
  <c r="K77" s="1"/>
  <c r="N37"/>
  <c r="K83" s="1"/>
  <c r="K65" i="5"/>
  <c r="I81"/>
  <c r="K73" i="6"/>
  <c r="B81"/>
  <c r="I76" i="7"/>
  <c r="K83"/>
  <c r="N23" i="8"/>
  <c r="N31"/>
  <c r="D77" s="1"/>
  <c r="J63"/>
  <c r="I67"/>
  <c r="J71"/>
  <c r="I75"/>
  <c r="C81"/>
  <c r="N22" i="9"/>
  <c r="D68" s="1"/>
  <c r="N30"/>
  <c r="L34"/>
  <c r="B67"/>
  <c r="E74"/>
  <c r="B78"/>
  <c r="B83"/>
  <c r="N23" i="10"/>
  <c r="N31"/>
  <c r="I63"/>
  <c r="I71"/>
  <c r="N16" i="11"/>
  <c r="N20"/>
  <c r="N24"/>
  <c r="N28"/>
  <c r="N32"/>
  <c r="N36"/>
  <c r="L66"/>
  <c r="J68"/>
  <c r="J72"/>
  <c r="N18" i="12"/>
  <c r="K64" s="1"/>
  <c r="N26"/>
  <c r="K72" s="1"/>
  <c r="N34"/>
  <c r="K80" s="1"/>
  <c r="C68"/>
  <c r="B70"/>
  <c r="L80"/>
  <c r="J82"/>
  <c r="N29" i="13"/>
  <c r="B70" i="2"/>
  <c r="K69" i="6"/>
  <c r="N17" i="1"/>
  <c r="K63" s="1"/>
  <c r="L19"/>
  <c r="I65" s="1"/>
  <c r="N29"/>
  <c r="K75" s="1"/>
  <c r="M31"/>
  <c r="C77" s="1"/>
  <c r="N16" i="2"/>
  <c r="K62" s="1"/>
  <c r="M18"/>
  <c r="J64" s="1"/>
  <c r="L20"/>
  <c r="N24"/>
  <c r="K70" s="1"/>
  <c r="M26"/>
  <c r="J72" s="1"/>
  <c r="L28"/>
  <c r="O29"/>
  <c r="L75" s="1"/>
  <c r="N30"/>
  <c r="D76" s="1"/>
  <c r="M32"/>
  <c r="C78" s="1"/>
  <c r="M34"/>
  <c r="C80" s="1"/>
  <c r="B62"/>
  <c r="I68"/>
  <c r="N21" i="3"/>
  <c r="K67" s="1"/>
  <c r="M23"/>
  <c r="N29"/>
  <c r="K75" s="1"/>
  <c r="M31"/>
  <c r="M37"/>
  <c r="I63"/>
  <c r="O23" i="4"/>
  <c r="O30"/>
  <c r="E76" s="1"/>
  <c r="E72"/>
  <c r="M19" i="5"/>
  <c r="M21"/>
  <c r="M23"/>
  <c r="M25"/>
  <c r="L27"/>
  <c r="L29"/>
  <c r="L31"/>
  <c r="L33"/>
  <c r="O18" i="6"/>
  <c r="O26"/>
  <c r="M29"/>
  <c r="M31"/>
  <c r="L33"/>
  <c r="B79" s="1"/>
  <c r="O34"/>
  <c r="M37"/>
  <c r="D67"/>
  <c r="K77"/>
  <c r="L20" i="7"/>
  <c r="I68"/>
  <c r="L17" i="8"/>
  <c r="N21"/>
  <c r="K67" s="1"/>
  <c r="M23"/>
  <c r="L25"/>
  <c r="N29"/>
  <c r="M31"/>
  <c r="L33"/>
  <c r="C65"/>
  <c r="L69"/>
  <c r="C73"/>
  <c r="N16" i="9"/>
  <c r="M22"/>
  <c r="O23"/>
  <c r="L69" s="1"/>
  <c r="N24"/>
  <c r="K70" s="1"/>
  <c r="M30"/>
  <c r="O31"/>
  <c r="L77" s="1"/>
  <c r="B63"/>
  <c r="I64"/>
  <c r="E70"/>
  <c r="B79"/>
  <c r="N21" i="10"/>
  <c r="K67" s="1"/>
  <c r="M23"/>
  <c r="N29"/>
  <c r="D75" s="1"/>
  <c r="F75" s="1"/>
  <c r="M31"/>
  <c r="N37"/>
  <c r="C65"/>
  <c r="I67"/>
  <c r="I83"/>
  <c r="M16" i="11"/>
  <c r="C62" s="1"/>
  <c r="M20"/>
  <c r="M24"/>
  <c r="M28"/>
  <c r="M32"/>
  <c r="M36"/>
  <c r="J64"/>
  <c r="B76"/>
  <c r="B80"/>
  <c r="N16" i="12"/>
  <c r="D62" s="1"/>
  <c r="M18"/>
  <c r="L20"/>
  <c r="N24"/>
  <c r="D70" s="1"/>
  <c r="M26"/>
  <c r="L28"/>
  <c r="N32"/>
  <c r="D78" s="1"/>
  <c r="M34"/>
  <c r="L36"/>
  <c r="B62"/>
  <c r="L72"/>
  <c r="J74"/>
  <c r="I76"/>
  <c r="O18" i="13"/>
  <c r="N23"/>
  <c r="M29"/>
  <c r="J75" s="1"/>
  <c r="N30"/>
  <c r="L33"/>
  <c r="N34"/>
  <c r="M17" i="1"/>
  <c r="J63" s="1"/>
  <c r="M29"/>
  <c r="J75" s="1"/>
  <c r="L31"/>
  <c r="I77" s="1"/>
  <c r="L33"/>
  <c r="B79" s="1"/>
  <c r="M16" i="2"/>
  <c r="C62" s="1"/>
  <c r="L18"/>
  <c r="B64" s="1"/>
  <c r="N22"/>
  <c r="D68" s="1"/>
  <c r="M24"/>
  <c r="C70" s="1"/>
  <c r="L26"/>
  <c r="B72" s="1"/>
  <c r="M30"/>
  <c r="C76" s="1"/>
  <c r="L32"/>
  <c r="O35"/>
  <c r="E81" s="1"/>
  <c r="I64"/>
  <c r="N19" i="3"/>
  <c r="K65" s="1"/>
  <c r="M21"/>
  <c r="L23"/>
  <c r="I69" s="1"/>
  <c r="N27"/>
  <c r="K73" s="1"/>
  <c r="M29"/>
  <c r="L31"/>
  <c r="I77" s="1"/>
  <c r="N35"/>
  <c r="K81" s="1"/>
  <c r="L37"/>
  <c r="I83" s="1"/>
  <c r="I65"/>
  <c r="O27" i="4"/>
  <c r="E68"/>
  <c r="M17" i="5"/>
  <c r="L19"/>
  <c r="L21"/>
  <c r="L23"/>
  <c r="L25"/>
  <c r="D67"/>
  <c r="K73"/>
  <c r="C81"/>
  <c r="B83"/>
  <c r="N18" i="6"/>
  <c r="K64" s="1"/>
  <c r="O19"/>
  <c r="O20"/>
  <c r="E66" s="1"/>
  <c r="O21"/>
  <c r="L23"/>
  <c r="N26"/>
  <c r="K72" s="1"/>
  <c r="M27"/>
  <c r="C73" s="1"/>
  <c r="L29"/>
  <c r="B75" s="1"/>
  <c r="L31"/>
  <c r="M35"/>
  <c r="C81" s="1"/>
  <c r="L37"/>
  <c r="B83" s="1"/>
  <c r="B73"/>
  <c r="K81"/>
  <c r="M18" i="7"/>
  <c r="O21"/>
  <c r="E67" s="1"/>
  <c r="M26"/>
  <c r="O29"/>
  <c r="E75" s="1"/>
  <c r="M34"/>
  <c r="O37"/>
  <c r="E83" s="1"/>
  <c r="M21" i="8"/>
  <c r="L23"/>
  <c r="B69" s="1"/>
  <c r="M29"/>
  <c r="L31"/>
  <c r="B77" s="1"/>
  <c r="N37"/>
  <c r="E75"/>
  <c r="K81"/>
  <c r="J83"/>
  <c r="M16" i="9"/>
  <c r="N18"/>
  <c r="P18" s="1"/>
  <c r="L22"/>
  <c r="P22" s="1"/>
  <c r="M24"/>
  <c r="N26"/>
  <c r="L30"/>
  <c r="P30" s="1"/>
  <c r="M32"/>
  <c r="N34"/>
  <c r="E66"/>
  <c r="L67"/>
  <c r="B70"/>
  <c r="B75"/>
  <c r="E82"/>
  <c r="L83"/>
  <c r="N19" i="10"/>
  <c r="D65" s="1"/>
  <c r="M21"/>
  <c r="C67" s="1"/>
  <c r="L23"/>
  <c r="P23" s="1"/>
  <c r="N27"/>
  <c r="M29"/>
  <c r="L31"/>
  <c r="N35"/>
  <c r="K81" s="1"/>
  <c r="M37"/>
  <c r="B65"/>
  <c r="I79"/>
  <c r="L16" i="11"/>
  <c r="L17"/>
  <c r="N18"/>
  <c r="L20"/>
  <c r="L21"/>
  <c r="N22"/>
  <c r="L24"/>
  <c r="L25"/>
  <c r="N26"/>
  <c r="L28"/>
  <c r="L29"/>
  <c r="N30"/>
  <c r="L32"/>
  <c r="L33"/>
  <c r="N34"/>
  <c r="L36"/>
  <c r="L37"/>
  <c r="B68"/>
  <c r="B72"/>
  <c r="L82"/>
  <c r="M16" i="12"/>
  <c r="L18"/>
  <c r="N22"/>
  <c r="K68" s="1"/>
  <c r="M24"/>
  <c r="L26"/>
  <c r="N30"/>
  <c r="K76" s="1"/>
  <c r="M32"/>
  <c r="L34"/>
  <c r="L64"/>
  <c r="J66"/>
  <c r="I68"/>
  <c r="N19" i="13"/>
  <c r="N21"/>
  <c r="M23"/>
  <c r="N27"/>
  <c r="L29"/>
  <c r="L30"/>
  <c r="N31"/>
  <c r="L34"/>
  <c r="N35"/>
  <c r="N25" i="1"/>
  <c r="M27"/>
  <c r="C73" s="1"/>
  <c r="N33"/>
  <c r="M35"/>
  <c r="C81" s="1"/>
  <c r="K53"/>
  <c r="I55"/>
  <c r="K57"/>
  <c r="I59"/>
  <c r="K61"/>
  <c r="I63"/>
  <c r="I71"/>
  <c r="I75"/>
  <c r="I79"/>
  <c r="I83"/>
  <c r="N19"/>
  <c r="M21"/>
  <c r="J67" s="1"/>
  <c r="M19"/>
  <c r="C65" s="1"/>
  <c r="L21"/>
  <c r="O22"/>
  <c r="L68" s="1"/>
  <c r="N23"/>
  <c r="M25"/>
  <c r="J71" s="1"/>
  <c r="L27"/>
  <c r="N31"/>
  <c r="M33"/>
  <c r="J79" s="1"/>
  <c r="L35"/>
  <c r="K85"/>
  <c r="B53"/>
  <c r="D55"/>
  <c r="B57"/>
  <c r="D59"/>
  <c r="B61"/>
  <c r="D63"/>
  <c r="B65"/>
  <c r="B69"/>
  <c r="D75"/>
  <c r="B77"/>
  <c r="D83"/>
  <c r="N21"/>
  <c r="N27"/>
  <c r="N35"/>
  <c r="D87"/>
  <c r="L57"/>
  <c r="E57"/>
  <c r="I70"/>
  <c r="B70"/>
  <c r="L77"/>
  <c r="E77"/>
  <c r="E87"/>
  <c r="L87"/>
  <c r="I59" i="2"/>
  <c r="B59"/>
  <c r="E64"/>
  <c r="L64"/>
  <c r="E72"/>
  <c r="L72"/>
  <c r="B79"/>
  <c r="I79"/>
  <c r="L53" i="3"/>
  <c r="E53"/>
  <c r="L61"/>
  <c r="E61"/>
  <c r="L69"/>
  <c r="E69"/>
  <c r="I78"/>
  <c r="B78"/>
  <c r="E83"/>
  <c r="L83"/>
  <c r="J57" i="4"/>
  <c r="C57"/>
  <c r="J73"/>
  <c r="C73"/>
  <c r="L87"/>
  <c r="E87"/>
  <c r="L76" i="5"/>
  <c r="E76"/>
  <c r="E55" i="1"/>
  <c r="L55"/>
  <c r="B56"/>
  <c r="I56"/>
  <c r="E63"/>
  <c r="L63"/>
  <c r="M63" s="1"/>
  <c r="B64"/>
  <c r="I64"/>
  <c r="E75"/>
  <c r="L75"/>
  <c r="B76"/>
  <c r="I76"/>
  <c r="E83"/>
  <c r="L83"/>
  <c r="B84"/>
  <c r="I84"/>
  <c r="I86"/>
  <c r="B86"/>
  <c r="B88"/>
  <c r="I88"/>
  <c r="E56" i="2"/>
  <c r="L56"/>
  <c r="B57"/>
  <c r="I57"/>
  <c r="E62"/>
  <c r="L62"/>
  <c r="I63"/>
  <c r="B63"/>
  <c r="E70"/>
  <c r="L70"/>
  <c r="I71"/>
  <c r="B71"/>
  <c r="E76"/>
  <c r="L76"/>
  <c r="B77"/>
  <c r="I77"/>
  <c r="B52" i="3"/>
  <c r="I52"/>
  <c r="E59"/>
  <c r="L59"/>
  <c r="B60"/>
  <c r="I60"/>
  <c r="E67"/>
  <c r="L67"/>
  <c r="B68"/>
  <c r="I68"/>
  <c r="E75"/>
  <c r="L75"/>
  <c r="B76"/>
  <c r="I76"/>
  <c r="J54" i="4"/>
  <c r="C54"/>
  <c r="J61"/>
  <c r="C61"/>
  <c r="J70"/>
  <c r="C70"/>
  <c r="J77"/>
  <c r="C77"/>
  <c r="C86"/>
  <c r="J86"/>
  <c r="L68" i="5"/>
  <c r="E68"/>
  <c r="E70"/>
  <c r="L70"/>
  <c r="M75" i="1"/>
  <c r="M83"/>
  <c r="F76" i="2"/>
  <c r="F53" i="3"/>
  <c r="P19"/>
  <c r="L53" i="1"/>
  <c r="E53"/>
  <c r="L61"/>
  <c r="E61"/>
  <c r="F61" s="1"/>
  <c r="E67"/>
  <c r="L67"/>
  <c r="L73"/>
  <c r="E73"/>
  <c r="L54" i="2"/>
  <c r="M54" s="1"/>
  <c r="E54"/>
  <c r="I55"/>
  <c r="B55"/>
  <c r="L68"/>
  <c r="E68"/>
  <c r="B69"/>
  <c r="I69"/>
  <c r="L82"/>
  <c r="E82"/>
  <c r="E84"/>
  <c r="L84"/>
  <c r="L86"/>
  <c r="E86"/>
  <c r="E88"/>
  <c r="L88"/>
  <c r="L57" i="3"/>
  <c r="E57"/>
  <c r="F57" s="1"/>
  <c r="I58"/>
  <c r="B58"/>
  <c r="E65"/>
  <c r="L65"/>
  <c r="I66"/>
  <c r="B66"/>
  <c r="L73"/>
  <c r="E73"/>
  <c r="I74"/>
  <c r="B74"/>
  <c r="L81"/>
  <c r="E81"/>
  <c r="I82"/>
  <c r="B82"/>
  <c r="E87"/>
  <c r="L87"/>
  <c r="J58" i="4"/>
  <c r="C58"/>
  <c r="J65"/>
  <c r="C65"/>
  <c r="C74"/>
  <c r="J74"/>
  <c r="J81"/>
  <c r="C81"/>
  <c r="L60" i="5"/>
  <c r="E60"/>
  <c r="E62"/>
  <c r="L62"/>
  <c r="F57" i="1"/>
  <c r="M59" i="3"/>
  <c r="I58" i="1"/>
  <c r="B58"/>
  <c r="L69"/>
  <c r="E69"/>
  <c r="I78"/>
  <c r="B78"/>
  <c r="L85"/>
  <c r="E85"/>
  <c r="L58" i="2"/>
  <c r="E58"/>
  <c r="B65"/>
  <c r="I65"/>
  <c r="B73"/>
  <c r="I73"/>
  <c r="L78"/>
  <c r="E78"/>
  <c r="I81"/>
  <c r="B81"/>
  <c r="I54" i="3"/>
  <c r="B54"/>
  <c r="I62"/>
  <c r="B62"/>
  <c r="I70"/>
  <c r="B70"/>
  <c r="L77"/>
  <c r="E77"/>
  <c r="B84"/>
  <c r="I84"/>
  <c r="J66" i="4"/>
  <c r="C66"/>
  <c r="C82"/>
  <c r="J82"/>
  <c r="E78" i="5"/>
  <c r="L78"/>
  <c r="I54" i="1"/>
  <c r="B54"/>
  <c r="I62"/>
  <c r="B62"/>
  <c r="B68"/>
  <c r="I68"/>
  <c r="I74"/>
  <c r="B74"/>
  <c r="L81"/>
  <c r="E81"/>
  <c r="I82"/>
  <c r="B82"/>
  <c r="B52"/>
  <c r="I52"/>
  <c r="E59"/>
  <c r="L59"/>
  <c r="M59" s="1"/>
  <c r="B60"/>
  <c r="I60"/>
  <c r="L65"/>
  <c r="E65"/>
  <c r="I66"/>
  <c r="B66"/>
  <c r="E71"/>
  <c r="L71"/>
  <c r="B72"/>
  <c r="I72"/>
  <c r="E79"/>
  <c r="L79"/>
  <c r="B80"/>
  <c r="I80"/>
  <c r="E52" i="2"/>
  <c r="L52"/>
  <c r="B53"/>
  <c r="I53"/>
  <c r="L60"/>
  <c r="E60"/>
  <c r="B61"/>
  <c r="I61"/>
  <c r="E66"/>
  <c r="L66"/>
  <c r="I67"/>
  <c r="B67"/>
  <c r="L74"/>
  <c r="E74"/>
  <c r="I75"/>
  <c r="B75"/>
  <c r="E80"/>
  <c r="L80"/>
  <c r="I83"/>
  <c r="B83"/>
  <c r="I85"/>
  <c r="B85"/>
  <c r="P41"/>
  <c r="B87"/>
  <c r="I87"/>
  <c r="E55" i="3"/>
  <c r="L55"/>
  <c r="M55" s="1"/>
  <c r="B56"/>
  <c r="I56"/>
  <c r="E63"/>
  <c r="L63"/>
  <c r="M63" s="1"/>
  <c r="B64"/>
  <c r="I64"/>
  <c r="E71"/>
  <c r="L71"/>
  <c r="B72"/>
  <c r="I72"/>
  <c r="E79"/>
  <c r="L79"/>
  <c r="B80"/>
  <c r="I80"/>
  <c r="L85"/>
  <c r="E85"/>
  <c r="I86"/>
  <c r="B86"/>
  <c r="B88"/>
  <c r="I88"/>
  <c r="J53" i="4"/>
  <c r="C53"/>
  <c r="J62"/>
  <c r="C62"/>
  <c r="J69"/>
  <c r="C69"/>
  <c r="C78"/>
  <c r="J78"/>
  <c r="J85"/>
  <c r="C85"/>
  <c r="L52" i="5"/>
  <c r="E52"/>
  <c r="E54"/>
  <c r="L54"/>
  <c r="E84"/>
  <c r="L84"/>
  <c r="L86"/>
  <c r="E86"/>
  <c r="M55" i="1"/>
  <c r="F61" i="3"/>
  <c r="F53" i="1"/>
  <c r="M53" i="3"/>
  <c r="M65"/>
  <c r="C73"/>
  <c r="J73"/>
  <c r="M73" s="1"/>
  <c r="J75"/>
  <c r="M75" s="1"/>
  <c r="C75"/>
  <c r="C77"/>
  <c r="J77"/>
  <c r="M77" s="1"/>
  <c r="J79"/>
  <c r="M79" s="1"/>
  <c r="C79"/>
  <c r="C81"/>
  <c r="J81"/>
  <c r="M81" s="1"/>
  <c r="J83"/>
  <c r="M83" s="1"/>
  <c r="C83"/>
  <c r="C85"/>
  <c r="J85"/>
  <c r="M85" s="1"/>
  <c r="L9" i="4"/>
  <c r="N9"/>
  <c r="E57"/>
  <c r="L57"/>
  <c r="L17"/>
  <c r="N17"/>
  <c r="E65"/>
  <c r="L65"/>
  <c r="L25"/>
  <c r="N25"/>
  <c r="E73"/>
  <c r="L73"/>
  <c r="L37"/>
  <c r="N37"/>
  <c r="E85"/>
  <c r="L85"/>
  <c r="J67" i="5"/>
  <c r="C67"/>
  <c r="L28"/>
  <c r="M28"/>
  <c r="N28"/>
  <c r="C83"/>
  <c r="J83"/>
  <c r="E88"/>
  <c r="L88"/>
  <c r="C60" i="6"/>
  <c r="J60"/>
  <c r="L64"/>
  <c r="E64"/>
  <c r="K75"/>
  <c r="L38"/>
  <c r="M38"/>
  <c r="N38"/>
  <c r="O38"/>
  <c r="B54" i="7"/>
  <c r="I54"/>
  <c r="L23"/>
  <c r="M23"/>
  <c r="N23"/>
  <c r="O23"/>
  <c r="L81"/>
  <c r="E81"/>
  <c r="I86"/>
  <c r="B86"/>
  <c r="D76" i="11"/>
  <c r="K76"/>
  <c r="B77" i="13"/>
  <c r="I77"/>
  <c r="B81"/>
  <c r="I81"/>
  <c r="E61" i="14"/>
  <c r="L61"/>
  <c r="J70"/>
  <c r="C70"/>
  <c r="E77"/>
  <c r="L77"/>
  <c r="J86"/>
  <c r="C86"/>
  <c r="N6" i="4"/>
  <c r="L6"/>
  <c r="N10"/>
  <c r="L10"/>
  <c r="N14"/>
  <c r="L14"/>
  <c r="N18"/>
  <c r="L18"/>
  <c r="N22"/>
  <c r="L22"/>
  <c r="N26"/>
  <c r="L26"/>
  <c r="N30"/>
  <c r="L30"/>
  <c r="N34"/>
  <c r="L34"/>
  <c r="N38"/>
  <c r="L38"/>
  <c r="N42"/>
  <c r="L42"/>
  <c r="L10" i="5"/>
  <c r="M10"/>
  <c r="N10"/>
  <c r="C57"/>
  <c r="J57"/>
  <c r="L18"/>
  <c r="M18"/>
  <c r="N18"/>
  <c r="C65"/>
  <c r="J65"/>
  <c r="L26"/>
  <c r="M26"/>
  <c r="N26"/>
  <c r="C73"/>
  <c r="J73"/>
  <c r="L34"/>
  <c r="M34"/>
  <c r="N34"/>
  <c r="K85"/>
  <c r="D85"/>
  <c r="L42"/>
  <c r="M42"/>
  <c r="N42"/>
  <c r="C52" i="6"/>
  <c r="J52"/>
  <c r="N9"/>
  <c r="L9"/>
  <c r="M9"/>
  <c r="O9"/>
  <c r="L56"/>
  <c r="E56"/>
  <c r="L16"/>
  <c r="M16"/>
  <c r="N16"/>
  <c r="O16"/>
  <c r="I69"/>
  <c r="B69"/>
  <c r="L30"/>
  <c r="M30"/>
  <c r="N30"/>
  <c r="O30"/>
  <c r="J79"/>
  <c r="C79"/>
  <c r="D82"/>
  <c r="K82"/>
  <c r="L88"/>
  <c r="E88"/>
  <c r="D52" i="7"/>
  <c r="K52"/>
  <c r="D55"/>
  <c r="K55"/>
  <c r="L15"/>
  <c r="M15"/>
  <c r="N15"/>
  <c r="O15"/>
  <c r="J64"/>
  <c r="C64"/>
  <c r="L73"/>
  <c r="E73"/>
  <c r="I78"/>
  <c r="B78"/>
  <c r="K84"/>
  <c r="D84"/>
  <c r="D87"/>
  <c r="K87"/>
  <c r="K55" i="8"/>
  <c r="M55" s="1"/>
  <c r="D55"/>
  <c r="K71"/>
  <c r="D71"/>
  <c r="O6" i="1"/>
  <c r="O8"/>
  <c r="O14"/>
  <c r="O20"/>
  <c r="O32"/>
  <c r="O34"/>
  <c r="O36"/>
  <c r="O38"/>
  <c r="O42"/>
  <c r="O11" i="2"/>
  <c r="O25"/>
  <c r="O31"/>
  <c r="O39"/>
  <c r="F43"/>
  <c r="C52"/>
  <c r="C60"/>
  <c r="F60" s="1"/>
  <c r="J70"/>
  <c r="M70" s="1"/>
  <c r="C72"/>
  <c r="F72" s="1"/>
  <c r="J82"/>
  <c r="O6" i="3"/>
  <c r="O8"/>
  <c r="O16"/>
  <c r="O20"/>
  <c r="O22"/>
  <c r="O42"/>
  <c r="N6" i="1"/>
  <c r="P7"/>
  <c r="N8"/>
  <c r="P9"/>
  <c r="N10"/>
  <c r="P11"/>
  <c r="N12"/>
  <c r="P13"/>
  <c r="N14"/>
  <c r="P15"/>
  <c r="N16"/>
  <c r="P17"/>
  <c r="N18"/>
  <c r="P19"/>
  <c r="N20"/>
  <c r="P21"/>
  <c r="N22"/>
  <c r="P23"/>
  <c r="N24"/>
  <c r="P25"/>
  <c r="N26"/>
  <c r="P27"/>
  <c r="N28"/>
  <c r="P29"/>
  <c r="N30"/>
  <c r="P31"/>
  <c r="N32"/>
  <c r="P33"/>
  <c r="N34"/>
  <c r="P35"/>
  <c r="N36"/>
  <c r="P37"/>
  <c r="N38"/>
  <c r="L39"/>
  <c r="N40"/>
  <c r="L41"/>
  <c r="N42"/>
  <c r="J53"/>
  <c r="M53" s="1"/>
  <c r="C55"/>
  <c r="F55" s="1"/>
  <c r="J57"/>
  <c r="M57" s="1"/>
  <c r="C59"/>
  <c r="F59" s="1"/>
  <c r="J61"/>
  <c r="M61" s="1"/>
  <c r="C63"/>
  <c r="F63" s="1"/>
  <c r="J65"/>
  <c r="C67"/>
  <c r="J69"/>
  <c r="C71"/>
  <c r="J73"/>
  <c r="C75"/>
  <c r="F75" s="1"/>
  <c r="J77"/>
  <c r="C79"/>
  <c r="J81"/>
  <c r="C83"/>
  <c r="F83" s="1"/>
  <c r="J85"/>
  <c r="C87"/>
  <c r="P6" i="2"/>
  <c r="N7"/>
  <c r="P8"/>
  <c r="N9"/>
  <c r="P10"/>
  <c r="N11"/>
  <c r="P12"/>
  <c r="N13"/>
  <c r="P14"/>
  <c r="N15"/>
  <c r="P16"/>
  <c r="N17"/>
  <c r="P18"/>
  <c r="N19"/>
  <c r="P20"/>
  <c r="N21"/>
  <c r="P22"/>
  <c r="N23"/>
  <c r="P24"/>
  <c r="N25"/>
  <c r="P26"/>
  <c r="N27"/>
  <c r="P28"/>
  <c r="N29"/>
  <c r="P30"/>
  <c r="N31"/>
  <c r="P32"/>
  <c r="N33"/>
  <c r="L34"/>
  <c r="N35"/>
  <c r="L36"/>
  <c r="N37"/>
  <c r="L38"/>
  <c r="N39"/>
  <c r="L40"/>
  <c r="N41"/>
  <c r="L42"/>
  <c r="B52"/>
  <c r="K52"/>
  <c r="M52" s="1"/>
  <c r="D54"/>
  <c r="F54" s="1"/>
  <c r="K56"/>
  <c r="M56" s="1"/>
  <c r="D58"/>
  <c r="F58" s="1"/>
  <c r="K60"/>
  <c r="M60" s="1"/>
  <c r="L61"/>
  <c r="D62"/>
  <c r="F62" s="1"/>
  <c r="K64"/>
  <c r="M64" s="1"/>
  <c r="D66"/>
  <c r="K68"/>
  <c r="M68" s="1"/>
  <c r="D70"/>
  <c r="F70" s="1"/>
  <c r="K72"/>
  <c r="D74"/>
  <c r="E75"/>
  <c r="K76"/>
  <c r="D78"/>
  <c r="K80"/>
  <c r="L81"/>
  <c r="D82"/>
  <c r="K84"/>
  <c r="D86"/>
  <c r="K88"/>
  <c r="N6" i="3"/>
  <c r="P7"/>
  <c r="N8"/>
  <c r="P9"/>
  <c r="N10"/>
  <c r="P11"/>
  <c r="N12"/>
  <c r="P13"/>
  <c r="N14"/>
  <c r="P15"/>
  <c r="N16"/>
  <c r="P17"/>
  <c r="N18"/>
  <c r="N20"/>
  <c r="P21"/>
  <c r="N22"/>
  <c r="P23"/>
  <c r="N24"/>
  <c r="P25"/>
  <c r="N26"/>
  <c r="P27"/>
  <c r="N28"/>
  <c r="P29"/>
  <c r="N30"/>
  <c r="P31"/>
  <c r="N32"/>
  <c r="P33"/>
  <c r="N34"/>
  <c r="P35"/>
  <c r="N36"/>
  <c r="P37"/>
  <c r="N38"/>
  <c r="P39"/>
  <c r="N40"/>
  <c r="L41"/>
  <c r="L43" s="1"/>
  <c r="N42"/>
  <c r="J53"/>
  <c r="C55"/>
  <c r="F55" s="1"/>
  <c r="J57"/>
  <c r="M57" s="1"/>
  <c r="C59"/>
  <c r="F59" s="1"/>
  <c r="J61"/>
  <c r="M61" s="1"/>
  <c r="C63"/>
  <c r="D67"/>
  <c r="D69"/>
  <c r="D71"/>
  <c r="D73"/>
  <c r="D75"/>
  <c r="D77"/>
  <c r="D79"/>
  <c r="D81"/>
  <c r="D83"/>
  <c r="D85"/>
  <c r="D87"/>
  <c r="O8" i="4"/>
  <c r="O12"/>
  <c r="O16"/>
  <c r="O20"/>
  <c r="O24"/>
  <c r="O28"/>
  <c r="O32"/>
  <c r="O36"/>
  <c r="O40"/>
  <c r="C52"/>
  <c r="C56"/>
  <c r="C60"/>
  <c r="C64"/>
  <c r="C68"/>
  <c r="C72"/>
  <c r="L76"/>
  <c r="C80"/>
  <c r="L84"/>
  <c r="C88"/>
  <c r="L57" i="7"/>
  <c r="K75"/>
  <c r="C69" i="3"/>
  <c r="J69"/>
  <c r="M69" s="1"/>
  <c r="E53" i="4"/>
  <c r="L53"/>
  <c r="L13"/>
  <c r="N13"/>
  <c r="E61"/>
  <c r="L61"/>
  <c r="L21"/>
  <c r="N21"/>
  <c r="E69"/>
  <c r="L69"/>
  <c r="L29"/>
  <c r="N29"/>
  <c r="E77"/>
  <c r="L77"/>
  <c r="L33"/>
  <c r="N33"/>
  <c r="E81"/>
  <c r="L81"/>
  <c r="L12" i="5"/>
  <c r="M12"/>
  <c r="N12"/>
  <c r="J59"/>
  <c r="C59"/>
  <c r="L20"/>
  <c r="M20"/>
  <c r="N20"/>
  <c r="J75"/>
  <c r="C75"/>
  <c r="L36"/>
  <c r="M36"/>
  <c r="N36"/>
  <c r="K87"/>
  <c r="D87"/>
  <c r="N17" i="6"/>
  <c r="L17"/>
  <c r="M17"/>
  <c r="O17"/>
  <c r="L24"/>
  <c r="M24"/>
  <c r="N24"/>
  <c r="O24"/>
  <c r="D78"/>
  <c r="K78"/>
  <c r="J87"/>
  <c r="C87"/>
  <c r="D60" i="7"/>
  <c r="K60"/>
  <c r="P14"/>
  <c r="D63"/>
  <c r="K63"/>
  <c r="J72"/>
  <c r="C72"/>
  <c r="M38" i="8"/>
  <c r="N38"/>
  <c r="O38"/>
  <c r="L38"/>
  <c r="B79" i="11"/>
  <c r="I79"/>
  <c r="D71" i="13"/>
  <c r="K71"/>
  <c r="D78"/>
  <c r="K78"/>
  <c r="D82"/>
  <c r="K82"/>
  <c r="E53" i="14"/>
  <c r="L53"/>
  <c r="J54"/>
  <c r="C54"/>
  <c r="J62"/>
  <c r="C62"/>
  <c r="E69"/>
  <c r="L69"/>
  <c r="J78"/>
  <c r="C78"/>
  <c r="E85"/>
  <c r="L85"/>
  <c r="L7" i="4"/>
  <c r="N7"/>
  <c r="L11"/>
  <c r="N11"/>
  <c r="L15"/>
  <c r="N15"/>
  <c r="L19"/>
  <c r="N19"/>
  <c r="L23"/>
  <c r="N23"/>
  <c r="L27"/>
  <c r="N27"/>
  <c r="L31"/>
  <c r="N31"/>
  <c r="L35"/>
  <c r="N35"/>
  <c r="L39"/>
  <c r="N39"/>
  <c r="L8" i="5"/>
  <c r="M8"/>
  <c r="N8"/>
  <c r="J55"/>
  <c r="C55"/>
  <c r="L16"/>
  <c r="M16"/>
  <c r="N16"/>
  <c r="J63"/>
  <c r="C63"/>
  <c r="L24"/>
  <c r="M24"/>
  <c r="N24"/>
  <c r="J71"/>
  <c r="C71"/>
  <c r="L32"/>
  <c r="M32"/>
  <c r="N32"/>
  <c r="J79"/>
  <c r="C79"/>
  <c r="D83"/>
  <c r="K83"/>
  <c r="L40"/>
  <c r="M40"/>
  <c r="N40"/>
  <c r="L8" i="6"/>
  <c r="M8"/>
  <c r="N8"/>
  <c r="O8"/>
  <c r="I61"/>
  <c r="B61"/>
  <c r="D66"/>
  <c r="K66"/>
  <c r="J67"/>
  <c r="C67"/>
  <c r="D74"/>
  <c r="K74"/>
  <c r="L80"/>
  <c r="E80"/>
  <c r="I85"/>
  <c r="B85"/>
  <c r="L7" i="7"/>
  <c r="M7"/>
  <c r="N7"/>
  <c r="F43"/>
  <c r="O7"/>
  <c r="J56"/>
  <c r="C56"/>
  <c r="D59"/>
  <c r="K59"/>
  <c r="L65"/>
  <c r="E65"/>
  <c r="I70"/>
  <c r="B70"/>
  <c r="K76"/>
  <c r="D76"/>
  <c r="D79"/>
  <c r="K79"/>
  <c r="L39"/>
  <c r="M39"/>
  <c r="N39"/>
  <c r="O39"/>
  <c r="J88"/>
  <c r="C88"/>
  <c r="K59" i="8"/>
  <c r="M59" s="1"/>
  <c r="D59"/>
  <c r="K75"/>
  <c r="D75"/>
  <c r="L55" i="10"/>
  <c r="E55"/>
  <c r="M10"/>
  <c r="N10"/>
  <c r="L10"/>
  <c r="O10"/>
  <c r="L63"/>
  <c r="E63"/>
  <c r="M18"/>
  <c r="N18"/>
  <c r="L18"/>
  <c r="O18"/>
  <c r="L71"/>
  <c r="E71"/>
  <c r="M26"/>
  <c r="N26"/>
  <c r="L26"/>
  <c r="O26"/>
  <c r="L79"/>
  <c r="E79"/>
  <c r="F79" s="1"/>
  <c r="M34"/>
  <c r="N34"/>
  <c r="L34"/>
  <c r="O34"/>
  <c r="L87"/>
  <c r="E87"/>
  <c r="M42"/>
  <c r="N42"/>
  <c r="L42"/>
  <c r="O42"/>
  <c r="O12" i="1"/>
  <c r="O16"/>
  <c r="O24"/>
  <c r="O26"/>
  <c r="O30"/>
  <c r="O40"/>
  <c r="E64"/>
  <c r="E68"/>
  <c r="O7" i="2"/>
  <c r="O13"/>
  <c r="O17"/>
  <c r="O19"/>
  <c r="O21"/>
  <c r="O27"/>
  <c r="O33"/>
  <c r="O37"/>
  <c r="C56"/>
  <c r="F56" s="1"/>
  <c r="J58"/>
  <c r="M58" s="1"/>
  <c r="J62"/>
  <c r="M62" s="1"/>
  <c r="C64"/>
  <c r="F64" s="1"/>
  <c r="J66"/>
  <c r="C68"/>
  <c r="F68" s="1"/>
  <c r="J78"/>
  <c r="J86"/>
  <c r="O14" i="3"/>
  <c r="O18"/>
  <c r="O24"/>
  <c r="O26"/>
  <c r="O30"/>
  <c r="O32"/>
  <c r="O34"/>
  <c r="O38"/>
  <c r="O40"/>
  <c r="D67" i="8"/>
  <c r="M6" i="1"/>
  <c r="M8"/>
  <c r="M10"/>
  <c r="P10" s="1"/>
  <c r="M12"/>
  <c r="P12" s="1"/>
  <c r="M14"/>
  <c r="M16"/>
  <c r="M18"/>
  <c r="M20"/>
  <c r="M22"/>
  <c r="M24"/>
  <c r="M26"/>
  <c r="M28"/>
  <c r="M30"/>
  <c r="M32"/>
  <c r="M34"/>
  <c r="P34" s="1"/>
  <c r="M36"/>
  <c r="P36" s="1"/>
  <c r="M38"/>
  <c r="M40"/>
  <c r="M42"/>
  <c r="F43"/>
  <c r="M7" i="2"/>
  <c r="M9"/>
  <c r="M11"/>
  <c r="M13"/>
  <c r="P13" s="1"/>
  <c r="M15"/>
  <c r="M17"/>
  <c r="M19"/>
  <c r="M21"/>
  <c r="P21" s="1"/>
  <c r="M23"/>
  <c r="M25"/>
  <c r="P25" s="1"/>
  <c r="M27"/>
  <c r="M29"/>
  <c r="P29" s="1"/>
  <c r="M31"/>
  <c r="M33"/>
  <c r="M35"/>
  <c r="M37"/>
  <c r="P37" s="1"/>
  <c r="M39"/>
  <c r="M41"/>
  <c r="C54"/>
  <c r="C74"/>
  <c r="J76"/>
  <c r="J80"/>
  <c r="J84"/>
  <c r="J88"/>
  <c r="M6" i="3"/>
  <c r="M8"/>
  <c r="M10"/>
  <c r="M12"/>
  <c r="P12" s="1"/>
  <c r="M14"/>
  <c r="M16"/>
  <c r="M18"/>
  <c r="M20"/>
  <c r="P20" s="1"/>
  <c r="M22"/>
  <c r="M24"/>
  <c r="M26"/>
  <c r="M28"/>
  <c r="M30"/>
  <c r="M32"/>
  <c r="M34"/>
  <c r="M36"/>
  <c r="P36" s="1"/>
  <c r="M38"/>
  <c r="M40"/>
  <c r="M42"/>
  <c r="F43"/>
  <c r="D65"/>
  <c r="B67"/>
  <c r="B69"/>
  <c r="B71"/>
  <c r="B73"/>
  <c r="F73" s="1"/>
  <c r="B75"/>
  <c r="B77"/>
  <c r="B79"/>
  <c r="F79" s="1"/>
  <c r="B81"/>
  <c r="F81" s="1"/>
  <c r="E82"/>
  <c r="B83"/>
  <c r="B85"/>
  <c r="O9" i="4"/>
  <c r="O13"/>
  <c r="O17"/>
  <c r="O21"/>
  <c r="O25"/>
  <c r="O29"/>
  <c r="O33"/>
  <c r="O37"/>
  <c r="F43"/>
  <c r="J52"/>
  <c r="K53" i="5"/>
  <c r="D55"/>
  <c r="E56"/>
  <c r="K61"/>
  <c r="D63"/>
  <c r="E64"/>
  <c r="K69"/>
  <c r="D71"/>
  <c r="E72"/>
  <c r="K77"/>
  <c r="D79"/>
  <c r="E80"/>
  <c r="K67" i="7"/>
  <c r="J67" i="3"/>
  <c r="M67" s="1"/>
  <c r="C67"/>
  <c r="J71"/>
  <c r="M71" s="1"/>
  <c r="C71"/>
  <c r="J87"/>
  <c r="C87"/>
  <c r="L41" i="4"/>
  <c r="N41"/>
  <c r="N8"/>
  <c r="L8"/>
  <c r="N12"/>
  <c r="L12"/>
  <c r="N16"/>
  <c r="L16"/>
  <c r="N20"/>
  <c r="L20"/>
  <c r="N24"/>
  <c r="L24"/>
  <c r="N28"/>
  <c r="L28"/>
  <c r="N32"/>
  <c r="L32"/>
  <c r="N36"/>
  <c r="L36"/>
  <c r="N40"/>
  <c r="L40"/>
  <c r="L6" i="5"/>
  <c r="F43"/>
  <c r="M6"/>
  <c r="N6"/>
  <c r="C53"/>
  <c r="J53"/>
  <c r="L14"/>
  <c r="M14"/>
  <c r="N14"/>
  <c r="C61"/>
  <c r="J61"/>
  <c r="L22"/>
  <c r="M22"/>
  <c r="N22"/>
  <c r="C69"/>
  <c r="J69"/>
  <c r="L30"/>
  <c r="M30"/>
  <c r="N30"/>
  <c r="C77"/>
  <c r="J77"/>
  <c r="K81"/>
  <c r="D81"/>
  <c r="L38"/>
  <c r="M38"/>
  <c r="N38"/>
  <c r="J85"/>
  <c r="C85"/>
  <c r="I53" i="6"/>
  <c r="B53"/>
  <c r="D58"/>
  <c r="K58"/>
  <c r="J59"/>
  <c r="C59"/>
  <c r="C68"/>
  <c r="J68"/>
  <c r="N25"/>
  <c r="L25"/>
  <c r="M25"/>
  <c r="O25"/>
  <c r="L72"/>
  <c r="E72"/>
  <c r="I77"/>
  <c r="B77"/>
  <c r="K83"/>
  <c r="D86"/>
  <c r="K86"/>
  <c r="B62" i="7"/>
  <c r="I62"/>
  <c r="K68"/>
  <c r="D68"/>
  <c r="D71"/>
  <c r="K71"/>
  <c r="L31"/>
  <c r="M31"/>
  <c r="N31"/>
  <c r="O31"/>
  <c r="J80"/>
  <c r="C80"/>
  <c r="K63" i="8"/>
  <c r="D63"/>
  <c r="K79"/>
  <c r="D79"/>
  <c r="K52" i="9"/>
  <c r="D52"/>
  <c r="D54"/>
  <c r="K54"/>
  <c r="K56"/>
  <c r="D56"/>
  <c r="D58"/>
  <c r="K58"/>
  <c r="K60"/>
  <c r="D60"/>
  <c r="D62"/>
  <c r="K62"/>
  <c r="K64"/>
  <c r="D66"/>
  <c r="K66"/>
  <c r="K68"/>
  <c r="K72"/>
  <c r="D72"/>
  <c r="K76"/>
  <c r="D76"/>
  <c r="D78"/>
  <c r="K78"/>
  <c r="K80"/>
  <c r="D80"/>
  <c r="D82"/>
  <c r="K82"/>
  <c r="K84"/>
  <c r="D84"/>
  <c r="D86"/>
  <c r="K86"/>
  <c r="K88"/>
  <c r="D88"/>
  <c r="B53" i="11"/>
  <c r="I53"/>
  <c r="B57"/>
  <c r="I57"/>
  <c r="O10" i="1"/>
  <c r="O28"/>
  <c r="O9" i="2"/>
  <c r="O23"/>
  <c r="O41"/>
  <c r="O10" i="3"/>
  <c r="O12"/>
  <c r="O28"/>
  <c r="C65"/>
  <c r="F65" s="1"/>
  <c r="O43" i="4"/>
  <c r="M9"/>
  <c r="M13"/>
  <c r="M17"/>
  <c r="M21"/>
  <c r="M25"/>
  <c r="M29"/>
  <c r="M33"/>
  <c r="M37"/>
  <c r="M41"/>
  <c r="C76"/>
  <c r="L80"/>
  <c r="C84"/>
  <c r="L88"/>
  <c r="O12" i="5"/>
  <c r="O20"/>
  <c r="O28"/>
  <c r="O36"/>
  <c r="D75" i="6"/>
  <c r="L6"/>
  <c r="F43"/>
  <c r="B60"/>
  <c r="B68"/>
  <c r="L32"/>
  <c r="M32"/>
  <c r="L40"/>
  <c r="M40"/>
  <c r="L9" i="7"/>
  <c r="M9"/>
  <c r="L17"/>
  <c r="M17"/>
  <c r="C66"/>
  <c r="J66"/>
  <c r="D70"/>
  <c r="K70"/>
  <c r="L25"/>
  <c r="M25"/>
  <c r="C74"/>
  <c r="J74"/>
  <c r="D78"/>
  <c r="K78"/>
  <c r="L33"/>
  <c r="M33"/>
  <c r="C82"/>
  <c r="J82"/>
  <c r="D86"/>
  <c r="K86"/>
  <c r="L41"/>
  <c r="M41"/>
  <c r="M8" i="8"/>
  <c r="N8"/>
  <c r="L8"/>
  <c r="O8"/>
  <c r="M12"/>
  <c r="N12"/>
  <c r="L12"/>
  <c r="O12"/>
  <c r="M16"/>
  <c r="N16"/>
  <c r="L16"/>
  <c r="O16"/>
  <c r="M20"/>
  <c r="N20"/>
  <c r="L20"/>
  <c r="O20"/>
  <c r="M24"/>
  <c r="N24"/>
  <c r="L24"/>
  <c r="O24"/>
  <c r="M28"/>
  <c r="N28"/>
  <c r="L28"/>
  <c r="O28"/>
  <c r="M32"/>
  <c r="N32"/>
  <c r="L32"/>
  <c r="O32"/>
  <c r="M36"/>
  <c r="N36"/>
  <c r="L36"/>
  <c r="O36"/>
  <c r="E86"/>
  <c r="L86"/>
  <c r="J52" i="9"/>
  <c r="C52"/>
  <c r="C54"/>
  <c r="F54" s="1"/>
  <c r="J54"/>
  <c r="J56"/>
  <c r="C56"/>
  <c r="F56" s="1"/>
  <c r="C58"/>
  <c r="F58" s="1"/>
  <c r="J58"/>
  <c r="J60"/>
  <c r="C60"/>
  <c r="F60" s="1"/>
  <c r="C62"/>
  <c r="J62"/>
  <c r="J64"/>
  <c r="C64"/>
  <c r="C66"/>
  <c r="J68"/>
  <c r="C68"/>
  <c r="C70"/>
  <c r="J70"/>
  <c r="M70" s="1"/>
  <c r="J72"/>
  <c r="C72"/>
  <c r="C74"/>
  <c r="J74"/>
  <c r="J76"/>
  <c r="C76"/>
  <c r="C78"/>
  <c r="F78" s="1"/>
  <c r="J78"/>
  <c r="J80"/>
  <c r="C80"/>
  <c r="C82"/>
  <c r="F82" s="1"/>
  <c r="J82"/>
  <c r="M82" s="1"/>
  <c r="J84"/>
  <c r="M84" s="1"/>
  <c r="C84"/>
  <c r="F84" s="1"/>
  <c r="C86"/>
  <c r="F86" s="1"/>
  <c r="J86"/>
  <c r="J88"/>
  <c r="C88"/>
  <c r="F88" s="1"/>
  <c r="E53" i="10"/>
  <c r="F53" s="1"/>
  <c r="L53"/>
  <c r="M8"/>
  <c r="N8"/>
  <c r="L8"/>
  <c r="O8"/>
  <c r="E61"/>
  <c r="F61" s="1"/>
  <c r="L61"/>
  <c r="M61" s="1"/>
  <c r="M16"/>
  <c r="N16"/>
  <c r="L16"/>
  <c r="O16"/>
  <c r="E69"/>
  <c r="L69"/>
  <c r="M24"/>
  <c r="N24"/>
  <c r="L24"/>
  <c r="O24"/>
  <c r="E77"/>
  <c r="L77"/>
  <c r="M32"/>
  <c r="N32"/>
  <c r="L32"/>
  <c r="O32"/>
  <c r="E85"/>
  <c r="L85"/>
  <c r="M40"/>
  <c r="N40"/>
  <c r="L40"/>
  <c r="O40"/>
  <c r="K60" i="11"/>
  <c r="M60" s="1"/>
  <c r="D60"/>
  <c r="F60" s="1"/>
  <c r="I63"/>
  <c r="B63"/>
  <c r="P15" i="5"/>
  <c r="I87"/>
  <c r="J58" i="6"/>
  <c r="F59"/>
  <c r="J66"/>
  <c r="J57"/>
  <c r="J65"/>
  <c r="J73"/>
  <c r="J81"/>
  <c r="F57" i="8"/>
  <c r="L57"/>
  <c r="F73"/>
  <c r="L73"/>
  <c r="E53" i="9"/>
  <c r="E57"/>
  <c r="E61"/>
  <c r="E65"/>
  <c r="E69"/>
  <c r="E73"/>
  <c r="E77"/>
  <c r="E81"/>
  <c r="E85"/>
  <c r="I58" i="6"/>
  <c r="P12"/>
  <c r="I66"/>
  <c r="P20"/>
  <c r="L34"/>
  <c r="M34"/>
  <c r="L42"/>
  <c r="M42"/>
  <c r="L11" i="7"/>
  <c r="M11"/>
  <c r="K64"/>
  <c r="D64"/>
  <c r="L19"/>
  <c r="M19"/>
  <c r="I66"/>
  <c r="B66"/>
  <c r="J68"/>
  <c r="C68"/>
  <c r="K72"/>
  <c r="D72"/>
  <c r="L27"/>
  <c r="M27"/>
  <c r="I74"/>
  <c r="B74"/>
  <c r="J76"/>
  <c r="C76"/>
  <c r="K80"/>
  <c r="D80"/>
  <c r="L35"/>
  <c r="M35"/>
  <c r="I82"/>
  <c r="B82"/>
  <c r="J84"/>
  <c r="C84"/>
  <c r="K88"/>
  <c r="D88"/>
  <c r="B86" i="8"/>
  <c r="F43" i="10"/>
  <c r="M6"/>
  <c r="N6"/>
  <c r="L6"/>
  <c r="O6"/>
  <c r="L59"/>
  <c r="E59"/>
  <c r="M14"/>
  <c r="N14"/>
  <c r="L14"/>
  <c r="O14"/>
  <c r="L67"/>
  <c r="E67"/>
  <c r="M22"/>
  <c r="N22"/>
  <c r="L22"/>
  <c r="O22"/>
  <c r="L75"/>
  <c r="E75"/>
  <c r="M30"/>
  <c r="N30"/>
  <c r="L30"/>
  <c r="O30"/>
  <c r="L83"/>
  <c r="E83"/>
  <c r="M38"/>
  <c r="N38"/>
  <c r="L38"/>
  <c r="O38"/>
  <c r="O7" i="5"/>
  <c r="O9"/>
  <c r="O11"/>
  <c r="O13"/>
  <c r="O15"/>
  <c r="O17"/>
  <c r="O19"/>
  <c r="O21"/>
  <c r="O23"/>
  <c r="O25"/>
  <c r="O27"/>
  <c r="O29"/>
  <c r="O31"/>
  <c r="O33"/>
  <c r="O35"/>
  <c r="O37"/>
  <c r="O39"/>
  <c r="O41"/>
  <c r="I85"/>
  <c r="O6" i="6"/>
  <c r="O7"/>
  <c r="M10"/>
  <c r="L11"/>
  <c r="P13"/>
  <c r="O14"/>
  <c r="O15"/>
  <c r="M18"/>
  <c r="P18" s="1"/>
  <c r="L19"/>
  <c r="P21"/>
  <c r="O22"/>
  <c r="O23"/>
  <c r="M26"/>
  <c r="C58"/>
  <c r="L58"/>
  <c r="I59"/>
  <c r="M59" s="1"/>
  <c r="C66"/>
  <c r="L66"/>
  <c r="I67"/>
  <c r="L74"/>
  <c r="I75"/>
  <c r="I79"/>
  <c r="L82"/>
  <c r="I83"/>
  <c r="I87"/>
  <c r="D54" i="7"/>
  <c r="J54"/>
  <c r="B56"/>
  <c r="K56"/>
  <c r="D58"/>
  <c r="J58"/>
  <c r="B60"/>
  <c r="D62"/>
  <c r="J62"/>
  <c r="B64"/>
  <c r="D65"/>
  <c r="D73"/>
  <c r="D81"/>
  <c r="K57" i="8"/>
  <c r="F61"/>
  <c r="L61"/>
  <c r="E63"/>
  <c r="K73"/>
  <c r="L77"/>
  <c r="E79"/>
  <c r="D87"/>
  <c r="M60" i="9"/>
  <c r="B56" i="6"/>
  <c r="P10"/>
  <c r="B64"/>
  <c r="B72"/>
  <c r="P26"/>
  <c r="L28"/>
  <c r="M28"/>
  <c r="L36"/>
  <c r="M36"/>
  <c r="I52" i="7"/>
  <c r="L13"/>
  <c r="M13"/>
  <c r="D66"/>
  <c r="K66"/>
  <c r="L21"/>
  <c r="M21"/>
  <c r="C70"/>
  <c r="J70"/>
  <c r="D74"/>
  <c r="K74"/>
  <c r="L29"/>
  <c r="M29"/>
  <c r="C78"/>
  <c r="J78"/>
  <c r="D82"/>
  <c r="K82"/>
  <c r="L37"/>
  <c r="M37"/>
  <c r="C86"/>
  <c r="J86"/>
  <c r="F43" i="8"/>
  <c r="M6"/>
  <c r="N6"/>
  <c r="L6"/>
  <c r="O6"/>
  <c r="M10"/>
  <c r="N10"/>
  <c r="L10"/>
  <c r="O10"/>
  <c r="M14"/>
  <c r="N14"/>
  <c r="L14"/>
  <c r="O14"/>
  <c r="M18"/>
  <c r="N18"/>
  <c r="L18"/>
  <c r="O18"/>
  <c r="M22"/>
  <c r="N22"/>
  <c r="L22"/>
  <c r="O22"/>
  <c r="M26"/>
  <c r="N26"/>
  <c r="L26"/>
  <c r="O26"/>
  <c r="M30"/>
  <c r="N30"/>
  <c r="L30"/>
  <c r="O30"/>
  <c r="M34"/>
  <c r="N34"/>
  <c r="L34"/>
  <c r="O34"/>
  <c r="L88"/>
  <c r="E88"/>
  <c r="E57" i="10"/>
  <c r="F57" s="1"/>
  <c r="L57"/>
  <c r="M12"/>
  <c r="N12"/>
  <c r="L12"/>
  <c r="O12"/>
  <c r="E65"/>
  <c r="F65" s="1"/>
  <c r="L65"/>
  <c r="M20"/>
  <c r="N20"/>
  <c r="L20"/>
  <c r="O20"/>
  <c r="E73"/>
  <c r="L73"/>
  <c r="M28"/>
  <c r="N28"/>
  <c r="L28"/>
  <c r="O28"/>
  <c r="E81"/>
  <c r="L81"/>
  <c r="M36"/>
  <c r="N36"/>
  <c r="L36"/>
  <c r="O36"/>
  <c r="I73" i="11"/>
  <c r="B73"/>
  <c r="N6" i="6"/>
  <c r="M7"/>
  <c r="N14"/>
  <c r="M15"/>
  <c r="N22"/>
  <c r="P22" s="1"/>
  <c r="M23"/>
  <c r="O32"/>
  <c r="O40"/>
  <c r="D56"/>
  <c r="B58"/>
  <c r="F58" s="1"/>
  <c r="D64"/>
  <c r="B66"/>
  <c r="D72"/>
  <c r="D80"/>
  <c r="D88"/>
  <c r="O9" i="7"/>
  <c r="P10"/>
  <c r="O17"/>
  <c r="O25"/>
  <c r="O33"/>
  <c r="O41"/>
  <c r="P42"/>
  <c r="D57"/>
  <c r="I58"/>
  <c r="E59"/>
  <c r="L67"/>
  <c r="I72"/>
  <c r="L75"/>
  <c r="I80"/>
  <c r="L83"/>
  <c r="I88"/>
  <c r="K61" i="8"/>
  <c r="L65"/>
  <c r="E67"/>
  <c r="K77"/>
  <c r="F81"/>
  <c r="L81"/>
  <c r="E83"/>
  <c r="I86"/>
  <c r="J87"/>
  <c r="D69" i="10"/>
  <c r="K69"/>
  <c r="K71"/>
  <c r="D71"/>
  <c r="D73"/>
  <c r="K73"/>
  <c r="K75"/>
  <c r="D77"/>
  <c r="K77"/>
  <c r="K79"/>
  <c r="D79"/>
  <c r="K83"/>
  <c r="D83"/>
  <c r="D85"/>
  <c r="K85"/>
  <c r="K87"/>
  <c r="D87"/>
  <c r="E52" i="11"/>
  <c r="L52"/>
  <c r="M7"/>
  <c r="N7"/>
  <c r="F43"/>
  <c r="O7"/>
  <c r="L62"/>
  <c r="E62"/>
  <c r="J63"/>
  <c r="C63"/>
  <c r="K66"/>
  <c r="D66"/>
  <c r="L68"/>
  <c r="E68"/>
  <c r="J69"/>
  <c r="C69"/>
  <c r="E78"/>
  <c r="L78"/>
  <c r="C79"/>
  <c r="J79"/>
  <c r="K82"/>
  <c r="D82"/>
  <c r="L84"/>
  <c r="E84"/>
  <c r="J85"/>
  <c r="C85"/>
  <c r="L54" i="12"/>
  <c r="E54"/>
  <c r="F54" s="1"/>
  <c r="M9"/>
  <c r="N9"/>
  <c r="L9"/>
  <c r="O9"/>
  <c r="L62"/>
  <c r="E62"/>
  <c r="M17"/>
  <c r="N17"/>
  <c r="L17"/>
  <c r="O17"/>
  <c r="L70"/>
  <c r="E70"/>
  <c r="M25"/>
  <c r="N25"/>
  <c r="L25"/>
  <c r="O25"/>
  <c r="L78"/>
  <c r="E78"/>
  <c r="M33"/>
  <c r="N33"/>
  <c r="L33"/>
  <c r="O33"/>
  <c r="L86"/>
  <c r="E86"/>
  <c r="F86" s="1"/>
  <c r="M41"/>
  <c r="N41"/>
  <c r="L41"/>
  <c r="O41"/>
  <c r="M40" i="8"/>
  <c r="P40" s="1"/>
  <c r="N40"/>
  <c r="J69" i="10"/>
  <c r="C69"/>
  <c r="C71"/>
  <c r="J71"/>
  <c r="J73"/>
  <c r="C75"/>
  <c r="J75"/>
  <c r="J77"/>
  <c r="C77"/>
  <c r="C79"/>
  <c r="J79"/>
  <c r="J81"/>
  <c r="C81"/>
  <c r="C83"/>
  <c r="J83"/>
  <c r="J85"/>
  <c r="C85"/>
  <c r="C87"/>
  <c r="J87"/>
  <c r="I55" i="11"/>
  <c r="B55"/>
  <c r="I65"/>
  <c r="B65"/>
  <c r="D68"/>
  <c r="K68"/>
  <c r="B71"/>
  <c r="I71"/>
  <c r="I81"/>
  <c r="B81"/>
  <c r="D84"/>
  <c r="K84"/>
  <c r="E52" i="12"/>
  <c r="L52"/>
  <c r="M7"/>
  <c r="N7"/>
  <c r="L7"/>
  <c r="O7"/>
  <c r="F43"/>
  <c r="E60"/>
  <c r="L60"/>
  <c r="M60" s="1"/>
  <c r="M15"/>
  <c r="N15"/>
  <c r="L15"/>
  <c r="O15"/>
  <c r="E68"/>
  <c r="L68"/>
  <c r="M23"/>
  <c r="N23"/>
  <c r="L23"/>
  <c r="O23"/>
  <c r="E76"/>
  <c r="L76"/>
  <c r="M76" s="1"/>
  <c r="M31"/>
  <c r="N31"/>
  <c r="L31"/>
  <c r="O31"/>
  <c r="E84"/>
  <c r="L84"/>
  <c r="M39"/>
  <c r="N39"/>
  <c r="L39"/>
  <c r="O39"/>
  <c r="B52" i="13"/>
  <c r="I52"/>
  <c r="M12"/>
  <c r="N12"/>
  <c r="L12"/>
  <c r="O12"/>
  <c r="O27" i="6"/>
  <c r="O29"/>
  <c r="O31"/>
  <c r="O33"/>
  <c r="P33" s="1"/>
  <c r="O35"/>
  <c r="O37"/>
  <c r="O39"/>
  <c r="O41"/>
  <c r="O6" i="7"/>
  <c r="O8"/>
  <c r="O10"/>
  <c r="O12"/>
  <c r="O14"/>
  <c r="O16"/>
  <c r="O18"/>
  <c r="O20"/>
  <c r="O22"/>
  <c r="P22" s="1"/>
  <c r="O24"/>
  <c r="O26"/>
  <c r="O28"/>
  <c r="O30"/>
  <c r="O32"/>
  <c r="O34"/>
  <c r="P34" s="1"/>
  <c r="O36"/>
  <c r="O38"/>
  <c r="O40"/>
  <c r="O42"/>
  <c r="M54" i="9"/>
  <c r="M58"/>
  <c r="M78"/>
  <c r="M86"/>
  <c r="I53"/>
  <c r="I57"/>
  <c r="I61"/>
  <c r="I65"/>
  <c r="I69"/>
  <c r="I73"/>
  <c r="I77"/>
  <c r="I81"/>
  <c r="I85"/>
  <c r="K53" i="10"/>
  <c r="M53" s="1"/>
  <c r="D55"/>
  <c r="F55" s="1"/>
  <c r="J55"/>
  <c r="K57"/>
  <c r="D59"/>
  <c r="J59"/>
  <c r="M59" s="1"/>
  <c r="K61"/>
  <c r="D63"/>
  <c r="K65"/>
  <c r="M65" s="1"/>
  <c r="D67"/>
  <c r="J67"/>
  <c r="M42" i="8"/>
  <c r="N42"/>
  <c r="M7" i="9"/>
  <c r="N7"/>
  <c r="M9"/>
  <c r="N9"/>
  <c r="M11"/>
  <c r="N11"/>
  <c r="M13"/>
  <c r="N13"/>
  <c r="M15"/>
  <c r="N15"/>
  <c r="M17"/>
  <c r="N17"/>
  <c r="M19"/>
  <c r="N19"/>
  <c r="M21"/>
  <c r="N21"/>
  <c r="M23"/>
  <c r="N23"/>
  <c r="M25"/>
  <c r="N25"/>
  <c r="M27"/>
  <c r="N27"/>
  <c r="M29"/>
  <c r="N29"/>
  <c r="M31"/>
  <c r="N31"/>
  <c r="M33"/>
  <c r="N33"/>
  <c r="M35"/>
  <c r="N35"/>
  <c r="M37"/>
  <c r="N37"/>
  <c r="M39"/>
  <c r="N39"/>
  <c r="M41"/>
  <c r="N41"/>
  <c r="L54" i="11"/>
  <c r="E54"/>
  <c r="F54" s="1"/>
  <c r="J55"/>
  <c r="C55"/>
  <c r="D58"/>
  <c r="K58"/>
  <c r="E60"/>
  <c r="L60"/>
  <c r="C61"/>
  <c r="E70"/>
  <c r="L70"/>
  <c r="C71"/>
  <c r="J71"/>
  <c r="K74"/>
  <c r="D74"/>
  <c r="L76"/>
  <c r="E76"/>
  <c r="F76" s="1"/>
  <c r="J77"/>
  <c r="C77"/>
  <c r="B87"/>
  <c r="I87"/>
  <c r="D88"/>
  <c r="K88"/>
  <c r="C61" i="13"/>
  <c r="J61"/>
  <c r="L62"/>
  <c r="E62"/>
  <c r="B64"/>
  <c r="I64"/>
  <c r="C69"/>
  <c r="J69"/>
  <c r="L70"/>
  <c r="E70"/>
  <c r="B72"/>
  <c r="I72"/>
  <c r="I53" i="8"/>
  <c r="M53" s="1"/>
  <c r="F55"/>
  <c r="I57"/>
  <c r="M57" s="1"/>
  <c r="F59"/>
  <c r="I61"/>
  <c r="I65"/>
  <c r="I69"/>
  <c r="I73"/>
  <c r="M73" s="1"/>
  <c r="I77"/>
  <c r="I81"/>
  <c r="M81" s="1"/>
  <c r="B88"/>
  <c r="F43" i="9"/>
  <c r="L52"/>
  <c r="L56"/>
  <c r="L60"/>
  <c r="L64"/>
  <c r="L68"/>
  <c r="L72"/>
  <c r="L76"/>
  <c r="L80"/>
  <c r="L84"/>
  <c r="L88"/>
  <c r="M57" i="10"/>
  <c r="F59"/>
  <c r="F63"/>
  <c r="F67"/>
  <c r="K52" i="11"/>
  <c r="E56"/>
  <c r="L56"/>
  <c r="M56" s="1"/>
  <c r="I59"/>
  <c r="B59"/>
  <c r="L64"/>
  <c r="E64"/>
  <c r="J65"/>
  <c r="C65"/>
  <c r="B67"/>
  <c r="I67"/>
  <c r="K70"/>
  <c r="D70"/>
  <c r="L72"/>
  <c r="E72"/>
  <c r="J73"/>
  <c r="C73"/>
  <c r="B75"/>
  <c r="I75"/>
  <c r="K78"/>
  <c r="D78"/>
  <c r="L80"/>
  <c r="E80"/>
  <c r="J81"/>
  <c r="C81"/>
  <c r="B83"/>
  <c r="I83"/>
  <c r="C87"/>
  <c r="J87"/>
  <c r="L58" i="12"/>
  <c r="E58"/>
  <c r="M13"/>
  <c r="N13"/>
  <c r="L13"/>
  <c r="O13"/>
  <c r="L66"/>
  <c r="E66"/>
  <c r="M21"/>
  <c r="N21"/>
  <c r="L21"/>
  <c r="O21"/>
  <c r="L74"/>
  <c r="E74"/>
  <c r="M29"/>
  <c r="N29"/>
  <c r="L29"/>
  <c r="O29"/>
  <c r="L82"/>
  <c r="E82"/>
  <c r="M37"/>
  <c r="N37"/>
  <c r="L37"/>
  <c r="O37"/>
  <c r="C53" i="13"/>
  <c r="J53"/>
  <c r="L54"/>
  <c r="E54"/>
  <c r="B56"/>
  <c r="I56"/>
  <c r="D63"/>
  <c r="K63"/>
  <c r="E67"/>
  <c r="L67"/>
  <c r="B68"/>
  <c r="I68"/>
  <c r="P7" i="8"/>
  <c r="P9"/>
  <c r="P11"/>
  <c r="P13"/>
  <c r="P15"/>
  <c r="P17"/>
  <c r="P19"/>
  <c r="P21"/>
  <c r="P23"/>
  <c r="P25"/>
  <c r="P27"/>
  <c r="P29"/>
  <c r="P31"/>
  <c r="P33"/>
  <c r="P35"/>
  <c r="L37"/>
  <c r="L39"/>
  <c r="L41"/>
  <c r="P6" i="9"/>
  <c r="P8"/>
  <c r="P10"/>
  <c r="P12"/>
  <c r="P14"/>
  <c r="P16"/>
  <c r="P24"/>
  <c r="P26"/>
  <c r="P32"/>
  <c r="P34"/>
  <c r="P36"/>
  <c r="P38"/>
  <c r="P40"/>
  <c r="P42"/>
  <c r="B52"/>
  <c r="P7" i="10"/>
  <c r="P9"/>
  <c r="P11"/>
  <c r="P13"/>
  <c r="P15"/>
  <c r="P19"/>
  <c r="P21"/>
  <c r="F71"/>
  <c r="P25"/>
  <c r="I73"/>
  <c r="P29"/>
  <c r="I77"/>
  <c r="P31"/>
  <c r="P33"/>
  <c r="I81"/>
  <c r="F83"/>
  <c r="P37"/>
  <c r="I85"/>
  <c r="P39"/>
  <c r="F87"/>
  <c r="P41"/>
  <c r="D52" i="11"/>
  <c r="J57"/>
  <c r="F58" i="12"/>
  <c r="J52" i="11"/>
  <c r="M43"/>
  <c r="C52"/>
  <c r="L58"/>
  <c r="E58"/>
  <c r="B61"/>
  <c r="I61"/>
  <c r="D64"/>
  <c r="K64"/>
  <c r="C67"/>
  <c r="J67"/>
  <c r="I69"/>
  <c r="B69"/>
  <c r="D72"/>
  <c r="K72"/>
  <c r="C75"/>
  <c r="J75"/>
  <c r="I77"/>
  <c r="B77"/>
  <c r="D80"/>
  <c r="F80" s="1"/>
  <c r="K80"/>
  <c r="M80" s="1"/>
  <c r="C83"/>
  <c r="J83"/>
  <c r="I85"/>
  <c r="B85"/>
  <c r="K86"/>
  <c r="D86"/>
  <c r="L88"/>
  <c r="E88"/>
  <c r="M11" i="12"/>
  <c r="N11"/>
  <c r="L11"/>
  <c r="O11"/>
  <c r="M19"/>
  <c r="N19"/>
  <c r="L19"/>
  <c r="O19"/>
  <c r="M27"/>
  <c r="N27"/>
  <c r="L27"/>
  <c r="O27"/>
  <c r="M35"/>
  <c r="N35"/>
  <c r="L35"/>
  <c r="O35"/>
  <c r="D55" i="13"/>
  <c r="K55"/>
  <c r="E59"/>
  <c r="L59"/>
  <c r="B60"/>
  <c r="I60"/>
  <c r="M20"/>
  <c r="N20"/>
  <c r="L20"/>
  <c r="O20"/>
  <c r="L73"/>
  <c r="E73"/>
  <c r="B73" i="10"/>
  <c r="B77"/>
  <c r="F77" s="1"/>
  <c r="B81"/>
  <c r="B85"/>
  <c r="F85" s="1"/>
  <c r="J59" i="11"/>
  <c r="F84"/>
  <c r="M68" i="12"/>
  <c r="M84"/>
  <c r="P27" i="13"/>
  <c r="F43"/>
  <c r="M6"/>
  <c r="N6"/>
  <c r="L53"/>
  <c r="E53"/>
  <c r="I54"/>
  <c r="B54"/>
  <c r="J55"/>
  <c r="C55"/>
  <c r="E56"/>
  <c r="L56"/>
  <c r="K57"/>
  <c r="D57"/>
  <c r="M14"/>
  <c r="N14"/>
  <c r="L61"/>
  <c r="E61"/>
  <c r="I62"/>
  <c r="B62"/>
  <c r="J63"/>
  <c r="C63"/>
  <c r="E64"/>
  <c r="L64"/>
  <c r="K65"/>
  <c r="D65"/>
  <c r="M22"/>
  <c r="N22"/>
  <c r="L69"/>
  <c r="E69"/>
  <c r="I70"/>
  <c r="B70"/>
  <c r="J71"/>
  <c r="C71"/>
  <c r="K73"/>
  <c r="D73"/>
  <c r="D75"/>
  <c r="K75"/>
  <c r="P29"/>
  <c r="I78"/>
  <c r="B78"/>
  <c r="D79"/>
  <c r="K79"/>
  <c r="I82"/>
  <c r="B82"/>
  <c r="K84"/>
  <c r="D84"/>
  <c r="O9" i="11"/>
  <c r="O11"/>
  <c r="O13"/>
  <c r="O15"/>
  <c r="O17"/>
  <c r="O19"/>
  <c r="O21"/>
  <c r="O23"/>
  <c r="O25"/>
  <c r="O27"/>
  <c r="O29"/>
  <c r="O31"/>
  <c r="O33"/>
  <c r="O35"/>
  <c r="O37"/>
  <c r="O39"/>
  <c r="O41"/>
  <c r="J54"/>
  <c r="M54" s="1"/>
  <c r="C56"/>
  <c r="F56" s="1"/>
  <c r="J58"/>
  <c r="M58" s="1"/>
  <c r="C60"/>
  <c r="J62"/>
  <c r="J52" i="12"/>
  <c r="M8" i="13"/>
  <c r="N8"/>
  <c r="P8" s="1"/>
  <c r="E55"/>
  <c r="L55"/>
  <c r="C57"/>
  <c r="J57"/>
  <c r="D59"/>
  <c r="K59"/>
  <c r="M16"/>
  <c r="P16" s="1"/>
  <c r="N16"/>
  <c r="E63"/>
  <c r="L63"/>
  <c r="C65"/>
  <c r="J65"/>
  <c r="D67"/>
  <c r="K67"/>
  <c r="M24"/>
  <c r="N24"/>
  <c r="E71"/>
  <c r="L71"/>
  <c r="D74"/>
  <c r="K74"/>
  <c r="K76"/>
  <c r="D76"/>
  <c r="I79"/>
  <c r="B79"/>
  <c r="K80"/>
  <c r="D80"/>
  <c r="D86"/>
  <c r="K86"/>
  <c r="P6" i="11"/>
  <c r="P8"/>
  <c r="N9"/>
  <c r="P10"/>
  <c r="N11"/>
  <c r="P12"/>
  <c r="N13"/>
  <c r="P14"/>
  <c r="N15"/>
  <c r="P16"/>
  <c r="N17"/>
  <c r="P18"/>
  <c r="N19"/>
  <c r="P20"/>
  <c r="N21"/>
  <c r="P22"/>
  <c r="N23"/>
  <c r="P24"/>
  <c r="N25"/>
  <c r="P25" s="1"/>
  <c r="M72"/>
  <c r="P26"/>
  <c r="N27"/>
  <c r="P27" s="1"/>
  <c r="P28"/>
  <c r="N29"/>
  <c r="P30"/>
  <c r="N31"/>
  <c r="P32"/>
  <c r="N33"/>
  <c r="P34"/>
  <c r="N35"/>
  <c r="P36"/>
  <c r="N37"/>
  <c r="M84"/>
  <c r="P38"/>
  <c r="N39"/>
  <c r="L40"/>
  <c r="N41"/>
  <c r="L42"/>
  <c r="B52"/>
  <c r="K53" i="13"/>
  <c r="D53"/>
  <c r="M10"/>
  <c r="N10"/>
  <c r="L57"/>
  <c r="E57"/>
  <c r="J59"/>
  <c r="C59"/>
  <c r="K61"/>
  <c r="D61"/>
  <c r="M18"/>
  <c r="N18"/>
  <c r="L65"/>
  <c r="E65"/>
  <c r="J67"/>
  <c r="C67"/>
  <c r="K69"/>
  <c r="D69"/>
  <c r="M26"/>
  <c r="N26"/>
  <c r="O26"/>
  <c r="I74"/>
  <c r="B74"/>
  <c r="B76"/>
  <c r="I76"/>
  <c r="K77"/>
  <c r="D77"/>
  <c r="B80"/>
  <c r="I80"/>
  <c r="K81"/>
  <c r="D81"/>
  <c r="K88"/>
  <c r="D88"/>
  <c r="L59" i="14"/>
  <c r="E59"/>
  <c r="C60"/>
  <c r="J60"/>
  <c r="L67"/>
  <c r="E67"/>
  <c r="C68"/>
  <c r="J68"/>
  <c r="L75"/>
  <c r="E75"/>
  <c r="C76"/>
  <c r="J76"/>
  <c r="L83"/>
  <c r="E83"/>
  <c r="C84"/>
  <c r="J84"/>
  <c r="D52" i="12"/>
  <c r="K54"/>
  <c r="M54" s="1"/>
  <c r="D56"/>
  <c r="F56" s="1"/>
  <c r="K58"/>
  <c r="M58" s="1"/>
  <c r="D60"/>
  <c r="F60" s="1"/>
  <c r="K62"/>
  <c r="D64"/>
  <c r="K66"/>
  <c r="D68"/>
  <c r="F68" s="1"/>
  <c r="K70"/>
  <c r="D72"/>
  <c r="K74"/>
  <c r="D76"/>
  <c r="F76" s="1"/>
  <c r="K78"/>
  <c r="D80"/>
  <c r="K82"/>
  <c r="D84"/>
  <c r="F84" s="1"/>
  <c r="K86"/>
  <c r="M86" s="1"/>
  <c r="D88"/>
  <c r="F88" s="1"/>
  <c r="O6" i="13"/>
  <c r="O14"/>
  <c r="O22"/>
  <c r="M53" i="14"/>
  <c r="M69"/>
  <c r="M85"/>
  <c r="C73" i="13"/>
  <c r="J73"/>
  <c r="I75"/>
  <c r="B75"/>
  <c r="E76"/>
  <c r="L76"/>
  <c r="C77"/>
  <c r="J77"/>
  <c r="L78"/>
  <c r="E78"/>
  <c r="J79"/>
  <c r="C79"/>
  <c r="E80"/>
  <c r="L80"/>
  <c r="C81"/>
  <c r="J81"/>
  <c r="L82"/>
  <c r="E82"/>
  <c r="I83"/>
  <c r="B83"/>
  <c r="E84"/>
  <c r="L84"/>
  <c r="B85"/>
  <c r="I85"/>
  <c r="L86"/>
  <c r="E86"/>
  <c r="I87"/>
  <c r="B87"/>
  <c r="F87" s="1"/>
  <c r="E88"/>
  <c r="L88"/>
  <c r="B104" i="14"/>
  <c r="E104" s="1"/>
  <c r="D90"/>
  <c r="C104" s="1"/>
  <c r="K90"/>
  <c r="D104" s="1"/>
  <c r="L55"/>
  <c r="E55"/>
  <c r="C56"/>
  <c r="J56"/>
  <c r="L63"/>
  <c r="E63"/>
  <c r="C64"/>
  <c r="J64"/>
  <c r="L71"/>
  <c r="E71"/>
  <c r="C72"/>
  <c r="J72"/>
  <c r="L79"/>
  <c r="E79"/>
  <c r="C80"/>
  <c r="J80"/>
  <c r="L87"/>
  <c r="E87"/>
  <c r="C88"/>
  <c r="J88"/>
  <c r="P6" i="12"/>
  <c r="P8"/>
  <c r="P10"/>
  <c r="P12"/>
  <c r="P14"/>
  <c r="P16"/>
  <c r="P18"/>
  <c r="P20"/>
  <c r="P22"/>
  <c r="P24"/>
  <c r="P26"/>
  <c r="P28"/>
  <c r="P30"/>
  <c r="P32"/>
  <c r="P34"/>
  <c r="P36"/>
  <c r="P38"/>
  <c r="P40"/>
  <c r="P42"/>
  <c r="B52"/>
  <c r="L7" i="13"/>
  <c r="L9"/>
  <c r="L11"/>
  <c r="L13"/>
  <c r="L15"/>
  <c r="L17"/>
  <c r="L19"/>
  <c r="L21"/>
  <c r="L23"/>
  <c r="L25"/>
  <c r="M57" i="14"/>
  <c r="B73" i="13"/>
  <c r="F73" s="1"/>
  <c r="I73"/>
  <c r="O28"/>
  <c r="M28"/>
  <c r="E75"/>
  <c r="L75"/>
  <c r="E83"/>
  <c r="L83"/>
  <c r="L85"/>
  <c r="E85"/>
  <c r="E87"/>
  <c r="L87"/>
  <c r="E57" i="14"/>
  <c r="L57"/>
  <c r="J58"/>
  <c r="C58"/>
  <c r="E65"/>
  <c r="L65"/>
  <c r="J66"/>
  <c r="C66"/>
  <c r="E73"/>
  <c r="L73"/>
  <c r="M73" s="1"/>
  <c r="J74"/>
  <c r="C74"/>
  <c r="E81"/>
  <c r="L81"/>
  <c r="J82"/>
  <c r="C82"/>
  <c r="P37" i="13"/>
  <c r="P39"/>
  <c r="P41"/>
  <c r="F67" i="14"/>
  <c r="C75" i="13"/>
  <c r="C83"/>
  <c r="I84"/>
  <c r="J85"/>
  <c r="B86"/>
  <c r="C87"/>
  <c r="I88"/>
  <c r="P18" i="14"/>
  <c r="P34"/>
  <c r="B52"/>
  <c r="K52"/>
  <c r="C53"/>
  <c r="D54"/>
  <c r="I54"/>
  <c r="J55"/>
  <c r="B56"/>
  <c r="K56"/>
  <c r="C57"/>
  <c r="D58"/>
  <c r="I58"/>
  <c r="J59"/>
  <c r="B60"/>
  <c r="K60"/>
  <c r="C61"/>
  <c r="D62"/>
  <c r="I62"/>
  <c r="J63"/>
  <c r="B64"/>
  <c r="K64"/>
  <c r="C65"/>
  <c r="D66"/>
  <c r="I66"/>
  <c r="J67"/>
  <c r="B68"/>
  <c r="K68"/>
  <c r="C69"/>
  <c r="D70"/>
  <c r="I70"/>
  <c r="J71"/>
  <c r="B72"/>
  <c r="K72"/>
  <c r="C73"/>
  <c r="D74"/>
  <c r="I74"/>
  <c r="J75"/>
  <c r="B76"/>
  <c r="K76"/>
  <c r="C77"/>
  <c r="D78"/>
  <c r="I78"/>
  <c r="J79"/>
  <c r="B80"/>
  <c r="K80"/>
  <c r="C81"/>
  <c r="D82"/>
  <c r="I82"/>
  <c r="J83"/>
  <c r="B84"/>
  <c r="K84"/>
  <c r="C85"/>
  <c r="D86"/>
  <c r="I86"/>
  <c r="J87"/>
  <c r="B88"/>
  <c r="K88"/>
  <c r="M30" i="13"/>
  <c r="P30" s="1"/>
  <c r="O31"/>
  <c r="M32"/>
  <c r="P32" s="1"/>
  <c r="O33"/>
  <c r="P33" s="1"/>
  <c r="M34"/>
  <c r="O35"/>
  <c r="M36"/>
  <c r="P36" s="1"/>
  <c r="M38"/>
  <c r="M40"/>
  <c r="M42"/>
  <c r="K83"/>
  <c r="D85"/>
  <c r="K87"/>
  <c r="O6" i="14"/>
  <c r="O8"/>
  <c r="O10"/>
  <c r="O12"/>
  <c r="O14"/>
  <c r="O16"/>
  <c r="O18"/>
  <c r="O20"/>
  <c r="O22"/>
  <c r="O24"/>
  <c r="O26"/>
  <c r="O28"/>
  <c r="P28" s="1"/>
  <c r="O30"/>
  <c r="O32"/>
  <c r="O34"/>
  <c r="O36"/>
  <c r="O38"/>
  <c r="O40"/>
  <c r="O42"/>
  <c r="L43"/>
  <c r="B53"/>
  <c r="F53" s="1"/>
  <c r="K53"/>
  <c r="D55"/>
  <c r="F55" s="1"/>
  <c r="I55"/>
  <c r="M55" s="1"/>
  <c r="B57"/>
  <c r="K57"/>
  <c r="D59"/>
  <c r="F59" s="1"/>
  <c r="I59"/>
  <c r="M59" s="1"/>
  <c r="B61"/>
  <c r="F61" s="1"/>
  <c r="K61"/>
  <c r="M61" s="1"/>
  <c r="D63"/>
  <c r="F63" s="1"/>
  <c r="I63"/>
  <c r="M63" s="1"/>
  <c r="B65"/>
  <c r="K65"/>
  <c r="M65" s="1"/>
  <c r="D67"/>
  <c r="I67"/>
  <c r="M67" s="1"/>
  <c r="B69"/>
  <c r="K69"/>
  <c r="D71"/>
  <c r="F71" s="1"/>
  <c r="I71"/>
  <c r="M71" s="1"/>
  <c r="B73"/>
  <c r="K73"/>
  <c r="D75"/>
  <c r="F75" s="1"/>
  <c r="I75"/>
  <c r="M75" s="1"/>
  <c r="B77"/>
  <c r="F77" s="1"/>
  <c r="K77"/>
  <c r="M77" s="1"/>
  <c r="D79"/>
  <c r="F79" s="1"/>
  <c r="I79"/>
  <c r="M79" s="1"/>
  <c r="B81"/>
  <c r="K81"/>
  <c r="M81" s="1"/>
  <c r="D83"/>
  <c r="F83" s="1"/>
  <c r="I83"/>
  <c r="M83" s="1"/>
  <c r="B85"/>
  <c r="K85"/>
  <c r="D87"/>
  <c r="F87" s="1"/>
  <c r="I87"/>
  <c r="M87" s="1"/>
  <c r="P42" i="13"/>
  <c r="P7" i="14"/>
  <c r="P9"/>
  <c r="P11"/>
  <c r="P13"/>
  <c r="P15"/>
  <c r="P17"/>
  <c r="P19"/>
  <c r="P21"/>
  <c r="P23"/>
  <c r="P25"/>
  <c r="P27"/>
  <c r="P29"/>
  <c r="P31"/>
  <c r="P33"/>
  <c r="P35"/>
  <c r="P37"/>
  <c r="P39"/>
  <c r="P41"/>
  <c r="D52"/>
  <c r="M6"/>
  <c r="M76" i="2" l="1"/>
  <c r="I76"/>
  <c r="I63" i="5"/>
  <c r="D65" i="8"/>
  <c r="F65" s="1"/>
  <c r="K65"/>
  <c r="M65" s="1"/>
  <c r="I66" i="9"/>
  <c r="B66"/>
  <c r="F66" s="1"/>
  <c r="J66"/>
  <c r="D64"/>
  <c r="F70"/>
  <c r="M64"/>
  <c r="P28"/>
  <c r="D74"/>
  <c r="D70"/>
  <c r="L43"/>
  <c r="L75"/>
  <c r="O43"/>
  <c r="F72"/>
  <c r="F64"/>
  <c r="B74"/>
  <c r="F74" s="1"/>
  <c r="B62"/>
  <c r="F62" s="1"/>
  <c r="B69" i="10"/>
  <c r="F69" s="1"/>
  <c r="I69"/>
  <c r="C73"/>
  <c r="F73"/>
  <c r="P35"/>
  <c r="P17"/>
  <c r="M67"/>
  <c r="D81"/>
  <c r="J63"/>
  <c r="M63" s="1"/>
  <c r="M83"/>
  <c r="M79"/>
  <c r="M75"/>
  <c r="I64" i="11"/>
  <c r="B64"/>
  <c r="F64" s="1"/>
  <c r="M64"/>
  <c r="B72" i="12"/>
  <c r="I72"/>
  <c r="C62"/>
  <c r="F62" s="1"/>
  <c r="J62"/>
  <c r="B78" i="11"/>
  <c r="I78"/>
  <c r="M78" s="1"/>
  <c r="I62"/>
  <c r="B62"/>
  <c r="I65" i="5"/>
  <c r="B65"/>
  <c r="I74" i="12"/>
  <c r="B74"/>
  <c r="J64"/>
  <c r="C64"/>
  <c r="F64" s="1"/>
  <c r="J70" i="11"/>
  <c r="C70"/>
  <c r="B71" i="8"/>
  <c r="F71" s="1"/>
  <c r="I71"/>
  <c r="J83" i="6"/>
  <c r="C83"/>
  <c r="J75"/>
  <c r="C75"/>
  <c r="I77" i="5"/>
  <c r="B77"/>
  <c r="M75" i="13"/>
  <c r="P24"/>
  <c r="F72" i="11"/>
  <c r="F68"/>
  <c r="M66" i="6"/>
  <c r="P26" i="3"/>
  <c r="P26" i="1"/>
  <c r="B64" i="12"/>
  <c r="I64"/>
  <c r="M64" s="1"/>
  <c r="B74" i="11"/>
  <c r="I74"/>
  <c r="M74" s="1"/>
  <c r="B76" i="9"/>
  <c r="I76"/>
  <c r="M76" s="1"/>
  <c r="C75" i="8"/>
  <c r="F75" s="1"/>
  <c r="J75"/>
  <c r="M75" s="1"/>
  <c r="L65" i="6"/>
  <c r="E65"/>
  <c r="B67" i="5"/>
  <c r="I67"/>
  <c r="I78" i="2"/>
  <c r="B78"/>
  <c r="F78" s="1"/>
  <c r="I66" i="12"/>
  <c r="B66"/>
  <c r="F66" s="1"/>
  <c r="J74" i="11"/>
  <c r="C74"/>
  <c r="B63" i="8"/>
  <c r="F63" s="1"/>
  <c r="I63"/>
  <c r="M63" s="1"/>
  <c r="C77" i="6"/>
  <c r="J77"/>
  <c r="B79" i="5"/>
  <c r="I79"/>
  <c r="M74" i="12"/>
  <c r="F83" i="13"/>
  <c r="M62" i="12"/>
  <c r="M68" i="11"/>
  <c r="L43" i="7"/>
  <c r="P28" i="3"/>
  <c r="M71" i="8"/>
  <c r="M76" i="11"/>
  <c r="C78" i="12"/>
  <c r="F78" s="1"/>
  <c r="J78"/>
  <c r="M78" s="1"/>
  <c r="B70" i="11"/>
  <c r="F70" s="1"/>
  <c r="I70"/>
  <c r="M70" s="1"/>
  <c r="B68" i="9"/>
  <c r="I68"/>
  <c r="M68" s="1"/>
  <c r="I69" i="5"/>
  <c r="B69"/>
  <c r="J80" i="12"/>
  <c r="C80"/>
  <c r="J78" i="11"/>
  <c r="C78"/>
  <c r="J77" i="8"/>
  <c r="C77"/>
  <c r="F77" s="1"/>
  <c r="I73" i="5"/>
  <c r="B73"/>
  <c r="I74" i="2"/>
  <c r="B74"/>
  <c r="F74" s="1"/>
  <c r="D62" i="11"/>
  <c r="K62"/>
  <c r="D69" i="8"/>
  <c r="K69"/>
  <c r="F76" i="9"/>
  <c r="F68"/>
  <c r="M78" i="2"/>
  <c r="M74"/>
  <c r="B80" i="12"/>
  <c r="F80" s="1"/>
  <c r="I80"/>
  <c r="M80" s="1"/>
  <c r="C70"/>
  <c r="F70" s="1"/>
  <c r="J70"/>
  <c r="M70" s="1"/>
  <c r="B82" i="11"/>
  <c r="I82"/>
  <c r="B66"/>
  <c r="I66"/>
  <c r="B102" i="9"/>
  <c r="K83" i="8"/>
  <c r="D83"/>
  <c r="C67"/>
  <c r="J67"/>
  <c r="M67" s="1"/>
  <c r="E67" i="6"/>
  <c r="F67" s="1"/>
  <c r="L67"/>
  <c r="M67" s="1"/>
  <c r="B71" i="5"/>
  <c r="I71"/>
  <c r="I82" i="12"/>
  <c r="M82" s="1"/>
  <c r="B82"/>
  <c r="F82" s="1"/>
  <c r="J72"/>
  <c r="C72"/>
  <c r="J82" i="11"/>
  <c r="C82"/>
  <c r="J66"/>
  <c r="C66"/>
  <c r="B79" i="8"/>
  <c r="F79" s="1"/>
  <c r="I79"/>
  <c r="M79" s="1"/>
  <c r="J69"/>
  <c r="M69" s="1"/>
  <c r="C69"/>
  <c r="F69" s="1"/>
  <c r="B75" i="5"/>
  <c r="I75"/>
  <c r="I66" i="2"/>
  <c r="M66" s="1"/>
  <c r="B66"/>
  <c r="F66" s="1"/>
  <c r="B80" i="9"/>
  <c r="F80" s="1"/>
  <c r="I80"/>
  <c r="M80" s="1"/>
  <c r="M66" i="12"/>
  <c r="F74"/>
  <c r="M82" i="11"/>
  <c r="F78"/>
  <c r="F67" i="8"/>
  <c r="F63" i="3"/>
  <c r="I72" i="2"/>
  <c r="M72" s="1"/>
  <c r="I81" i="1"/>
  <c r="B81"/>
  <c r="K71"/>
  <c r="M71" s="1"/>
  <c r="D71"/>
  <c r="F71" s="1"/>
  <c r="K67"/>
  <c r="M67" s="1"/>
  <c r="D67"/>
  <c r="I73"/>
  <c r="B73"/>
  <c r="B67"/>
  <c r="F67" s="1"/>
  <c r="I67"/>
  <c r="D73"/>
  <c r="K73"/>
  <c r="D77"/>
  <c r="F77" s="1"/>
  <c r="K77"/>
  <c r="M77" s="1"/>
  <c r="D65"/>
  <c r="F65" s="1"/>
  <c r="K65"/>
  <c r="K79"/>
  <c r="M79" s="1"/>
  <c r="D79"/>
  <c r="F79" s="1"/>
  <c r="M73"/>
  <c r="M65"/>
  <c r="D81"/>
  <c r="F81" s="1"/>
  <c r="K81"/>
  <c r="D69"/>
  <c r="F69" s="1"/>
  <c r="K69"/>
  <c r="M69" s="1"/>
  <c r="E66" i="14"/>
  <c r="F66" s="1"/>
  <c r="L66"/>
  <c r="J80" i="13"/>
  <c r="M80" s="1"/>
  <c r="C80"/>
  <c r="P34"/>
  <c r="E69" i="11"/>
  <c r="L69"/>
  <c r="K85" i="12"/>
  <c r="D85"/>
  <c r="B53"/>
  <c r="I53"/>
  <c r="P7"/>
  <c r="L43"/>
  <c r="J83" i="7"/>
  <c r="C83"/>
  <c r="K86" i="10"/>
  <c r="D86"/>
  <c r="L79" i="2"/>
  <c r="E79"/>
  <c r="P33"/>
  <c r="D69" i="11"/>
  <c r="K69"/>
  <c r="P23"/>
  <c r="C66" i="13"/>
  <c r="J66"/>
  <c r="E87" i="12"/>
  <c r="L87"/>
  <c r="D79"/>
  <c r="K79"/>
  <c r="E71"/>
  <c r="L71"/>
  <c r="D63"/>
  <c r="K63"/>
  <c r="E55"/>
  <c r="L55"/>
  <c r="J82" i="6"/>
  <c r="C82"/>
  <c r="L60"/>
  <c r="E60"/>
  <c r="F60" s="1"/>
  <c r="P14"/>
  <c r="L53"/>
  <c r="E53"/>
  <c r="E85" i="5"/>
  <c r="F85" s="1"/>
  <c r="L85"/>
  <c r="L77"/>
  <c r="E77"/>
  <c r="L69"/>
  <c r="E69"/>
  <c r="L61"/>
  <c r="E61"/>
  <c r="L53"/>
  <c r="M53" s="1"/>
  <c r="E53"/>
  <c r="O43"/>
  <c r="C84" i="10"/>
  <c r="J84"/>
  <c r="I76"/>
  <c r="B76"/>
  <c r="P30"/>
  <c r="C68"/>
  <c r="J68"/>
  <c r="I60"/>
  <c r="P14"/>
  <c r="B60"/>
  <c r="C52"/>
  <c r="M43"/>
  <c r="J52"/>
  <c r="J82" i="8"/>
  <c r="C82"/>
  <c r="J78"/>
  <c r="C78"/>
  <c r="J74"/>
  <c r="C74"/>
  <c r="J70"/>
  <c r="C70"/>
  <c r="J66"/>
  <c r="C66"/>
  <c r="J62"/>
  <c r="C62"/>
  <c r="J58"/>
  <c r="C58"/>
  <c r="J54"/>
  <c r="C54"/>
  <c r="I79" i="7"/>
  <c r="P33"/>
  <c r="B79"/>
  <c r="P17"/>
  <c r="I63"/>
  <c r="B63"/>
  <c r="I86" i="6"/>
  <c r="P40"/>
  <c r="B86"/>
  <c r="F86" s="1"/>
  <c r="C83" i="4"/>
  <c r="J83"/>
  <c r="C67"/>
  <c r="J67"/>
  <c r="B105"/>
  <c r="E90"/>
  <c r="C105" s="1"/>
  <c r="L90"/>
  <c r="D105" s="1"/>
  <c r="L56" i="3"/>
  <c r="E56"/>
  <c r="E74" i="1"/>
  <c r="L74"/>
  <c r="P28"/>
  <c r="M85" i="13"/>
  <c r="M88" i="14"/>
  <c r="N43" i="11"/>
  <c r="P23" i="5"/>
  <c r="M77"/>
  <c r="E82" i="14"/>
  <c r="F82" s="1"/>
  <c r="L82"/>
  <c r="E58"/>
  <c r="L58"/>
  <c r="C86" i="13"/>
  <c r="J86"/>
  <c r="M86" s="1"/>
  <c r="P40"/>
  <c r="B89" i="14"/>
  <c r="B65" i="13"/>
  <c r="F65" s="1"/>
  <c r="I65"/>
  <c r="M65" s="1"/>
  <c r="P19"/>
  <c r="E77" i="11"/>
  <c r="L77"/>
  <c r="L61"/>
  <c r="E61"/>
  <c r="L77" i="12"/>
  <c r="E77"/>
  <c r="K69"/>
  <c r="D69"/>
  <c r="B82" i="10"/>
  <c r="I82"/>
  <c r="P36"/>
  <c r="B66"/>
  <c r="I66"/>
  <c r="P20"/>
  <c r="C76" i="8"/>
  <c r="J76"/>
  <c r="C68"/>
  <c r="J68"/>
  <c r="C60"/>
  <c r="J60"/>
  <c r="C56"/>
  <c r="J56"/>
  <c r="C59" i="7"/>
  <c r="J59"/>
  <c r="E78" i="10"/>
  <c r="L78"/>
  <c r="K70"/>
  <c r="D70"/>
  <c r="E62"/>
  <c r="L62"/>
  <c r="K54"/>
  <c r="D54"/>
  <c r="L70" i="3"/>
  <c r="E70"/>
  <c r="E70" i="1"/>
  <c r="L70"/>
  <c r="I72" i="10"/>
  <c r="B72"/>
  <c r="P26"/>
  <c r="I56"/>
  <c r="P10"/>
  <c r="B56"/>
  <c r="K85" i="7"/>
  <c r="D85"/>
  <c r="C52" i="14"/>
  <c r="C89" s="1"/>
  <c r="J52"/>
  <c r="M43"/>
  <c r="P6"/>
  <c r="L81" i="12"/>
  <c r="E81"/>
  <c r="L73"/>
  <c r="E73"/>
  <c r="L65"/>
  <c r="E65"/>
  <c r="L57"/>
  <c r="E57"/>
  <c r="M52" i="11"/>
  <c r="B89" i="9"/>
  <c r="B90" s="1"/>
  <c r="C102" s="1"/>
  <c r="F52"/>
  <c r="B87" i="8"/>
  <c r="F87" s="1"/>
  <c r="P41"/>
  <c r="I87"/>
  <c r="M87" s="1"/>
  <c r="I89" i="9"/>
  <c r="L86" i="7"/>
  <c r="E86"/>
  <c r="F86" s="1"/>
  <c r="P40"/>
  <c r="L78"/>
  <c r="E78"/>
  <c r="P32"/>
  <c r="L70"/>
  <c r="E70"/>
  <c r="P24"/>
  <c r="L62"/>
  <c r="M62" s="1"/>
  <c r="E62"/>
  <c r="F62" s="1"/>
  <c r="P16"/>
  <c r="L54"/>
  <c r="E54"/>
  <c r="F54" s="1"/>
  <c r="P8"/>
  <c r="E83" i="6"/>
  <c r="F83" s="1"/>
  <c r="L83"/>
  <c r="P37"/>
  <c r="E75"/>
  <c r="F75" s="1"/>
  <c r="L75"/>
  <c r="P29"/>
  <c r="D58" i="13"/>
  <c r="K58"/>
  <c r="K86" i="8"/>
  <c r="D86"/>
  <c r="E71" i="7"/>
  <c r="L71"/>
  <c r="C69" i="6"/>
  <c r="J69"/>
  <c r="P23"/>
  <c r="C53"/>
  <c r="J53"/>
  <c r="M43"/>
  <c r="C88"/>
  <c r="J88"/>
  <c r="L71" i="4"/>
  <c r="E71"/>
  <c r="L55"/>
  <c r="E55"/>
  <c r="C84" i="3"/>
  <c r="J84"/>
  <c r="P38"/>
  <c r="C76"/>
  <c r="J76"/>
  <c r="P30"/>
  <c r="C68"/>
  <c r="J68"/>
  <c r="P22"/>
  <c r="C60"/>
  <c r="J60"/>
  <c r="M60" s="1"/>
  <c r="P14"/>
  <c r="M43"/>
  <c r="J52"/>
  <c r="C52"/>
  <c r="P6"/>
  <c r="J85" i="2"/>
  <c r="C85"/>
  <c r="P39"/>
  <c r="J77"/>
  <c r="C77"/>
  <c r="P31"/>
  <c r="J69"/>
  <c r="C69"/>
  <c r="P23"/>
  <c r="J61"/>
  <c r="C61"/>
  <c r="P15"/>
  <c r="J53"/>
  <c r="C53"/>
  <c r="P7"/>
  <c r="M43"/>
  <c r="C84" i="1"/>
  <c r="J84"/>
  <c r="P38"/>
  <c r="C76"/>
  <c r="J76"/>
  <c r="P30"/>
  <c r="C68"/>
  <c r="J68"/>
  <c r="P22"/>
  <c r="C60"/>
  <c r="J60"/>
  <c r="P14"/>
  <c r="M43"/>
  <c r="C52"/>
  <c r="J52"/>
  <c r="P6"/>
  <c r="J53" i="7"/>
  <c r="M43"/>
  <c r="C53"/>
  <c r="F58" i="14"/>
  <c r="M72"/>
  <c r="P36"/>
  <c r="P20"/>
  <c r="F58" i="11"/>
  <c r="M87" i="10"/>
  <c r="M71"/>
  <c r="P31" i="5"/>
  <c r="F57" i="11"/>
  <c r="B90" i="14"/>
  <c r="C102" s="1"/>
  <c r="I90"/>
  <c r="D102" s="1"/>
  <c r="B102"/>
  <c r="E74"/>
  <c r="F74" s="1"/>
  <c r="L74"/>
  <c r="J76" i="13"/>
  <c r="C76"/>
  <c r="I89" i="14"/>
  <c r="B57" i="13"/>
  <c r="F57" s="1"/>
  <c r="I57"/>
  <c r="M57" s="1"/>
  <c r="P11"/>
  <c r="D77" i="11"/>
  <c r="K77"/>
  <c r="P31"/>
  <c r="E85"/>
  <c r="F85" s="1"/>
  <c r="L85"/>
  <c r="L61" i="12"/>
  <c r="E61"/>
  <c r="J74" i="10"/>
  <c r="C74"/>
  <c r="J58"/>
  <c r="C58"/>
  <c r="C80" i="8"/>
  <c r="J80"/>
  <c r="C72"/>
  <c r="J72"/>
  <c r="C64"/>
  <c r="J64"/>
  <c r="C52"/>
  <c r="J52"/>
  <c r="M43"/>
  <c r="J67" i="7"/>
  <c r="C67"/>
  <c r="L80" i="3"/>
  <c r="E80"/>
  <c r="L63" i="2"/>
  <c r="E63"/>
  <c r="I88" i="10"/>
  <c r="B88"/>
  <c r="P42"/>
  <c r="C80"/>
  <c r="J80"/>
  <c r="C64"/>
  <c r="J64"/>
  <c r="L88" i="14"/>
  <c r="E88"/>
  <c r="L80"/>
  <c r="M80" s="1"/>
  <c r="E80"/>
  <c r="L72"/>
  <c r="E72"/>
  <c r="L64"/>
  <c r="M64" s="1"/>
  <c r="E64"/>
  <c r="L56"/>
  <c r="M56" s="1"/>
  <c r="E56"/>
  <c r="J84" i="13"/>
  <c r="M84" s="1"/>
  <c r="C84"/>
  <c r="F84" s="1"/>
  <c r="P38"/>
  <c r="E79"/>
  <c r="L79"/>
  <c r="M79" s="1"/>
  <c r="C74"/>
  <c r="J74"/>
  <c r="P28"/>
  <c r="B89" i="11"/>
  <c r="F52"/>
  <c r="D85"/>
  <c r="K85"/>
  <c r="P39"/>
  <c r="M52" i="12"/>
  <c r="I83"/>
  <c r="B83"/>
  <c r="P37"/>
  <c r="J75"/>
  <c r="C75"/>
  <c r="I67"/>
  <c r="B67"/>
  <c r="P21"/>
  <c r="J59"/>
  <c r="C59"/>
  <c r="M43"/>
  <c r="K85" i="9"/>
  <c r="D85"/>
  <c r="K81"/>
  <c r="D81"/>
  <c r="K77"/>
  <c r="D77"/>
  <c r="K73"/>
  <c r="D73"/>
  <c r="K69"/>
  <c r="D69"/>
  <c r="K65"/>
  <c r="D65"/>
  <c r="K61"/>
  <c r="D61"/>
  <c r="K57"/>
  <c r="D57"/>
  <c r="K53"/>
  <c r="D53"/>
  <c r="L53" i="11"/>
  <c r="E53"/>
  <c r="P7"/>
  <c r="B102" i="7"/>
  <c r="B52" i="6"/>
  <c r="P6"/>
  <c r="L43"/>
  <c r="I52"/>
  <c r="B77" i="7"/>
  <c r="P31"/>
  <c r="I77"/>
  <c r="B71" i="6"/>
  <c r="I71"/>
  <c r="P25"/>
  <c r="K76" i="5"/>
  <c r="D76"/>
  <c r="B60"/>
  <c r="F60" s="1"/>
  <c r="P14"/>
  <c r="I60"/>
  <c r="M43"/>
  <c r="C52"/>
  <c r="J52"/>
  <c r="K86" i="4"/>
  <c r="D86"/>
  <c r="K78"/>
  <c r="D78"/>
  <c r="K70"/>
  <c r="D70"/>
  <c r="K62"/>
  <c r="D62"/>
  <c r="K54"/>
  <c r="D54"/>
  <c r="B102" i="3"/>
  <c r="P12" i="14"/>
  <c r="F75" i="13"/>
  <c r="O43" i="12"/>
  <c r="M83" i="6"/>
  <c r="F78" i="14"/>
  <c r="P42"/>
  <c r="P26"/>
  <c r="P10"/>
  <c r="M59" i="11"/>
  <c r="P15"/>
  <c r="N43" i="12"/>
  <c r="O43" i="11"/>
  <c r="P39" i="5"/>
  <c r="P7"/>
  <c r="M88" i="9"/>
  <c r="M72"/>
  <c r="M56"/>
  <c r="N43"/>
  <c r="P7" i="6"/>
  <c r="F69" i="5"/>
  <c r="M61"/>
  <c r="D75" i="4"/>
  <c r="K75"/>
  <c r="K59"/>
  <c r="D59"/>
  <c r="L62"/>
  <c r="E62"/>
  <c r="K84" i="3"/>
  <c r="D84"/>
  <c r="K76"/>
  <c r="D76"/>
  <c r="K68"/>
  <c r="D68"/>
  <c r="I88" i="2"/>
  <c r="M88" s="1"/>
  <c r="B88"/>
  <c r="F88" s="1"/>
  <c r="P42"/>
  <c r="I80"/>
  <c r="M80" s="1"/>
  <c r="B80"/>
  <c r="F80" s="1"/>
  <c r="P34"/>
  <c r="E54" i="3"/>
  <c r="L54"/>
  <c r="E85" i="2"/>
  <c r="F85" s="1"/>
  <c r="L85"/>
  <c r="E78" i="1"/>
  <c r="L78"/>
  <c r="K61" i="7"/>
  <c r="D61"/>
  <c r="K76" i="6"/>
  <c r="D76"/>
  <c r="J62"/>
  <c r="C62"/>
  <c r="E55"/>
  <c r="L55"/>
  <c r="C88" i="5"/>
  <c r="J88"/>
  <c r="B64"/>
  <c r="P18"/>
  <c r="I64"/>
  <c r="I84" i="4"/>
  <c r="B84"/>
  <c r="P38"/>
  <c r="I68"/>
  <c r="B68"/>
  <c r="P22"/>
  <c r="I52"/>
  <c r="B52"/>
  <c r="P6"/>
  <c r="L43"/>
  <c r="K69" i="7"/>
  <c r="D69"/>
  <c r="C84" i="6"/>
  <c r="J84"/>
  <c r="D74" i="5"/>
  <c r="K74"/>
  <c r="P37" i="4"/>
  <c r="I83"/>
  <c r="B83"/>
  <c r="P17"/>
  <c r="B63"/>
  <c r="I63"/>
  <c r="B89" i="3"/>
  <c r="B90" s="1"/>
  <c r="C102" s="1"/>
  <c r="L84" i="14"/>
  <c r="M84" s="1"/>
  <c r="E84"/>
  <c r="F84" s="1"/>
  <c r="L76"/>
  <c r="M76" s="1"/>
  <c r="E76"/>
  <c r="F76" s="1"/>
  <c r="L68"/>
  <c r="M68" s="1"/>
  <c r="E68"/>
  <c r="F68" s="1"/>
  <c r="L60"/>
  <c r="M60" s="1"/>
  <c r="E60"/>
  <c r="F60" s="1"/>
  <c r="L52"/>
  <c r="O43"/>
  <c r="E52"/>
  <c r="J88" i="13"/>
  <c r="M88" s="1"/>
  <c r="C88"/>
  <c r="F88" s="1"/>
  <c r="L81"/>
  <c r="E81"/>
  <c r="L77"/>
  <c r="M77" s="1"/>
  <c r="E77"/>
  <c r="I67"/>
  <c r="M67" s="1"/>
  <c r="B67"/>
  <c r="F67" s="1"/>
  <c r="P21"/>
  <c r="I59"/>
  <c r="M59" s="1"/>
  <c r="B59"/>
  <c r="F59" s="1"/>
  <c r="P13"/>
  <c r="F52" i="12"/>
  <c r="E68" i="13"/>
  <c r="L68"/>
  <c r="E52"/>
  <c r="L52"/>
  <c r="O43"/>
  <c r="J72"/>
  <c r="C72"/>
  <c r="J64"/>
  <c r="C64"/>
  <c r="J56"/>
  <c r="C56"/>
  <c r="F56" s="1"/>
  <c r="P10"/>
  <c r="B86" i="11"/>
  <c r="F86" s="1"/>
  <c r="P40"/>
  <c r="I86"/>
  <c r="M86" s="1"/>
  <c r="K83"/>
  <c r="D83"/>
  <c r="P37"/>
  <c r="K75"/>
  <c r="D75"/>
  <c r="P29"/>
  <c r="K67"/>
  <c r="D67"/>
  <c r="P21"/>
  <c r="K61"/>
  <c r="D61"/>
  <c r="K57"/>
  <c r="D57"/>
  <c r="L87"/>
  <c r="E87"/>
  <c r="L79"/>
  <c r="E79"/>
  <c r="L71"/>
  <c r="E71"/>
  <c r="L63"/>
  <c r="E63"/>
  <c r="E55"/>
  <c r="L55"/>
  <c r="D66" i="13"/>
  <c r="K66"/>
  <c r="C81" i="12"/>
  <c r="J81"/>
  <c r="C73"/>
  <c r="J73"/>
  <c r="C65"/>
  <c r="J65"/>
  <c r="C57"/>
  <c r="J57"/>
  <c r="B103" i="11"/>
  <c r="E83" i="12"/>
  <c r="L83"/>
  <c r="D75"/>
  <c r="K75"/>
  <c r="E67"/>
  <c r="L67"/>
  <c r="D59"/>
  <c r="K59"/>
  <c r="J87" i="9"/>
  <c r="C87"/>
  <c r="P41"/>
  <c r="J83"/>
  <c r="C83"/>
  <c r="P37"/>
  <c r="J79"/>
  <c r="C79"/>
  <c r="P33"/>
  <c r="J75"/>
  <c r="C75"/>
  <c r="P29"/>
  <c r="J71"/>
  <c r="C71"/>
  <c r="P25"/>
  <c r="J67"/>
  <c r="C67"/>
  <c r="P21"/>
  <c r="J63"/>
  <c r="C63"/>
  <c r="P17"/>
  <c r="J59"/>
  <c r="C59"/>
  <c r="P13"/>
  <c r="J55"/>
  <c r="C55"/>
  <c r="P9"/>
  <c r="C88" i="8"/>
  <c r="F88" s="1"/>
  <c r="J88"/>
  <c r="P42"/>
  <c r="E88" i="7"/>
  <c r="F88" s="1"/>
  <c r="L88"/>
  <c r="M88" s="1"/>
  <c r="E80"/>
  <c r="F80" s="1"/>
  <c r="L80"/>
  <c r="E72"/>
  <c r="F72" s="1"/>
  <c r="L72"/>
  <c r="M72" s="1"/>
  <c r="E64"/>
  <c r="L64"/>
  <c r="M64" s="1"/>
  <c r="E56"/>
  <c r="L56"/>
  <c r="M56" s="1"/>
  <c r="L85" i="6"/>
  <c r="E85"/>
  <c r="L77"/>
  <c r="E77"/>
  <c r="I58" i="13"/>
  <c r="B58"/>
  <c r="P12"/>
  <c r="B85" i="12"/>
  <c r="I85"/>
  <c r="P39"/>
  <c r="C77"/>
  <c r="J77"/>
  <c r="B69"/>
  <c r="I69"/>
  <c r="P23"/>
  <c r="C61"/>
  <c r="J61"/>
  <c r="L53"/>
  <c r="E53"/>
  <c r="J87"/>
  <c r="C87"/>
  <c r="I79"/>
  <c r="B79"/>
  <c r="P33"/>
  <c r="J71"/>
  <c r="C71"/>
  <c r="I63"/>
  <c r="B63"/>
  <c r="P17"/>
  <c r="J55"/>
  <c r="C55"/>
  <c r="C53" i="11"/>
  <c r="J53"/>
  <c r="J89" s="1"/>
  <c r="J90" s="1"/>
  <c r="D103" s="1"/>
  <c r="L63" i="7"/>
  <c r="E63"/>
  <c r="E86" i="6"/>
  <c r="L86"/>
  <c r="K60"/>
  <c r="M60" s="1"/>
  <c r="D60"/>
  <c r="E82" i="10"/>
  <c r="L82"/>
  <c r="K74"/>
  <c r="D74"/>
  <c r="E66"/>
  <c r="L66"/>
  <c r="K58"/>
  <c r="D58"/>
  <c r="D80" i="8"/>
  <c r="K80"/>
  <c r="D76"/>
  <c r="K76"/>
  <c r="D72"/>
  <c r="K72"/>
  <c r="D68"/>
  <c r="K68"/>
  <c r="D64"/>
  <c r="K64"/>
  <c r="D60"/>
  <c r="K60"/>
  <c r="D56"/>
  <c r="K56"/>
  <c r="N43"/>
  <c r="D52"/>
  <c r="K52"/>
  <c r="I75" i="7"/>
  <c r="P29"/>
  <c r="B75"/>
  <c r="I74" i="6"/>
  <c r="P28"/>
  <c r="B74"/>
  <c r="L68"/>
  <c r="E68"/>
  <c r="L61"/>
  <c r="E61"/>
  <c r="C56"/>
  <c r="J56"/>
  <c r="M56" s="1"/>
  <c r="L87" i="5"/>
  <c r="E87"/>
  <c r="F87" s="1"/>
  <c r="E79"/>
  <c r="F79" s="1"/>
  <c r="L79"/>
  <c r="M79" s="1"/>
  <c r="E71"/>
  <c r="F71" s="1"/>
  <c r="L71"/>
  <c r="M71" s="1"/>
  <c r="E63"/>
  <c r="F63" s="1"/>
  <c r="L63"/>
  <c r="M63" s="1"/>
  <c r="E55"/>
  <c r="F55" s="1"/>
  <c r="L55"/>
  <c r="M55" s="1"/>
  <c r="D84" i="10"/>
  <c r="K84"/>
  <c r="L76"/>
  <c r="E76"/>
  <c r="D68"/>
  <c r="K68"/>
  <c r="L60"/>
  <c r="E60"/>
  <c r="N43"/>
  <c r="D52"/>
  <c r="K52"/>
  <c r="B81" i="7"/>
  <c r="P35"/>
  <c r="I81"/>
  <c r="B73"/>
  <c r="P27"/>
  <c r="I73"/>
  <c r="B65"/>
  <c r="P19"/>
  <c r="I65"/>
  <c r="P11"/>
  <c r="B57"/>
  <c r="F57" s="1"/>
  <c r="I57"/>
  <c r="B80" i="6"/>
  <c r="P34"/>
  <c r="I80"/>
  <c r="B105" i="9"/>
  <c r="E90"/>
  <c r="C105" s="1"/>
  <c r="L90"/>
  <c r="D105" s="1"/>
  <c r="B86" i="10"/>
  <c r="I86"/>
  <c r="P40"/>
  <c r="J78"/>
  <c r="C78"/>
  <c r="B70"/>
  <c r="I70"/>
  <c r="P24"/>
  <c r="J62"/>
  <c r="C62"/>
  <c r="B54"/>
  <c r="I54"/>
  <c r="P8"/>
  <c r="K82" i="8"/>
  <c r="D82"/>
  <c r="K78"/>
  <c r="D78"/>
  <c r="K74"/>
  <c r="D74"/>
  <c r="K70"/>
  <c r="D70"/>
  <c r="K66"/>
  <c r="D66"/>
  <c r="K62"/>
  <c r="D62"/>
  <c r="K58"/>
  <c r="D58"/>
  <c r="K54"/>
  <c r="D54"/>
  <c r="J79" i="7"/>
  <c r="C79"/>
  <c r="C63"/>
  <c r="J63"/>
  <c r="J86" i="6"/>
  <c r="C86"/>
  <c r="L82" i="5"/>
  <c r="E82"/>
  <c r="E66"/>
  <c r="L66"/>
  <c r="C87" i="4"/>
  <c r="J87"/>
  <c r="C71"/>
  <c r="J71"/>
  <c r="C55"/>
  <c r="J55"/>
  <c r="E58" i="3"/>
  <c r="L58"/>
  <c r="L55" i="2"/>
  <c r="E55"/>
  <c r="F55" s="1"/>
  <c r="C77" i="7"/>
  <c r="J77"/>
  <c r="J71" i="6"/>
  <c r="C71"/>
  <c r="I84" i="5"/>
  <c r="B84"/>
  <c r="P38"/>
  <c r="B68"/>
  <c r="P22"/>
  <c r="I68"/>
  <c r="C60"/>
  <c r="J60"/>
  <c r="K52"/>
  <c r="N43"/>
  <c r="D52"/>
  <c r="B86" i="4"/>
  <c r="F86" s="1"/>
  <c r="I86"/>
  <c r="P40"/>
  <c r="B78"/>
  <c r="I78"/>
  <c r="P32"/>
  <c r="B70"/>
  <c r="I70"/>
  <c r="P24"/>
  <c r="B62"/>
  <c r="F62" s="1"/>
  <c r="I62"/>
  <c r="P16"/>
  <c r="B54"/>
  <c r="F54" s="1"/>
  <c r="I54"/>
  <c r="P8"/>
  <c r="L75"/>
  <c r="E75"/>
  <c r="L59"/>
  <c r="E59"/>
  <c r="C86" i="3"/>
  <c r="J86"/>
  <c r="M86" s="1"/>
  <c r="C78"/>
  <c r="J78"/>
  <c r="C70"/>
  <c r="J70"/>
  <c r="J62"/>
  <c r="C62"/>
  <c r="J54"/>
  <c r="C54"/>
  <c r="F54" s="1"/>
  <c r="C87" i="2"/>
  <c r="J87"/>
  <c r="C79"/>
  <c r="J79"/>
  <c r="C71"/>
  <c r="J71"/>
  <c r="C63"/>
  <c r="J63"/>
  <c r="C55"/>
  <c r="J55"/>
  <c r="J86" i="1"/>
  <c r="C86"/>
  <c r="J78"/>
  <c r="C78"/>
  <c r="J70"/>
  <c r="C70"/>
  <c r="J62"/>
  <c r="C62"/>
  <c r="J54"/>
  <c r="C54"/>
  <c r="L84" i="3"/>
  <c r="E84"/>
  <c r="L72"/>
  <c r="E72"/>
  <c r="L83" i="2"/>
  <c r="E83"/>
  <c r="E65"/>
  <c r="L65"/>
  <c r="L72" i="1"/>
  <c r="E72"/>
  <c r="L88" i="10"/>
  <c r="E88"/>
  <c r="D80"/>
  <c r="K80"/>
  <c r="L72"/>
  <c r="E72"/>
  <c r="D64"/>
  <c r="K64"/>
  <c r="L56"/>
  <c r="E56"/>
  <c r="L85" i="7"/>
  <c r="E85"/>
  <c r="K53"/>
  <c r="D53"/>
  <c r="I54" i="6"/>
  <c r="P8"/>
  <c r="B54"/>
  <c r="D78" i="5"/>
  <c r="K78"/>
  <c r="I62"/>
  <c r="P16"/>
  <c r="B62"/>
  <c r="J54"/>
  <c r="C54"/>
  <c r="K81" i="4"/>
  <c r="D81"/>
  <c r="K73"/>
  <c r="D73"/>
  <c r="K65"/>
  <c r="D65"/>
  <c r="K57"/>
  <c r="D57"/>
  <c r="C84" i="8"/>
  <c r="J84"/>
  <c r="E70" i="6"/>
  <c r="L70"/>
  <c r="E63"/>
  <c r="L63"/>
  <c r="B82" i="5"/>
  <c r="P36"/>
  <c r="I82"/>
  <c r="J66"/>
  <c r="C66"/>
  <c r="D58"/>
  <c r="K58"/>
  <c r="L82" i="4"/>
  <c r="E82"/>
  <c r="L66"/>
  <c r="E66"/>
  <c r="K64" i="3"/>
  <c r="D64"/>
  <c r="K60"/>
  <c r="D60"/>
  <c r="K56"/>
  <c r="D56"/>
  <c r="K52"/>
  <c r="N43"/>
  <c r="D52"/>
  <c r="K85" i="2"/>
  <c r="D85"/>
  <c r="K81"/>
  <c r="D81"/>
  <c r="K77"/>
  <c r="D77"/>
  <c r="D73"/>
  <c r="K73"/>
  <c r="K69"/>
  <c r="D69"/>
  <c r="D65"/>
  <c r="K65"/>
  <c r="K61"/>
  <c r="M61" s="1"/>
  <c r="D61"/>
  <c r="D57"/>
  <c r="K57"/>
  <c r="D53"/>
  <c r="N43"/>
  <c r="K53"/>
  <c r="K88" i="1"/>
  <c r="D88"/>
  <c r="K84"/>
  <c r="D84"/>
  <c r="K80"/>
  <c r="D80"/>
  <c r="K76"/>
  <c r="D76"/>
  <c r="K72"/>
  <c r="D72"/>
  <c r="K68"/>
  <c r="D68"/>
  <c r="K64"/>
  <c r="D64"/>
  <c r="K60"/>
  <c r="D60"/>
  <c r="K56"/>
  <c r="D56"/>
  <c r="K52"/>
  <c r="N43"/>
  <c r="D52"/>
  <c r="E62" i="3"/>
  <c r="L62"/>
  <c r="E57" i="2"/>
  <c r="L57"/>
  <c r="L80" i="1"/>
  <c r="E80"/>
  <c r="E54"/>
  <c r="L54"/>
  <c r="E61" i="7"/>
  <c r="L61"/>
  <c r="L76" i="6"/>
  <c r="E76"/>
  <c r="D62"/>
  <c r="K62"/>
  <c r="K55"/>
  <c r="D55"/>
  <c r="D88" i="5"/>
  <c r="K88"/>
  <c r="B72"/>
  <c r="P26"/>
  <c r="I72"/>
  <c r="C64"/>
  <c r="J64"/>
  <c r="K56"/>
  <c r="D56"/>
  <c r="D88" i="4"/>
  <c r="K88"/>
  <c r="D80"/>
  <c r="K80"/>
  <c r="D72"/>
  <c r="K72"/>
  <c r="D64"/>
  <c r="K64"/>
  <c r="D56"/>
  <c r="K56"/>
  <c r="L69" i="7"/>
  <c r="E69"/>
  <c r="K84" i="6"/>
  <c r="D84"/>
  <c r="D83" i="4"/>
  <c r="K83"/>
  <c r="K71"/>
  <c r="D71"/>
  <c r="K63"/>
  <c r="D63"/>
  <c r="K55"/>
  <c r="D55"/>
  <c r="F81" i="13"/>
  <c r="M86" i="7"/>
  <c r="L43" i="2"/>
  <c r="F85" i="14"/>
  <c r="F81"/>
  <c r="F73"/>
  <c r="F69"/>
  <c r="F65"/>
  <c r="F57"/>
  <c r="K89"/>
  <c r="P38"/>
  <c r="P30"/>
  <c r="P22"/>
  <c r="P14"/>
  <c r="M73" i="13"/>
  <c r="F81" i="10"/>
  <c r="M77" i="11"/>
  <c r="F61"/>
  <c r="M85" i="10"/>
  <c r="M81"/>
  <c r="M77"/>
  <c r="M73"/>
  <c r="M69"/>
  <c r="P26" i="13"/>
  <c r="M87" i="11"/>
  <c r="M55" i="10"/>
  <c r="M86" i="8"/>
  <c r="M58" i="7"/>
  <c r="P26"/>
  <c r="F64"/>
  <c r="M75" i="6"/>
  <c r="F86" i="8"/>
  <c r="M58" i="6"/>
  <c r="P41" i="5"/>
  <c r="P33"/>
  <c r="P25"/>
  <c r="P17"/>
  <c r="P9"/>
  <c r="M57" i="11"/>
  <c r="M77" i="6"/>
  <c r="F77" i="5"/>
  <c r="F75" i="3"/>
  <c r="F67"/>
  <c r="P39" i="6"/>
  <c r="M43" i="4"/>
  <c r="N43" i="7"/>
  <c r="M81" i="13"/>
  <c r="F77"/>
  <c r="F56" i="3"/>
  <c r="F84"/>
  <c r="P32" i="1"/>
  <c r="P9" i="2"/>
  <c r="E54" i="6"/>
  <c r="L54"/>
  <c r="K86" i="5"/>
  <c r="D86"/>
  <c r="J78"/>
  <c r="C78"/>
  <c r="D70"/>
  <c r="K70"/>
  <c r="I54"/>
  <c r="P8"/>
  <c r="B54"/>
  <c r="P35" i="4"/>
  <c r="B81"/>
  <c r="I81"/>
  <c r="M81" s="1"/>
  <c r="P27"/>
  <c r="I73"/>
  <c r="B73"/>
  <c r="F73" s="1"/>
  <c r="P19"/>
  <c r="I65"/>
  <c r="M65" s="1"/>
  <c r="B65"/>
  <c r="P11"/>
  <c r="I57"/>
  <c r="M57" s="1"/>
  <c r="B57"/>
  <c r="F57" s="1"/>
  <c r="I84" i="8"/>
  <c r="B84"/>
  <c r="P38"/>
  <c r="D70" i="6"/>
  <c r="K70"/>
  <c r="J63"/>
  <c r="C63"/>
  <c r="I66" i="5"/>
  <c r="P20"/>
  <c r="B66"/>
  <c r="J58"/>
  <c r="C58"/>
  <c r="D79" i="4"/>
  <c r="K79"/>
  <c r="K67"/>
  <c r="D67"/>
  <c r="L78"/>
  <c r="E78"/>
  <c r="K88" i="3"/>
  <c r="M88" s="1"/>
  <c r="D88"/>
  <c r="F88" s="1"/>
  <c r="K80"/>
  <c r="D80"/>
  <c r="K72"/>
  <c r="D72"/>
  <c r="I84" i="2"/>
  <c r="M84" s="1"/>
  <c r="B84"/>
  <c r="F84" s="1"/>
  <c r="P38"/>
  <c r="B87" i="1"/>
  <c r="F87" s="1"/>
  <c r="P41"/>
  <c r="I87"/>
  <c r="M87" s="1"/>
  <c r="L88" i="3"/>
  <c r="E88"/>
  <c r="L88" i="1"/>
  <c r="E88"/>
  <c r="E52"/>
  <c r="L52"/>
  <c r="O43"/>
  <c r="K80" i="5"/>
  <c r="D80"/>
  <c r="C56"/>
  <c r="J56"/>
  <c r="I76" i="4"/>
  <c r="B76"/>
  <c r="P30"/>
  <c r="I60"/>
  <c r="B60"/>
  <c r="P14"/>
  <c r="P25"/>
  <c r="I71"/>
  <c r="M71" s="1"/>
  <c r="B71"/>
  <c r="P9"/>
  <c r="I55"/>
  <c r="B55"/>
  <c r="F55" s="1"/>
  <c r="E86" i="14"/>
  <c r="F86" s="1"/>
  <c r="L86"/>
  <c r="M86" s="1"/>
  <c r="E78"/>
  <c r="L78"/>
  <c r="M78" s="1"/>
  <c r="E70"/>
  <c r="F70" s="1"/>
  <c r="L70"/>
  <c r="M70" s="1"/>
  <c r="E62"/>
  <c r="F62" s="1"/>
  <c r="L62"/>
  <c r="M62" s="1"/>
  <c r="E54"/>
  <c r="F54" s="1"/>
  <c r="L54"/>
  <c r="M54" s="1"/>
  <c r="C82" i="13"/>
  <c r="F82" s="1"/>
  <c r="J82"/>
  <c r="M82" s="1"/>
  <c r="C78"/>
  <c r="F78" s="1"/>
  <c r="J78"/>
  <c r="M78" s="1"/>
  <c r="L74"/>
  <c r="E74"/>
  <c r="F74" s="1"/>
  <c r="B69"/>
  <c r="F69" s="1"/>
  <c r="I69"/>
  <c r="M69" s="1"/>
  <c r="P23"/>
  <c r="B61"/>
  <c r="F61" s="1"/>
  <c r="I61"/>
  <c r="M61" s="1"/>
  <c r="P15"/>
  <c r="B53"/>
  <c r="F53" s="1"/>
  <c r="I53"/>
  <c r="M53" s="1"/>
  <c r="P7"/>
  <c r="K72"/>
  <c r="D72"/>
  <c r="K64"/>
  <c r="M64" s="1"/>
  <c r="D64"/>
  <c r="K56"/>
  <c r="M56" s="1"/>
  <c r="D56"/>
  <c r="K87" i="11"/>
  <c r="D87"/>
  <c r="F87" s="1"/>
  <c r="P41"/>
  <c r="D81"/>
  <c r="K81"/>
  <c r="P35"/>
  <c r="D73"/>
  <c r="K73"/>
  <c r="D65"/>
  <c r="K65"/>
  <c r="P19"/>
  <c r="C70" i="13"/>
  <c r="J70"/>
  <c r="C62"/>
  <c r="J62"/>
  <c r="C54"/>
  <c r="J54"/>
  <c r="E81" i="11"/>
  <c r="L81"/>
  <c r="E73"/>
  <c r="L73"/>
  <c r="E65"/>
  <c r="L65"/>
  <c r="L57"/>
  <c r="E57"/>
  <c r="J68" i="13"/>
  <c r="C68"/>
  <c r="J60"/>
  <c r="M60" s="1"/>
  <c r="C60"/>
  <c r="F60" s="1"/>
  <c r="J52"/>
  <c r="M52" s="1"/>
  <c r="M43"/>
  <c r="C52"/>
  <c r="I66"/>
  <c r="B66"/>
  <c r="P20"/>
  <c r="K81" i="12"/>
  <c r="D81"/>
  <c r="K73"/>
  <c r="D73"/>
  <c r="K65"/>
  <c r="D65"/>
  <c r="K57"/>
  <c r="D57"/>
  <c r="B83" i="8"/>
  <c r="F83" s="1"/>
  <c r="P37"/>
  <c r="I83"/>
  <c r="M83" s="1"/>
  <c r="J83" i="12"/>
  <c r="C83"/>
  <c r="I75"/>
  <c r="B75"/>
  <c r="P29"/>
  <c r="J67"/>
  <c r="C67"/>
  <c r="I59"/>
  <c r="B59"/>
  <c r="F59" s="1"/>
  <c r="P13"/>
  <c r="D87" i="9"/>
  <c r="K87"/>
  <c r="D83"/>
  <c r="K83"/>
  <c r="D79"/>
  <c r="K79"/>
  <c r="D75"/>
  <c r="K75"/>
  <c r="D71"/>
  <c r="K71"/>
  <c r="D67"/>
  <c r="K67"/>
  <c r="D63"/>
  <c r="K63"/>
  <c r="D59"/>
  <c r="D89" s="1"/>
  <c r="K59"/>
  <c r="D55"/>
  <c r="K55"/>
  <c r="D88" i="8"/>
  <c r="K88"/>
  <c r="L82" i="7"/>
  <c r="E82"/>
  <c r="F82" s="1"/>
  <c r="P36"/>
  <c r="L74"/>
  <c r="E74"/>
  <c r="F74" s="1"/>
  <c r="P28"/>
  <c r="L66"/>
  <c r="E66"/>
  <c r="F66" s="1"/>
  <c r="P20"/>
  <c r="L58"/>
  <c r="E58"/>
  <c r="F58" s="1"/>
  <c r="P12"/>
  <c r="E87" i="6"/>
  <c r="F87" s="1"/>
  <c r="L87"/>
  <c r="M87" s="1"/>
  <c r="E79"/>
  <c r="F79" s="1"/>
  <c r="L79"/>
  <c r="L58" i="13"/>
  <c r="E58"/>
  <c r="L85" i="12"/>
  <c r="E85"/>
  <c r="K77"/>
  <c r="D77"/>
  <c r="L69"/>
  <c r="E69"/>
  <c r="K61"/>
  <c r="D61"/>
  <c r="C53"/>
  <c r="J53"/>
  <c r="D87"/>
  <c r="K87"/>
  <c r="E79"/>
  <c r="L79"/>
  <c r="D71"/>
  <c r="K71"/>
  <c r="E63"/>
  <c r="L63"/>
  <c r="D55"/>
  <c r="K55"/>
  <c r="K53" i="11"/>
  <c r="M53" s="1"/>
  <c r="D53"/>
  <c r="E87" i="7"/>
  <c r="L87"/>
  <c r="L55"/>
  <c r="E55"/>
  <c r="E78" i="6"/>
  <c r="L78"/>
  <c r="C61"/>
  <c r="J61"/>
  <c r="M61" s="1"/>
  <c r="J82" i="10"/>
  <c r="C82"/>
  <c r="B74"/>
  <c r="I74"/>
  <c r="P28"/>
  <c r="J66"/>
  <c r="C66"/>
  <c r="B58"/>
  <c r="I58"/>
  <c r="P12"/>
  <c r="I80" i="8"/>
  <c r="B80"/>
  <c r="P34"/>
  <c r="I76"/>
  <c r="B76"/>
  <c r="P30"/>
  <c r="I72"/>
  <c r="B72"/>
  <c r="P26"/>
  <c r="I68"/>
  <c r="B68"/>
  <c r="P22"/>
  <c r="I64"/>
  <c r="B64"/>
  <c r="P18"/>
  <c r="I60"/>
  <c r="B60"/>
  <c r="F60" s="1"/>
  <c r="P14"/>
  <c r="I56"/>
  <c r="B56"/>
  <c r="P10"/>
  <c r="I52"/>
  <c r="B52"/>
  <c r="L43"/>
  <c r="P6"/>
  <c r="J75" i="7"/>
  <c r="C75"/>
  <c r="J74" i="6"/>
  <c r="C74"/>
  <c r="L69"/>
  <c r="E69"/>
  <c r="C64"/>
  <c r="F64" s="1"/>
  <c r="J64"/>
  <c r="M64" s="1"/>
  <c r="I57"/>
  <c r="M57" s="1"/>
  <c r="P11"/>
  <c r="B57"/>
  <c r="F57" s="1"/>
  <c r="E81" i="5"/>
  <c r="F81" s="1"/>
  <c r="L81"/>
  <c r="M81" s="1"/>
  <c r="L73"/>
  <c r="M73" s="1"/>
  <c r="E73"/>
  <c r="F73" s="1"/>
  <c r="L65"/>
  <c r="E65"/>
  <c r="F65" s="1"/>
  <c r="L57"/>
  <c r="M57" s="1"/>
  <c r="E57"/>
  <c r="F57" s="1"/>
  <c r="I84" i="10"/>
  <c r="B84"/>
  <c r="P38"/>
  <c r="C76"/>
  <c r="J76"/>
  <c r="I68"/>
  <c r="P22"/>
  <c r="B68"/>
  <c r="C60"/>
  <c r="J60"/>
  <c r="I52"/>
  <c r="L43"/>
  <c r="P6"/>
  <c r="B52"/>
  <c r="C81" i="7"/>
  <c r="J81"/>
  <c r="C73"/>
  <c r="J73"/>
  <c r="C65"/>
  <c r="J65"/>
  <c r="J57"/>
  <c r="C57"/>
  <c r="C80" i="6"/>
  <c r="J80"/>
  <c r="E86" i="10"/>
  <c r="L86"/>
  <c r="K78"/>
  <c r="D78"/>
  <c r="E70"/>
  <c r="L70"/>
  <c r="K62"/>
  <c r="D62"/>
  <c r="E54"/>
  <c r="L54"/>
  <c r="B82" i="8"/>
  <c r="I82"/>
  <c r="P36"/>
  <c r="B78"/>
  <c r="P32"/>
  <c r="I78"/>
  <c r="B74"/>
  <c r="I74"/>
  <c r="P28"/>
  <c r="B70"/>
  <c r="I70"/>
  <c r="P24"/>
  <c r="B66"/>
  <c r="I66"/>
  <c r="P20"/>
  <c r="B62"/>
  <c r="P16"/>
  <c r="I62"/>
  <c r="B58"/>
  <c r="F58" s="1"/>
  <c r="I58"/>
  <c r="P12"/>
  <c r="B54"/>
  <c r="I54"/>
  <c r="M54" s="1"/>
  <c r="P8"/>
  <c r="I87" i="7"/>
  <c r="P41"/>
  <c r="B87"/>
  <c r="F87" s="1"/>
  <c r="I71"/>
  <c r="P25"/>
  <c r="B71"/>
  <c r="P9"/>
  <c r="I55"/>
  <c r="B55"/>
  <c r="I78" i="6"/>
  <c r="P32"/>
  <c r="B78"/>
  <c r="C75" i="4"/>
  <c r="J75"/>
  <c r="C59"/>
  <c r="J59"/>
  <c r="L74" i="3"/>
  <c r="E74"/>
  <c r="E69" i="2"/>
  <c r="F69" s="1"/>
  <c r="L69"/>
  <c r="K77" i="7"/>
  <c r="D77"/>
  <c r="E71" i="6"/>
  <c r="L71"/>
  <c r="J84" i="5"/>
  <c r="C84"/>
  <c r="B76"/>
  <c r="P30"/>
  <c r="I76"/>
  <c r="C68"/>
  <c r="J68"/>
  <c r="K60"/>
  <c r="D60"/>
  <c r="B52"/>
  <c r="P6"/>
  <c r="I52"/>
  <c r="L43"/>
  <c r="K82" i="4"/>
  <c r="D82"/>
  <c r="K74"/>
  <c r="D74"/>
  <c r="K66"/>
  <c r="D66"/>
  <c r="K58"/>
  <c r="D58"/>
  <c r="P41"/>
  <c r="I87"/>
  <c r="M87" s="1"/>
  <c r="B87"/>
  <c r="L79"/>
  <c r="E79"/>
  <c r="L63"/>
  <c r="E63"/>
  <c r="C88" i="3"/>
  <c r="J88"/>
  <c r="C80"/>
  <c r="F80" s="1"/>
  <c r="J80"/>
  <c r="M80" s="1"/>
  <c r="C72"/>
  <c r="J72"/>
  <c r="C64"/>
  <c r="J64"/>
  <c r="C56"/>
  <c r="J56"/>
  <c r="J81" i="2"/>
  <c r="M81" s="1"/>
  <c r="C81"/>
  <c r="F81" s="1"/>
  <c r="J73"/>
  <c r="C73"/>
  <c r="J65"/>
  <c r="M65" s="1"/>
  <c r="C65"/>
  <c r="F65" s="1"/>
  <c r="J57"/>
  <c r="M57" s="1"/>
  <c r="C57"/>
  <c r="C88" i="1"/>
  <c r="F88" s="1"/>
  <c r="J88"/>
  <c r="C80"/>
  <c r="F80" s="1"/>
  <c r="J80"/>
  <c r="C72"/>
  <c r="F72" s="1"/>
  <c r="J72"/>
  <c r="M72" s="1"/>
  <c r="C64"/>
  <c r="F64" s="1"/>
  <c r="J64"/>
  <c r="C56"/>
  <c r="F56" s="1"/>
  <c r="J56"/>
  <c r="L86" i="3"/>
  <c r="E86"/>
  <c r="L76"/>
  <c r="E76"/>
  <c r="F76" s="1"/>
  <c r="L60"/>
  <c r="E60"/>
  <c r="L67" i="2"/>
  <c r="E67"/>
  <c r="E53"/>
  <c r="L53"/>
  <c r="M53" s="1"/>
  <c r="L76" i="1"/>
  <c r="M76" s="1"/>
  <c r="E76"/>
  <c r="F76" s="1"/>
  <c r="L58"/>
  <c r="E58"/>
  <c r="C88" i="10"/>
  <c r="J88"/>
  <c r="I80"/>
  <c r="B80"/>
  <c r="P34"/>
  <c r="C72"/>
  <c r="J72"/>
  <c r="I64"/>
  <c r="P18"/>
  <c r="B64"/>
  <c r="C56"/>
  <c r="J56"/>
  <c r="B85" i="7"/>
  <c r="P39"/>
  <c r="I85"/>
  <c r="J54" i="6"/>
  <c r="C54"/>
  <c r="B86" i="5"/>
  <c r="P40"/>
  <c r="I86"/>
  <c r="I70"/>
  <c r="P24"/>
  <c r="B70"/>
  <c r="J62"/>
  <c r="C62"/>
  <c r="D54"/>
  <c r="K54"/>
  <c r="P39" i="4"/>
  <c r="B85"/>
  <c r="F85" s="1"/>
  <c r="I85"/>
  <c r="P31"/>
  <c r="B77"/>
  <c r="I77"/>
  <c r="P23"/>
  <c r="B69"/>
  <c r="I69"/>
  <c r="P15"/>
  <c r="I61"/>
  <c r="B61"/>
  <c r="P7"/>
  <c r="B53"/>
  <c r="F53" s="1"/>
  <c r="I53"/>
  <c r="D84" i="8"/>
  <c r="K84"/>
  <c r="I70" i="6"/>
  <c r="P24"/>
  <c r="B70"/>
  <c r="K63"/>
  <c r="D63"/>
  <c r="J82" i="5"/>
  <c r="C82"/>
  <c r="D66"/>
  <c r="K66"/>
  <c r="L86" i="4"/>
  <c r="E86"/>
  <c r="E70"/>
  <c r="L70"/>
  <c r="E54"/>
  <c r="L54"/>
  <c r="D86" i="3"/>
  <c r="K86"/>
  <c r="D82"/>
  <c r="K82"/>
  <c r="D78"/>
  <c r="K78"/>
  <c r="D74"/>
  <c r="K74"/>
  <c r="D70"/>
  <c r="F70" s="1"/>
  <c r="K70"/>
  <c r="M70" s="1"/>
  <c r="D66"/>
  <c r="K66"/>
  <c r="F52" i="2"/>
  <c r="B86"/>
  <c r="F86" s="1"/>
  <c r="I86"/>
  <c r="M86" s="1"/>
  <c r="P40"/>
  <c r="B82"/>
  <c r="F82" s="1"/>
  <c r="I82"/>
  <c r="M82" s="1"/>
  <c r="P36"/>
  <c r="I85" i="1"/>
  <c r="M85" s="1"/>
  <c r="P39"/>
  <c r="B85"/>
  <c r="F85" s="1"/>
  <c r="L66" i="3"/>
  <c r="E66"/>
  <c r="L71" i="2"/>
  <c r="E71"/>
  <c r="L82" i="1"/>
  <c r="E82"/>
  <c r="L60"/>
  <c r="E60"/>
  <c r="F60" s="1"/>
  <c r="P15" i="7"/>
  <c r="B61"/>
  <c r="I61"/>
  <c r="B76" i="6"/>
  <c r="P30"/>
  <c r="I76"/>
  <c r="E62"/>
  <c r="L62"/>
  <c r="B55"/>
  <c r="I55"/>
  <c r="P9"/>
  <c r="B80" i="5"/>
  <c r="P34"/>
  <c r="I80"/>
  <c r="C72"/>
  <c r="J72"/>
  <c r="K64"/>
  <c r="D64"/>
  <c r="I88" i="4"/>
  <c r="M88" s="1"/>
  <c r="B88"/>
  <c r="F88" s="1"/>
  <c r="P42"/>
  <c r="I80"/>
  <c r="M80" s="1"/>
  <c r="B80"/>
  <c r="F80" s="1"/>
  <c r="P34"/>
  <c r="I72"/>
  <c r="M72" s="1"/>
  <c r="B72"/>
  <c r="F72" s="1"/>
  <c r="P26"/>
  <c r="I64"/>
  <c r="M64" s="1"/>
  <c r="B64"/>
  <c r="P18"/>
  <c r="I56"/>
  <c r="M56" s="1"/>
  <c r="B56"/>
  <c r="F56" s="1"/>
  <c r="P10"/>
  <c r="B69" i="7"/>
  <c r="P23"/>
  <c r="I69"/>
  <c r="L84" i="6"/>
  <c r="E84"/>
  <c r="I74" i="5"/>
  <c r="P28"/>
  <c r="B74"/>
  <c r="M85" i="6"/>
  <c r="D89" i="7"/>
  <c r="F69" i="6"/>
  <c r="M54" i="7"/>
  <c r="F61" i="2"/>
  <c r="D89" i="14"/>
  <c r="F88"/>
  <c r="M82"/>
  <c r="F80"/>
  <c r="M74"/>
  <c r="F72"/>
  <c r="M66"/>
  <c r="F64"/>
  <c r="M58"/>
  <c r="F56"/>
  <c r="P40"/>
  <c r="P32"/>
  <c r="P24"/>
  <c r="P16"/>
  <c r="P8"/>
  <c r="F86" i="13"/>
  <c r="F76"/>
  <c r="F77" i="11"/>
  <c r="C89"/>
  <c r="C90" s="1"/>
  <c r="C103" s="1"/>
  <c r="P22" i="13"/>
  <c r="M77" i="8"/>
  <c r="M61"/>
  <c r="P18" i="13"/>
  <c r="P6"/>
  <c r="F55" i="11"/>
  <c r="M80" i="7"/>
  <c r="P18"/>
  <c r="F66" i="6"/>
  <c r="P41"/>
  <c r="F56" i="7"/>
  <c r="M79" i="6"/>
  <c r="M85" i="5"/>
  <c r="E89" i="9"/>
  <c r="M87" i="5"/>
  <c r="P35"/>
  <c r="P27"/>
  <c r="P19"/>
  <c r="P11"/>
  <c r="L43" i="11"/>
  <c r="P11"/>
  <c r="P31" i="6"/>
  <c r="M53"/>
  <c r="F53" i="5"/>
  <c r="F83" i="3"/>
  <c r="F77"/>
  <c r="F69"/>
  <c r="M70" i="7"/>
  <c r="F85" i="6"/>
  <c r="F61"/>
  <c r="M78" i="7"/>
  <c r="K89"/>
  <c r="P35" i="13"/>
  <c r="P42" i="3"/>
  <c r="F86"/>
  <c r="P34"/>
  <c r="P10"/>
  <c r="M87" i="2"/>
  <c r="M85"/>
  <c r="L43" i="1"/>
  <c r="M68"/>
  <c r="P16"/>
  <c r="M84" i="3"/>
  <c r="P24"/>
  <c r="P16"/>
  <c r="P27" i="2"/>
  <c r="M55"/>
  <c r="F60" i="3"/>
  <c r="P11" i="2"/>
  <c r="P42" i="1"/>
  <c r="P18"/>
  <c r="I71" i="13"/>
  <c r="M71" s="1"/>
  <c r="B71"/>
  <c r="F71" s="1"/>
  <c r="P25"/>
  <c r="I63"/>
  <c r="M63" s="1"/>
  <c r="B63"/>
  <c r="F63" s="1"/>
  <c r="P17"/>
  <c r="I55"/>
  <c r="M55" s="1"/>
  <c r="B55"/>
  <c r="F55" s="1"/>
  <c r="P9"/>
  <c r="E60"/>
  <c r="L60"/>
  <c r="E72"/>
  <c r="L72"/>
  <c r="I88" i="11"/>
  <c r="M88" s="1"/>
  <c r="P42"/>
  <c r="B88"/>
  <c r="F88" s="1"/>
  <c r="K79"/>
  <c r="D79"/>
  <c r="F79" s="1"/>
  <c r="K71"/>
  <c r="M71" s="1"/>
  <c r="D71"/>
  <c r="F71" s="1"/>
  <c r="K63"/>
  <c r="M63" s="1"/>
  <c r="D63"/>
  <c r="F63" s="1"/>
  <c r="D59"/>
  <c r="F59" s="1"/>
  <c r="K59"/>
  <c r="P13"/>
  <c r="D55"/>
  <c r="K55"/>
  <c r="M55" s="1"/>
  <c r="D70" i="13"/>
  <c r="K70"/>
  <c r="M70" s="1"/>
  <c r="D62"/>
  <c r="K62"/>
  <c r="D54"/>
  <c r="F54" s="1"/>
  <c r="K54"/>
  <c r="M54" s="1"/>
  <c r="L83" i="11"/>
  <c r="E83"/>
  <c r="F83" s="1"/>
  <c r="L75"/>
  <c r="E75"/>
  <c r="F75" s="1"/>
  <c r="L67"/>
  <c r="E67"/>
  <c r="F67" s="1"/>
  <c r="E59"/>
  <c r="L59"/>
  <c r="K68" i="13"/>
  <c r="D68"/>
  <c r="K60"/>
  <c r="D60"/>
  <c r="K52"/>
  <c r="N43"/>
  <c r="D52"/>
  <c r="L66"/>
  <c r="E66"/>
  <c r="B81" i="12"/>
  <c r="F81" s="1"/>
  <c r="I81"/>
  <c r="M81" s="1"/>
  <c r="P35"/>
  <c r="B73"/>
  <c r="I73"/>
  <c r="M73" s="1"/>
  <c r="P27"/>
  <c r="B65"/>
  <c r="F65" s="1"/>
  <c r="I65"/>
  <c r="P19"/>
  <c r="B57"/>
  <c r="I57"/>
  <c r="P11"/>
  <c r="I85" i="8"/>
  <c r="M85" s="1"/>
  <c r="P39"/>
  <c r="B85"/>
  <c r="F85" s="1"/>
  <c r="D83" i="12"/>
  <c r="K83"/>
  <c r="E75"/>
  <c r="L75"/>
  <c r="D67"/>
  <c r="K67"/>
  <c r="E59"/>
  <c r="E89" s="1"/>
  <c r="L59"/>
  <c r="C85" i="9"/>
  <c r="F85" s="1"/>
  <c r="J85"/>
  <c r="M85" s="1"/>
  <c r="P39"/>
  <c r="C81"/>
  <c r="F81" s="1"/>
  <c r="J81"/>
  <c r="P35"/>
  <c r="C77"/>
  <c r="F77" s="1"/>
  <c r="J77"/>
  <c r="M77" s="1"/>
  <c r="P31"/>
  <c r="C73"/>
  <c r="F73" s="1"/>
  <c r="J73"/>
  <c r="M73" s="1"/>
  <c r="P27"/>
  <c r="C69"/>
  <c r="F69" s="1"/>
  <c r="J69"/>
  <c r="M69" s="1"/>
  <c r="P23"/>
  <c r="C65"/>
  <c r="F65" s="1"/>
  <c r="J65"/>
  <c r="P19"/>
  <c r="C61"/>
  <c r="F61" s="1"/>
  <c r="J61"/>
  <c r="M61" s="1"/>
  <c r="P15"/>
  <c r="C57"/>
  <c r="F57" s="1"/>
  <c r="J57"/>
  <c r="M57" s="1"/>
  <c r="P11"/>
  <c r="C53"/>
  <c r="F53" s="1"/>
  <c r="J53"/>
  <c r="P7"/>
  <c r="E84" i="7"/>
  <c r="F84" s="1"/>
  <c r="L84"/>
  <c r="M84" s="1"/>
  <c r="E76"/>
  <c r="F76" s="1"/>
  <c r="L76"/>
  <c r="M76" s="1"/>
  <c r="E68"/>
  <c r="F68" s="1"/>
  <c r="L68"/>
  <c r="M68" s="1"/>
  <c r="E60"/>
  <c r="F60" s="1"/>
  <c r="L60"/>
  <c r="M60" s="1"/>
  <c r="O43"/>
  <c r="E52"/>
  <c r="F52" s="1"/>
  <c r="L52"/>
  <c r="L81" i="6"/>
  <c r="M81" s="1"/>
  <c r="E81"/>
  <c r="F81" s="1"/>
  <c r="P35"/>
  <c r="L73"/>
  <c r="M73" s="1"/>
  <c r="P27"/>
  <c r="E73"/>
  <c r="F73" s="1"/>
  <c r="C58" i="13"/>
  <c r="J58"/>
  <c r="C85" i="12"/>
  <c r="J85"/>
  <c r="B77"/>
  <c r="F77" s="1"/>
  <c r="I77"/>
  <c r="M77" s="1"/>
  <c r="P31"/>
  <c r="C69"/>
  <c r="J69"/>
  <c r="B61"/>
  <c r="F61" s="1"/>
  <c r="I61"/>
  <c r="M61" s="1"/>
  <c r="P15"/>
  <c r="K53"/>
  <c r="D53"/>
  <c r="J86" i="8"/>
  <c r="C86"/>
  <c r="I87" i="12"/>
  <c r="B87"/>
  <c r="F87" s="1"/>
  <c r="P41"/>
  <c r="J79"/>
  <c r="C79"/>
  <c r="I71"/>
  <c r="M71" s="1"/>
  <c r="B71"/>
  <c r="P25"/>
  <c r="J63"/>
  <c r="C63"/>
  <c r="I55"/>
  <c r="B55"/>
  <c r="F55" s="1"/>
  <c r="P9"/>
  <c r="E79" i="7"/>
  <c r="L79"/>
  <c r="K68" i="6"/>
  <c r="M68" s="1"/>
  <c r="D68"/>
  <c r="F68" s="1"/>
  <c r="K52"/>
  <c r="N43"/>
  <c r="D52"/>
  <c r="K82" i="10"/>
  <c r="D82"/>
  <c r="E74"/>
  <c r="L74"/>
  <c r="K66"/>
  <c r="D66"/>
  <c r="E58"/>
  <c r="L58"/>
  <c r="L80" i="8"/>
  <c r="E80"/>
  <c r="L76"/>
  <c r="E76"/>
  <c r="L72"/>
  <c r="E72"/>
  <c r="L68"/>
  <c r="E68"/>
  <c r="L64"/>
  <c r="E64"/>
  <c r="L60"/>
  <c r="E60"/>
  <c r="L56"/>
  <c r="E56"/>
  <c r="L52"/>
  <c r="O43"/>
  <c r="E52"/>
  <c r="I83" i="7"/>
  <c r="M83" s="1"/>
  <c r="P37"/>
  <c r="B83"/>
  <c r="I67"/>
  <c r="M67" s="1"/>
  <c r="P21"/>
  <c r="B67"/>
  <c r="F67" s="1"/>
  <c r="P13"/>
  <c r="I59"/>
  <c r="M59" s="1"/>
  <c r="B59"/>
  <c r="F59" s="1"/>
  <c r="I82" i="6"/>
  <c r="M82" s="1"/>
  <c r="P36"/>
  <c r="B82"/>
  <c r="F82" s="1"/>
  <c r="C72"/>
  <c r="J72"/>
  <c r="M72" s="1"/>
  <c r="I65"/>
  <c r="M65" s="1"/>
  <c r="P19"/>
  <c r="B65"/>
  <c r="F65" s="1"/>
  <c r="L52"/>
  <c r="E52"/>
  <c r="O43"/>
  <c r="L83" i="5"/>
  <c r="M83" s="1"/>
  <c r="E83"/>
  <c r="F83" s="1"/>
  <c r="E75"/>
  <c r="F75" s="1"/>
  <c r="L75"/>
  <c r="M75" s="1"/>
  <c r="E67"/>
  <c r="F67" s="1"/>
  <c r="L67"/>
  <c r="M67" s="1"/>
  <c r="E59"/>
  <c r="F59" s="1"/>
  <c r="L59"/>
  <c r="M59" s="1"/>
  <c r="L84" i="10"/>
  <c r="E84"/>
  <c r="D76"/>
  <c r="K76"/>
  <c r="L68"/>
  <c r="E68"/>
  <c r="D60"/>
  <c r="K60"/>
  <c r="L52"/>
  <c r="O43"/>
  <c r="E52"/>
  <c r="B88" i="6"/>
  <c r="P42"/>
  <c r="I88"/>
  <c r="M88" s="1"/>
  <c r="J86" i="10"/>
  <c r="C86"/>
  <c r="B78"/>
  <c r="F78" s="1"/>
  <c r="I78"/>
  <c r="M78" s="1"/>
  <c r="P32"/>
  <c r="J70"/>
  <c r="C70"/>
  <c r="B62"/>
  <c r="F62" s="1"/>
  <c r="I62"/>
  <c r="P16"/>
  <c r="J54"/>
  <c r="C54"/>
  <c r="E82" i="8"/>
  <c r="L82"/>
  <c r="E78"/>
  <c r="L78"/>
  <c r="E74"/>
  <c r="L74"/>
  <c r="E70"/>
  <c r="L70"/>
  <c r="E66"/>
  <c r="L66"/>
  <c r="E62"/>
  <c r="L62"/>
  <c r="E58"/>
  <c r="L58"/>
  <c r="E54"/>
  <c r="L54"/>
  <c r="J87" i="7"/>
  <c r="C87"/>
  <c r="J71"/>
  <c r="C71"/>
  <c r="C55"/>
  <c r="J55"/>
  <c r="J78" i="6"/>
  <c r="C78"/>
  <c r="E74" i="5"/>
  <c r="E89" s="1"/>
  <c r="L74"/>
  <c r="E58"/>
  <c r="L58"/>
  <c r="C79" i="4"/>
  <c r="J79"/>
  <c r="C63"/>
  <c r="J63"/>
  <c r="L87" i="2"/>
  <c r="E87"/>
  <c r="L56" i="1"/>
  <c r="E56"/>
  <c r="L77" i="7"/>
  <c r="E77"/>
  <c r="K71" i="6"/>
  <c r="D71"/>
  <c r="D84" i="5"/>
  <c r="K84"/>
  <c r="C76"/>
  <c r="J76"/>
  <c r="K68"/>
  <c r="D68"/>
  <c r="B82" i="4"/>
  <c r="F82" s="1"/>
  <c r="I82"/>
  <c r="P36"/>
  <c r="B74"/>
  <c r="I74"/>
  <c r="P28"/>
  <c r="B66"/>
  <c r="I66"/>
  <c r="M66" s="1"/>
  <c r="P20"/>
  <c r="B58"/>
  <c r="F58" s="1"/>
  <c r="I58"/>
  <c r="P12"/>
  <c r="D87"/>
  <c r="K87"/>
  <c r="L83"/>
  <c r="E83"/>
  <c r="L67"/>
  <c r="E67"/>
  <c r="C82" i="3"/>
  <c r="F82" s="1"/>
  <c r="J82"/>
  <c r="M82" s="1"/>
  <c r="C74"/>
  <c r="F74" s="1"/>
  <c r="J74"/>
  <c r="M74" s="1"/>
  <c r="C66"/>
  <c r="J66"/>
  <c r="M66" s="1"/>
  <c r="J58"/>
  <c r="M58" s="1"/>
  <c r="C58"/>
  <c r="C83" i="2"/>
  <c r="J83"/>
  <c r="C75"/>
  <c r="J75"/>
  <c r="C67"/>
  <c r="J67"/>
  <c r="C59"/>
  <c r="J59"/>
  <c r="J82" i="1"/>
  <c r="C82"/>
  <c r="F82" s="1"/>
  <c r="J74"/>
  <c r="C74"/>
  <c r="J66"/>
  <c r="C66"/>
  <c r="J58"/>
  <c r="C58"/>
  <c r="L78" i="3"/>
  <c r="E78"/>
  <c r="F78" s="1"/>
  <c r="L64"/>
  <c r="E64"/>
  <c r="E73" i="2"/>
  <c r="F73" s="1"/>
  <c r="L73"/>
  <c r="M73" s="1"/>
  <c r="L59"/>
  <c r="E59"/>
  <c r="E86" i="1"/>
  <c r="L86"/>
  <c r="L62"/>
  <c r="E62"/>
  <c r="D88" i="10"/>
  <c r="K88"/>
  <c r="L80"/>
  <c r="E80"/>
  <c r="D72"/>
  <c r="K72"/>
  <c r="L64"/>
  <c r="E64"/>
  <c r="D56"/>
  <c r="K56"/>
  <c r="C85" i="7"/>
  <c r="J85"/>
  <c r="E53"/>
  <c r="L53"/>
  <c r="P7"/>
  <c r="B53"/>
  <c r="I53"/>
  <c r="M53" s="1"/>
  <c r="D54" i="6"/>
  <c r="K54"/>
  <c r="C86" i="5"/>
  <c r="J86"/>
  <c r="I78"/>
  <c r="M78" s="1"/>
  <c r="P32"/>
  <c r="B78"/>
  <c r="J70"/>
  <c r="C70"/>
  <c r="D62"/>
  <c r="K62"/>
  <c r="K85" i="4"/>
  <c r="D85"/>
  <c r="K77"/>
  <c r="D77"/>
  <c r="K69"/>
  <c r="D69"/>
  <c r="K61"/>
  <c r="D61"/>
  <c r="K53"/>
  <c r="D53"/>
  <c r="L84" i="8"/>
  <c r="E84"/>
  <c r="J70" i="6"/>
  <c r="C70"/>
  <c r="B63"/>
  <c r="F63" s="1"/>
  <c r="I63"/>
  <c r="P17"/>
  <c r="K82" i="5"/>
  <c r="D82"/>
  <c r="I58"/>
  <c r="P12"/>
  <c r="B58"/>
  <c r="P33" i="4"/>
  <c r="I79"/>
  <c r="B79"/>
  <c r="F79" s="1"/>
  <c r="P29"/>
  <c r="I75"/>
  <c r="M75" s="1"/>
  <c r="B75"/>
  <c r="P21"/>
  <c r="I67"/>
  <c r="B67"/>
  <c r="F67" s="1"/>
  <c r="P13"/>
  <c r="B59"/>
  <c r="I59"/>
  <c r="L74"/>
  <c r="E74"/>
  <c r="L58"/>
  <c r="E58"/>
  <c r="I87" i="3"/>
  <c r="M87" s="1"/>
  <c r="B87"/>
  <c r="F87" s="1"/>
  <c r="P41"/>
  <c r="D62"/>
  <c r="F62" s="1"/>
  <c r="K62"/>
  <c r="D58"/>
  <c r="K58"/>
  <c r="D54"/>
  <c r="K54"/>
  <c r="M54" s="1"/>
  <c r="D87" i="2"/>
  <c r="F87" s="1"/>
  <c r="K87"/>
  <c r="D83"/>
  <c r="K83"/>
  <c r="D79"/>
  <c r="F79" s="1"/>
  <c r="K79"/>
  <c r="D75"/>
  <c r="K75"/>
  <c r="K71"/>
  <c r="D71"/>
  <c r="F71" s="1"/>
  <c r="K67"/>
  <c r="D67"/>
  <c r="K63"/>
  <c r="D63"/>
  <c r="F63" s="1"/>
  <c r="D59"/>
  <c r="K59"/>
  <c r="M59" s="1"/>
  <c r="K55"/>
  <c r="D55"/>
  <c r="D86" i="1"/>
  <c r="K86"/>
  <c r="M86" s="1"/>
  <c r="D82"/>
  <c r="K82"/>
  <c r="D78"/>
  <c r="F78" s="1"/>
  <c r="K78"/>
  <c r="M78" s="1"/>
  <c r="D74"/>
  <c r="K74"/>
  <c r="D70"/>
  <c r="K70"/>
  <c r="M70" s="1"/>
  <c r="D66"/>
  <c r="K66"/>
  <c r="D62"/>
  <c r="K62"/>
  <c r="M62" s="1"/>
  <c r="D58"/>
  <c r="K58"/>
  <c r="D54"/>
  <c r="K54"/>
  <c r="M54" s="1"/>
  <c r="L68" i="3"/>
  <c r="M68" s="1"/>
  <c r="E68"/>
  <c r="L52"/>
  <c r="E52"/>
  <c r="O43"/>
  <c r="E77" i="2"/>
  <c r="F77" s="1"/>
  <c r="L77"/>
  <c r="L84" i="1"/>
  <c r="M84" s="1"/>
  <c r="E84"/>
  <c r="E66"/>
  <c r="L66"/>
  <c r="J61" i="7"/>
  <c r="C61"/>
  <c r="C76" i="6"/>
  <c r="J76"/>
  <c r="I62"/>
  <c r="M62" s="1"/>
  <c r="P16"/>
  <c r="B62"/>
  <c r="J55"/>
  <c r="J89" s="1"/>
  <c r="C55"/>
  <c r="I88" i="5"/>
  <c r="M88" s="1"/>
  <c r="P42"/>
  <c r="B88"/>
  <c r="C80"/>
  <c r="J80"/>
  <c r="K72"/>
  <c r="D72"/>
  <c r="B56"/>
  <c r="F56" s="1"/>
  <c r="P10"/>
  <c r="I56"/>
  <c r="D84" i="4"/>
  <c r="K84"/>
  <c r="D76"/>
  <c r="K76"/>
  <c r="D68"/>
  <c r="K68"/>
  <c r="D60"/>
  <c r="K60"/>
  <c r="D52"/>
  <c r="K52"/>
  <c r="N43"/>
  <c r="C69" i="7"/>
  <c r="J69"/>
  <c r="B84" i="6"/>
  <c r="F84" s="1"/>
  <c r="P38"/>
  <c r="I84"/>
  <c r="M84" s="1"/>
  <c r="J74" i="5"/>
  <c r="C74"/>
  <c r="B89" i="1"/>
  <c r="M52" i="3"/>
  <c r="M87" i="13"/>
  <c r="F85"/>
  <c r="M83"/>
  <c r="F80"/>
  <c r="M76"/>
  <c r="F79"/>
  <c r="F70"/>
  <c r="F62"/>
  <c r="P14"/>
  <c r="M85" i="11"/>
  <c r="M83"/>
  <c r="M75"/>
  <c r="M67"/>
  <c r="L89" i="9"/>
  <c r="M81"/>
  <c r="L43" i="13"/>
  <c r="M81" i="11"/>
  <c r="P9"/>
  <c r="F72" i="6"/>
  <c r="F56"/>
  <c r="M82" i="7"/>
  <c r="M74"/>
  <c r="M66"/>
  <c r="P37" i="5"/>
  <c r="P29"/>
  <c r="P21"/>
  <c r="P13"/>
  <c r="P17" i="11"/>
  <c r="M43" i="9"/>
  <c r="F77" i="6"/>
  <c r="F53"/>
  <c r="F61" i="5"/>
  <c r="F85" i="3"/>
  <c r="F71"/>
  <c r="P30" i="7"/>
  <c r="F70"/>
  <c r="P15" i="6"/>
  <c r="P33" i="11"/>
  <c r="M52" i="9"/>
  <c r="P38" i="7"/>
  <c r="F78"/>
  <c r="P6"/>
  <c r="M69" i="6"/>
  <c r="P31" i="13"/>
  <c r="P40" i="3"/>
  <c r="P18"/>
  <c r="M56"/>
  <c r="F53" i="2"/>
  <c r="O43"/>
  <c r="P20" i="1"/>
  <c r="M60"/>
  <c r="P8"/>
  <c r="P8" i="3"/>
  <c r="P35" i="2"/>
  <c r="P19"/>
  <c r="F58" i="3"/>
  <c r="M77" i="2"/>
  <c r="P17"/>
  <c r="F57"/>
  <c r="P40" i="1"/>
  <c r="F84"/>
  <c r="P32" i="3"/>
  <c r="F59" i="2"/>
  <c r="P24" i="1"/>
  <c r="M78" i="4" l="1"/>
  <c r="I90" i="9"/>
  <c r="D102" s="1"/>
  <c r="E102" s="1"/>
  <c r="M66"/>
  <c r="E105"/>
  <c r="M66" i="11"/>
  <c r="F69"/>
  <c r="F73"/>
  <c r="F66"/>
  <c r="M72" i="12"/>
  <c r="F83" i="2"/>
  <c r="M74" i="5"/>
  <c r="M71" i="2"/>
  <c r="M68" i="13"/>
  <c r="M65" i="11"/>
  <c r="M89" s="1"/>
  <c r="M90" s="1"/>
  <c r="D106" s="1"/>
  <c r="D89" i="3"/>
  <c r="D90" s="1"/>
  <c r="C104" s="1"/>
  <c r="F72"/>
  <c r="M63" i="2"/>
  <c r="M79"/>
  <c r="E89" i="4"/>
  <c r="F68" i="5"/>
  <c r="J89" i="4"/>
  <c r="M80" i="6"/>
  <c r="F65" i="7"/>
  <c r="M81"/>
  <c r="M74" i="6"/>
  <c r="F63" i="9"/>
  <c r="M67"/>
  <c r="F79"/>
  <c r="M83"/>
  <c r="M79" i="11"/>
  <c r="F72" i="13"/>
  <c r="E89"/>
  <c r="L89" i="11"/>
  <c r="M81" i="1"/>
  <c r="F74" i="11"/>
  <c r="F72" i="12"/>
  <c r="M78" i="3"/>
  <c r="M70" i="6"/>
  <c r="M70" i="5"/>
  <c r="C89" i="6"/>
  <c r="F64" i="3"/>
  <c r="C89" i="4"/>
  <c r="M70" i="8"/>
  <c r="F74"/>
  <c r="L89" i="5"/>
  <c r="M64" i="8"/>
  <c r="F76"/>
  <c r="M80"/>
  <c r="F74" i="10"/>
  <c r="L89" i="12"/>
  <c r="F68" i="13"/>
  <c r="M62"/>
  <c r="P43" i="11"/>
  <c r="F76" i="4"/>
  <c r="M72" i="3"/>
  <c r="M62"/>
  <c r="K89" i="4"/>
  <c r="E89" i="3"/>
  <c r="F67" i="2"/>
  <c r="M83"/>
  <c r="L89"/>
  <c r="C89"/>
  <c r="F75"/>
  <c r="D89" i="12"/>
  <c r="L89" i="7"/>
  <c r="J89" i="9"/>
  <c r="P43" i="12"/>
  <c r="F66" i="3"/>
  <c r="M64"/>
  <c r="D89" i="11"/>
  <c r="D90" s="1"/>
  <c r="C104" s="1"/>
  <c r="J89" i="12"/>
  <c r="M73" i="11"/>
  <c r="F81"/>
  <c r="M79" i="12"/>
  <c r="F64" i="13"/>
  <c r="M64" i="5"/>
  <c r="M76" i="3"/>
  <c r="L89" i="4"/>
  <c r="F77" i="7"/>
  <c r="M74" i="13"/>
  <c r="P43" i="2"/>
  <c r="M90" s="1"/>
  <c r="D106" s="1"/>
  <c r="M69"/>
  <c r="F68" i="3"/>
  <c r="M79" i="7"/>
  <c r="M69" i="5"/>
  <c r="M69" i="11"/>
  <c r="F82"/>
  <c r="M62"/>
  <c r="M67" i="2"/>
  <c r="K89"/>
  <c r="M79" i="4"/>
  <c r="M75" i="2"/>
  <c r="P43" i="9"/>
  <c r="E89" i="11"/>
  <c r="F65"/>
  <c r="M72" i="13"/>
  <c r="B89"/>
  <c r="K89" i="9"/>
  <c r="M65"/>
  <c r="F83" i="12"/>
  <c r="E105" i="4"/>
  <c r="F62" i="11"/>
  <c r="F89" s="1"/>
  <c r="F90" s="1"/>
  <c r="C106" s="1"/>
  <c r="M58" i="1"/>
  <c r="M74"/>
  <c r="F62"/>
  <c r="F58"/>
  <c r="F74"/>
  <c r="E89"/>
  <c r="I89"/>
  <c r="D89"/>
  <c r="M56"/>
  <c r="M64"/>
  <c r="M80"/>
  <c r="M88"/>
  <c r="F54"/>
  <c r="F70"/>
  <c r="F86"/>
  <c r="F73"/>
  <c r="M66"/>
  <c r="M82"/>
  <c r="F66"/>
  <c r="M52"/>
  <c r="F68"/>
  <c r="M89" i="2"/>
  <c r="B104" i="8"/>
  <c r="B104" i="9"/>
  <c r="D90"/>
  <c r="C104" s="1"/>
  <c r="K90"/>
  <c r="D104" s="1"/>
  <c r="F52" i="6"/>
  <c r="B89"/>
  <c r="E90" i="3"/>
  <c r="C105" s="1"/>
  <c r="B105"/>
  <c r="L90"/>
  <c r="D105" s="1"/>
  <c r="B104" i="6"/>
  <c r="I89" i="5"/>
  <c r="M52"/>
  <c r="B89" i="10"/>
  <c r="B90" s="1"/>
  <c r="C102" s="1"/>
  <c r="F52"/>
  <c r="M52" i="8"/>
  <c r="I89"/>
  <c r="B103" i="12"/>
  <c r="J90"/>
  <c r="D103" s="1"/>
  <c r="C90" i="2"/>
  <c r="C103" s="1"/>
  <c r="B103"/>
  <c r="F76" i="5"/>
  <c r="F62"/>
  <c r="C89" i="9"/>
  <c r="F88" i="10"/>
  <c r="F71" i="12"/>
  <c r="F57"/>
  <c r="D89" i="13"/>
  <c r="D90" s="1"/>
  <c r="C104" s="1"/>
  <c r="M61" i="11"/>
  <c r="E89" i="2"/>
  <c r="M69" i="7"/>
  <c r="F80" i="5"/>
  <c r="F76" i="6"/>
  <c r="M53" i="4"/>
  <c r="M61"/>
  <c r="M85"/>
  <c r="F86" i="5"/>
  <c r="F64" i="10"/>
  <c r="F87" i="4"/>
  <c r="F78" i="6"/>
  <c r="M55" i="7"/>
  <c r="M71"/>
  <c r="M58" i="8"/>
  <c r="F62"/>
  <c r="M74"/>
  <c r="F78"/>
  <c r="M68" i="10"/>
  <c r="F84"/>
  <c r="F64" i="8"/>
  <c r="M68"/>
  <c r="F80"/>
  <c r="F58" i="10"/>
  <c r="M74"/>
  <c r="C89" i="13"/>
  <c r="M55" i="4"/>
  <c r="L89" i="1"/>
  <c r="M66" i="5"/>
  <c r="F54"/>
  <c r="F53" i="11"/>
  <c r="M72" i="5"/>
  <c r="D89" i="2"/>
  <c r="F82" i="5"/>
  <c r="M54" i="6"/>
  <c r="M54" i="4"/>
  <c r="M86"/>
  <c r="K89" i="5"/>
  <c r="M84"/>
  <c r="F70" i="10"/>
  <c r="M86"/>
  <c r="M57" i="7"/>
  <c r="F73"/>
  <c r="K89" i="10"/>
  <c r="F75" i="7"/>
  <c r="D89" i="8"/>
  <c r="D90" s="1"/>
  <c r="C104" s="1"/>
  <c r="M63" i="12"/>
  <c r="F79"/>
  <c r="M58" i="13"/>
  <c r="M88" i="8"/>
  <c r="M55" i="9"/>
  <c r="F67"/>
  <c r="M71"/>
  <c r="F83"/>
  <c r="M87"/>
  <c r="L89" i="13"/>
  <c r="L89" i="14"/>
  <c r="F63" i="4"/>
  <c r="P43"/>
  <c r="F68"/>
  <c r="M84"/>
  <c r="K89" i="11"/>
  <c r="K90" s="1"/>
  <c r="D104" s="1"/>
  <c r="J89" i="5"/>
  <c r="P43" i="6"/>
  <c r="F52" i="13"/>
  <c r="F67" i="12"/>
  <c r="P43" i="1"/>
  <c r="P43" i="3"/>
  <c r="M53" i="9"/>
  <c r="P43" i="14"/>
  <c r="M56" i="10"/>
  <c r="F66"/>
  <c r="M65" i="5"/>
  <c r="F63" i="7"/>
  <c r="C89" i="10"/>
  <c r="C90" s="1"/>
  <c r="C103" s="1"/>
  <c r="M76"/>
  <c r="B104" i="13"/>
  <c r="B90" i="11"/>
  <c r="C102" s="1"/>
  <c r="B102"/>
  <c r="B104" i="7"/>
  <c r="D90"/>
  <c r="C104" s="1"/>
  <c r="K90"/>
  <c r="D104" s="1"/>
  <c r="B89" i="4"/>
  <c r="F52"/>
  <c r="B103" i="8"/>
  <c r="B105" i="2"/>
  <c r="E90"/>
  <c r="C105" s="1"/>
  <c r="L90"/>
  <c r="D105" s="1"/>
  <c r="B104" i="4"/>
  <c r="K90"/>
  <c r="D104" s="1"/>
  <c r="F53" i="7"/>
  <c r="B89"/>
  <c r="B90" s="1"/>
  <c r="C102" s="1"/>
  <c r="L90" i="10"/>
  <c r="D105" s="1"/>
  <c r="B105"/>
  <c r="E90"/>
  <c r="C105" s="1"/>
  <c r="L90" i="8"/>
  <c r="D105" s="1"/>
  <c r="E90"/>
  <c r="C105" s="1"/>
  <c r="B105"/>
  <c r="B105" i="7"/>
  <c r="E90"/>
  <c r="C105" s="1"/>
  <c r="L90"/>
  <c r="D105" s="1"/>
  <c r="I90" i="5"/>
  <c r="D102" s="1"/>
  <c r="B102"/>
  <c r="M52" i="10"/>
  <c r="I89"/>
  <c r="B89" i="8"/>
  <c r="F52"/>
  <c r="E90" i="1"/>
  <c r="C105" s="1"/>
  <c r="L90"/>
  <c r="D105" s="1"/>
  <c r="B105"/>
  <c r="B104" i="2"/>
  <c r="D90"/>
  <c r="C104" s="1"/>
  <c r="K90"/>
  <c r="D104" s="1"/>
  <c r="B104" i="5"/>
  <c r="E104" s="1"/>
  <c r="K90"/>
  <c r="D104" s="1"/>
  <c r="B105" i="13"/>
  <c r="E90"/>
  <c r="C105" s="1"/>
  <c r="L90"/>
  <c r="D105" s="1"/>
  <c r="L90" i="14"/>
  <c r="D105" s="1"/>
  <c r="B105"/>
  <c r="E90"/>
  <c r="C105" s="1"/>
  <c r="B102" i="4"/>
  <c r="B90"/>
  <c r="C102" s="1"/>
  <c r="B104" i="12"/>
  <c r="D90"/>
  <c r="C104" s="1"/>
  <c r="B105"/>
  <c r="E90"/>
  <c r="C105" s="1"/>
  <c r="L90"/>
  <c r="D105" s="1"/>
  <c r="B90" i="6"/>
  <c r="C102" s="1"/>
  <c r="B102"/>
  <c r="B103" i="1"/>
  <c r="C90" i="3"/>
  <c r="C103" s="1"/>
  <c r="B103"/>
  <c r="J90"/>
  <c r="D103" s="1"/>
  <c r="B103" i="10"/>
  <c r="L90" i="5"/>
  <c r="D105" s="1"/>
  <c r="E90"/>
  <c r="C105" s="1"/>
  <c r="B105"/>
  <c r="B102" i="12"/>
  <c r="M74" i="4"/>
  <c r="M61" i="7"/>
  <c r="M77" i="4"/>
  <c r="M84" i="10"/>
  <c r="P43" i="8"/>
  <c r="D89" i="10"/>
  <c r="C89" i="5"/>
  <c r="M67" i="12"/>
  <c r="J89" i="1"/>
  <c r="J90" s="1"/>
  <c r="D103" s="1"/>
  <c r="M63" i="7"/>
  <c r="F75" i="4"/>
  <c r="M58" i="5"/>
  <c r="F78"/>
  <c r="M82" i="4"/>
  <c r="L89" i="6"/>
  <c r="M55" i="12"/>
  <c r="M58" i="4"/>
  <c r="F66"/>
  <c r="M62" i="10"/>
  <c r="E89"/>
  <c r="E89" i="6"/>
  <c r="F83" i="7"/>
  <c r="D89" i="6"/>
  <c r="D90" s="1"/>
  <c r="C104" s="1"/>
  <c r="M57" i="12"/>
  <c r="F74" i="5"/>
  <c r="F64" i="4"/>
  <c r="F55" i="6"/>
  <c r="F70"/>
  <c r="F61" i="4"/>
  <c r="F69"/>
  <c r="F70" i="5"/>
  <c r="M85" i="7"/>
  <c r="M80" i="10"/>
  <c r="M76" i="5"/>
  <c r="F55" i="7"/>
  <c r="M87"/>
  <c r="F66" i="8"/>
  <c r="F82"/>
  <c r="M56"/>
  <c r="F68"/>
  <c r="M72"/>
  <c r="M58" i="10"/>
  <c r="M75" i="12"/>
  <c r="M66" i="13"/>
  <c r="M60" i="4"/>
  <c r="M84" i="8"/>
  <c r="F65" i="4"/>
  <c r="M73"/>
  <c r="K89" i="1"/>
  <c r="K89" i="3"/>
  <c r="M62" i="5"/>
  <c r="M62" i="4"/>
  <c r="F70"/>
  <c r="M68" i="5"/>
  <c r="F84"/>
  <c r="F54" i="10"/>
  <c r="M70"/>
  <c r="F80" i="6"/>
  <c r="M65" i="7"/>
  <c r="F81"/>
  <c r="F74" i="6"/>
  <c r="I89" i="7"/>
  <c r="I90" s="1"/>
  <c r="D102" s="1"/>
  <c r="E102" s="1"/>
  <c r="K89" i="8"/>
  <c r="K90" s="1"/>
  <c r="D104" s="1"/>
  <c r="F63" i="12"/>
  <c r="F85"/>
  <c r="F58" i="13"/>
  <c r="F55" i="9"/>
  <c r="M59"/>
  <c r="F71"/>
  <c r="M75"/>
  <c r="F87"/>
  <c r="M63" i="4"/>
  <c r="M83"/>
  <c r="F84"/>
  <c r="F64" i="5"/>
  <c r="M60"/>
  <c r="M77" i="7"/>
  <c r="C89" i="8"/>
  <c r="C90" s="1"/>
  <c r="C103" s="1"/>
  <c r="J89" i="7"/>
  <c r="J89" i="2"/>
  <c r="J90" s="1"/>
  <c r="D103" s="1"/>
  <c r="M72" i="10"/>
  <c r="M66"/>
  <c r="F82"/>
  <c r="F52" i="14"/>
  <c r="F89" s="1"/>
  <c r="M86" i="6"/>
  <c r="F79" i="7"/>
  <c r="M60" i="10"/>
  <c r="F76"/>
  <c r="B103" i="13"/>
  <c r="C90"/>
  <c r="C103" s="1"/>
  <c r="C90" i="14"/>
  <c r="C103" s="1"/>
  <c r="B103"/>
  <c r="J90"/>
  <c r="D103" s="1"/>
  <c r="M53" i="12"/>
  <c r="I89"/>
  <c r="I90" s="1"/>
  <c r="D102" s="1"/>
  <c r="B103" i="9"/>
  <c r="J90"/>
  <c r="D103" s="1"/>
  <c r="C90"/>
  <c r="C103" s="1"/>
  <c r="B102" i="13"/>
  <c r="B90"/>
  <c r="C102" s="1"/>
  <c r="E90" i="6"/>
  <c r="C105" s="1"/>
  <c r="L90"/>
  <c r="D105" s="1"/>
  <c r="B105"/>
  <c r="B90" i="1"/>
  <c r="C102" s="1"/>
  <c r="I90"/>
  <c r="D102" s="1"/>
  <c r="B102"/>
  <c r="F52" i="5"/>
  <c r="B89"/>
  <c r="B90" s="1"/>
  <c r="C102" s="1"/>
  <c r="I90" i="10"/>
  <c r="D102" s="1"/>
  <c r="B102"/>
  <c r="B90" i="8"/>
  <c r="C102" s="1"/>
  <c r="I90"/>
  <c r="D102" s="1"/>
  <c r="B102"/>
  <c r="C90" i="4"/>
  <c r="C103" s="1"/>
  <c r="B103"/>
  <c r="J90"/>
  <c r="D103" s="1"/>
  <c r="B102" i="2"/>
  <c r="K90" i="1"/>
  <c r="D104" s="1"/>
  <c r="B104"/>
  <c r="D90"/>
  <c r="C104" s="1"/>
  <c r="K90" i="3"/>
  <c r="D104" s="1"/>
  <c r="B104"/>
  <c r="K90" i="10"/>
  <c r="D104" s="1"/>
  <c r="B104"/>
  <c r="D90"/>
  <c r="C104" s="1"/>
  <c r="M52" i="4"/>
  <c r="I89"/>
  <c r="I90" s="1"/>
  <c r="D102" s="1"/>
  <c r="L90" i="11"/>
  <c r="D105" s="1"/>
  <c r="E90"/>
  <c r="C105" s="1"/>
  <c r="B105"/>
  <c r="C90" i="5"/>
  <c r="C103" s="1"/>
  <c r="B103"/>
  <c r="J90"/>
  <c r="D103" s="1"/>
  <c r="I89" i="6"/>
  <c r="I90" s="1"/>
  <c r="D102" s="1"/>
  <c r="M52"/>
  <c r="E102" i="14"/>
  <c r="B106"/>
  <c r="B103" i="7"/>
  <c r="J90"/>
  <c r="D103" s="1"/>
  <c r="B103" i="6"/>
  <c r="J90"/>
  <c r="D103" s="1"/>
  <c r="C90"/>
  <c r="C103" s="1"/>
  <c r="J89" i="14"/>
  <c r="M52"/>
  <c r="M89" s="1"/>
  <c r="B104" i="11"/>
  <c r="M89" i="3"/>
  <c r="L89" i="10"/>
  <c r="K89" i="6"/>
  <c r="K90" s="1"/>
  <c r="D104" s="1"/>
  <c r="F89" i="2"/>
  <c r="F90" s="1"/>
  <c r="C106" s="1"/>
  <c r="F85" i="7"/>
  <c r="P43" i="5"/>
  <c r="P43" i="10"/>
  <c r="C89" i="12"/>
  <c r="C90" s="1"/>
  <c r="C103" s="1"/>
  <c r="F86" i="10"/>
  <c r="M69" i="12"/>
  <c r="I89" i="13"/>
  <c r="I90" s="1"/>
  <c r="D102" s="1"/>
  <c r="B89" i="12"/>
  <c r="B90" s="1"/>
  <c r="C102" s="1"/>
  <c r="M68" i="4"/>
  <c r="M71" i="6"/>
  <c r="C89" i="7"/>
  <c r="C90" s="1"/>
  <c r="C103" s="1"/>
  <c r="C89" i="3"/>
  <c r="F60" i="10"/>
  <c r="F52" i="1"/>
  <c r="M63" i="6"/>
  <c r="L89" i="8"/>
  <c r="M56" i="5"/>
  <c r="F62" i="6"/>
  <c r="F59" i="4"/>
  <c r="P43" i="7"/>
  <c r="I89" i="3"/>
  <c r="I90" s="1"/>
  <c r="D102" s="1"/>
  <c r="E102" s="1"/>
  <c r="D89" i="4"/>
  <c r="D90" s="1"/>
  <c r="C104" s="1"/>
  <c r="F88" i="5"/>
  <c r="L89" i="3"/>
  <c r="M59" i="4"/>
  <c r="M67"/>
  <c r="F58" i="5"/>
  <c r="F74" i="4"/>
  <c r="F88" i="6"/>
  <c r="E89" i="8"/>
  <c r="M87" i="12"/>
  <c r="K89"/>
  <c r="K90" s="1"/>
  <c r="D104" s="1"/>
  <c r="E89" i="7"/>
  <c r="M65" i="12"/>
  <c r="F73"/>
  <c r="K89" i="13"/>
  <c r="K90" s="1"/>
  <c r="D104" s="1"/>
  <c r="I89" i="2"/>
  <c r="I90" s="1"/>
  <c r="D102" s="1"/>
  <c r="P43" i="13"/>
  <c r="F69" i="7"/>
  <c r="M80" i="5"/>
  <c r="M55" i="6"/>
  <c r="M76"/>
  <c r="F61" i="7"/>
  <c r="B89" i="2"/>
  <c r="B90" s="1"/>
  <c r="C102" s="1"/>
  <c r="M69" i="4"/>
  <c r="F77"/>
  <c r="M86" i="5"/>
  <c r="M64" i="10"/>
  <c r="F80"/>
  <c r="M78" i="6"/>
  <c r="F71" i="7"/>
  <c r="F54" i="8"/>
  <c r="M62"/>
  <c r="M66"/>
  <c r="F70"/>
  <c r="M78"/>
  <c r="M82"/>
  <c r="F68" i="10"/>
  <c r="F56" i="8"/>
  <c r="M60"/>
  <c r="F72"/>
  <c r="M76"/>
  <c r="M59" i="12"/>
  <c r="F75"/>
  <c r="F66" i="13"/>
  <c r="J89"/>
  <c r="J90" s="1"/>
  <c r="D103" s="1"/>
  <c r="F71" i="4"/>
  <c r="F60"/>
  <c r="M76"/>
  <c r="F66" i="5"/>
  <c r="F84" i="8"/>
  <c r="F81" i="4"/>
  <c r="M54" i="5"/>
  <c r="I89" i="11"/>
  <c r="I90" s="1"/>
  <c r="D102" s="1"/>
  <c r="F72" i="5"/>
  <c r="M82"/>
  <c r="F54" i="6"/>
  <c r="M70" i="4"/>
  <c r="F78"/>
  <c r="D89" i="5"/>
  <c r="D90" s="1"/>
  <c r="C104" s="1"/>
  <c r="M54" i="10"/>
  <c r="M73" i="7"/>
  <c r="M52"/>
  <c r="M75"/>
  <c r="F69" i="12"/>
  <c r="M85"/>
  <c r="F59" i="9"/>
  <c r="M63"/>
  <c r="F75"/>
  <c r="M79"/>
  <c r="E103" i="11"/>
  <c r="E89" i="14"/>
  <c r="F52" i="3"/>
  <c r="F89" s="1"/>
  <c r="F83" i="4"/>
  <c r="F71" i="6"/>
  <c r="M83" i="12"/>
  <c r="M88" i="10"/>
  <c r="J89" i="8"/>
  <c r="J90" s="1"/>
  <c r="D103" s="1"/>
  <c r="C89" i="1"/>
  <c r="C90" s="1"/>
  <c r="C103" s="1"/>
  <c r="J89" i="3"/>
  <c r="F56" i="10"/>
  <c r="F72"/>
  <c r="M82"/>
  <c r="J89"/>
  <c r="J90" s="1"/>
  <c r="D103" s="1"/>
  <c r="F53" i="12"/>
  <c r="E105" i="3" l="1"/>
  <c r="E104" i="4"/>
  <c r="E103" i="6"/>
  <c r="E104"/>
  <c r="E104" i="8"/>
  <c r="F90" i="9"/>
  <c r="C106" s="1"/>
  <c r="E103" i="10"/>
  <c r="E104" i="11"/>
  <c r="F89" i="12"/>
  <c r="F90" s="1"/>
  <c r="C106" s="1"/>
  <c r="E103" i="7"/>
  <c r="E104" i="2"/>
  <c r="E105"/>
  <c r="E103"/>
  <c r="E103" i="12"/>
  <c r="M89" i="1"/>
  <c r="E104" i="10"/>
  <c r="B106" i="3"/>
  <c r="M89" i="13"/>
  <c r="M90" s="1"/>
  <c r="D106" s="1"/>
  <c r="M89" i="12"/>
  <c r="M90" s="1"/>
  <c r="D106" s="1"/>
  <c r="F89" i="9"/>
  <c r="F89" i="7"/>
  <c r="F90" s="1"/>
  <c r="C106" s="1"/>
  <c r="E104" i="13"/>
  <c r="M89" i="9"/>
  <c r="M90" s="1"/>
  <c r="D106" s="1"/>
  <c r="F89" i="1"/>
  <c r="F90" s="1"/>
  <c r="C106" s="1"/>
  <c r="E105"/>
  <c r="B106" i="6"/>
  <c r="E102"/>
  <c r="E105" i="12"/>
  <c r="E105" i="14"/>
  <c r="E105" i="13"/>
  <c r="E105" i="8"/>
  <c r="E105" i="10"/>
  <c r="E102" i="8"/>
  <c r="B106"/>
  <c r="E102" i="1"/>
  <c r="B106"/>
  <c r="B106" i="13"/>
  <c r="E102"/>
  <c r="F90" i="8"/>
  <c r="C106" s="1"/>
  <c r="E102" i="5"/>
  <c r="B106"/>
  <c r="M90" i="4"/>
  <c r="D106" s="1"/>
  <c r="F90"/>
  <c r="C106" s="1"/>
  <c r="E105" i="11"/>
  <c r="M89" i="4"/>
  <c r="E104" i="3"/>
  <c r="E104" i="1"/>
  <c r="E105" i="5"/>
  <c r="E104" i="12"/>
  <c r="E105" i="7"/>
  <c r="F89" i="10"/>
  <c r="F90"/>
  <c r="C106" s="1"/>
  <c r="M90"/>
  <c r="D106" s="1"/>
  <c r="E102"/>
  <c r="B106"/>
  <c r="E103" i="9"/>
  <c r="B106"/>
  <c r="B106" i="12"/>
  <c r="E102"/>
  <c r="E102" i="11"/>
  <c r="E106" s="1"/>
  <c r="B108" s="1"/>
  <c r="B106"/>
  <c r="F90" i="14"/>
  <c r="C106" s="1"/>
  <c r="M90"/>
  <c r="D106" s="1"/>
  <c r="M90" i="1"/>
  <c r="D106" s="1"/>
  <c r="F90" i="6"/>
  <c r="C106" s="1"/>
  <c r="M89" i="7"/>
  <c r="M90" s="1"/>
  <c r="D106" s="1"/>
  <c r="M89" i="6"/>
  <c r="M90" s="1"/>
  <c r="D106" s="1"/>
  <c r="F89" i="5"/>
  <c r="F90" s="1"/>
  <c r="C106" s="1"/>
  <c r="E105" i="6"/>
  <c r="E103" i="14"/>
  <c r="E106" s="1"/>
  <c r="B108" s="1"/>
  <c r="E103" i="13"/>
  <c r="E103" i="3"/>
  <c r="E103" i="1"/>
  <c r="F89" i="8"/>
  <c r="E103"/>
  <c r="B106" i="7"/>
  <c r="M89" i="8"/>
  <c r="M90" s="1"/>
  <c r="D106" s="1"/>
  <c r="F89" i="6"/>
  <c r="E102" i="2"/>
  <c r="B106"/>
  <c r="E102" i="4"/>
  <c r="B106"/>
  <c r="M90" i="3"/>
  <c r="D106" s="1"/>
  <c r="F90"/>
  <c r="C106" s="1"/>
  <c r="E103" i="5"/>
  <c r="E103" i="4"/>
  <c r="M89" i="10"/>
  <c r="F89" i="4"/>
  <c r="E104" i="7"/>
  <c r="E106" s="1"/>
  <c r="B108" s="1"/>
  <c r="F89" i="13"/>
  <c r="F90" s="1"/>
  <c r="C106" s="1"/>
  <c r="M89" i="5"/>
  <c r="M90" s="1"/>
  <c r="D106" s="1"/>
  <c r="E104" i="9"/>
  <c r="E106" i="3" l="1"/>
  <c r="B108" s="1"/>
  <c r="E106" i="2"/>
  <c r="B108" s="1"/>
  <c r="E106" i="10"/>
  <c r="B108" s="1"/>
  <c r="E106" i="9"/>
  <c r="B108" s="1"/>
  <c r="E106" i="5"/>
  <c r="B108" s="1"/>
  <c r="E106" i="8"/>
  <c r="B108" s="1"/>
  <c r="E106" i="4"/>
  <c r="B108" s="1"/>
  <c r="E106" i="13"/>
  <c r="B108" s="1"/>
  <c r="E106" i="6"/>
  <c r="B108" s="1"/>
  <c r="E106" i="1"/>
  <c r="B108" s="1"/>
  <c r="E106" i="12"/>
  <c r="B108" s="1"/>
</calcChain>
</file>

<file path=xl/sharedStrings.xml><?xml version="1.0" encoding="utf-8"?>
<sst xmlns="http://schemas.openxmlformats.org/spreadsheetml/2006/main" count="559" uniqueCount="34">
  <si>
    <t>POLIGONO POL01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</si>
  <si>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</si>
  <si>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</si>
  <si>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</si>
  <si>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</si>
  <si>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</si>
  <si>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</si>
  <si>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</si>
  <si>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</si>
  <si>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</si>
  <si>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</si>
  <si>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</si>
  <si>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</si>
  <si>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</si>
  <si>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2012
 CAPTURAS POR EDAD</t>
  </si>
  <si>
    <t>EDAD</t>
  </si>
  <si>
    <r>
      <rPr>
        <b/>
        <sz val="8"/>
        <rFont val="MS Sans"/>
        <family val="2"/>
        <charset val="1"/>
      </rPr>
      <t>C (N) x10</t>
    </r>
    <r>
      <rPr>
        <b/>
        <vertAlign val="superscript"/>
        <sz val="11"/>
        <rFont val="MS Sans"/>
        <family val="2"/>
        <charset val="1"/>
      </rPr>
      <t>3</t>
    </r>
  </si>
  <si>
    <t>L (cm)</t>
  </si>
  <si>
    <t>W (g)</t>
  </si>
  <si>
    <t>SOP</t>
  </si>
  <si>
    <t>FACTOR
SOP</t>
  </si>
  <si>
    <t>POLIGONO POL02</t>
  </si>
  <si>
    <t>POLIGONO POL03</t>
  </si>
  <si>
    <t>POLIGONO POL04</t>
  </si>
  <si>
    <t>POLIGONO POL05</t>
  </si>
  <si>
    <t>POLIGONO POL06</t>
  </si>
  <si>
    <t>POLIGONO POL07</t>
  </si>
  <si>
    <t>POLIGONO POL08</t>
  </si>
  <si>
    <t>POLIGONO POL09</t>
  </si>
  <si>
    <t>POLIGONO POL10</t>
  </si>
  <si>
    <t>SPAIN</t>
  </si>
  <si>
    <t>PORTUGAL</t>
  </si>
  <si>
    <t>GULF OF CADIZ</t>
  </si>
  <si>
    <t>POLIGONO POL</t>
  </si>
</sst>
</file>

<file path=xl/styles.xml><?xml version="1.0" encoding="utf-8"?>
<styleSheet xmlns="http://schemas.openxmlformats.org/spreadsheetml/2006/main">
  <numFmts count="5">
    <numFmt numFmtId="164" formatCode="#"/>
    <numFmt numFmtId="165" formatCode="0.0000000"/>
    <numFmt numFmtId="166" formatCode="0.00000"/>
    <numFmt numFmtId="167" formatCode="0.0"/>
    <numFmt numFmtId="168" formatCode="0.000"/>
  </numFmts>
  <fonts count="9">
    <font>
      <sz val="10"/>
      <name val="Arial"/>
      <family val="2"/>
      <charset val="1"/>
    </font>
    <font>
      <sz val="16"/>
      <name val="MS Sans"/>
      <family val="2"/>
      <charset val="1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10"/>
      <name val="MS Sans"/>
      <family val="2"/>
      <charset val="1"/>
    </font>
    <font>
      <b/>
      <sz val="12"/>
      <name val="MS Sans"/>
      <family val="2"/>
      <charset val="1"/>
    </font>
    <font>
      <b/>
      <sz val="8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/>
      <right/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/>
      <diagonal/>
    </border>
    <border>
      <left style="thin">
        <color rgb="FF141312"/>
      </left>
      <right style="thin">
        <color rgb="FF141312"/>
      </right>
      <top/>
      <bottom/>
      <diagonal/>
    </border>
    <border>
      <left/>
      <right style="thin">
        <color rgb="FF141312"/>
      </right>
      <top/>
      <bottom/>
      <diagonal/>
    </border>
    <border>
      <left style="thin">
        <color rgb="FF141312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141312"/>
      </right>
      <top style="thin">
        <color rgb="FF141312"/>
      </top>
      <bottom style="thin">
        <color rgb="FF14131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0" xfId="0" applyFont="1" applyAlignment="1" applyProtection="1">
      <alignment vertical="center"/>
    </xf>
    <xf numFmtId="1" fontId="2" fillId="0" borderId="6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 applyProtection="1">
      <alignment horizontal="left" vertical="center"/>
    </xf>
    <xf numFmtId="1" fontId="2" fillId="0" borderId="0" xfId="0" applyNumberFormat="1" applyFont="1" applyAlignment="1" applyProtection="1">
      <alignment vertical="center"/>
    </xf>
    <xf numFmtId="0" fontId="0" fillId="0" borderId="0" xfId="0" applyFont="1" applyAlignment="1">
      <alignment horizontal="right"/>
    </xf>
    <xf numFmtId="165" fontId="0" fillId="0" borderId="8" xfId="0" applyNumberFormat="1" applyBorder="1"/>
    <xf numFmtId="0" fontId="3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82" zoomScaleNormal="100" workbookViewId="0">
      <selection activeCell="B16" sqref="B16:D37"/>
    </sheetView>
  </sheetViews>
  <sheetFormatPr baseColWidth="10" defaultColWidth="9.140625" defaultRowHeight="12.75"/>
  <cols>
    <col min="1" max="1025" width="10.7109375" customWidth="1"/>
  </cols>
  <sheetData>
    <row r="1" spans="1:16" ht="20.25">
      <c r="A1" s="6" t="s">
        <v>0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46972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 s="10"/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 s="10"/>
      <c r="J16" s="10"/>
      <c r="K16" s="16">
        <v>8.75</v>
      </c>
      <c r="L16" s="7">
        <f t="shared" si="1"/>
        <v>0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0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 s="10"/>
      <c r="J17" s="10"/>
      <c r="K17" s="16">
        <v>9.25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0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 s="10"/>
      <c r="J18" s="10"/>
      <c r="K18" s="16">
        <v>9.75</v>
      </c>
      <c r="L18" s="7">
        <f t="shared" si="1"/>
        <v>0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0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 s="10"/>
      <c r="J19" s="10"/>
      <c r="K19" s="16">
        <v>10.25</v>
      </c>
      <c r="L19" s="7">
        <f t="shared" si="1"/>
        <v>0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0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 s="10"/>
      <c r="J20" s="10"/>
      <c r="K20" s="16">
        <v>10.75</v>
      </c>
      <c r="L20" s="7">
        <f t="shared" si="1"/>
        <v>0</v>
      </c>
      <c r="M20" s="7">
        <f t="shared" si="2"/>
        <v>0</v>
      </c>
      <c r="N20" s="7">
        <f t="shared" si="3"/>
        <v>0</v>
      </c>
      <c r="O20" s="7">
        <f t="shared" si="4"/>
        <v>0</v>
      </c>
      <c r="P20" s="19">
        <f t="shared" si="5"/>
        <v>0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 s="10"/>
      <c r="J21" s="10"/>
      <c r="K21" s="16">
        <v>11.25</v>
      </c>
      <c r="L21" s="7">
        <f t="shared" si="1"/>
        <v>0</v>
      </c>
      <c r="M21" s="7">
        <f t="shared" si="2"/>
        <v>0</v>
      </c>
      <c r="N21" s="7">
        <f t="shared" si="3"/>
        <v>0</v>
      </c>
      <c r="O21" s="7">
        <f t="shared" si="4"/>
        <v>0</v>
      </c>
      <c r="P21" s="19">
        <f t="shared" si="5"/>
        <v>0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 s="10"/>
      <c r="J22" s="10"/>
      <c r="K22" s="16">
        <v>11.75</v>
      </c>
      <c r="L22" s="7">
        <f t="shared" si="1"/>
        <v>0</v>
      </c>
      <c r="M22" s="7">
        <f t="shared" si="2"/>
        <v>0</v>
      </c>
      <c r="N22" s="7">
        <f t="shared" si="3"/>
        <v>0</v>
      </c>
      <c r="O22" s="7">
        <f t="shared" si="4"/>
        <v>0</v>
      </c>
      <c r="P22" s="19">
        <f t="shared" si="5"/>
        <v>0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 s="10"/>
      <c r="J23" s="10"/>
      <c r="K23" s="16">
        <v>12.25</v>
      </c>
      <c r="L23" s="7">
        <f t="shared" si="1"/>
        <v>0</v>
      </c>
      <c r="M23" s="7">
        <f t="shared" si="2"/>
        <v>0</v>
      </c>
      <c r="N23" s="7">
        <f t="shared" si="3"/>
        <v>0</v>
      </c>
      <c r="O23" s="7">
        <f t="shared" si="4"/>
        <v>0</v>
      </c>
      <c r="P23" s="19">
        <f t="shared" si="5"/>
        <v>0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 s="10"/>
      <c r="J24" s="10"/>
      <c r="K24" s="16">
        <v>12.75</v>
      </c>
      <c r="L24" s="7">
        <f t="shared" si="1"/>
        <v>0</v>
      </c>
      <c r="M24" s="7">
        <f t="shared" si="2"/>
        <v>0</v>
      </c>
      <c r="N24" s="7">
        <f t="shared" si="3"/>
        <v>0</v>
      </c>
      <c r="O24" s="7">
        <f t="shared" si="4"/>
        <v>0</v>
      </c>
      <c r="P24" s="19">
        <f t="shared" si="5"/>
        <v>0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 s="10"/>
      <c r="J25" s="10"/>
      <c r="K25" s="16">
        <v>13.25</v>
      </c>
      <c r="L25" s="7">
        <f t="shared" si="1"/>
        <v>0</v>
      </c>
      <c r="M25" s="7">
        <f t="shared" si="2"/>
        <v>0</v>
      </c>
      <c r="N25" s="7">
        <f t="shared" si="3"/>
        <v>0</v>
      </c>
      <c r="O25" s="7">
        <f t="shared" si="4"/>
        <v>0</v>
      </c>
      <c r="P25" s="19">
        <f t="shared" si="5"/>
        <v>0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 s="10"/>
      <c r="J26" s="10"/>
      <c r="K26" s="16">
        <v>13.75</v>
      </c>
      <c r="L26" s="7">
        <f t="shared" si="1"/>
        <v>0</v>
      </c>
      <c r="M26" s="7">
        <f t="shared" si="2"/>
        <v>0</v>
      </c>
      <c r="N26" s="7">
        <f t="shared" si="3"/>
        <v>0</v>
      </c>
      <c r="O26" s="7">
        <f t="shared" si="4"/>
        <v>0</v>
      </c>
      <c r="P26" s="19">
        <f t="shared" si="5"/>
        <v>0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>
        <v>46655</v>
      </c>
      <c r="J27" s="10"/>
      <c r="K27" s="16">
        <v>14.25</v>
      </c>
      <c r="L27" s="7">
        <f t="shared" si="1"/>
        <v>0</v>
      </c>
      <c r="M27" s="7">
        <f t="shared" si="2"/>
        <v>45.125327868852459</v>
      </c>
      <c r="N27" s="7">
        <f t="shared" si="3"/>
        <v>1.5296721311475412</v>
      </c>
      <c r="O27" s="7">
        <f t="shared" si="4"/>
        <v>0</v>
      </c>
      <c r="P27" s="19">
        <f t="shared" si="5"/>
        <v>46.655000000000001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>
        <v>62092</v>
      </c>
      <c r="J28" s="10"/>
      <c r="K28" s="16">
        <v>14.75</v>
      </c>
      <c r="L28" s="7">
        <f t="shared" si="1"/>
        <v>0</v>
      </c>
      <c r="M28" s="7">
        <f t="shared" si="2"/>
        <v>50.560628571428573</v>
      </c>
      <c r="N28" s="7">
        <f t="shared" si="3"/>
        <v>11.531371428571429</v>
      </c>
      <c r="O28" s="7">
        <f t="shared" si="4"/>
        <v>0</v>
      </c>
      <c r="P28" s="19">
        <f t="shared" si="5"/>
        <v>62.091999999999999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>
        <v>215640</v>
      </c>
      <c r="J29" s="10"/>
      <c r="K29" s="16">
        <v>15.25</v>
      </c>
      <c r="L29" s="7">
        <f t="shared" si="1"/>
        <v>2.8752</v>
      </c>
      <c r="M29" s="7">
        <f t="shared" si="2"/>
        <v>152.38559999999998</v>
      </c>
      <c r="N29" s="7">
        <f t="shared" si="3"/>
        <v>60.379200000000004</v>
      </c>
      <c r="O29" s="7">
        <f t="shared" si="4"/>
        <v>0</v>
      </c>
      <c r="P29" s="19">
        <f t="shared" si="5"/>
        <v>215.64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>
        <v>335415</v>
      </c>
      <c r="J30" s="10"/>
      <c r="K30" s="16">
        <v>15.75</v>
      </c>
      <c r="L30" s="7">
        <f t="shared" si="1"/>
        <v>0</v>
      </c>
      <c r="M30" s="7">
        <f t="shared" si="2"/>
        <v>174.99913043478261</v>
      </c>
      <c r="N30" s="7">
        <f t="shared" si="3"/>
        <v>160.41586956521741</v>
      </c>
      <c r="O30" s="7">
        <f t="shared" si="4"/>
        <v>0</v>
      </c>
      <c r="P30" s="19">
        <f t="shared" si="5"/>
        <v>335.41500000000002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>
        <v>385659</v>
      </c>
      <c r="J31" s="10"/>
      <c r="K31" s="16">
        <v>16.25</v>
      </c>
      <c r="L31" s="7">
        <f t="shared" si="1"/>
        <v>0</v>
      </c>
      <c r="M31" s="7">
        <f t="shared" si="2"/>
        <v>138.44169230769231</v>
      </c>
      <c r="N31" s="7">
        <f t="shared" si="3"/>
        <v>247.21730769230771</v>
      </c>
      <c r="O31" s="7">
        <f t="shared" si="4"/>
        <v>0</v>
      </c>
      <c r="P31" s="19">
        <f t="shared" si="5"/>
        <v>385.65899999999999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>
        <v>308130</v>
      </c>
      <c r="J32" s="21"/>
      <c r="K32" s="16">
        <v>16.75</v>
      </c>
      <c r="L32" s="7">
        <f t="shared" si="1"/>
        <v>0</v>
      </c>
      <c r="M32" s="7">
        <f t="shared" si="2"/>
        <v>73.683260869565217</v>
      </c>
      <c r="N32" s="7">
        <f t="shared" si="3"/>
        <v>234.44673913043479</v>
      </c>
      <c r="O32" s="7">
        <f t="shared" si="4"/>
        <v>0</v>
      </c>
      <c r="P32" s="19">
        <f t="shared" si="5"/>
        <v>308.13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>
        <v>163041</v>
      </c>
      <c r="J33" s="21"/>
      <c r="K33" s="16">
        <v>17.25</v>
      </c>
      <c r="L33" s="7">
        <f t="shared" si="1"/>
        <v>0</v>
      </c>
      <c r="M33" s="7">
        <f t="shared" si="2"/>
        <v>23.291571428571427</v>
      </c>
      <c r="N33" s="7">
        <f t="shared" si="3"/>
        <v>139.74942857142855</v>
      </c>
      <c r="O33" s="7">
        <f t="shared" si="4"/>
        <v>0</v>
      </c>
      <c r="P33" s="19">
        <f t="shared" si="5"/>
        <v>163.04099999999997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>
        <v>76954</v>
      </c>
      <c r="J34" s="21"/>
      <c r="K34" s="16">
        <v>17.75</v>
      </c>
      <c r="L34" s="7">
        <f t="shared" si="1"/>
        <v>0</v>
      </c>
      <c r="M34" s="7">
        <f t="shared" si="2"/>
        <v>15.390799999999999</v>
      </c>
      <c r="N34" s="7">
        <f t="shared" si="3"/>
        <v>61.563199999999995</v>
      </c>
      <c r="O34" s="7">
        <f t="shared" si="4"/>
        <v>0</v>
      </c>
      <c r="P34" s="19">
        <f t="shared" si="5"/>
        <v>76.953999999999994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>
        <v>19041</v>
      </c>
      <c r="J35" s="7"/>
      <c r="K35" s="16">
        <v>18.25</v>
      </c>
      <c r="L35" s="7">
        <f t="shared" si="1"/>
        <v>0</v>
      </c>
      <c r="M35" s="7">
        <f t="shared" si="2"/>
        <v>1.2694000000000001</v>
      </c>
      <c r="N35" s="7">
        <f t="shared" si="3"/>
        <v>17.771599999999999</v>
      </c>
      <c r="O35" s="7">
        <f t="shared" si="4"/>
        <v>0</v>
      </c>
      <c r="P35" s="19">
        <f t="shared" si="5"/>
        <v>19.041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>
        <v>2929</v>
      </c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2.9289999999999998</v>
      </c>
      <c r="O36" s="7">
        <f t="shared" si="4"/>
        <v>0</v>
      </c>
      <c r="P36" s="19">
        <f t="shared" si="5"/>
        <v>2.9289999999999998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>
        <v>1465</v>
      </c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1.4650000000000001</v>
      </c>
      <c r="O37" s="7">
        <f t="shared" si="4"/>
        <v>0</v>
      </c>
      <c r="P37" s="19">
        <f t="shared" si="5"/>
        <v>1.4650000000000001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1617021</v>
      </c>
      <c r="J43" s="7"/>
      <c r="K43" s="22" t="s">
        <v>7</v>
      </c>
      <c r="L43" s="23">
        <f>SUM(L6:L42)</f>
        <v>2.8752</v>
      </c>
      <c r="M43" s="23">
        <f>SUM(M6:M42)</f>
        <v>675.14741148089252</v>
      </c>
      <c r="N43" s="23">
        <f>SUM(N6:N42)</f>
        <v>938.99838851910749</v>
      </c>
      <c r="O43" s="23">
        <f>SUM(O6:O42)</f>
        <v>0</v>
      </c>
      <c r="P43" s="23">
        <f>SUM(P6:P42)</f>
        <v>1617.0209999999997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0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0</v>
      </c>
      <c r="G62" s="7"/>
      <c r="H62" s="16">
        <f t="shared" si="11"/>
        <v>3.6458370736268551</v>
      </c>
      <c r="I62" s="7">
        <f t="shared" si="12"/>
        <v>0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0</v>
      </c>
      <c r="N62" s="9"/>
      <c r="O62" s="9"/>
      <c r="P62" s="9"/>
    </row>
    <row r="63" spans="1:16">
      <c r="A63" s="16">
        <v>9.25</v>
      </c>
      <c r="B63" s="7">
        <f t="shared" si="6"/>
        <v>0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0</v>
      </c>
      <c r="G63" s="7"/>
      <c r="H63" s="16">
        <f t="shared" si="11"/>
        <v>4.3926966674132366</v>
      </c>
      <c r="I63" s="7">
        <f t="shared" si="12"/>
        <v>0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0</v>
      </c>
      <c r="N63" s="9"/>
      <c r="O63" s="9"/>
      <c r="P63" s="9"/>
    </row>
    <row r="64" spans="1:16">
      <c r="A64" s="16">
        <v>9.75</v>
      </c>
      <c r="B64" s="7">
        <f t="shared" si="6"/>
        <v>0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0</v>
      </c>
      <c r="G64" s="7"/>
      <c r="H64" s="16">
        <f t="shared" si="11"/>
        <v>5.2408709739917851</v>
      </c>
      <c r="I64" s="7">
        <f t="shared" si="12"/>
        <v>0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0</v>
      </c>
      <c r="N64" s="9"/>
      <c r="O64" s="9"/>
      <c r="P64" s="9"/>
    </row>
    <row r="65" spans="1:16">
      <c r="A65" s="16">
        <v>10.25</v>
      </c>
      <c r="B65" s="7">
        <f t="shared" si="6"/>
        <v>0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0</v>
      </c>
      <c r="G65" s="7"/>
      <c r="H65" s="16">
        <f t="shared" si="11"/>
        <v>6.197841535780908</v>
      </c>
      <c r="I65" s="7">
        <f t="shared" si="12"/>
        <v>0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0</v>
      </c>
      <c r="N65" s="9"/>
      <c r="O65" s="9"/>
      <c r="P65" s="9"/>
    </row>
    <row r="66" spans="1:16">
      <c r="A66" s="16">
        <v>10.75</v>
      </c>
      <c r="B66" s="7">
        <f t="shared" si="6"/>
        <v>0</v>
      </c>
      <c r="C66" s="7">
        <f t="shared" si="7"/>
        <v>0</v>
      </c>
      <c r="D66" s="7">
        <f t="shared" si="8"/>
        <v>0</v>
      </c>
      <c r="E66" s="7">
        <f t="shared" si="9"/>
        <v>0</v>
      </c>
      <c r="F66" s="18">
        <f t="shared" si="10"/>
        <v>0</v>
      </c>
      <c r="G66" s="7"/>
      <c r="H66" s="16">
        <f t="shared" si="11"/>
        <v>7.2712268750003801</v>
      </c>
      <c r="I66" s="7">
        <f t="shared" si="12"/>
        <v>0</v>
      </c>
      <c r="J66" s="7">
        <f t="shared" si="13"/>
        <v>0</v>
      </c>
      <c r="K66" s="7">
        <f t="shared" si="14"/>
        <v>0</v>
      </c>
      <c r="L66" s="7">
        <f t="shared" si="15"/>
        <v>0</v>
      </c>
      <c r="M66" s="30">
        <f t="shared" si="16"/>
        <v>0</v>
      </c>
      <c r="N66" s="9"/>
      <c r="O66" s="9"/>
      <c r="P66" s="9"/>
    </row>
    <row r="67" spans="1:16">
      <c r="A67" s="16">
        <v>11.25</v>
      </c>
      <c r="B67" s="7">
        <f t="shared" si="6"/>
        <v>0</v>
      </c>
      <c r="C67" s="7">
        <f t="shared" si="7"/>
        <v>0</v>
      </c>
      <c r="D67" s="7">
        <f t="shared" si="8"/>
        <v>0</v>
      </c>
      <c r="E67" s="7">
        <f t="shared" si="9"/>
        <v>0</v>
      </c>
      <c r="F67" s="18">
        <f t="shared" si="10"/>
        <v>0</v>
      </c>
      <c r="G67" s="7"/>
      <c r="H67" s="16">
        <f t="shared" si="11"/>
        <v>8.4687781302560143</v>
      </c>
      <c r="I67" s="7">
        <f t="shared" si="12"/>
        <v>0</v>
      </c>
      <c r="J67" s="7">
        <f t="shared" si="13"/>
        <v>0</v>
      </c>
      <c r="K67" s="7">
        <f t="shared" si="14"/>
        <v>0</v>
      </c>
      <c r="L67" s="7">
        <f t="shared" si="15"/>
        <v>0</v>
      </c>
      <c r="M67" s="30">
        <f t="shared" si="16"/>
        <v>0</v>
      </c>
      <c r="N67" s="9"/>
      <c r="O67" s="9"/>
      <c r="P67" s="9"/>
    </row>
    <row r="68" spans="1:16">
      <c r="A68" s="16">
        <v>11.75</v>
      </c>
      <c r="B68" s="7">
        <f t="shared" si="6"/>
        <v>0</v>
      </c>
      <c r="C68" s="7">
        <f t="shared" si="7"/>
        <v>0</v>
      </c>
      <c r="D68" s="7">
        <f t="shared" si="8"/>
        <v>0</v>
      </c>
      <c r="E68" s="7">
        <f t="shared" si="9"/>
        <v>0</v>
      </c>
      <c r="F68" s="18">
        <f t="shared" si="10"/>
        <v>0</v>
      </c>
      <c r="G68" s="7"/>
      <c r="H68" s="16">
        <f t="shared" si="11"/>
        <v>9.798375030781429</v>
      </c>
      <c r="I68" s="7">
        <f t="shared" si="12"/>
        <v>0</v>
      </c>
      <c r="J68" s="7">
        <f t="shared" si="13"/>
        <v>0</v>
      </c>
      <c r="K68" s="7">
        <f t="shared" si="14"/>
        <v>0</v>
      </c>
      <c r="L68" s="7">
        <f t="shared" si="15"/>
        <v>0</v>
      </c>
      <c r="M68" s="30">
        <f t="shared" si="16"/>
        <v>0</v>
      </c>
      <c r="N68" s="9"/>
      <c r="O68" s="9"/>
      <c r="P68" s="9"/>
    </row>
    <row r="69" spans="1:16">
      <c r="A69" s="16">
        <v>12.25</v>
      </c>
      <c r="B69" s="7">
        <f t="shared" si="6"/>
        <v>0</v>
      </c>
      <c r="C69" s="7">
        <f t="shared" si="7"/>
        <v>0</v>
      </c>
      <c r="D69" s="7">
        <f t="shared" si="8"/>
        <v>0</v>
      </c>
      <c r="E69" s="7">
        <f t="shared" si="9"/>
        <v>0</v>
      </c>
      <c r="F69" s="18">
        <f t="shared" si="10"/>
        <v>0</v>
      </c>
      <c r="G69" s="7"/>
      <c r="H69" s="16">
        <f t="shared" si="11"/>
        <v>11.268022168193621</v>
      </c>
      <c r="I69" s="7">
        <f t="shared" si="12"/>
        <v>0</v>
      </c>
      <c r="J69" s="7">
        <f t="shared" si="13"/>
        <v>0</v>
      </c>
      <c r="K69" s="7">
        <f t="shared" si="14"/>
        <v>0</v>
      </c>
      <c r="L69" s="7">
        <f t="shared" si="15"/>
        <v>0</v>
      </c>
      <c r="M69" s="30">
        <f t="shared" si="16"/>
        <v>0</v>
      </c>
      <c r="N69" s="9"/>
      <c r="O69" s="9"/>
      <c r="P69" s="9"/>
    </row>
    <row r="70" spans="1:16">
      <c r="A70" s="16">
        <v>12.75</v>
      </c>
      <c r="B70" s="7">
        <f t="shared" si="6"/>
        <v>0</v>
      </c>
      <c r="C70" s="7">
        <f t="shared" si="7"/>
        <v>0</v>
      </c>
      <c r="D70" s="7">
        <f t="shared" si="8"/>
        <v>0</v>
      </c>
      <c r="E70" s="7">
        <f t="shared" si="9"/>
        <v>0</v>
      </c>
      <c r="F70" s="18">
        <f t="shared" si="10"/>
        <v>0</v>
      </c>
      <c r="G70" s="7"/>
      <c r="H70" s="16">
        <f t="shared" si="11"/>
        <v>12.885845531916502</v>
      </c>
      <c r="I70" s="7">
        <f t="shared" si="12"/>
        <v>0</v>
      </c>
      <c r="J70" s="7">
        <f t="shared" si="13"/>
        <v>0</v>
      </c>
      <c r="K70" s="7">
        <f t="shared" si="14"/>
        <v>0</v>
      </c>
      <c r="L70" s="7">
        <f t="shared" si="15"/>
        <v>0</v>
      </c>
      <c r="M70" s="30">
        <f t="shared" si="16"/>
        <v>0</v>
      </c>
      <c r="N70" s="9"/>
      <c r="O70" s="9"/>
      <c r="P70" s="9"/>
    </row>
    <row r="71" spans="1:16">
      <c r="A71" s="16">
        <v>13.25</v>
      </c>
      <c r="B71" s="7">
        <f t="shared" si="6"/>
        <v>0</v>
      </c>
      <c r="C71" s="7">
        <f t="shared" si="7"/>
        <v>0</v>
      </c>
      <c r="D71" s="7">
        <f t="shared" si="8"/>
        <v>0</v>
      </c>
      <c r="E71" s="7">
        <f t="shared" si="9"/>
        <v>0</v>
      </c>
      <c r="F71" s="18">
        <f t="shared" si="10"/>
        <v>0</v>
      </c>
      <c r="G71" s="7"/>
      <c r="H71" s="16">
        <f t="shared" si="11"/>
        <v>14.660089279516031</v>
      </c>
      <c r="I71" s="7">
        <f t="shared" si="12"/>
        <v>0</v>
      </c>
      <c r="J71" s="7">
        <f t="shared" si="13"/>
        <v>0</v>
      </c>
      <c r="K71" s="7">
        <f t="shared" si="14"/>
        <v>0</v>
      </c>
      <c r="L71" s="7">
        <f t="shared" si="15"/>
        <v>0</v>
      </c>
      <c r="M71" s="30">
        <f t="shared" si="16"/>
        <v>0</v>
      </c>
      <c r="N71" s="9"/>
      <c r="O71" s="9"/>
      <c r="P71" s="9"/>
    </row>
    <row r="72" spans="1:16">
      <c r="A72" s="16">
        <v>13.75</v>
      </c>
      <c r="B72" s="7">
        <f t="shared" si="6"/>
        <v>0</v>
      </c>
      <c r="C72" s="7">
        <f t="shared" si="7"/>
        <v>0</v>
      </c>
      <c r="D72" s="7">
        <f t="shared" si="8"/>
        <v>0</v>
      </c>
      <c r="E72" s="7">
        <f t="shared" si="9"/>
        <v>0</v>
      </c>
      <c r="F72" s="18">
        <f t="shared" si="10"/>
        <v>0</v>
      </c>
      <c r="G72" s="7"/>
      <c r="H72" s="16">
        <f t="shared" si="11"/>
        <v>16.599112717344013</v>
      </c>
      <c r="I72" s="7">
        <f t="shared" si="12"/>
        <v>0</v>
      </c>
      <c r="J72" s="7">
        <f t="shared" si="13"/>
        <v>0</v>
      </c>
      <c r="K72" s="7">
        <f t="shared" si="14"/>
        <v>0</v>
      </c>
      <c r="L72" s="7">
        <f t="shared" si="15"/>
        <v>0</v>
      </c>
      <c r="M72" s="30">
        <f t="shared" si="16"/>
        <v>0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643.03592213114757</v>
      </c>
      <c r="D73" s="7">
        <f t="shared" si="8"/>
        <v>21.797827868852462</v>
      </c>
      <c r="E73" s="7">
        <f t="shared" si="9"/>
        <v>0</v>
      </c>
      <c r="F73" s="18">
        <f t="shared" si="10"/>
        <v>664.83375000000001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844.35749447858962</v>
      </c>
      <c r="K73" s="7">
        <f t="shared" si="14"/>
        <v>28.62228794842677</v>
      </c>
      <c r="L73" s="7">
        <f t="shared" si="15"/>
        <v>0</v>
      </c>
      <c r="M73" s="30">
        <f t="shared" si="16"/>
        <v>872.9797824270164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745.76927142857141</v>
      </c>
      <c r="D74" s="7">
        <f t="shared" si="8"/>
        <v>170.08772857142858</v>
      </c>
      <c r="E74" s="7">
        <f t="shared" si="9"/>
        <v>0</v>
      </c>
      <c r="F74" s="18">
        <f t="shared" si="10"/>
        <v>915.85699999999997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1062.0510216736877</v>
      </c>
      <c r="K74" s="7">
        <f t="shared" si="14"/>
        <v>242.22216283785863</v>
      </c>
      <c r="L74" s="7">
        <f t="shared" si="15"/>
        <v>0</v>
      </c>
      <c r="M74" s="30">
        <f t="shared" si="16"/>
        <v>1304.2731845115463</v>
      </c>
      <c r="N74" s="9"/>
      <c r="O74" s="9"/>
      <c r="P74" s="9"/>
    </row>
    <row r="75" spans="1:16">
      <c r="A75" s="16">
        <v>15.25</v>
      </c>
      <c r="B75" s="7">
        <f t="shared" si="6"/>
        <v>43.846800000000002</v>
      </c>
      <c r="C75" s="7">
        <f t="shared" si="7"/>
        <v>2323.8803999999996</v>
      </c>
      <c r="D75" s="7">
        <f t="shared" si="8"/>
        <v>920.78280000000007</v>
      </c>
      <c r="E75" s="7">
        <f t="shared" si="9"/>
        <v>0</v>
      </c>
      <c r="F75" s="18">
        <f t="shared" si="10"/>
        <v>3288.5099999999993</v>
      </c>
      <c r="G75" s="7"/>
      <c r="H75" s="16">
        <f t="shared" si="11"/>
        <v>23.490123211988184</v>
      </c>
      <c r="I75" s="7">
        <f t="shared" si="12"/>
        <v>67.538802259108422</v>
      </c>
      <c r="J75" s="7">
        <f t="shared" si="13"/>
        <v>3579.556519732746</v>
      </c>
      <c r="K75" s="7">
        <f t="shared" si="14"/>
        <v>1418.3148474412772</v>
      </c>
      <c r="L75" s="7">
        <f t="shared" si="15"/>
        <v>0</v>
      </c>
      <c r="M75" s="30">
        <f t="shared" si="16"/>
        <v>5065.4101694331312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2756.2363043478263</v>
      </c>
      <c r="D76" s="7">
        <f t="shared" si="8"/>
        <v>2526.5499456521743</v>
      </c>
      <c r="E76" s="7">
        <f t="shared" si="9"/>
        <v>0</v>
      </c>
      <c r="F76" s="18">
        <f t="shared" si="10"/>
        <v>5282.786250000001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4580.4387668490845</v>
      </c>
      <c r="K76" s="7">
        <f t="shared" si="14"/>
        <v>4198.7355362783273</v>
      </c>
      <c r="L76" s="7">
        <f t="shared" si="15"/>
        <v>0</v>
      </c>
      <c r="M76" s="30">
        <f t="shared" si="16"/>
        <v>8779.1743031274127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2249.6774999999998</v>
      </c>
      <c r="D77" s="7">
        <f t="shared" si="8"/>
        <v>4017.2812500000005</v>
      </c>
      <c r="E77" s="7">
        <f t="shared" si="9"/>
        <v>0</v>
      </c>
      <c r="F77" s="18">
        <f t="shared" si="10"/>
        <v>6266.9587499999998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4023.9764884503993</v>
      </c>
      <c r="K77" s="7">
        <f t="shared" si="14"/>
        <v>7185.6723008042845</v>
      </c>
      <c r="L77" s="7">
        <f t="shared" si="15"/>
        <v>0</v>
      </c>
      <c r="M77" s="30">
        <f t="shared" si="16"/>
        <v>11209.648789254683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1234.1946195652174</v>
      </c>
      <c r="D78" s="7">
        <f t="shared" si="8"/>
        <v>3926.9828804347826</v>
      </c>
      <c r="E78" s="7">
        <f t="shared" si="9"/>
        <v>0</v>
      </c>
      <c r="F78" s="18">
        <f t="shared" si="10"/>
        <v>5161.1774999999998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2370.801474468517</v>
      </c>
      <c r="K78" s="7">
        <f t="shared" si="14"/>
        <v>7543.4592369452821</v>
      </c>
      <c r="L78" s="7">
        <f t="shared" si="15"/>
        <v>0</v>
      </c>
      <c r="M78" s="30">
        <f t="shared" si="16"/>
        <v>9914.2607114137991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401.77960714285712</v>
      </c>
      <c r="D79" s="7">
        <f t="shared" si="8"/>
        <v>2410.6776428571425</v>
      </c>
      <c r="E79" s="7">
        <f t="shared" si="9"/>
        <v>0</v>
      </c>
      <c r="F79" s="18">
        <f t="shared" si="10"/>
        <v>2812.4572499999995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827.11252363746996</v>
      </c>
      <c r="K79" s="7">
        <f t="shared" si="14"/>
        <v>4962.6751418248195</v>
      </c>
      <c r="L79" s="7">
        <f t="shared" si="15"/>
        <v>0</v>
      </c>
      <c r="M79" s="30">
        <f t="shared" si="16"/>
        <v>5789.7876654622896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273.18669999999997</v>
      </c>
      <c r="D80" s="7">
        <f t="shared" si="8"/>
        <v>1092.7467999999999</v>
      </c>
      <c r="E80" s="7">
        <f t="shared" si="9"/>
        <v>0</v>
      </c>
      <c r="F80" s="18">
        <f t="shared" si="10"/>
        <v>1365.9334999999999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601.50923937019832</v>
      </c>
      <c r="K80" s="7">
        <f t="shared" si="14"/>
        <v>2406.0369574807933</v>
      </c>
      <c r="L80" s="7">
        <f t="shared" si="15"/>
        <v>0</v>
      </c>
      <c r="M80" s="30">
        <f t="shared" si="16"/>
        <v>3007.5461968509917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23.166550000000001</v>
      </c>
      <c r="D81" s="7">
        <f t="shared" si="8"/>
        <v>324.33170000000001</v>
      </c>
      <c r="E81" s="7">
        <f t="shared" si="9"/>
        <v>0</v>
      </c>
      <c r="F81" s="18">
        <f t="shared" si="10"/>
        <v>347.49824999999998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54.455126616037973</v>
      </c>
      <c r="K81" s="7">
        <f t="shared" si="14"/>
        <v>762.37177262453156</v>
      </c>
      <c r="L81" s="7">
        <f t="shared" si="15"/>
        <v>0</v>
      </c>
      <c r="M81" s="30">
        <f t="shared" si="16"/>
        <v>816.82689924056956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54.918749999999996</v>
      </c>
      <c r="E82" s="7">
        <f t="shared" si="9"/>
        <v>0</v>
      </c>
      <c r="F82" s="18">
        <f t="shared" si="10"/>
        <v>54.918749999999996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137.5704614498608</v>
      </c>
      <c r="L82" s="7">
        <f t="shared" si="15"/>
        <v>0</v>
      </c>
      <c r="M82" s="30">
        <f t="shared" si="16"/>
        <v>137.5704614498608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28.201250000000002</v>
      </c>
      <c r="E83" s="7">
        <f t="shared" si="9"/>
        <v>0</v>
      </c>
      <c r="F83" s="18">
        <f t="shared" si="10"/>
        <v>28.201250000000002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75.157605406097275</v>
      </c>
      <c r="L83" s="7">
        <f t="shared" si="15"/>
        <v>0</v>
      </c>
      <c r="M83" s="30">
        <f t="shared" si="16"/>
        <v>75.157605406097275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43.846800000000002</v>
      </c>
      <c r="C89" s="23">
        <f>SUM(C52:C83)</f>
        <v>10650.926874615619</v>
      </c>
      <c r="D89" s="23">
        <f>SUM(D52:D83)</f>
        <v>15494.358575384384</v>
      </c>
      <c r="E89" s="23">
        <f>SUM(E52:E83)</f>
        <v>0</v>
      </c>
      <c r="F89" s="23">
        <f>SUM(F52:F83)</f>
        <v>26189.132249999995</v>
      </c>
      <c r="G89" s="18"/>
      <c r="H89" s="22" t="s">
        <v>7</v>
      </c>
      <c r="I89" s="23">
        <f>SUM(I52:I88)</f>
        <v>67.538802259108422</v>
      </c>
      <c r="J89" s="23">
        <f>SUM(J52:J88)</f>
        <v>17944.258655276732</v>
      </c>
      <c r="K89" s="23">
        <f>SUM(K52:K88)</f>
        <v>28960.83831104156</v>
      </c>
      <c r="L89" s="23">
        <f>SUM(L52:L88)</f>
        <v>0</v>
      </c>
      <c r="M89" s="23">
        <f>SUM(M52:M88)</f>
        <v>46972.635768577406</v>
      </c>
      <c r="N89" s="9"/>
      <c r="O89" s="9"/>
      <c r="P89" s="9"/>
    </row>
    <row r="90" spans="1:16">
      <c r="A90" s="12" t="s">
        <v>13</v>
      </c>
      <c r="B90" s="31">
        <f>IF(L43&gt;0,B89/L43,0)</f>
        <v>15.25</v>
      </c>
      <c r="C90" s="31">
        <f>IF(M43&gt;0,C89/M43,0)</f>
        <v>15.775705710332941</v>
      </c>
      <c r="D90" s="31">
        <f>IF(N43&gt;0,D89/N43,0)</f>
        <v>16.500942669156768</v>
      </c>
      <c r="E90" s="31">
        <f>IF(O43&gt;0,E89/O43,0)</f>
        <v>0</v>
      </c>
      <c r="F90" s="31">
        <f>IF(P43&gt;0,F89/P43,0)</f>
        <v>16.195913503906258</v>
      </c>
      <c r="G90" s="18"/>
      <c r="H90" s="12" t="s">
        <v>13</v>
      </c>
      <c r="I90" s="31">
        <f>IF(L43&gt;0,I89/L43,0)</f>
        <v>23.490123211988184</v>
      </c>
      <c r="J90" s="31">
        <f>IF(M43&gt;0,J89/M43,0)</f>
        <v>26.578282535242419</v>
      </c>
      <c r="K90" s="31">
        <f>IF(N43&gt;0,K89/N43,0)</f>
        <v>30.842266254275092</v>
      </c>
      <c r="L90" s="31">
        <f>IF(O43&gt;0,L89/O43,0)</f>
        <v>0</v>
      </c>
      <c r="M90" s="31">
        <f>IF(P43&gt;0,M89/P43,0)</f>
        <v>29.048871825769371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2.8752</v>
      </c>
      <c r="C102" s="35">
        <f>$B$90</f>
        <v>15.25</v>
      </c>
      <c r="D102" s="35">
        <f>$I$90</f>
        <v>23.490123211988184</v>
      </c>
      <c r="E102" s="34">
        <f>B102*D102</f>
        <v>67.538802259108422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675.14741148089252</v>
      </c>
      <c r="C103" s="35">
        <f>$C$90</f>
        <v>15.775705710332941</v>
      </c>
      <c r="D103" s="35">
        <f>$J$90</f>
        <v>26.578282535242419</v>
      </c>
      <c r="E103" s="34">
        <f>B103*D103</f>
        <v>17944.258655276732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938.99838851910749</v>
      </c>
      <c r="C104" s="35">
        <f>$D$90</f>
        <v>16.500942669156768</v>
      </c>
      <c r="D104" s="35">
        <f>$K$90</f>
        <v>30.842266254275092</v>
      </c>
      <c r="E104" s="34">
        <f>B104*D104</f>
        <v>28960.83831104156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1617.021</v>
      </c>
      <c r="C106" s="35">
        <f>$F$90</f>
        <v>16.195913503906258</v>
      </c>
      <c r="D106" s="35">
        <f>$M$90</f>
        <v>29.048871825769371</v>
      </c>
      <c r="E106" s="34">
        <f>SUM(E102:E105)</f>
        <v>46972.635768577398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46972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0.99998646512875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29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2273415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>
        <v>3121872</v>
      </c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>
        <v>25905029</v>
      </c>
      <c r="J16" s="10"/>
      <c r="K16" s="16">
        <v>8.75</v>
      </c>
      <c r="L16" s="7">
        <f t="shared" si="1"/>
        <v>25905.028999999999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25905.028999999999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>
        <v>99502140</v>
      </c>
      <c r="J17" s="10"/>
      <c r="K17" s="16">
        <v>9.25</v>
      </c>
      <c r="L17" s="7">
        <f t="shared" si="1"/>
        <v>99502.14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99502.14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>
        <v>164324710</v>
      </c>
      <c r="J18" s="10"/>
      <c r="K18" s="16">
        <v>9.75</v>
      </c>
      <c r="L18" s="7">
        <f t="shared" si="1"/>
        <v>164324.71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164324.71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>
        <v>78696443</v>
      </c>
      <c r="J19" s="10"/>
      <c r="K19" s="16">
        <v>10.25</v>
      </c>
      <c r="L19" s="7">
        <f t="shared" si="1"/>
        <v>78696.442999999999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78696.442999999999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>
        <v>19803590</v>
      </c>
      <c r="J20" s="10"/>
      <c r="K20" s="16">
        <v>10.75</v>
      </c>
      <c r="L20" s="7">
        <f t="shared" si="1"/>
        <v>19473.530166666667</v>
      </c>
      <c r="M20" s="7">
        <f t="shared" si="2"/>
        <v>330.05983333333336</v>
      </c>
      <c r="N20" s="7">
        <f t="shared" si="3"/>
        <v>0</v>
      </c>
      <c r="O20" s="7">
        <f t="shared" si="4"/>
        <v>0</v>
      </c>
      <c r="P20" s="19">
        <f t="shared" si="5"/>
        <v>19803.59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>
        <v>16550815</v>
      </c>
      <c r="J21" s="10"/>
      <c r="K21" s="16">
        <v>11.25</v>
      </c>
      <c r="L21" s="7">
        <f t="shared" si="1"/>
        <v>16028.157684210526</v>
      </c>
      <c r="M21" s="7">
        <f t="shared" si="2"/>
        <v>522.65731578947361</v>
      </c>
      <c r="N21" s="7">
        <f t="shared" si="3"/>
        <v>0</v>
      </c>
      <c r="O21" s="7">
        <f t="shared" si="4"/>
        <v>0</v>
      </c>
      <c r="P21" s="19">
        <f t="shared" si="5"/>
        <v>16550.814999999999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>
        <v>5184542</v>
      </c>
      <c r="J22" s="10"/>
      <c r="K22" s="16">
        <v>11.75</v>
      </c>
      <c r="L22" s="7">
        <f t="shared" si="1"/>
        <v>4968.519416666667</v>
      </c>
      <c r="M22" s="7">
        <f t="shared" si="2"/>
        <v>216.02258333333333</v>
      </c>
      <c r="N22" s="7">
        <f t="shared" si="3"/>
        <v>0</v>
      </c>
      <c r="O22" s="7">
        <f t="shared" si="4"/>
        <v>0</v>
      </c>
      <c r="P22" s="19">
        <f t="shared" si="5"/>
        <v>5184.5420000000004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>
        <v>1728547</v>
      </c>
      <c r="J23" s="10"/>
      <c r="K23" s="16">
        <v>12.25</v>
      </c>
      <c r="L23" s="7">
        <f t="shared" si="1"/>
        <v>1393.9895161290322</v>
      </c>
      <c r="M23" s="7">
        <f t="shared" si="2"/>
        <v>334.55748387096776</v>
      </c>
      <c r="N23" s="7">
        <f t="shared" si="3"/>
        <v>0</v>
      </c>
      <c r="O23" s="7">
        <f t="shared" si="4"/>
        <v>0</v>
      </c>
      <c r="P23" s="19">
        <f t="shared" si="5"/>
        <v>1728.547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>
        <v>1375846</v>
      </c>
      <c r="J24" s="10"/>
      <c r="K24" s="16">
        <v>12.75</v>
      </c>
      <c r="L24" s="7">
        <f t="shared" si="1"/>
        <v>963.09219999999993</v>
      </c>
      <c r="M24" s="7">
        <f t="shared" si="2"/>
        <v>412.75380000000001</v>
      </c>
      <c r="N24" s="7">
        <f t="shared" si="3"/>
        <v>0</v>
      </c>
      <c r="O24" s="7">
        <f t="shared" si="4"/>
        <v>0</v>
      </c>
      <c r="P24" s="19">
        <f t="shared" si="5"/>
        <v>1375.846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>
        <v>0</v>
      </c>
      <c r="J25" s="10"/>
      <c r="K25" s="16">
        <v>13.25</v>
      </c>
      <c r="L25" s="7">
        <f t="shared" si="1"/>
        <v>0</v>
      </c>
      <c r="M25" s="7">
        <f t="shared" si="2"/>
        <v>0</v>
      </c>
      <c r="N25" s="7">
        <f t="shared" si="3"/>
        <v>0</v>
      </c>
      <c r="O25" s="7">
        <f t="shared" si="4"/>
        <v>0</v>
      </c>
      <c r="P25" s="19">
        <f t="shared" si="5"/>
        <v>0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>
        <v>687923</v>
      </c>
      <c r="J26" s="10"/>
      <c r="K26" s="16">
        <v>13.75</v>
      </c>
      <c r="L26" s="7">
        <f t="shared" si="1"/>
        <v>235.34207894736844</v>
      </c>
      <c r="M26" s="7">
        <f t="shared" si="2"/>
        <v>452.5809210526316</v>
      </c>
      <c r="N26" s="7">
        <f t="shared" si="3"/>
        <v>0</v>
      </c>
      <c r="O26" s="7">
        <f t="shared" si="4"/>
        <v>0</v>
      </c>
      <c r="P26" s="19">
        <f t="shared" si="5"/>
        <v>687.923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 s="10"/>
      <c r="J27" s="10"/>
      <c r="K27" s="16">
        <v>14.25</v>
      </c>
      <c r="L27" s="7">
        <f t="shared" si="1"/>
        <v>0</v>
      </c>
      <c r="M27" s="7">
        <f t="shared" si="2"/>
        <v>0</v>
      </c>
      <c r="N27" s="7">
        <f t="shared" si="3"/>
        <v>0</v>
      </c>
      <c r="O27" s="7">
        <f t="shared" si="4"/>
        <v>0</v>
      </c>
      <c r="P27" s="19">
        <f t="shared" si="5"/>
        <v>0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 s="10"/>
      <c r="J28" s="10"/>
      <c r="K28" s="16">
        <v>14.75</v>
      </c>
      <c r="L28" s="7">
        <f t="shared" si="1"/>
        <v>0</v>
      </c>
      <c r="M28" s="7">
        <f t="shared" si="2"/>
        <v>0</v>
      </c>
      <c r="N28" s="7">
        <f t="shared" si="3"/>
        <v>0</v>
      </c>
      <c r="O28" s="7">
        <f t="shared" si="4"/>
        <v>0</v>
      </c>
      <c r="P28" s="19">
        <f t="shared" si="5"/>
        <v>0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 s="10"/>
      <c r="J29" s="10"/>
      <c r="K29" s="16">
        <v>15.25</v>
      </c>
      <c r="L29" s="7">
        <f t="shared" si="1"/>
        <v>0</v>
      </c>
      <c r="M29" s="7">
        <f t="shared" si="2"/>
        <v>0</v>
      </c>
      <c r="N29" s="7">
        <f t="shared" si="3"/>
        <v>0</v>
      </c>
      <c r="O29" s="7">
        <f t="shared" si="4"/>
        <v>0</v>
      </c>
      <c r="P29" s="19">
        <f t="shared" si="5"/>
        <v>0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 s="10"/>
      <c r="J30" s="10"/>
      <c r="K30" s="16">
        <v>15.75</v>
      </c>
      <c r="L30" s="7">
        <f t="shared" si="1"/>
        <v>0</v>
      </c>
      <c r="M30" s="7">
        <f t="shared" si="2"/>
        <v>0</v>
      </c>
      <c r="N30" s="7">
        <f t="shared" si="3"/>
        <v>0</v>
      </c>
      <c r="O30" s="7">
        <f t="shared" si="4"/>
        <v>0</v>
      </c>
      <c r="P30" s="19">
        <f t="shared" si="5"/>
        <v>0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 s="10"/>
      <c r="J31" s="10"/>
      <c r="K31" s="16">
        <v>16.25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7">
        <f t="shared" si="4"/>
        <v>0</v>
      </c>
      <c r="P31" s="19">
        <f t="shared" si="5"/>
        <v>0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 s="10"/>
      <c r="J32" s="21"/>
      <c r="K32" s="16">
        <v>16.75</v>
      </c>
      <c r="L32" s="7">
        <f t="shared" si="1"/>
        <v>0</v>
      </c>
      <c r="M32" s="7">
        <f t="shared" si="2"/>
        <v>0</v>
      </c>
      <c r="N32" s="7">
        <f t="shared" si="3"/>
        <v>0</v>
      </c>
      <c r="O32" s="7">
        <f t="shared" si="4"/>
        <v>0</v>
      </c>
      <c r="P32" s="19">
        <f t="shared" si="5"/>
        <v>0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 s="10"/>
      <c r="J33" s="21"/>
      <c r="K33" s="16">
        <v>17.25</v>
      </c>
      <c r="L33" s="7">
        <f t="shared" si="1"/>
        <v>0</v>
      </c>
      <c r="M33" s="7">
        <f t="shared" si="2"/>
        <v>0</v>
      </c>
      <c r="N33" s="7">
        <f t="shared" si="3"/>
        <v>0</v>
      </c>
      <c r="O33" s="7">
        <f t="shared" si="4"/>
        <v>0</v>
      </c>
      <c r="P33" s="19">
        <f t="shared" si="5"/>
        <v>0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/>
      <c r="J34" s="21"/>
      <c r="K34" s="16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416881457</v>
      </c>
      <c r="J43" s="7"/>
      <c r="K43" s="22" t="s">
        <v>7</v>
      </c>
      <c r="L43" s="23">
        <f>SUM(L6:L42)</f>
        <v>411490.95306262013</v>
      </c>
      <c r="M43" s="23">
        <f>SUM(M6:M42)</f>
        <v>2268.6319373797396</v>
      </c>
      <c r="N43" s="23">
        <f>SUM(N6:N42)</f>
        <v>0</v>
      </c>
      <c r="O43" s="23">
        <f>SUM(O6:O42)</f>
        <v>0</v>
      </c>
      <c r="P43" s="23">
        <f>SUM(P6:P42)</f>
        <v>413759.58500000002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226669.00374999997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226669.00374999997</v>
      </c>
      <c r="G62" s="7"/>
      <c r="H62" s="16">
        <f t="shared" si="11"/>
        <v>3.6458370736268551</v>
      </c>
      <c r="I62" s="7">
        <f t="shared" si="12"/>
        <v>94445.515121578806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94445.515121578806</v>
      </c>
      <c r="N62" s="9"/>
      <c r="O62" s="9"/>
      <c r="P62" s="9"/>
    </row>
    <row r="63" spans="1:16">
      <c r="A63" s="16">
        <v>9.25</v>
      </c>
      <c r="B63" s="7">
        <f t="shared" si="6"/>
        <v>920394.79500000004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920394.79500000004</v>
      </c>
      <c r="G63" s="7"/>
      <c r="H63" s="16">
        <f t="shared" si="11"/>
        <v>4.3926966674132366</v>
      </c>
      <c r="I63" s="7">
        <f t="shared" si="12"/>
        <v>437082.71877848532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437082.71877848532</v>
      </c>
      <c r="N63" s="9"/>
      <c r="O63" s="9"/>
      <c r="P63" s="9"/>
    </row>
    <row r="64" spans="1:16">
      <c r="A64" s="16">
        <v>9.75</v>
      </c>
      <c r="B64" s="7">
        <f t="shared" si="6"/>
        <v>1602165.9224999999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1602165.9224999999</v>
      </c>
      <c r="G64" s="7"/>
      <c r="H64" s="16">
        <f t="shared" si="11"/>
        <v>5.2408709739917851</v>
      </c>
      <c r="I64" s="7">
        <f t="shared" si="12"/>
        <v>861204.60294861754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861204.60294861754</v>
      </c>
      <c r="N64" s="9"/>
      <c r="O64" s="9"/>
      <c r="P64" s="9"/>
    </row>
    <row r="65" spans="1:16">
      <c r="A65" s="16">
        <v>10.25</v>
      </c>
      <c r="B65" s="7">
        <f t="shared" si="6"/>
        <v>806638.54075000004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806638.54075000004</v>
      </c>
      <c r="G65" s="7"/>
      <c r="H65" s="16">
        <f t="shared" si="11"/>
        <v>6.197841535780908</v>
      </c>
      <c r="I65" s="7">
        <f t="shared" si="12"/>
        <v>487748.0831436147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487748.0831436147</v>
      </c>
      <c r="N65" s="9"/>
      <c r="O65" s="9"/>
      <c r="P65" s="9"/>
    </row>
    <row r="66" spans="1:16">
      <c r="A66" s="16">
        <v>10.75</v>
      </c>
      <c r="B66" s="7">
        <f t="shared" si="6"/>
        <v>209340.44929166668</v>
      </c>
      <c r="C66" s="7">
        <f t="shared" si="7"/>
        <v>3548.1432083333334</v>
      </c>
      <c r="D66" s="7">
        <f t="shared" si="8"/>
        <v>0</v>
      </c>
      <c r="E66" s="7">
        <f t="shared" si="9"/>
        <v>0</v>
      </c>
      <c r="F66" s="18">
        <f t="shared" si="10"/>
        <v>212888.5925</v>
      </c>
      <c r="G66" s="7"/>
      <c r="H66" s="16">
        <f t="shared" si="11"/>
        <v>7.2712268750003801</v>
      </c>
      <c r="I66" s="7">
        <f t="shared" si="12"/>
        <v>141596.45589899732</v>
      </c>
      <c r="J66" s="7">
        <f t="shared" si="13"/>
        <v>2399.93993049148</v>
      </c>
      <c r="K66" s="7">
        <f t="shared" si="14"/>
        <v>0</v>
      </c>
      <c r="L66" s="7">
        <f t="shared" si="15"/>
        <v>0</v>
      </c>
      <c r="M66" s="30">
        <f t="shared" si="16"/>
        <v>143996.39582948879</v>
      </c>
      <c r="N66" s="9"/>
      <c r="O66" s="9"/>
      <c r="P66" s="9"/>
    </row>
    <row r="67" spans="1:16">
      <c r="A67" s="16">
        <v>11.25</v>
      </c>
      <c r="B67" s="7">
        <f t="shared" si="6"/>
        <v>180316.77394736841</v>
      </c>
      <c r="C67" s="7">
        <f t="shared" si="7"/>
        <v>5879.8948026315784</v>
      </c>
      <c r="D67" s="7">
        <f t="shared" si="8"/>
        <v>0</v>
      </c>
      <c r="E67" s="7">
        <f t="shared" si="9"/>
        <v>0</v>
      </c>
      <c r="F67" s="18">
        <f t="shared" si="10"/>
        <v>186196.66874999998</v>
      </c>
      <c r="G67" s="7"/>
      <c r="H67" s="16">
        <f t="shared" si="11"/>
        <v>8.4687781302560143</v>
      </c>
      <c r="I67" s="7">
        <f t="shared" si="12"/>
        <v>135738.91126433699</v>
      </c>
      <c r="J67" s="7">
        <f t="shared" si="13"/>
        <v>4426.2688455762054</v>
      </c>
      <c r="K67" s="7">
        <f t="shared" si="14"/>
        <v>0</v>
      </c>
      <c r="L67" s="7">
        <f t="shared" si="15"/>
        <v>0</v>
      </c>
      <c r="M67" s="30">
        <f t="shared" si="16"/>
        <v>140165.1801099132</v>
      </c>
      <c r="N67" s="9"/>
      <c r="O67" s="9"/>
      <c r="P67" s="9"/>
    </row>
    <row r="68" spans="1:16">
      <c r="A68" s="16">
        <v>11.75</v>
      </c>
      <c r="B68" s="7">
        <f t="shared" si="6"/>
        <v>58380.103145833338</v>
      </c>
      <c r="C68" s="7">
        <f t="shared" si="7"/>
        <v>2538.2653541666668</v>
      </c>
      <c r="D68" s="7">
        <f t="shared" si="8"/>
        <v>0</v>
      </c>
      <c r="E68" s="7">
        <f t="shared" si="9"/>
        <v>0</v>
      </c>
      <c r="F68" s="18">
        <f t="shared" si="10"/>
        <v>60918.368500000004</v>
      </c>
      <c r="G68" s="7"/>
      <c r="H68" s="16">
        <f t="shared" si="11"/>
        <v>9.798375030781429</v>
      </c>
      <c r="I68" s="7">
        <f t="shared" si="12"/>
        <v>48683.416592219379</v>
      </c>
      <c r="J68" s="7">
        <f t="shared" si="13"/>
        <v>2116.6702866182336</v>
      </c>
      <c r="K68" s="7">
        <f t="shared" si="14"/>
        <v>0</v>
      </c>
      <c r="L68" s="7">
        <f t="shared" si="15"/>
        <v>0</v>
      </c>
      <c r="M68" s="30">
        <f t="shared" si="16"/>
        <v>50800.08687883761</v>
      </c>
      <c r="N68" s="9"/>
      <c r="O68" s="9"/>
      <c r="P68" s="9"/>
    </row>
    <row r="69" spans="1:16">
      <c r="A69" s="16">
        <v>12.25</v>
      </c>
      <c r="B69" s="7">
        <f t="shared" si="6"/>
        <v>17076.371572580643</v>
      </c>
      <c r="C69" s="7">
        <f t="shared" si="7"/>
        <v>4098.3291774193549</v>
      </c>
      <c r="D69" s="7">
        <f t="shared" si="8"/>
        <v>0</v>
      </c>
      <c r="E69" s="7">
        <f t="shared" si="9"/>
        <v>0</v>
      </c>
      <c r="F69" s="18">
        <f t="shared" si="10"/>
        <v>21174.700749999996</v>
      </c>
      <c r="G69" s="7"/>
      <c r="H69" s="16">
        <f t="shared" si="11"/>
        <v>11.268022168193621</v>
      </c>
      <c r="I69" s="7">
        <f t="shared" si="12"/>
        <v>15707.504769971434</v>
      </c>
      <c r="J69" s="7">
        <f t="shared" si="13"/>
        <v>3769.8011447931444</v>
      </c>
      <c r="K69" s="7">
        <f t="shared" si="14"/>
        <v>0</v>
      </c>
      <c r="L69" s="7">
        <f t="shared" si="15"/>
        <v>0</v>
      </c>
      <c r="M69" s="30">
        <f t="shared" si="16"/>
        <v>19477.30591476458</v>
      </c>
      <c r="N69" s="9"/>
      <c r="O69" s="9"/>
      <c r="P69" s="9"/>
    </row>
    <row r="70" spans="1:16">
      <c r="A70" s="16">
        <v>12.75</v>
      </c>
      <c r="B70" s="7">
        <f t="shared" si="6"/>
        <v>12279.42555</v>
      </c>
      <c r="C70" s="7">
        <f t="shared" si="7"/>
        <v>5262.6109500000002</v>
      </c>
      <c r="D70" s="7">
        <f t="shared" si="8"/>
        <v>0</v>
      </c>
      <c r="E70" s="7">
        <f t="shared" si="9"/>
        <v>0</v>
      </c>
      <c r="F70" s="18">
        <f t="shared" si="10"/>
        <v>17542.036500000002</v>
      </c>
      <c r="G70" s="7"/>
      <c r="H70" s="16">
        <f t="shared" si="11"/>
        <v>12.885845531916502</v>
      </c>
      <c r="I70" s="7">
        <f t="shared" si="12"/>
        <v>12410.257322193633</v>
      </c>
      <c r="J70" s="7">
        <f t="shared" si="13"/>
        <v>5318.6817095115575</v>
      </c>
      <c r="K70" s="7">
        <f t="shared" si="14"/>
        <v>0</v>
      </c>
      <c r="L70" s="7">
        <f t="shared" si="15"/>
        <v>0</v>
      </c>
      <c r="M70" s="30">
        <f t="shared" si="16"/>
        <v>17728.939031705191</v>
      </c>
      <c r="N70" s="9"/>
      <c r="O70" s="9"/>
      <c r="P70" s="9"/>
    </row>
    <row r="71" spans="1:16">
      <c r="A71" s="16">
        <v>13.25</v>
      </c>
      <c r="B71" s="7">
        <f t="shared" si="6"/>
        <v>0</v>
      </c>
      <c r="C71" s="7">
        <f t="shared" si="7"/>
        <v>0</v>
      </c>
      <c r="D71" s="7">
        <f t="shared" si="8"/>
        <v>0</v>
      </c>
      <c r="E71" s="7">
        <f t="shared" si="9"/>
        <v>0</v>
      </c>
      <c r="F71" s="18">
        <f t="shared" si="10"/>
        <v>0</v>
      </c>
      <c r="G71" s="7"/>
      <c r="H71" s="16">
        <f t="shared" si="11"/>
        <v>14.660089279516031</v>
      </c>
      <c r="I71" s="7">
        <f t="shared" si="12"/>
        <v>0</v>
      </c>
      <c r="J71" s="7">
        <f t="shared" si="13"/>
        <v>0</v>
      </c>
      <c r="K71" s="7">
        <f t="shared" si="14"/>
        <v>0</v>
      </c>
      <c r="L71" s="7">
        <f t="shared" si="15"/>
        <v>0</v>
      </c>
      <c r="M71" s="30">
        <f t="shared" si="16"/>
        <v>0</v>
      </c>
      <c r="N71" s="9"/>
      <c r="O71" s="9"/>
      <c r="P71" s="9"/>
    </row>
    <row r="72" spans="1:16">
      <c r="A72" s="16">
        <v>13.75</v>
      </c>
      <c r="B72" s="7">
        <f t="shared" si="6"/>
        <v>3235.9535855263161</v>
      </c>
      <c r="C72" s="7">
        <f t="shared" si="7"/>
        <v>6222.9876644736842</v>
      </c>
      <c r="D72" s="7">
        <f t="shared" si="8"/>
        <v>0</v>
      </c>
      <c r="E72" s="7">
        <f t="shared" si="9"/>
        <v>0</v>
      </c>
      <c r="F72" s="18">
        <f t="shared" si="10"/>
        <v>9458.9412499999999</v>
      </c>
      <c r="G72" s="7"/>
      <c r="H72" s="16">
        <f t="shared" si="11"/>
        <v>16.599112717344013</v>
      </c>
      <c r="I72" s="7">
        <f t="shared" si="12"/>
        <v>3906.469695581442</v>
      </c>
      <c r="J72" s="7">
        <f t="shared" si="13"/>
        <v>7512.441722272004</v>
      </c>
      <c r="K72" s="7">
        <f t="shared" si="14"/>
        <v>0</v>
      </c>
      <c r="L72" s="7">
        <f t="shared" si="15"/>
        <v>0</v>
      </c>
      <c r="M72" s="30">
        <f t="shared" si="16"/>
        <v>11418.911417853446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0</v>
      </c>
      <c r="D73" s="7">
        <f t="shared" si="8"/>
        <v>0</v>
      </c>
      <c r="E73" s="7">
        <f t="shared" si="9"/>
        <v>0</v>
      </c>
      <c r="F73" s="18">
        <f t="shared" si="10"/>
        <v>0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0</v>
      </c>
      <c r="K73" s="7">
        <f t="shared" si="14"/>
        <v>0</v>
      </c>
      <c r="L73" s="7">
        <f t="shared" si="15"/>
        <v>0</v>
      </c>
      <c r="M73" s="30">
        <f t="shared" si="16"/>
        <v>0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0</v>
      </c>
      <c r="D74" s="7">
        <f t="shared" si="8"/>
        <v>0</v>
      </c>
      <c r="E74" s="7">
        <f t="shared" si="9"/>
        <v>0</v>
      </c>
      <c r="F74" s="18">
        <f t="shared" si="10"/>
        <v>0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0</v>
      </c>
      <c r="K74" s="7">
        <f t="shared" si="14"/>
        <v>0</v>
      </c>
      <c r="L74" s="7">
        <f t="shared" si="15"/>
        <v>0</v>
      </c>
      <c r="M74" s="30">
        <f t="shared" si="16"/>
        <v>0</v>
      </c>
      <c r="N74" s="9"/>
      <c r="O74" s="9"/>
      <c r="P74" s="9"/>
    </row>
    <row r="75" spans="1:16">
      <c r="A75" s="16">
        <v>15.25</v>
      </c>
      <c r="B75" s="7">
        <f t="shared" si="6"/>
        <v>0</v>
      </c>
      <c r="C75" s="7">
        <f t="shared" si="7"/>
        <v>0</v>
      </c>
      <c r="D75" s="7">
        <f t="shared" si="8"/>
        <v>0</v>
      </c>
      <c r="E75" s="7">
        <f t="shared" si="9"/>
        <v>0</v>
      </c>
      <c r="F75" s="18">
        <f t="shared" si="10"/>
        <v>0</v>
      </c>
      <c r="G75" s="7"/>
      <c r="H75" s="16">
        <f t="shared" si="11"/>
        <v>23.490123211988184</v>
      </c>
      <c r="I75" s="7">
        <f t="shared" si="12"/>
        <v>0</v>
      </c>
      <c r="J75" s="7">
        <f t="shared" si="13"/>
        <v>0</v>
      </c>
      <c r="K75" s="7">
        <f t="shared" si="14"/>
        <v>0</v>
      </c>
      <c r="L75" s="7">
        <f t="shared" si="15"/>
        <v>0</v>
      </c>
      <c r="M75" s="30">
        <f t="shared" si="16"/>
        <v>0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0</v>
      </c>
      <c r="D76" s="7">
        <f t="shared" si="8"/>
        <v>0</v>
      </c>
      <c r="E76" s="7">
        <f t="shared" si="9"/>
        <v>0</v>
      </c>
      <c r="F76" s="18">
        <f t="shared" si="10"/>
        <v>0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0</v>
      </c>
      <c r="K76" s="7">
        <f t="shared" si="14"/>
        <v>0</v>
      </c>
      <c r="L76" s="7">
        <f t="shared" si="15"/>
        <v>0</v>
      </c>
      <c r="M76" s="30">
        <f t="shared" si="16"/>
        <v>0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0</v>
      </c>
      <c r="D77" s="7">
        <f t="shared" si="8"/>
        <v>0</v>
      </c>
      <c r="E77" s="7">
        <f t="shared" si="9"/>
        <v>0</v>
      </c>
      <c r="F77" s="18">
        <f t="shared" si="10"/>
        <v>0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0</v>
      </c>
      <c r="K77" s="7">
        <f t="shared" si="14"/>
        <v>0</v>
      </c>
      <c r="L77" s="7">
        <f t="shared" si="15"/>
        <v>0</v>
      </c>
      <c r="M77" s="30">
        <f t="shared" si="16"/>
        <v>0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0</v>
      </c>
      <c r="D78" s="7">
        <f t="shared" si="8"/>
        <v>0</v>
      </c>
      <c r="E78" s="7">
        <f t="shared" si="9"/>
        <v>0</v>
      </c>
      <c r="F78" s="18">
        <f t="shared" si="10"/>
        <v>0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0</v>
      </c>
      <c r="K78" s="7">
        <f t="shared" si="14"/>
        <v>0</v>
      </c>
      <c r="L78" s="7">
        <f t="shared" si="15"/>
        <v>0</v>
      </c>
      <c r="M78" s="30">
        <f t="shared" si="16"/>
        <v>0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0</v>
      </c>
      <c r="D79" s="7">
        <f t="shared" si="8"/>
        <v>0</v>
      </c>
      <c r="E79" s="7">
        <f t="shared" si="9"/>
        <v>0</v>
      </c>
      <c r="F79" s="18">
        <f t="shared" si="10"/>
        <v>0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0</v>
      </c>
      <c r="K79" s="7">
        <f t="shared" si="14"/>
        <v>0</v>
      </c>
      <c r="L79" s="7">
        <f t="shared" si="15"/>
        <v>0</v>
      </c>
      <c r="M79" s="30">
        <f t="shared" si="16"/>
        <v>0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0</v>
      </c>
      <c r="D80" s="7">
        <f t="shared" si="8"/>
        <v>0</v>
      </c>
      <c r="E80" s="7">
        <f t="shared" si="9"/>
        <v>0</v>
      </c>
      <c r="F80" s="18">
        <f t="shared" si="10"/>
        <v>0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0</v>
      </c>
      <c r="K80" s="7">
        <f t="shared" si="14"/>
        <v>0</v>
      </c>
      <c r="L80" s="7">
        <f t="shared" si="15"/>
        <v>0</v>
      </c>
      <c r="M80" s="30">
        <f t="shared" si="16"/>
        <v>0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4036497.339092975</v>
      </c>
      <c r="C89" s="23">
        <f>SUM(C52:C83)</f>
        <v>27550.231157024617</v>
      </c>
      <c r="D89" s="23">
        <f>SUM(D52:D83)</f>
        <v>0</v>
      </c>
      <c r="E89" s="23">
        <f>SUM(E52:E83)</f>
        <v>0</v>
      </c>
      <c r="F89" s="23">
        <f>SUM(F52:F83)</f>
        <v>4064047.5702499999</v>
      </c>
      <c r="G89" s="18"/>
      <c r="H89" s="22" t="s">
        <v>7</v>
      </c>
      <c r="I89" s="23">
        <f>SUM(I52:I88)</f>
        <v>2238523.9355355971</v>
      </c>
      <c r="J89" s="23">
        <f>SUM(J52:J88)</f>
        <v>25543.803639262624</v>
      </c>
      <c r="K89" s="23">
        <f>SUM(K52:K88)</f>
        <v>0</v>
      </c>
      <c r="L89" s="23">
        <f>SUM(L52:L88)</f>
        <v>0</v>
      </c>
      <c r="M89" s="23">
        <f>SUM(M52:M88)</f>
        <v>2264067.7391748596</v>
      </c>
      <c r="N89" s="9"/>
      <c r="O89" s="9"/>
      <c r="P89" s="9"/>
    </row>
    <row r="90" spans="1:16">
      <c r="A90" s="12" t="s">
        <v>13</v>
      </c>
      <c r="B90" s="31">
        <f>IF(L43&gt;0,B89/L43,0)</f>
        <v>9.8094437047774079</v>
      </c>
      <c r="C90" s="31">
        <f>IF(M43&gt;0,C89/M43,0)</f>
        <v>12.143984532301443</v>
      </c>
      <c r="D90" s="31">
        <f>IF(N43&gt;0,D89/N43,0)</f>
        <v>0</v>
      </c>
      <c r="E90" s="31">
        <f>IF(O43&gt;0,E89/O43,0)</f>
        <v>0</v>
      </c>
      <c r="F90" s="31">
        <f>IF(P43&gt;0,F89/P43,0)</f>
        <v>9.8222439251769842</v>
      </c>
      <c r="G90" s="18"/>
      <c r="H90" s="12" t="s">
        <v>13</v>
      </c>
      <c r="I90" s="31">
        <f>IF(L43&gt;0,I89/L43,0)</f>
        <v>5.4400319590864532</v>
      </c>
      <c r="J90" s="31">
        <f>IF(M43&gt;0,J89/M43,0)</f>
        <v>11.259562742806843</v>
      </c>
      <c r="K90" s="31">
        <f>IF(N43&gt;0,K89/N43,0)</f>
        <v>0</v>
      </c>
      <c r="L90" s="31">
        <f>IF(O43&gt;0,L89/O43,0)</f>
        <v>0</v>
      </c>
      <c r="M90" s="31">
        <f>IF(P43&gt;0,M89/P43,0)</f>
        <v>5.4719402794617062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411490.95306262013</v>
      </c>
      <c r="C102" s="35">
        <f>$B$90</f>
        <v>9.8094437047774079</v>
      </c>
      <c r="D102" s="35">
        <f>$I$90</f>
        <v>5.4400319590864532</v>
      </c>
      <c r="E102" s="34">
        <f>B102*D102</f>
        <v>2238523.9355355971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2268.6319373797396</v>
      </c>
      <c r="C103" s="35">
        <f>$C$90</f>
        <v>12.143984532301443</v>
      </c>
      <c r="D103" s="35">
        <f>$J$90</f>
        <v>11.259562742806843</v>
      </c>
      <c r="E103" s="34">
        <f>B103*D103</f>
        <v>25543.803639262624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0</v>
      </c>
      <c r="C104" s="35">
        <f>$D$90</f>
        <v>0</v>
      </c>
      <c r="D104" s="35">
        <f>$K$90</f>
        <v>0</v>
      </c>
      <c r="E104" s="34">
        <f>B104*D104</f>
        <v>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413759.58499999985</v>
      </c>
      <c r="C106" s="35">
        <f>$F$90</f>
        <v>9.8222439251769842</v>
      </c>
      <c r="D106" s="35">
        <f>$M$90</f>
        <v>5.4719402794617062</v>
      </c>
      <c r="E106" s="34">
        <f>SUM(E102:E105)</f>
        <v>2264067.7391748596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2273415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1.0041285252483423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40625" defaultRowHeight="12.75"/>
  <cols>
    <col min="1" max="8" width="9.140625" customWidth="1"/>
    <col min="9" max="9" width="10.42578125" customWidth="1"/>
    <col min="10" max="1025" width="9.140625" customWidth="1"/>
  </cols>
  <sheetData>
    <row r="1" spans="1:16" ht="20.25">
      <c r="A1" s="6" t="s">
        <v>30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32308772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 s="38">
        <v>12902827</v>
      </c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 s="38">
        <v>95597508</v>
      </c>
      <c r="J16" s="10"/>
      <c r="K16" s="16">
        <v>8.75</v>
      </c>
      <c r="L16" s="7">
        <f t="shared" si="1"/>
        <v>95597.508000000002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95597.508000000002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 s="38">
        <v>372638306</v>
      </c>
      <c r="J17" s="10"/>
      <c r="K17" s="16">
        <v>9.25</v>
      </c>
      <c r="L17" s="7">
        <f t="shared" si="1"/>
        <v>372638.30599999998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372638.30599999998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 s="38">
        <v>725314741</v>
      </c>
      <c r="J18" s="10"/>
      <c r="K18" s="16">
        <v>9.75</v>
      </c>
      <c r="L18" s="7">
        <f t="shared" si="1"/>
        <v>725314.74100000004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725314.74100000004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 s="38">
        <v>740825208</v>
      </c>
      <c r="J19" s="10"/>
      <c r="K19" s="16">
        <v>10.25</v>
      </c>
      <c r="L19" s="7">
        <f t="shared" si="1"/>
        <v>740825.20799999998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740825.20799999998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 s="38">
        <v>675656092</v>
      </c>
      <c r="J20" s="10"/>
      <c r="K20" s="16">
        <v>10.75</v>
      </c>
      <c r="L20" s="7">
        <f t="shared" si="1"/>
        <v>664395.15713333327</v>
      </c>
      <c r="M20" s="7">
        <f t="shared" si="2"/>
        <v>11260.934866666666</v>
      </c>
      <c r="N20" s="7">
        <f t="shared" si="3"/>
        <v>0</v>
      </c>
      <c r="O20" s="7">
        <f t="shared" si="4"/>
        <v>0</v>
      </c>
      <c r="P20" s="19">
        <f t="shared" si="5"/>
        <v>675656.09199999995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 s="38">
        <v>637545154</v>
      </c>
      <c r="J21" s="10"/>
      <c r="K21" s="16">
        <v>11.25</v>
      </c>
      <c r="L21" s="7">
        <f t="shared" si="1"/>
        <v>617412.14913684211</v>
      </c>
      <c r="M21" s="7">
        <f t="shared" si="2"/>
        <v>20133.004863157894</v>
      </c>
      <c r="N21" s="7">
        <f t="shared" si="3"/>
        <v>0</v>
      </c>
      <c r="O21" s="7">
        <f t="shared" si="4"/>
        <v>0</v>
      </c>
      <c r="P21" s="19">
        <f t="shared" si="5"/>
        <v>637545.15399999998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 s="38">
        <v>481822238</v>
      </c>
      <c r="J22" s="10"/>
      <c r="K22" s="16">
        <v>11.75</v>
      </c>
      <c r="L22" s="7">
        <f t="shared" si="1"/>
        <v>461746.31141666672</v>
      </c>
      <c r="M22" s="7">
        <f t="shared" si="2"/>
        <v>20075.926583333334</v>
      </c>
      <c r="N22" s="7">
        <f t="shared" si="3"/>
        <v>0</v>
      </c>
      <c r="O22" s="7">
        <f t="shared" si="4"/>
        <v>0</v>
      </c>
      <c r="P22" s="19">
        <f t="shared" si="5"/>
        <v>481822.23800000007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 s="38">
        <v>341429049</v>
      </c>
      <c r="J23" s="10"/>
      <c r="K23" s="16">
        <v>12.25</v>
      </c>
      <c r="L23" s="7">
        <f t="shared" si="1"/>
        <v>275346.00725806452</v>
      </c>
      <c r="M23" s="7">
        <f t="shared" si="2"/>
        <v>66083.041741935478</v>
      </c>
      <c r="N23" s="7">
        <f t="shared" si="3"/>
        <v>0</v>
      </c>
      <c r="O23" s="7">
        <f t="shared" si="4"/>
        <v>0</v>
      </c>
      <c r="P23" s="19">
        <f t="shared" si="5"/>
        <v>341429.049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 s="38">
        <v>138412468</v>
      </c>
      <c r="J24" s="10"/>
      <c r="K24" s="16">
        <v>12.75</v>
      </c>
      <c r="L24" s="7">
        <f t="shared" si="1"/>
        <v>96888.727599999984</v>
      </c>
      <c r="M24" s="7">
        <f t="shared" si="2"/>
        <v>41523.740399999995</v>
      </c>
      <c r="N24" s="7">
        <f t="shared" si="3"/>
        <v>0</v>
      </c>
      <c r="O24" s="7">
        <f t="shared" si="4"/>
        <v>0</v>
      </c>
      <c r="P24" s="19">
        <f t="shared" si="5"/>
        <v>138412.46799999999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 s="38">
        <v>51857914</v>
      </c>
      <c r="J25" s="10"/>
      <c r="K25" s="16">
        <v>13.25</v>
      </c>
      <c r="L25" s="7">
        <f t="shared" si="1"/>
        <v>25143.231030303028</v>
      </c>
      <c r="M25" s="7">
        <f t="shared" si="2"/>
        <v>26714.682969696969</v>
      </c>
      <c r="N25" s="7">
        <f t="shared" si="3"/>
        <v>0</v>
      </c>
      <c r="O25" s="7">
        <f t="shared" si="4"/>
        <v>0</v>
      </c>
      <c r="P25" s="19">
        <f t="shared" si="5"/>
        <v>51857.913999999997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 s="38">
        <v>19309057</v>
      </c>
      <c r="J26" s="10"/>
      <c r="K26" s="16">
        <v>13.75</v>
      </c>
      <c r="L26" s="7">
        <f t="shared" si="1"/>
        <v>6605.7300263157895</v>
      </c>
      <c r="M26" s="7">
        <f t="shared" si="2"/>
        <v>12703.326973684212</v>
      </c>
      <c r="N26" s="7">
        <f t="shared" si="3"/>
        <v>0</v>
      </c>
      <c r="O26" s="7">
        <f t="shared" si="4"/>
        <v>0</v>
      </c>
      <c r="P26" s="19">
        <f t="shared" si="5"/>
        <v>19309.057000000001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 s="38">
        <v>6181136</v>
      </c>
      <c r="J27" s="10"/>
      <c r="K27" s="16">
        <v>14.25</v>
      </c>
      <c r="L27" s="7">
        <f t="shared" si="1"/>
        <v>0</v>
      </c>
      <c r="M27" s="7">
        <f t="shared" si="2"/>
        <v>5978.4758032786885</v>
      </c>
      <c r="N27" s="7">
        <f t="shared" si="3"/>
        <v>202.66019672131151</v>
      </c>
      <c r="O27" s="7">
        <f t="shared" si="4"/>
        <v>0</v>
      </c>
      <c r="P27" s="19">
        <f t="shared" si="5"/>
        <v>6181.1360000000004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 s="38">
        <v>0</v>
      </c>
      <c r="J28" s="10"/>
      <c r="K28" s="16">
        <v>14.75</v>
      </c>
      <c r="L28" s="7">
        <f t="shared" si="1"/>
        <v>0</v>
      </c>
      <c r="M28" s="7">
        <f t="shared" si="2"/>
        <v>0</v>
      </c>
      <c r="N28" s="7">
        <f t="shared" si="3"/>
        <v>0</v>
      </c>
      <c r="O28" s="7">
        <f t="shared" si="4"/>
        <v>0</v>
      </c>
      <c r="P28" s="19">
        <f t="shared" si="5"/>
        <v>0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 s="38">
        <v>1342374</v>
      </c>
      <c r="J29" s="10"/>
      <c r="K29" s="16">
        <v>15.25</v>
      </c>
      <c r="L29" s="7">
        <f t="shared" si="1"/>
        <v>17.898320000000002</v>
      </c>
      <c r="M29" s="7">
        <f t="shared" si="2"/>
        <v>948.61095999999998</v>
      </c>
      <c r="N29" s="7">
        <f t="shared" si="3"/>
        <v>375.86472000000003</v>
      </c>
      <c r="O29" s="7">
        <f t="shared" si="4"/>
        <v>0</v>
      </c>
      <c r="P29" s="19">
        <f t="shared" si="5"/>
        <v>1342.374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 s="10"/>
      <c r="J30" s="10"/>
      <c r="K30" s="16">
        <v>15.75</v>
      </c>
      <c r="L30" s="7">
        <f t="shared" si="1"/>
        <v>0</v>
      </c>
      <c r="M30" s="7">
        <f t="shared" si="2"/>
        <v>0</v>
      </c>
      <c r="N30" s="7">
        <f t="shared" si="3"/>
        <v>0</v>
      </c>
      <c r="O30" s="7">
        <f t="shared" si="4"/>
        <v>0</v>
      </c>
      <c r="P30" s="19">
        <f t="shared" si="5"/>
        <v>0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 s="10"/>
      <c r="J31" s="10"/>
      <c r="K31" s="16">
        <v>16.25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7">
        <f t="shared" si="4"/>
        <v>0</v>
      </c>
      <c r="P31" s="19">
        <f t="shared" si="5"/>
        <v>0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 s="10"/>
      <c r="J32" s="21"/>
      <c r="K32" s="16">
        <v>16.75</v>
      </c>
      <c r="L32" s="7">
        <f t="shared" si="1"/>
        <v>0</v>
      </c>
      <c r="M32" s="7">
        <f t="shared" si="2"/>
        <v>0</v>
      </c>
      <c r="N32" s="7">
        <f t="shared" si="3"/>
        <v>0</v>
      </c>
      <c r="O32" s="7">
        <f t="shared" si="4"/>
        <v>0</v>
      </c>
      <c r="P32" s="19">
        <f t="shared" si="5"/>
        <v>0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 s="10"/>
      <c r="J33" s="21"/>
      <c r="K33" s="16">
        <v>17.25</v>
      </c>
      <c r="L33" s="7">
        <f t="shared" si="1"/>
        <v>0</v>
      </c>
      <c r="M33" s="7">
        <f t="shared" si="2"/>
        <v>0</v>
      </c>
      <c r="N33" s="7">
        <f t="shared" si="3"/>
        <v>0</v>
      </c>
      <c r="O33" s="7">
        <f t="shared" si="4"/>
        <v>0</v>
      </c>
      <c r="P33" s="19">
        <f t="shared" si="5"/>
        <v>0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/>
      <c r="J34" s="21"/>
      <c r="K34" s="16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4300834072</v>
      </c>
      <c r="J43" s="7"/>
      <c r="K43" s="22" t="s">
        <v>7</v>
      </c>
      <c r="L43" s="23">
        <f>SUM(L6:L42)</f>
        <v>4081930.9749215264</v>
      </c>
      <c r="M43" s="23">
        <f>SUM(M6:M42)</f>
        <v>205421.74516175324</v>
      </c>
      <c r="N43" s="23">
        <f>SUM(N6:N42)</f>
        <v>578.52491672131157</v>
      </c>
      <c r="O43" s="23">
        <f>SUM(O6:O42)</f>
        <v>0</v>
      </c>
      <c r="P43" s="23">
        <f>SUM(P6:P42)</f>
        <v>4287931.2450000001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836478.19500000007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836478.19500000007</v>
      </c>
      <c r="G62" s="7"/>
      <c r="H62" s="16">
        <f t="shared" si="11"/>
        <v>3.6458370736268551</v>
      </c>
      <c r="I62" s="7">
        <f t="shared" si="12"/>
        <v>348532.93881273986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348532.93881273986</v>
      </c>
      <c r="N62" s="9"/>
      <c r="O62" s="9"/>
      <c r="P62" s="9"/>
    </row>
    <row r="63" spans="1:16">
      <c r="A63" s="16">
        <v>9.25</v>
      </c>
      <c r="B63" s="7">
        <f t="shared" si="6"/>
        <v>3446904.3304999997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3446904.3304999997</v>
      </c>
      <c r="G63" s="7"/>
      <c r="H63" s="16">
        <f t="shared" si="11"/>
        <v>4.3926966674132366</v>
      </c>
      <c r="I63" s="7">
        <f t="shared" si="12"/>
        <v>1636887.0449167138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1636887.0449167138</v>
      </c>
      <c r="N63" s="9"/>
      <c r="O63" s="9"/>
      <c r="P63" s="9"/>
    </row>
    <row r="64" spans="1:16">
      <c r="A64" s="16">
        <v>9.75</v>
      </c>
      <c r="B64" s="7">
        <f t="shared" si="6"/>
        <v>7071818.7247500001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7071818.7247500001</v>
      </c>
      <c r="G64" s="7"/>
      <c r="H64" s="16">
        <f t="shared" si="11"/>
        <v>5.2408709739917851</v>
      </c>
      <c r="I64" s="7">
        <f t="shared" si="12"/>
        <v>3801280.9731152696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3801280.9731152696</v>
      </c>
      <c r="N64" s="9"/>
      <c r="O64" s="9"/>
      <c r="P64" s="9"/>
    </row>
    <row r="65" spans="1:16">
      <c r="A65" s="16">
        <v>10.25</v>
      </c>
      <c r="B65" s="7">
        <f t="shared" si="6"/>
        <v>7593458.3820000002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7593458.3820000002</v>
      </c>
      <c r="G65" s="7"/>
      <c r="H65" s="16">
        <f t="shared" si="11"/>
        <v>6.197841535780908</v>
      </c>
      <c r="I65" s="7">
        <f t="shared" si="12"/>
        <v>4591517.2448959304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4591517.2448959304</v>
      </c>
      <c r="N65" s="9"/>
      <c r="O65" s="9"/>
      <c r="P65" s="9"/>
    </row>
    <row r="66" spans="1:16">
      <c r="A66" s="16">
        <v>10.75</v>
      </c>
      <c r="B66" s="7">
        <f t="shared" si="6"/>
        <v>7142247.939183333</v>
      </c>
      <c r="C66" s="7">
        <f t="shared" si="7"/>
        <v>121055.04981666667</v>
      </c>
      <c r="D66" s="7">
        <f t="shared" si="8"/>
        <v>0</v>
      </c>
      <c r="E66" s="7">
        <f t="shared" si="9"/>
        <v>0</v>
      </c>
      <c r="F66" s="18">
        <f t="shared" si="10"/>
        <v>7263302.9890000001</v>
      </c>
      <c r="G66" s="7"/>
      <c r="H66" s="16">
        <f t="shared" si="11"/>
        <v>7.2712268750003801</v>
      </c>
      <c r="I66" s="7">
        <f t="shared" si="12"/>
        <v>4830967.9221679932</v>
      </c>
      <c r="J66" s="7">
        <f t="shared" si="13"/>
        <v>81880.812240135492</v>
      </c>
      <c r="K66" s="7">
        <f t="shared" si="14"/>
        <v>0</v>
      </c>
      <c r="L66" s="7">
        <f t="shared" si="15"/>
        <v>0</v>
      </c>
      <c r="M66" s="30">
        <f t="shared" si="16"/>
        <v>4912848.734408129</v>
      </c>
      <c r="N66" s="9"/>
      <c r="O66" s="9"/>
      <c r="P66" s="9"/>
    </row>
    <row r="67" spans="1:16">
      <c r="A67" s="16">
        <v>11.25</v>
      </c>
      <c r="B67" s="7">
        <f t="shared" si="6"/>
        <v>6945886.6777894739</v>
      </c>
      <c r="C67" s="7">
        <f t="shared" si="7"/>
        <v>226496.30471052631</v>
      </c>
      <c r="D67" s="7">
        <f t="shared" si="8"/>
        <v>0</v>
      </c>
      <c r="E67" s="7">
        <f t="shared" si="9"/>
        <v>0</v>
      </c>
      <c r="F67" s="18">
        <f t="shared" si="10"/>
        <v>7172382.9824999999</v>
      </c>
      <c r="G67" s="7"/>
      <c r="H67" s="16">
        <f t="shared" si="11"/>
        <v>8.4687781302560143</v>
      </c>
      <c r="I67" s="7">
        <f t="shared" si="12"/>
        <v>5228726.5059644533</v>
      </c>
      <c r="J67" s="7">
        <f t="shared" si="13"/>
        <v>170501.95128144955</v>
      </c>
      <c r="K67" s="7">
        <f t="shared" si="14"/>
        <v>0</v>
      </c>
      <c r="L67" s="7">
        <f t="shared" si="15"/>
        <v>0</v>
      </c>
      <c r="M67" s="30">
        <f t="shared" si="16"/>
        <v>5399228.4572459031</v>
      </c>
      <c r="N67" s="9"/>
      <c r="O67" s="9"/>
      <c r="P67" s="9"/>
    </row>
    <row r="68" spans="1:16">
      <c r="A68" s="16">
        <v>11.75</v>
      </c>
      <c r="B68" s="7">
        <f t="shared" si="6"/>
        <v>5425519.1591458339</v>
      </c>
      <c r="C68" s="7">
        <f t="shared" si="7"/>
        <v>235892.13735416668</v>
      </c>
      <c r="D68" s="7">
        <f t="shared" si="8"/>
        <v>0</v>
      </c>
      <c r="E68" s="7">
        <f t="shared" si="9"/>
        <v>0</v>
      </c>
      <c r="F68" s="18">
        <f t="shared" si="10"/>
        <v>5661411.2965000002</v>
      </c>
      <c r="G68" s="7"/>
      <c r="H68" s="16">
        <f t="shared" si="11"/>
        <v>9.798375030781429</v>
      </c>
      <c r="I68" s="7">
        <f t="shared" si="12"/>
        <v>4524363.5283404933</v>
      </c>
      <c r="J68" s="7">
        <f t="shared" si="13"/>
        <v>196711.45775393446</v>
      </c>
      <c r="K68" s="7">
        <f t="shared" si="14"/>
        <v>0</v>
      </c>
      <c r="L68" s="7">
        <f t="shared" si="15"/>
        <v>0</v>
      </c>
      <c r="M68" s="30">
        <f t="shared" si="16"/>
        <v>4721074.9860944282</v>
      </c>
      <c r="N68" s="9"/>
      <c r="O68" s="9"/>
      <c r="P68" s="9"/>
    </row>
    <row r="69" spans="1:16">
      <c r="A69" s="16">
        <v>12.25</v>
      </c>
      <c r="B69" s="7">
        <f t="shared" si="6"/>
        <v>3372988.5889112903</v>
      </c>
      <c r="C69" s="7">
        <f t="shared" si="7"/>
        <v>809517.26133870962</v>
      </c>
      <c r="D69" s="7">
        <f t="shared" si="8"/>
        <v>0</v>
      </c>
      <c r="E69" s="7">
        <f t="shared" si="9"/>
        <v>0</v>
      </c>
      <c r="F69" s="18">
        <f t="shared" si="10"/>
        <v>4182505.8502500001</v>
      </c>
      <c r="G69" s="7"/>
      <c r="H69" s="16">
        <f t="shared" si="11"/>
        <v>11.268022168193621</v>
      </c>
      <c r="I69" s="7">
        <f t="shared" si="12"/>
        <v>3102604.9137074728</v>
      </c>
      <c r="J69" s="7">
        <f t="shared" si="13"/>
        <v>744625.17928979336</v>
      </c>
      <c r="K69" s="7">
        <f t="shared" si="14"/>
        <v>0</v>
      </c>
      <c r="L69" s="7">
        <f t="shared" si="15"/>
        <v>0</v>
      </c>
      <c r="M69" s="30">
        <f t="shared" si="16"/>
        <v>3847230.092997266</v>
      </c>
      <c r="N69" s="9"/>
      <c r="O69" s="9"/>
      <c r="P69" s="9"/>
    </row>
    <row r="70" spans="1:16">
      <c r="A70" s="16">
        <v>12.75</v>
      </c>
      <c r="B70" s="7">
        <f t="shared" si="6"/>
        <v>1235331.2768999997</v>
      </c>
      <c r="C70" s="7">
        <f t="shared" si="7"/>
        <v>529427.69009999989</v>
      </c>
      <c r="D70" s="7">
        <f t="shared" si="8"/>
        <v>0</v>
      </c>
      <c r="E70" s="7">
        <f t="shared" si="9"/>
        <v>0</v>
      </c>
      <c r="F70" s="18">
        <f t="shared" si="10"/>
        <v>1764758.9669999997</v>
      </c>
      <c r="G70" s="7"/>
      <c r="H70" s="16">
        <f t="shared" si="11"/>
        <v>12.885845531916502</v>
      </c>
      <c r="I70" s="7">
        <f t="shared" si="12"/>
        <v>1248493.1776375349</v>
      </c>
      <c r="J70" s="7">
        <f t="shared" si="13"/>
        <v>535068.50470180064</v>
      </c>
      <c r="K70" s="7">
        <f t="shared" si="14"/>
        <v>0</v>
      </c>
      <c r="L70" s="7">
        <f t="shared" si="15"/>
        <v>0</v>
      </c>
      <c r="M70" s="30">
        <f t="shared" si="16"/>
        <v>1783561.6823393356</v>
      </c>
      <c r="N70" s="9"/>
      <c r="O70" s="9"/>
      <c r="P70" s="9"/>
    </row>
    <row r="71" spans="1:16">
      <c r="A71" s="16">
        <v>13.25</v>
      </c>
      <c r="B71" s="7">
        <f t="shared" si="6"/>
        <v>333147.81115151511</v>
      </c>
      <c r="C71" s="7">
        <f t="shared" si="7"/>
        <v>353969.54934848484</v>
      </c>
      <c r="D71" s="7">
        <f t="shared" si="8"/>
        <v>0</v>
      </c>
      <c r="E71" s="7">
        <f t="shared" si="9"/>
        <v>0</v>
      </c>
      <c r="F71" s="18">
        <f t="shared" si="10"/>
        <v>687117.36049999995</v>
      </c>
      <c r="G71" s="7"/>
      <c r="H71" s="16">
        <f t="shared" si="11"/>
        <v>14.660089279516031</v>
      </c>
      <c r="I71" s="7">
        <f t="shared" si="12"/>
        <v>368602.01167974022</v>
      </c>
      <c r="J71" s="7">
        <f t="shared" si="13"/>
        <v>391639.637409724</v>
      </c>
      <c r="K71" s="7">
        <f t="shared" si="14"/>
        <v>0</v>
      </c>
      <c r="L71" s="7">
        <f t="shared" si="15"/>
        <v>0</v>
      </c>
      <c r="M71" s="30">
        <f t="shared" si="16"/>
        <v>760241.64908946422</v>
      </c>
      <c r="N71" s="9"/>
      <c r="O71" s="9"/>
      <c r="P71" s="9"/>
    </row>
    <row r="72" spans="1:16">
      <c r="A72" s="16">
        <v>13.75</v>
      </c>
      <c r="B72" s="7">
        <f t="shared" si="6"/>
        <v>90828.787861842109</v>
      </c>
      <c r="C72" s="7">
        <f t="shared" si="7"/>
        <v>174670.74588815792</v>
      </c>
      <c r="D72" s="7">
        <f t="shared" si="8"/>
        <v>0</v>
      </c>
      <c r="E72" s="7">
        <f t="shared" si="9"/>
        <v>0</v>
      </c>
      <c r="F72" s="18">
        <f t="shared" si="10"/>
        <v>265499.53375000006</v>
      </c>
      <c r="G72" s="7"/>
      <c r="H72" s="16">
        <f t="shared" si="11"/>
        <v>16.599112717344013</v>
      </c>
      <c r="I72" s="7">
        <f t="shared" si="12"/>
        <v>109649.25728715962</v>
      </c>
      <c r="J72" s="7">
        <f t="shared" si="13"/>
        <v>210863.95632146084</v>
      </c>
      <c r="K72" s="7">
        <f t="shared" si="14"/>
        <v>0</v>
      </c>
      <c r="L72" s="7">
        <f t="shared" si="15"/>
        <v>0</v>
      </c>
      <c r="M72" s="30">
        <f t="shared" si="16"/>
        <v>320513.21360862046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85193.280196721316</v>
      </c>
      <c r="D73" s="7">
        <f t="shared" si="8"/>
        <v>2887.9078032786888</v>
      </c>
      <c r="E73" s="7">
        <f t="shared" si="9"/>
        <v>0</v>
      </c>
      <c r="F73" s="18">
        <f t="shared" si="10"/>
        <v>88081.188000000009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111865.57723698235</v>
      </c>
      <c r="K73" s="7">
        <f t="shared" si="14"/>
        <v>3792.0534656604191</v>
      </c>
      <c r="L73" s="7">
        <f t="shared" si="15"/>
        <v>0</v>
      </c>
      <c r="M73" s="30">
        <f t="shared" si="16"/>
        <v>115657.63070264277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0</v>
      </c>
      <c r="D74" s="7">
        <f t="shared" si="8"/>
        <v>0</v>
      </c>
      <c r="E74" s="7">
        <f t="shared" si="9"/>
        <v>0</v>
      </c>
      <c r="F74" s="18">
        <f t="shared" si="10"/>
        <v>0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0</v>
      </c>
      <c r="K74" s="7">
        <f t="shared" si="14"/>
        <v>0</v>
      </c>
      <c r="L74" s="7">
        <f t="shared" si="15"/>
        <v>0</v>
      </c>
      <c r="M74" s="30">
        <f t="shared" si="16"/>
        <v>0</v>
      </c>
      <c r="N74" s="9"/>
      <c r="O74" s="9"/>
      <c r="P74" s="9"/>
    </row>
    <row r="75" spans="1:16">
      <c r="A75" s="16">
        <v>15.25</v>
      </c>
      <c r="B75" s="7">
        <f t="shared" si="6"/>
        <v>272.94938000000002</v>
      </c>
      <c r="C75" s="7">
        <f t="shared" si="7"/>
        <v>14466.317139999999</v>
      </c>
      <c r="D75" s="7">
        <f t="shared" si="8"/>
        <v>5731.9369800000004</v>
      </c>
      <c r="E75" s="7">
        <f t="shared" si="9"/>
        <v>0</v>
      </c>
      <c r="F75" s="18">
        <f t="shared" si="10"/>
        <v>20471.2035</v>
      </c>
      <c r="G75" s="7"/>
      <c r="H75" s="16">
        <f t="shared" si="11"/>
        <v>23.490123211988184</v>
      </c>
      <c r="I75" s="7">
        <f t="shared" si="12"/>
        <v>420.43374208759241</v>
      </c>
      <c r="J75" s="7">
        <f t="shared" si="13"/>
        <v>22282.988330642394</v>
      </c>
      <c r="K75" s="7">
        <f t="shared" si="14"/>
        <v>8829.1085838394411</v>
      </c>
      <c r="L75" s="7">
        <f t="shared" si="15"/>
        <v>0</v>
      </c>
      <c r="M75" s="30">
        <f t="shared" si="16"/>
        <v>31532.530656569426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0</v>
      </c>
      <c r="D76" s="7">
        <f t="shared" si="8"/>
        <v>0</v>
      </c>
      <c r="E76" s="7">
        <f t="shared" si="9"/>
        <v>0</v>
      </c>
      <c r="F76" s="18">
        <f t="shared" si="10"/>
        <v>0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0</v>
      </c>
      <c r="K76" s="7">
        <f t="shared" si="14"/>
        <v>0</v>
      </c>
      <c r="L76" s="7">
        <f t="shared" si="15"/>
        <v>0</v>
      </c>
      <c r="M76" s="30">
        <f t="shared" si="16"/>
        <v>0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0</v>
      </c>
      <c r="D77" s="7">
        <f t="shared" si="8"/>
        <v>0</v>
      </c>
      <c r="E77" s="7">
        <f t="shared" si="9"/>
        <v>0</v>
      </c>
      <c r="F77" s="18">
        <f t="shared" si="10"/>
        <v>0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0</v>
      </c>
      <c r="K77" s="7">
        <f t="shared" si="14"/>
        <v>0</v>
      </c>
      <c r="L77" s="7">
        <f t="shared" si="15"/>
        <v>0</v>
      </c>
      <c r="M77" s="30">
        <f t="shared" si="16"/>
        <v>0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0</v>
      </c>
      <c r="D78" s="7">
        <f t="shared" si="8"/>
        <v>0</v>
      </c>
      <c r="E78" s="7">
        <f t="shared" si="9"/>
        <v>0</v>
      </c>
      <c r="F78" s="18">
        <f t="shared" si="10"/>
        <v>0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0</v>
      </c>
      <c r="K78" s="7">
        <f t="shared" si="14"/>
        <v>0</v>
      </c>
      <c r="L78" s="7">
        <f t="shared" si="15"/>
        <v>0</v>
      </c>
      <c r="M78" s="30">
        <f t="shared" si="16"/>
        <v>0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0</v>
      </c>
      <c r="D79" s="7">
        <f t="shared" si="8"/>
        <v>0</v>
      </c>
      <c r="E79" s="7">
        <f t="shared" si="9"/>
        <v>0</v>
      </c>
      <c r="F79" s="18">
        <f t="shared" si="10"/>
        <v>0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0</v>
      </c>
      <c r="K79" s="7">
        <f t="shared" si="14"/>
        <v>0</v>
      </c>
      <c r="L79" s="7">
        <f t="shared" si="15"/>
        <v>0</v>
      </c>
      <c r="M79" s="30">
        <f t="shared" si="16"/>
        <v>0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0</v>
      </c>
      <c r="D80" s="7">
        <f t="shared" si="8"/>
        <v>0</v>
      </c>
      <c r="E80" s="7">
        <f t="shared" si="9"/>
        <v>0</v>
      </c>
      <c r="F80" s="18">
        <f t="shared" si="10"/>
        <v>0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0</v>
      </c>
      <c r="K80" s="7">
        <f t="shared" si="14"/>
        <v>0</v>
      </c>
      <c r="L80" s="7">
        <f t="shared" si="15"/>
        <v>0</v>
      </c>
      <c r="M80" s="30">
        <f t="shared" si="16"/>
        <v>0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43494882.822573282</v>
      </c>
      <c r="C89" s="23">
        <f>SUM(C52:C83)</f>
        <v>2550688.3358934326</v>
      </c>
      <c r="D89" s="23">
        <f>SUM(D52:D83)</f>
        <v>8619.8447832786896</v>
      </c>
      <c r="E89" s="23">
        <f>SUM(E52:E83)</f>
        <v>0</v>
      </c>
      <c r="F89" s="23">
        <f>SUM(F52:F83)</f>
        <v>46054191.003249995</v>
      </c>
      <c r="G89" s="18"/>
      <c r="H89" s="22" t="s">
        <v>7</v>
      </c>
      <c r="I89" s="23">
        <f>SUM(I52:I88)</f>
        <v>29792045.952267587</v>
      </c>
      <c r="J89" s="23">
        <f>SUM(J52:J88)</f>
        <v>2465440.0645659226</v>
      </c>
      <c r="K89" s="23">
        <f>SUM(K52:K88)</f>
        <v>12621.162049499861</v>
      </c>
      <c r="L89" s="23">
        <f>SUM(L52:L88)</f>
        <v>0</v>
      </c>
      <c r="M89" s="23">
        <f>SUM(M52:M88)</f>
        <v>32270107.178883016</v>
      </c>
      <c r="N89" s="9"/>
      <c r="O89" s="9"/>
      <c r="P89" s="9"/>
    </row>
    <row r="90" spans="1:16">
      <c r="A90" s="12" t="s">
        <v>13</v>
      </c>
      <c r="B90" s="31">
        <f>IF(L43&gt;0,B89/L43,0)</f>
        <v>10.655467495603464</v>
      </c>
      <c r="C90" s="31">
        <f>IF(M43&gt;0,C89/M43,0)</f>
        <v>12.416837048507055</v>
      </c>
      <c r="D90" s="31">
        <f>IF(N43&gt;0,D89/N43,0)</f>
        <v>14.899694955456971</v>
      </c>
      <c r="E90" s="31">
        <f>IF(O43&gt;0,E89/O43,0)</f>
        <v>0</v>
      </c>
      <c r="F90" s="31">
        <f>IF(P43&gt;0,F89/P43,0)</f>
        <v>10.740421982500793</v>
      </c>
      <c r="G90" s="18"/>
      <c r="H90" s="12" t="s">
        <v>13</v>
      </c>
      <c r="I90" s="31">
        <f>IF(L43&gt;0,I89/L43,0)</f>
        <v>7.2985178179893957</v>
      </c>
      <c r="J90" s="31">
        <f>IF(M43&gt;0,J89/M43,0)</f>
        <v>12.001845581754674</v>
      </c>
      <c r="K90" s="31">
        <f>IF(N43&gt;0,K89/N43,0)</f>
        <v>21.816107975138014</v>
      </c>
      <c r="L90" s="31">
        <f>IF(O43&gt;0,L89/O43,0)</f>
        <v>0</v>
      </c>
      <c r="M90" s="31">
        <f>IF(P43&gt;0,M89/P43,0)</f>
        <v>7.5257986509256671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4081930.9749215264</v>
      </c>
      <c r="C102" s="35">
        <f>$B$90</f>
        <v>10.655467495603464</v>
      </c>
      <c r="D102" s="35">
        <f>$I$90</f>
        <v>7.2985178179893957</v>
      </c>
      <c r="E102" s="34">
        <f>B102*D102</f>
        <v>29792045.952267587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205421.74516175324</v>
      </c>
      <c r="C103" s="35">
        <f>$C$90</f>
        <v>12.416837048507055</v>
      </c>
      <c r="D103" s="35">
        <f>$J$90</f>
        <v>12.001845581754674</v>
      </c>
      <c r="E103" s="34">
        <f>B103*D103</f>
        <v>2465440.0645659226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578.52491672131157</v>
      </c>
      <c r="C104" s="35">
        <f>$D$90</f>
        <v>14.899694955456971</v>
      </c>
      <c r="D104" s="35">
        <f>$K$90</f>
        <v>21.816107975138014</v>
      </c>
      <c r="E104" s="34">
        <f>B104*D104</f>
        <v>12621.162049499861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4287931.245000001</v>
      </c>
      <c r="C106" s="35">
        <f>$F$90</f>
        <v>10.740421982500793</v>
      </c>
      <c r="D106" s="35">
        <f>$M$90</f>
        <v>7.5257986509256671</v>
      </c>
      <c r="E106" s="34">
        <f>SUM(E102:E105)</f>
        <v>32270107.178883009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32308772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1.0011981621536818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64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31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16088777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 s="10">
        <v>543228</v>
      </c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 s="10">
        <v>1055879</v>
      </c>
      <c r="J16" s="10"/>
      <c r="K16" s="16">
        <v>8.75</v>
      </c>
      <c r="L16" s="7">
        <f t="shared" si="1"/>
        <v>1055.8789999999999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1055.8789999999999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 s="10">
        <v>6212362</v>
      </c>
      <c r="J17" s="10"/>
      <c r="K17" s="16">
        <v>9.25</v>
      </c>
      <c r="L17" s="7">
        <f t="shared" si="1"/>
        <v>6212.3620000000001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6212.3620000000001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 s="10">
        <v>43049178</v>
      </c>
      <c r="J18" s="10"/>
      <c r="K18" s="16">
        <v>9.75</v>
      </c>
      <c r="L18" s="7">
        <f t="shared" si="1"/>
        <v>43049.178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43049.178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 s="10">
        <v>142273173</v>
      </c>
      <c r="J19" s="10"/>
      <c r="K19" s="16">
        <v>10.25</v>
      </c>
      <c r="L19" s="7">
        <f t="shared" si="1"/>
        <v>142273.17300000001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142273.17300000001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 s="10">
        <v>188549608</v>
      </c>
      <c r="J20" s="10"/>
      <c r="K20" s="16">
        <v>10.75</v>
      </c>
      <c r="L20" s="7">
        <f t="shared" si="1"/>
        <v>185407.11453333334</v>
      </c>
      <c r="M20" s="7">
        <f t="shared" si="2"/>
        <v>3142.4934666666668</v>
      </c>
      <c r="N20" s="7">
        <f t="shared" si="3"/>
        <v>0</v>
      </c>
      <c r="O20" s="7">
        <f t="shared" si="4"/>
        <v>0</v>
      </c>
      <c r="P20" s="19">
        <f t="shared" si="5"/>
        <v>188549.60800000001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 s="10">
        <v>141424091</v>
      </c>
      <c r="J21" s="10"/>
      <c r="K21" s="16">
        <v>11.25</v>
      </c>
      <c r="L21" s="7">
        <f t="shared" si="1"/>
        <v>136958.06707368419</v>
      </c>
      <c r="M21" s="7">
        <f t="shared" si="2"/>
        <v>4466.0239263157891</v>
      </c>
      <c r="N21" s="7">
        <f t="shared" si="3"/>
        <v>0</v>
      </c>
      <c r="O21" s="7">
        <f t="shared" si="4"/>
        <v>0</v>
      </c>
      <c r="P21" s="19">
        <f t="shared" si="5"/>
        <v>141424.09099999999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 s="10">
        <v>103753263</v>
      </c>
      <c r="J22" s="10"/>
      <c r="K22" s="16">
        <v>11.75</v>
      </c>
      <c r="L22" s="7">
        <f t="shared" si="1"/>
        <v>99430.21037500001</v>
      </c>
      <c r="M22" s="7">
        <f t="shared" si="2"/>
        <v>4323.0526250000003</v>
      </c>
      <c r="N22" s="7">
        <f t="shared" si="3"/>
        <v>0</v>
      </c>
      <c r="O22" s="7">
        <f t="shared" si="4"/>
        <v>0</v>
      </c>
      <c r="P22" s="19">
        <f t="shared" si="5"/>
        <v>103753.26300000001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 s="10">
        <v>73102787</v>
      </c>
      <c r="J23" s="10"/>
      <c r="K23" s="16">
        <v>12.25</v>
      </c>
      <c r="L23" s="7">
        <f t="shared" si="1"/>
        <v>58953.860483870958</v>
      </c>
      <c r="M23" s="7">
        <f t="shared" si="2"/>
        <v>14148.926516129031</v>
      </c>
      <c r="N23" s="7">
        <f t="shared" si="3"/>
        <v>0</v>
      </c>
      <c r="O23" s="7">
        <f t="shared" si="4"/>
        <v>0</v>
      </c>
      <c r="P23" s="19">
        <f t="shared" si="5"/>
        <v>73102.786999999982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 s="10">
        <v>44066386</v>
      </c>
      <c r="J24" s="10"/>
      <c r="K24" s="16">
        <v>12.75</v>
      </c>
      <c r="L24" s="7">
        <f t="shared" si="1"/>
        <v>30846.470199999996</v>
      </c>
      <c r="M24" s="7">
        <f t="shared" si="2"/>
        <v>13219.915799999999</v>
      </c>
      <c r="N24" s="7">
        <f t="shared" si="3"/>
        <v>0</v>
      </c>
      <c r="O24" s="7">
        <f t="shared" si="4"/>
        <v>0</v>
      </c>
      <c r="P24" s="19">
        <f t="shared" si="5"/>
        <v>44066.385999999999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 s="10">
        <v>60843156</v>
      </c>
      <c r="J25" s="10"/>
      <c r="K25" s="16">
        <v>13.25</v>
      </c>
      <c r="L25" s="7">
        <f t="shared" si="1"/>
        <v>29499.712000000003</v>
      </c>
      <c r="M25" s="7">
        <f t="shared" si="2"/>
        <v>31343.444</v>
      </c>
      <c r="N25" s="7">
        <f t="shared" si="3"/>
        <v>0</v>
      </c>
      <c r="O25" s="7">
        <f t="shared" si="4"/>
        <v>0</v>
      </c>
      <c r="P25" s="19">
        <f t="shared" si="5"/>
        <v>60843.156000000003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 s="10">
        <v>84254266</v>
      </c>
      <c r="J26" s="10"/>
      <c r="K26" s="16">
        <v>13.75</v>
      </c>
      <c r="L26" s="7">
        <f t="shared" si="1"/>
        <v>28823.827842105264</v>
      </c>
      <c r="M26" s="7">
        <f t="shared" si="2"/>
        <v>55430.438157894743</v>
      </c>
      <c r="N26" s="7">
        <f t="shared" si="3"/>
        <v>0</v>
      </c>
      <c r="O26" s="7">
        <f t="shared" si="4"/>
        <v>0</v>
      </c>
      <c r="P26" s="19">
        <f t="shared" si="5"/>
        <v>84254.266000000003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 s="10">
        <v>92407385</v>
      </c>
      <c r="J27" s="10"/>
      <c r="K27" s="16">
        <v>14.25</v>
      </c>
      <c r="L27" s="7">
        <f t="shared" si="1"/>
        <v>0</v>
      </c>
      <c r="M27" s="7">
        <f t="shared" si="2"/>
        <v>89377.634672131142</v>
      </c>
      <c r="N27" s="7">
        <f t="shared" si="3"/>
        <v>3029.7503278688523</v>
      </c>
      <c r="O27" s="7">
        <f t="shared" si="4"/>
        <v>0</v>
      </c>
      <c r="P27" s="19">
        <f t="shared" si="5"/>
        <v>92407.384999999995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 s="10">
        <v>74754907</v>
      </c>
      <c r="J28" s="10"/>
      <c r="K28" s="16">
        <v>14.75</v>
      </c>
      <c r="L28" s="7">
        <f t="shared" si="1"/>
        <v>0</v>
      </c>
      <c r="M28" s="7">
        <f t="shared" si="2"/>
        <v>60871.852842857144</v>
      </c>
      <c r="N28" s="7">
        <f t="shared" si="3"/>
        <v>13883.054157142858</v>
      </c>
      <c r="O28" s="7">
        <f t="shared" si="4"/>
        <v>0</v>
      </c>
      <c r="P28" s="19">
        <f t="shared" si="5"/>
        <v>74754.907000000007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 s="10">
        <v>62348406</v>
      </c>
      <c r="J29" s="10"/>
      <c r="K29" s="16">
        <v>15.25</v>
      </c>
      <c r="L29" s="7">
        <f t="shared" si="1"/>
        <v>831.31208000000004</v>
      </c>
      <c r="M29" s="7">
        <f t="shared" si="2"/>
        <v>44059.540240000002</v>
      </c>
      <c r="N29" s="7">
        <f t="shared" si="3"/>
        <v>17457.553680000001</v>
      </c>
      <c r="O29" s="7">
        <f t="shared" si="4"/>
        <v>0</v>
      </c>
      <c r="P29" s="19">
        <f t="shared" si="5"/>
        <v>62348.406000000003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 s="10">
        <v>38847942</v>
      </c>
      <c r="J30" s="10"/>
      <c r="K30" s="16">
        <v>15.75</v>
      </c>
      <c r="L30" s="7">
        <f t="shared" si="1"/>
        <v>0</v>
      </c>
      <c r="M30" s="7">
        <f t="shared" si="2"/>
        <v>20268.491478260872</v>
      </c>
      <c r="N30" s="7">
        <f t="shared" si="3"/>
        <v>18579.450521739131</v>
      </c>
      <c r="O30" s="7">
        <f t="shared" si="4"/>
        <v>0</v>
      </c>
      <c r="P30" s="19">
        <f t="shared" si="5"/>
        <v>38847.942000000003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 s="10">
        <v>29422695</v>
      </c>
      <c r="J31" s="10"/>
      <c r="K31" s="16">
        <v>16.25</v>
      </c>
      <c r="L31" s="7">
        <f t="shared" si="1"/>
        <v>0</v>
      </c>
      <c r="M31" s="7">
        <f t="shared" si="2"/>
        <v>10561.993076923078</v>
      </c>
      <c r="N31" s="7">
        <f t="shared" si="3"/>
        <v>18860.701923076926</v>
      </c>
      <c r="O31" s="7">
        <f t="shared" si="4"/>
        <v>0</v>
      </c>
      <c r="P31" s="19">
        <f t="shared" si="5"/>
        <v>29422.695000000003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 s="10">
        <v>16977575</v>
      </c>
      <c r="J32" s="21"/>
      <c r="K32" s="16">
        <v>16.75</v>
      </c>
      <c r="L32" s="7">
        <f t="shared" si="1"/>
        <v>0</v>
      </c>
      <c r="M32" s="7">
        <f t="shared" si="2"/>
        <v>4059.8548913043483</v>
      </c>
      <c r="N32" s="7">
        <f t="shared" si="3"/>
        <v>12917.720108695654</v>
      </c>
      <c r="O32" s="7">
        <f t="shared" si="4"/>
        <v>0</v>
      </c>
      <c r="P32" s="19">
        <f t="shared" si="5"/>
        <v>16977.575000000001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 s="10">
        <v>9514932</v>
      </c>
      <c r="J33" s="21"/>
      <c r="K33" s="16">
        <v>17.25</v>
      </c>
      <c r="L33" s="7">
        <f t="shared" si="1"/>
        <v>0</v>
      </c>
      <c r="M33" s="7">
        <f t="shared" si="2"/>
        <v>1359.2760000000001</v>
      </c>
      <c r="N33" s="7">
        <f t="shared" si="3"/>
        <v>8155.6559999999999</v>
      </c>
      <c r="O33" s="7">
        <f t="shared" si="4"/>
        <v>0</v>
      </c>
      <c r="P33" s="19">
        <f t="shared" si="5"/>
        <v>9514.9320000000007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>
        <v>3132865</v>
      </c>
      <c r="J34" s="21"/>
      <c r="K34" s="16">
        <v>17.75</v>
      </c>
      <c r="L34" s="7">
        <f t="shared" si="1"/>
        <v>0</v>
      </c>
      <c r="M34" s="7">
        <f t="shared" si="2"/>
        <v>626.57299999999998</v>
      </c>
      <c r="N34" s="7">
        <f t="shared" si="3"/>
        <v>2506.2919999999999</v>
      </c>
      <c r="O34" s="7">
        <f t="shared" si="4"/>
        <v>0</v>
      </c>
      <c r="P34" s="19">
        <f t="shared" si="5"/>
        <v>3132.8649999999998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>
        <v>716064</v>
      </c>
      <c r="J35" s="7"/>
      <c r="K35" s="16">
        <v>18.25</v>
      </c>
      <c r="L35" s="7">
        <f t="shared" si="1"/>
        <v>0</v>
      </c>
      <c r="M35" s="7">
        <f t="shared" si="2"/>
        <v>47.7376</v>
      </c>
      <c r="N35" s="7">
        <f t="shared" si="3"/>
        <v>668.32639999999992</v>
      </c>
      <c r="O35" s="7">
        <f t="shared" si="4"/>
        <v>0</v>
      </c>
      <c r="P35" s="19">
        <f t="shared" si="5"/>
        <v>716.06399999999996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>
        <v>110163</v>
      </c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110.163</v>
      </c>
      <c r="O36" s="7">
        <f t="shared" si="4"/>
        <v>0</v>
      </c>
      <c r="P36" s="19">
        <f t="shared" si="5"/>
        <v>110.163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>
        <v>55082</v>
      </c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55.082000000000001</v>
      </c>
      <c r="O37" s="7">
        <f t="shared" si="4"/>
        <v>0</v>
      </c>
      <c r="P37" s="19">
        <f t="shared" si="5"/>
        <v>55.082000000000001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1217415393</v>
      </c>
      <c r="J43" s="7"/>
      <c r="K43" s="22" t="s">
        <v>7</v>
      </c>
      <c r="L43" s="23">
        <f>SUM(L6:L42)</f>
        <v>763341.16658799374</v>
      </c>
      <c r="M43" s="23">
        <f>SUM(M6:M42)</f>
        <v>357307.24829348281</v>
      </c>
      <c r="N43" s="23">
        <f>SUM(N6:N42)</f>
        <v>96223.750118523414</v>
      </c>
      <c r="O43" s="23">
        <f>SUM(O6:O42)</f>
        <v>0</v>
      </c>
      <c r="P43" s="23">
        <f>SUM(P6:P42)</f>
        <v>1216872.165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9238.9412499999999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9238.9412499999999</v>
      </c>
      <c r="G62" s="7"/>
      <c r="H62" s="16">
        <f t="shared" si="11"/>
        <v>3.6458370736268551</v>
      </c>
      <c r="I62" s="7">
        <f t="shared" si="12"/>
        <v>3849.5628034640499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3849.5628034640499</v>
      </c>
      <c r="N62" s="9"/>
      <c r="O62" s="9"/>
      <c r="P62" s="9"/>
    </row>
    <row r="63" spans="1:16">
      <c r="A63" s="16">
        <v>9.25</v>
      </c>
      <c r="B63" s="7">
        <f t="shared" si="6"/>
        <v>57464.3485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57464.3485</v>
      </c>
      <c r="G63" s="7"/>
      <c r="H63" s="16">
        <f t="shared" si="11"/>
        <v>4.3926966674132366</v>
      </c>
      <c r="I63" s="7">
        <f t="shared" si="12"/>
        <v>27289.021854164628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27289.021854164628</v>
      </c>
      <c r="N63" s="9"/>
      <c r="O63" s="9"/>
      <c r="P63" s="9"/>
    </row>
    <row r="64" spans="1:16">
      <c r="A64" s="16">
        <v>9.75</v>
      </c>
      <c r="B64" s="7">
        <f t="shared" si="6"/>
        <v>419729.48550000001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419729.48550000001</v>
      </c>
      <c r="G64" s="7"/>
      <c r="H64" s="16">
        <f t="shared" si="11"/>
        <v>5.2408709739917851</v>
      </c>
      <c r="I64" s="7">
        <f t="shared" si="12"/>
        <v>225615.18743440573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225615.18743440573</v>
      </c>
      <c r="N64" s="9"/>
      <c r="O64" s="9"/>
      <c r="P64" s="9"/>
    </row>
    <row r="65" spans="1:16">
      <c r="A65" s="16">
        <v>10.25</v>
      </c>
      <c r="B65" s="7">
        <f t="shared" si="6"/>
        <v>1458300.0232500001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1458300.0232500001</v>
      </c>
      <c r="G65" s="7"/>
      <c r="H65" s="16">
        <f t="shared" si="11"/>
        <v>6.197841535780908</v>
      </c>
      <c r="I65" s="7">
        <f t="shared" si="12"/>
        <v>881786.58104674285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881786.58104674285</v>
      </c>
      <c r="N65" s="9"/>
      <c r="O65" s="9"/>
      <c r="P65" s="9"/>
    </row>
    <row r="66" spans="1:16">
      <c r="A66" s="16">
        <v>10.75</v>
      </c>
      <c r="B66" s="7">
        <f t="shared" si="6"/>
        <v>1993126.4812333335</v>
      </c>
      <c r="C66" s="7">
        <f t="shared" si="7"/>
        <v>33781.804766666668</v>
      </c>
      <c r="D66" s="7">
        <f t="shared" si="8"/>
        <v>0</v>
      </c>
      <c r="E66" s="7">
        <f t="shared" si="9"/>
        <v>0</v>
      </c>
      <c r="F66" s="18">
        <f t="shared" si="10"/>
        <v>2026908.2860000001</v>
      </c>
      <c r="G66" s="7"/>
      <c r="H66" s="16">
        <f t="shared" si="11"/>
        <v>7.2712268750003801</v>
      </c>
      <c r="I66" s="7">
        <f t="shared" si="12"/>
        <v>1348137.194011047</v>
      </c>
      <c r="J66" s="7">
        <f t="shared" si="13"/>
        <v>22849.78294933978</v>
      </c>
      <c r="K66" s="7">
        <f t="shared" si="14"/>
        <v>0</v>
      </c>
      <c r="L66" s="7">
        <f t="shared" si="15"/>
        <v>0</v>
      </c>
      <c r="M66" s="30">
        <f t="shared" si="16"/>
        <v>1370986.9769603868</v>
      </c>
      <c r="N66" s="9"/>
      <c r="O66" s="9"/>
      <c r="P66" s="9"/>
    </row>
    <row r="67" spans="1:16">
      <c r="A67" s="16">
        <v>11.25</v>
      </c>
      <c r="B67" s="7">
        <f t="shared" si="6"/>
        <v>1540778.2545789471</v>
      </c>
      <c r="C67" s="7">
        <f t="shared" si="7"/>
        <v>50242.769171052627</v>
      </c>
      <c r="D67" s="7">
        <f t="shared" si="8"/>
        <v>0</v>
      </c>
      <c r="E67" s="7">
        <f t="shared" si="9"/>
        <v>0</v>
      </c>
      <c r="F67" s="18">
        <f t="shared" si="10"/>
        <v>1591021.0237499997</v>
      </c>
      <c r="G67" s="7"/>
      <c r="H67" s="16">
        <f t="shared" si="11"/>
        <v>8.4687781302560143</v>
      </c>
      <c r="I67" s="7">
        <f t="shared" si="12"/>
        <v>1159867.4831957531</v>
      </c>
      <c r="J67" s="7">
        <f t="shared" si="13"/>
        <v>37821.765756383254</v>
      </c>
      <c r="K67" s="7">
        <f t="shared" si="14"/>
        <v>0</v>
      </c>
      <c r="L67" s="7">
        <f t="shared" si="15"/>
        <v>0</v>
      </c>
      <c r="M67" s="30">
        <f t="shared" si="16"/>
        <v>1197689.2489521364</v>
      </c>
      <c r="N67" s="9"/>
      <c r="O67" s="9"/>
      <c r="P67" s="9"/>
    </row>
    <row r="68" spans="1:16">
      <c r="A68" s="16">
        <v>11.75</v>
      </c>
      <c r="B68" s="7">
        <f t="shared" si="6"/>
        <v>1168304.9719062501</v>
      </c>
      <c r="C68" s="7">
        <f t="shared" si="7"/>
        <v>50795.86834375</v>
      </c>
      <c r="D68" s="7">
        <f t="shared" si="8"/>
        <v>0</v>
      </c>
      <c r="E68" s="7">
        <f t="shared" si="9"/>
        <v>0</v>
      </c>
      <c r="F68" s="18">
        <f t="shared" si="10"/>
        <v>1219100.8402500001</v>
      </c>
      <c r="G68" s="7"/>
      <c r="H68" s="16">
        <f t="shared" si="11"/>
        <v>9.798375030781429</v>
      </c>
      <c r="I68" s="7">
        <f t="shared" si="12"/>
        <v>974254.49064374471</v>
      </c>
      <c r="J68" s="7">
        <f t="shared" si="13"/>
        <v>42358.890897554113</v>
      </c>
      <c r="K68" s="7">
        <f t="shared" si="14"/>
        <v>0</v>
      </c>
      <c r="L68" s="7">
        <f t="shared" si="15"/>
        <v>0</v>
      </c>
      <c r="M68" s="30">
        <f t="shared" si="16"/>
        <v>1016613.3815412988</v>
      </c>
      <c r="N68" s="9"/>
      <c r="O68" s="9"/>
      <c r="P68" s="9"/>
    </row>
    <row r="69" spans="1:16">
      <c r="A69" s="16">
        <v>12.25</v>
      </c>
      <c r="B69" s="7">
        <f t="shared" si="6"/>
        <v>722184.79092741921</v>
      </c>
      <c r="C69" s="7">
        <f t="shared" si="7"/>
        <v>173324.34982258064</v>
      </c>
      <c r="D69" s="7">
        <f t="shared" si="8"/>
        <v>0</v>
      </c>
      <c r="E69" s="7">
        <f t="shared" si="9"/>
        <v>0</v>
      </c>
      <c r="F69" s="18">
        <f t="shared" si="10"/>
        <v>895509.14074999979</v>
      </c>
      <c r="G69" s="7"/>
      <c r="H69" s="16">
        <f t="shared" si="11"/>
        <v>11.268022168193621</v>
      </c>
      <c r="I69" s="7">
        <f t="shared" si="12"/>
        <v>664293.40683285182</v>
      </c>
      <c r="J69" s="7">
        <f t="shared" si="13"/>
        <v>159430.41763988446</v>
      </c>
      <c r="K69" s="7">
        <f t="shared" si="14"/>
        <v>0</v>
      </c>
      <c r="L69" s="7">
        <f t="shared" si="15"/>
        <v>0</v>
      </c>
      <c r="M69" s="30">
        <f t="shared" si="16"/>
        <v>823723.82447273633</v>
      </c>
      <c r="N69" s="9"/>
      <c r="O69" s="9"/>
      <c r="P69" s="9"/>
    </row>
    <row r="70" spans="1:16">
      <c r="A70" s="16">
        <v>12.75</v>
      </c>
      <c r="B70" s="7">
        <f t="shared" si="6"/>
        <v>393292.49504999997</v>
      </c>
      <c r="C70" s="7">
        <f t="shared" si="7"/>
        <v>168553.92645</v>
      </c>
      <c r="D70" s="7">
        <f t="shared" si="8"/>
        <v>0</v>
      </c>
      <c r="E70" s="7">
        <f t="shared" si="9"/>
        <v>0</v>
      </c>
      <c r="F70" s="18">
        <f t="shared" si="10"/>
        <v>561846.42149999994</v>
      </c>
      <c r="G70" s="7"/>
      <c r="H70" s="16">
        <f t="shared" si="11"/>
        <v>12.885845531916502</v>
      </c>
      <c r="I70" s="7">
        <f t="shared" si="12"/>
        <v>397482.85020206549</v>
      </c>
      <c r="J70" s="7">
        <f t="shared" si="13"/>
        <v>170349.79294374236</v>
      </c>
      <c r="K70" s="7">
        <f t="shared" si="14"/>
        <v>0</v>
      </c>
      <c r="L70" s="7">
        <f t="shared" si="15"/>
        <v>0</v>
      </c>
      <c r="M70" s="30">
        <f t="shared" si="16"/>
        <v>567832.64314580779</v>
      </c>
      <c r="N70" s="9"/>
      <c r="O70" s="9"/>
      <c r="P70" s="9"/>
    </row>
    <row r="71" spans="1:16">
      <c r="A71" s="16">
        <v>13.25</v>
      </c>
      <c r="B71" s="7">
        <f t="shared" si="6"/>
        <v>390871.18400000007</v>
      </c>
      <c r="C71" s="7">
        <f t="shared" si="7"/>
        <v>415300.63299999997</v>
      </c>
      <c r="D71" s="7">
        <f t="shared" si="8"/>
        <v>0</v>
      </c>
      <c r="E71" s="7">
        <f t="shared" si="9"/>
        <v>0</v>
      </c>
      <c r="F71" s="18">
        <f t="shared" si="10"/>
        <v>806171.81700000004</v>
      </c>
      <c r="G71" s="7"/>
      <c r="H71" s="16">
        <f t="shared" si="11"/>
        <v>14.660089279516031</v>
      </c>
      <c r="I71" s="7">
        <f t="shared" si="12"/>
        <v>432468.41164001048</v>
      </c>
      <c r="J71" s="7">
        <f t="shared" si="13"/>
        <v>459497.68736751104</v>
      </c>
      <c r="K71" s="7">
        <f t="shared" si="14"/>
        <v>0</v>
      </c>
      <c r="L71" s="7">
        <f t="shared" si="15"/>
        <v>0</v>
      </c>
      <c r="M71" s="30">
        <f t="shared" si="16"/>
        <v>891966.09900752152</v>
      </c>
      <c r="N71" s="9"/>
      <c r="O71" s="9"/>
      <c r="P71" s="9"/>
    </row>
    <row r="72" spans="1:16">
      <c r="A72" s="16">
        <v>13.75</v>
      </c>
      <c r="B72" s="7">
        <f t="shared" si="6"/>
        <v>396327.63282894739</v>
      </c>
      <c r="C72" s="7">
        <f t="shared" si="7"/>
        <v>762168.5246710527</v>
      </c>
      <c r="D72" s="7">
        <f t="shared" si="8"/>
        <v>0</v>
      </c>
      <c r="E72" s="7">
        <f t="shared" si="9"/>
        <v>0</v>
      </c>
      <c r="F72" s="18">
        <f t="shared" si="10"/>
        <v>1158496.1575000002</v>
      </c>
      <c r="G72" s="7"/>
      <c r="H72" s="16">
        <f t="shared" si="11"/>
        <v>16.599112717344013</v>
      </c>
      <c r="I72" s="7">
        <f t="shared" si="12"/>
        <v>478449.96729642391</v>
      </c>
      <c r="J72" s="7">
        <f t="shared" si="13"/>
        <v>920096.09095466149</v>
      </c>
      <c r="K72" s="7">
        <f t="shared" si="14"/>
        <v>0</v>
      </c>
      <c r="L72" s="7">
        <f t="shared" si="15"/>
        <v>0</v>
      </c>
      <c r="M72" s="30">
        <f t="shared" si="16"/>
        <v>1398546.0582510855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1273631.2940778688</v>
      </c>
      <c r="D73" s="7">
        <f t="shared" si="8"/>
        <v>43173.942172131145</v>
      </c>
      <c r="E73" s="7">
        <f t="shared" si="9"/>
        <v>0</v>
      </c>
      <c r="F73" s="18">
        <f t="shared" si="10"/>
        <v>1316805.2362499998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1672379.5535294909</v>
      </c>
      <c r="K73" s="7">
        <f t="shared" si="14"/>
        <v>56690.832323033595</v>
      </c>
      <c r="L73" s="7">
        <f t="shared" si="15"/>
        <v>0</v>
      </c>
      <c r="M73" s="30">
        <f t="shared" si="16"/>
        <v>1729070.3858525245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897859.8294321429</v>
      </c>
      <c r="D74" s="7">
        <f t="shared" si="8"/>
        <v>204775.04881785717</v>
      </c>
      <c r="E74" s="7">
        <f t="shared" si="9"/>
        <v>0</v>
      </c>
      <c r="F74" s="18">
        <f t="shared" si="10"/>
        <v>1102634.8782500001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1278643.3897196341</v>
      </c>
      <c r="K74" s="7">
        <f t="shared" si="14"/>
        <v>291620.42221675866</v>
      </c>
      <c r="L74" s="7">
        <f t="shared" si="15"/>
        <v>0</v>
      </c>
      <c r="M74" s="30">
        <f t="shared" si="16"/>
        <v>1570263.8119363927</v>
      </c>
      <c r="N74" s="9"/>
      <c r="O74" s="9"/>
      <c r="P74" s="9"/>
    </row>
    <row r="75" spans="1:16">
      <c r="A75" s="16">
        <v>15.25</v>
      </c>
      <c r="B75" s="7">
        <f t="shared" si="6"/>
        <v>12677.50922</v>
      </c>
      <c r="C75" s="7">
        <f t="shared" si="7"/>
        <v>671907.98866000003</v>
      </c>
      <c r="D75" s="7">
        <f t="shared" si="8"/>
        <v>266227.69362000003</v>
      </c>
      <c r="E75" s="7">
        <f t="shared" si="9"/>
        <v>0</v>
      </c>
      <c r="F75" s="18">
        <f t="shared" si="10"/>
        <v>950813.19150000007</v>
      </c>
      <c r="G75" s="7"/>
      <c r="H75" s="16">
        <f t="shared" si="11"/>
        <v>23.490123211988184</v>
      </c>
      <c r="I75" s="7">
        <f t="shared" si="12"/>
        <v>19527.62318681418</v>
      </c>
      <c r="J75" s="7">
        <f t="shared" si="13"/>
        <v>1034964.0289011515</v>
      </c>
      <c r="K75" s="7">
        <f t="shared" si="14"/>
        <v>410080.08692309778</v>
      </c>
      <c r="L75" s="7">
        <f t="shared" si="15"/>
        <v>0</v>
      </c>
      <c r="M75" s="30">
        <f t="shared" si="16"/>
        <v>1464571.7390110635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319228.74078260874</v>
      </c>
      <c r="D76" s="7">
        <f t="shared" si="8"/>
        <v>292626.34571739129</v>
      </c>
      <c r="E76" s="7">
        <f t="shared" si="9"/>
        <v>0</v>
      </c>
      <c r="F76" s="18">
        <f t="shared" si="10"/>
        <v>611855.08649999998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530508.83099773352</v>
      </c>
      <c r="K76" s="7">
        <f t="shared" si="14"/>
        <v>486299.76174792228</v>
      </c>
      <c r="L76" s="7">
        <f t="shared" si="15"/>
        <v>0</v>
      </c>
      <c r="M76" s="30">
        <f t="shared" si="16"/>
        <v>1016808.5927456558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171632.38750000001</v>
      </c>
      <c r="D77" s="7">
        <f t="shared" si="8"/>
        <v>306486.40625000006</v>
      </c>
      <c r="E77" s="7">
        <f t="shared" si="9"/>
        <v>0</v>
      </c>
      <c r="F77" s="18">
        <f t="shared" si="10"/>
        <v>478118.79375000007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306997.19935706706</v>
      </c>
      <c r="K77" s="7">
        <f t="shared" si="14"/>
        <v>548209.28456619126</v>
      </c>
      <c r="L77" s="7">
        <f t="shared" si="15"/>
        <v>0</v>
      </c>
      <c r="M77" s="30">
        <f t="shared" si="16"/>
        <v>855206.48392325826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68002.56942934783</v>
      </c>
      <c r="D78" s="7">
        <f t="shared" si="8"/>
        <v>216371.81182065219</v>
      </c>
      <c r="E78" s="7">
        <f t="shared" si="9"/>
        <v>0</v>
      </c>
      <c r="F78" s="18">
        <f t="shared" si="10"/>
        <v>284374.38125000003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130628.17590919365</v>
      </c>
      <c r="K78" s="7">
        <f t="shared" si="14"/>
        <v>415635.1051656162</v>
      </c>
      <c r="L78" s="7">
        <f t="shared" si="15"/>
        <v>0</v>
      </c>
      <c r="M78" s="30">
        <f t="shared" si="16"/>
        <v>546263.28107480984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23447.511000000002</v>
      </c>
      <c r="D79" s="7">
        <f t="shared" si="8"/>
        <v>140685.06599999999</v>
      </c>
      <c r="E79" s="7">
        <f t="shared" si="9"/>
        <v>0</v>
      </c>
      <c r="F79" s="18">
        <f t="shared" si="10"/>
        <v>164132.57699999999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48269.572799227928</v>
      </c>
      <c r="K79" s="7">
        <f t="shared" si="14"/>
        <v>289617.43679536751</v>
      </c>
      <c r="L79" s="7">
        <f t="shared" si="15"/>
        <v>0</v>
      </c>
      <c r="M79" s="30">
        <f t="shared" si="16"/>
        <v>337887.00959459541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11121.670749999999</v>
      </c>
      <c r="D80" s="7">
        <f t="shared" si="8"/>
        <v>44486.682999999997</v>
      </c>
      <c r="E80" s="7">
        <f t="shared" si="9"/>
        <v>0</v>
      </c>
      <c r="F80" s="18">
        <f t="shared" si="10"/>
        <v>55608.353749999995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24487.969997654658</v>
      </c>
      <c r="K80" s="7">
        <f t="shared" si="14"/>
        <v>97951.879990618632</v>
      </c>
      <c r="L80" s="7">
        <f t="shared" si="15"/>
        <v>0</v>
      </c>
      <c r="M80" s="30">
        <f t="shared" si="16"/>
        <v>122439.84998827329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871.21119999999996</v>
      </c>
      <c r="D81" s="7">
        <f t="shared" si="8"/>
        <v>12196.956799999998</v>
      </c>
      <c r="E81" s="7">
        <f t="shared" si="9"/>
        <v>0</v>
      </c>
      <c r="F81" s="18">
        <f t="shared" si="10"/>
        <v>13068.167999999998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2047.8628110491368</v>
      </c>
      <c r="K81" s="7">
        <f t="shared" si="14"/>
        <v>28670.07935468791</v>
      </c>
      <c r="L81" s="7">
        <f t="shared" si="15"/>
        <v>0</v>
      </c>
      <c r="M81" s="30">
        <f t="shared" si="16"/>
        <v>30717.942165737048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2065.5562500000001</v>
      </c>
      <c r="E82" s="7">
        <f t="shared" si="9"/>
        <v>0</v>
      </c>
      <c r="F82" s="18">
        <f t="shared" si="10"/>
        <v>2065.5562500000001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5174.1805205534365</v>
      </c>
      <c r="L82" s="7">
        <f t="shared" si="15"/>
        <v>0</v>
      </c>
      <c r="M82" s="30">
        <f t="shared" si="16"/>
        <v>5174.1805205534365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1060.3285000000001</v>
      </c>
      <c r="E83" s="7">
        <f t="shared" si="9"/>
        <v>0</v>
      </c>
      <c r="F83" s="18">
        <f t="shared" si="10"/>
        <v>1060.3285000000001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2825.823359029795</v>
      </c>
      <c r="L83" s="7">
        <f t="shared" si="15"/>
        <v>0</v>
      </c>
      <c r="M83" s="30">
        <f t="shared" si="16"/>
        <v>2825.823359029795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8562296.1182448994</v>
      </c>
      <c r="C89" s="23">
        <f>SUM(C52:C83)</f>
        <v>5091871.0790570704</v>
      </c>
      <c r="D89" s="23">
        <f>SUM(D52:D83)</f>
        <v>1530155.8389480317</v>
      </c>
      <c r="E89" s="23">
        <f>SUM(E52:E83)</f>
        <v>0</v>
      </c>
      <c r="F89" s="23">
        <f>SUM(F52:F83)</f>
        <v>15184323.036250001</v>
      </c>
      <c r="G89" s="18"/>
      <c r="H89" s="22" t="s">
        <v>7</v>
      </c>
      <c r="I89" s="23">
        <f>SUM(I52:I88)</f>
        <v>6613021.7801474882</v>
      </c>
      <c r="J89" s="23">
        <f>SUM(J52:J88)</f>
        <v>6841331.0125312796</v>
      </c>
      <c r="K89" s="23">
        <f>SUM(K52:K88)</f>
        <v>2632774.8929628776</v>
      </c>
      <c r="L89" s="23">
        <f>SUM(L52:L88)</f>
        <v>0</v>
      </c>
      <c r="M89" s="23">
        <f>SUM(M52:M88)</f>
        <v>16087127.685641646</v>
      </c>
      <c r="N89" s="9"/>
      <c r="O89" s="9"/>
      <c r="P89" s="9"/>
    </row>
    <row r="90" spans="1:16">
      <c r="A90" s="12" t="s">
        <v>13</v>
      </c>
      <c r="B90" s="31">
        <f>IF(L43&gt;0,B89/L43,0)</f>
        <v>11.216866707866574</v>
      </c>
      <c r="C90" s="31">
        <f>IF(M43&gt;0,C89/M43,0)</f>
        <v>14.250679501678457</v>
      </c>
      <c r="D90" s="31">
        <f>IF(N43&gt;0,D89/N43,0)</f>
        <v>15.902059907904912</v>
      </c>
      <c r="E90" s="31">
        <f>IF(O43&gt;0,E89/O43,0)</f>
        <v>0</v>
      </c>
      <c r="F90" s="31">
        <f>IF(P43&gt;0,F89/P43,0)</f>
        <v>12.478157914188134</v>
      </c>
      <c r="G90" s="18"/>
      <c r="H90" s="12" t="s">
        <v>13</v>
      </c>
      <c r="I90" s="31">
        <f>IF(L43&gt;0,I89/L43,0)</f>
        <v>8.6632584086963114</v>
      </c>
      <c r="J90" s="31">
        <f>IF(M43&gt;0,J89/M43,0)</f>
        <v>19.146913602245174</v>
      </c>
      <c r="K90" s="31">
        <f>IF(N43&gt;0,K89/N43,0)</f>
        <v>27.36096742976617</v>
      </c>
      <c r="L90" s="31">
        <f>IF(O43&gt;0,L89/O43,0)</f>
        <v>0</v>
      </c>
      <c r="M90" s="31">
        <f>IF(P43&gt;0,M89/P43,0)</f>
        <v>13.220063822925596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763341.16658799374</v>
      </c>
      <c r="C102" s="35">
        <f>$B$90</f>
        <v>11.216866707866574</v>
      </c>
      <c r="D102" s="35">
        <f>$I$90</f>
        <v>8.6632584086963114</v>
      </c>
      <c r="E102" s="34">
        <f>B102*D102</f>
        <v>6613021.7801474882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357307.24829348281</v>
      </c>
      <c r="C103" s="35">
        <f>$C$90</f>
        <v>14.250679501678457</v>
      </c>
      <c r="D103" s="35">
        <f>$J$90</f>
        <v>19.146913602245174</v>
      </c>
      <c r="E103" s="34">
        <f>B103*D103</f>
        <v>6841331.0125312796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96223.750118523414</v>
      </c>
      <c r="C104" s="35">
        <f>$D$90</f>
        <v>15.902059907904912</v>
      </c>
      <c r="D104" s="35">
        <f>$K$90</f>
        <v>27.36096742976617</v>
      </c>
      <c r="E104" s="34">
        <f>B104*D104</f>
        <v>2632774.8929628776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1216872.165</v>
      </c>
      <c r="C106" s="35">
        <f>$F$90</f>
        <v>12.478157914188134</v>
      </c>
      <c r="D106" s="35">
        <f>$M$90</f>
        <v>13.220063822925596</v>
      </c>
      <c r="E106" s="34">
        <f>SUM(E102:E105)</f>
        <v>16087127.685641646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16088777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1.0001025238557548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abSelected="1" zoomScaleNormal="100" workbookViewId="0">
      <selection activeCell="F96" sqref="F96"/>
    </sheetView>
  </sheetViews>
  <sheetFormatPr baseColWidth="10" defaultColWidth="9.140625" defaultRowHeight="12.75"/>
  <cols>
    <col min="1" max="8" width="9.140625" customWidth="1"/>
    <col min="9" max="9" width="9.5703125" customWidth="1"/>
    <col min="10" max="10" width="9.140625" customWidth="1"/>
    <col min="11" max="11" width="9.5703125" customWidth="1"/>
    <col min="12" max="1025" width="9.140625" customWidth="1"/>
  </cols>
  <sheetData>
    <row r="1" spans="1:16" ht="20.25">
      <c r="A1" s="6" t="s">
        <v>32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48397550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 s="10">
        <v>13446055</v>
      </c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 s="10">
        <v>96653387</v>
      </c>
      <c r="J16" s="10"/>
      <c r="K16" s="16">
        <v>8.75</v>
      </c>
      <c r="L16" s="7">
        <f t="shared" si="1"/>
        <v>96653.387000000002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96653.387000000002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 s="10">
        <v>378850668</v>
      </c>
      <c r="J17" s="10"/>
      <c r="K17" s="16">
        <v>9.25</v>
      </c>
      <c r="L17" s="7">
        <f t="shared" si="1"/>
        <v>378850.66800000001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378850.66800000001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 s="10">
        <v>768363919</v>
      </c>
      <c r="J18" s="10"/>
      <c r="K18" s="16">
        <v>9.75</v>
      </c>
      <c r="L18" s="7">
        <f t="shared" si="1"/>
        <v>768363.91899999999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768363.91899999999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 s="10">
        <v>883098381</v>
      </c>
      <c r="J19" s="10"/>
      <c r="K19" s="16">
        <v>10.25</v>
      </c>
      <c r="L19" s="7">
        <f t="shared" si="1"/>
        <v>883098.38100000005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883098.38100000005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 s="10">
        <v>864205700</v>
      </c>
      <c r="J20" s="10"/>
      <c r="K20" s="16">
        <v>10.75</v>
      </c>
      <c r="L20" s="7">
        <f t="shared" si="1"/>
        <v>849802.27166666661</v>
      </c>
      <c r="M20" s="7">
        <f t="shared" si="2"/>
        <v>14403.428333333331</v>
      </c>
      <c r="N20" s="7">
        <f t="shared" si="3"/>
        <v>0</v>
      </c>
      <c r="O20" s="7">
        <f t="shared" si="4"/>
        <v>0</v>
      </c>
      <c r="P20" s="19">
        <f t="shared" si="5"/>
        <v>864205.7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 s="10">
        <v>778969245</v>
      </c>
      <c r="J21" s="10"/>
      <c r="K21" s="16">
        <v>11.25</v>
      </c>
      <c r="L21" s="7">
        <f t="shared" si="1"/>
        <v>754370.2162105263</v>
      </c>
      <c r="M21" s="7">
        <f t="shared" si="2"/>
        <v>24599.028789473687</v>
      </c>
      <c r="N21" s="7">
        <f t="shared" si="3"/>
        <v>0</v>
      </c>
      <c r="O21" s="7">
        <f t="shared" si="4"/>
        <v>0</v>
      </c>
      <c r="P21" s="19">
        <f t="shared" si="5"/>
        <v>778969.245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 s="10">
        <v>585575501</v>
      </c>
      <c r="J22" s="10"/>
      <c r="K22" s="16">
        <v>11.75</v>
      </c>
      <c r="L22" s="7">
        <f t="shared" si="1"/>
        <v>561176.52179166675</v>
      </c>
      <c r="M22" s="7">
        <f t="shared" si="2"/>
        <v>24398.979208333334</v>
      </c>
      <c r="N22" s="7">
        <f t="shared" si="3"/>
        <v>0</v>
      </c>
      <c r="O22" s="7">
        <f t="shared" si="4"/>
        <v>0</v>
      </c>
      <c r="P22" s="19">
        <f t="shared" si="5"/>
        <v>585575.50100000005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 s="10">
        <v>414531836</v>
      </c>
      <c r="J23" s="10"/>
      <c r="K23" s="16">
        <v>12.25</v>
      </c>
      <c r="L23" s="7">
        <f t="shared" si="1"/>
        <v>334299.86774193548</v>
      </c>
      <c r="M23" s="7">
        <f t="shared" si="2"/>
        <v>80231.968258064517</v>
      </c>
      <c r="N23" s="7">
        <f t="shared" si="3"/>
        <v>0</v>
      </c>
      <c r="O23" s="7">
        <f t="shared" si="4"/>
        <v>0</v>
      </c>
      <c r="P23" s="19">
        <f t="shared" si="5"/>
        <v>414531.83600000001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 s="10">
        <v>182478854</v>
      </c>
      <c r="J24" s="10"/>
      <c r="K24" s="16">
        <v>12.75</v>
      </c>
      <c r="L24" s="7">
        <f t="shared" si="1"/>
        <v>127735.19779999998</v>
      </c>
      <c r="M24" s="7">
        <f t="shared" si="2"/>
        <v>54743.656199999998</v>
      </c>
      <c r="N24" s="7">
        <f t="shared" si="3"/>
        <v>0</v>
      </c>
      <c r="O24" s="7">
        <f t="shared" si="4"/>
        <v>0</v>
      </c>
      <c r="P24" s="19">
        <f t="shared" si="5"/>
        <v>182478.85399999999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 s="10">
        <v>112701070</v>
      </c>
      <c r="J25" s="10"/>
      <c r="K25" s="16">
        <v>13.25</v>
      </c>
      <c r="L25" s="7">
        <f t="shared" si="1"/>
        <v>54642.943030303039</v>
      </c>
      <c r="M25" s="7">
        <f t="shared" si="2"/>
        <v>58058.126969696968</v>
      </c>
      <c r="N25" s="7">
        <f t="shared" si="3"/>
        <v>0</v>
      </c>
      <c r="O25" s="7">
        <f t="shared" si="4"/>
        <v>0</v>
      </c>
      <c r="P25" s="19">
        <f t="shared" si="5"/>
        <v>112701.07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 s="10">
        <v>103563323</v>
      </c>
      <c r="J26" s="10"/>
      <c r="K26" s="16">
        <v>13.75</v>
      </c>
      <c r="L26" s="7">
        <f t="shared" si="1"/>
        <v>35429.557868421056</v>
      </c>
      <c r="M26" s="7">
        <f t="shared" si="2"/>
        <v>68133.765131578955</v>
      </c>
      <c r="N26" s="7">
        <f t="shared" si="3"/>
        <v>0</v>
      </c>
      <c r="O26" s="7">
        <f t="shared" si="4"/>
        <v>0</v>
      </c>
      <c r="P26" s="19">
        <f t="shared" si="5"/>
        <v>103563.323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 s="10">
        <v>98588521</v>
      </c>
      <c r="J27" s="10"/>
      <c r="K27" s="16">
        <v>14.25</v>
      </c>
      <c r="L27" s="7">
        <f t="shared" si="1"/>
        <v>0</v>
      </c>
      <c r="M27" s="7">
        <f t="shared" si="2"/>
        <v>95356.11047540982</v>
      </c>
      <c r="N27" s="7">
        <f t="shared" si="3"/>
        <v>3232.4105245901637</v>
      </c>
      <c r="O27" s="7">
        <f t="shared" si="4"/>
        <v>0</v>
      </c>
      <c r="P27" s="19">
        <f t="shared" si="5"/>
        <v>98588.520999999979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 s="10">
        <v>74754907</v>
      </c>
      <c r="J28" s="10"/>
      <c r="K28" s="16">
        <v>14.75</v>
      </c>
      <c r="L28" s="7">
        <f t="shared" si="1"/>
        <v>0</v>
      </c>
      <c r="M28" s="7">
        <f t="shared" si="2"/>
        <v>60871.852842857144</v>
      </c>
      <c r="N28" s="7">
        <f t="shared" si="3"/>
        <v>13883.054157142858</v>
      </c>
      <c r="O28" s="7">
        <f t="shared" si="4"/>
        <v>0</v>
      </c>
      <c r="P28" s="19">
        <f t="shared" si="5"/>
        <v>74754.907000000007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 s="10">
        <v>63690780</v>
      </c>
      <c r="J29" s="10"/>
      <c r="K29" s="16">
        <v>15.25</v>
      </c>
      <c r="L29" s="7">
        <f t="shared" si="1"/>
        <v>849.21040000000005</v>
      </c>
      <c r="M29" s="7">
        <f t="shared" si="2"/>
        <v>45008.1512</v>
      </c>
      <c r="N29" s="7">
        <f t="shared" si="3"/>
        <v>17833.418400000002</v>
      </c>
      <c r="O29" s="7">
        <f t="shared" si="4"/>
        <v>0</v>
      </c>
      <c r="P29" s="19">
        <f t="shared" si="5"/>
        <v>63690.780000000006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 s="10">
        <v>38847942</v>
      </c>
      <c r="J30" s="10"/>
      <c r="K30" s="16">
        <v>15.75</v>
      </c>
      <c r="L30" s="7">
        <f t="shared" si="1"/>
        <v>0</v>
      </c>
      <c r="M30" s="7">
        <f t="shared" si="2"/>
        <v>20268.491478260872</v>
      </c>
      <c r="N30" s="7">
        <f t="shared" si="3"/>
        <v>18579.450521739131</v>
      </c>
      <c r="O30" s="7">
        <f t="shared" si="4"/>
        <v>0</v>
      </c>
      <c r="P30" s="19">
        <f t="shared" si="5"/>
        <v>38847.942000000003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 s="10">
        <v>29422695</v>
      </c>
      <c r="J31" s="10"/>
      <c r="K31" s="16">
        <v>16.25</v>
      </c>
      <c r="L31" s="7">
        <f t="shared" si="1"/>
        <v>0</v>
      </c>
      <c r="M31" s="7">
        <f t="shared" si="2"/>
        <v>10561.993076923078</v>
      </c>
      <c r="N31" s="7">
        <f t="shared" si="3"/>
        <v>18860.701923076926</v>
      </c>
      <c r="O31" s="7">
        <f t="shared" si="4"/>
        <v>0</v>
      </c>
      <c r="P31" s="19">
        <f t="shared" si="5"/>
        <v>29422.695000000003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 s="10">
        <v>16977575</v>
      </c>
      <c r="J32" s="21"/>
      <c r="K32" s="16">
        <v>16.75</v>
      </c>
      <c r="L32" s="7">
        <f t="shared" si="1"/>
        <v>0</v>
      </c>
      <c r="M32" s="7">
        <f t="shared" si="2"/>
        <v>4059.8548913043483</v>
      </c>
      <c r="N32" s="7">
        <f t="shared" si="3"/>
        <v>12917.720108695654</v>
      </c>
      <c r="O32" s="7">
        <f t="shared" si="4"/>
        <v>0</v>
      </c>
      <c r="P32" s="19">
        <f t="shared" si="5"/>
        <v>16977.575000000001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 s="10">
        <v>9514932</v>
      </c>
      <c r="J33" s="21"/>
      <c r="K33" s="16">
        <v>17.25</v>
      </c>
      <c r="L33" s="7">
        <f t="shared" si="1"/>
        <v>0</v>
      </c>
      <c r="M33" s="7">
        <f t="shared" si="2"/>
        <v>1359.2760000000001</v>
      </c>
      <c r="N33" s="7">
        <f t="shared" si="3"/>
        <v>8155.6559999999999</v>
      </c>
      <c r="O33" s="7">
        <f t="shared" si="4"/>
        <v>0</v>
      </c>
      <c r="P33" s="19">
        <f t="shared" si="5"/>
        <v>9514.9320000000007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>
        <v>3132865</v>
      </c>
      <c r="J34" s="21"/>
      <c r="K34" s="16">
        <v>17.75</v>
      </c>
      <c r="L34" s="7">
        <f t="shared" si="1"/>
        <v>0</v>
      </c>
      <c r="M34" s="7">
        <f t="shared" si="2"/>
        <v>626.57299999999998</v>
      </c>
      <c r="N34" s="7">
        <f t="shared" si="3"/>
        <v>2506.2919999999999</v>
      </c>
      <c r="O34" s="7">
        <f t="shared" si="4"/>
        <v>0</v>
      </c>
      <c r="P34" s="19">
        <f t="shared" si="5"/>
        <v>3132.8649999999998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>
        <v>716064</v>
      </c>
      <c r="J35" s="7"/>
      <c r="K35" s="16">
        <v>18.25</v>
      </c>
      <c r="L35" s="7">
        <f t="shared" si="1"/>
        <v>0</v>
      </c>
      <c r="M35" s="7">
        <f t="shared" si="2"/>
        <v>47.7376</v>
      </c>
      <c r="N35" s="7">
        <f t="shared" si="3"/>
        <v>668.32639999999992</v>
      </c>
      <c r="O35" s="7">
        <f t="shared" si="4"/>
        <v>0</v>
      </c>
      <c r="P35" s="19">
        <f t="shared" si="5"/>
        <v>716.06399999999996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>
        <v>110163</v>
      </c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110.163</v>
      </c>
      <c r="O36" s="7">
        <f t="shared" si="4"/>
        <v>0</v>
      </c>
      <c r="P36" s="19">
        <f t="shared" si="5"/>
        <v>110.163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>
        <v>55082</v>
      </c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55.082000000000001</v>
      </c>
      <c r="O37" s="7">
        <f t="shared" si="4"/>
        <v>0</v>
      </c>
      <c r="P37" s="19">
        <f t="shared" si="5"/>
        <v>55.082000000000001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5518249465</v>
      </c>
      <c r="J43" s="7"/>
      <c r="K43" s="22" t="s">
        <v>7</v>
      </c>
      <c r="L43" s="23">
        <f>SUM(L6:L42)</f>
        <v>4845272.1415095199</v>
      </c>
      <c r="M43" s="23">
        <f>SUM(M6:M42)</f>
        <v>562728.99345523596</v>
      </c>
      <c r="N43" s="23">
        <f>SUM(N6:N42)</f>
        <v>96802.275035244733</v>
      </c>
      <c r="O43" s="23">
        <f>SUM(O6:O42)</f>
        <v>0</v>
      </c>
      <c r="P43" s="23">
        <f>SUM(P6:P42)</f>
        <v>5504803.4100000011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845717.13624999998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845717.13624999998</v>
      </c>
      <c r="G62" s="7"/>
      <c r="H62" s="16">
        <f t="shared" si="11"/>
        <v>3.6458370736268551</v>
      </c>
      <c r="I62" s="7">
        <f t="shared" si="12"/>
        <v>352382.50161620392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352382.50161620392</v>
      </c>
      <c r="N62" s="9"/>
      <c r="O62" s="9"/>
      <c r="P62" s="9"/>
    </row>
    <row r="63" spans="1:16">
      <c r="A63" s="16">
        <v>9.25</v>
      </c>
      <c r="B63" s="7">
        <f t="shared" si="6"/>
        <v>3504368.679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3504368.679</v>
      </c>
      <c r="G63" s="7"/>
      <c r="H63" s="16">
        <f t="shared" si="11"/>
        <v>4.3926966674132366</v>
      </c>
      <c r="I63" s="7">
        <f t="shared" si="12"/>
        <v>1664176.0667708786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1664176.0667708786</v>
      </c>
      <c r="N63" s="9"/>
      <c r="O63" s="9"/>
      <c r="P63" s="9"/>
    </row>
    <row r="64" spans="1:16">
      <c r="A64" s="16">
        <v>9.75</v>
      </c>
      <c r="B64" s="7">
        <f t="shared" si="6"/>
        <v>7491548.2102499995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7491548.2102499995</v>
      </c>
      <c r="G64" s="7"/>
      <c r="H64" s="16">
        <f t="shared" si="11"/>
        <v>5.2408709739917851</v>
      </c>
      <c r="I64" s="7">
        <f t="shared" si="12"/>
        <v>4026896.1605496751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4026896.1605496751</v>
      </c>
      <c r="N64" s="9"/>
      <c r="O64" s="9"/>
      <c r="P64" s="9"/>
    </row>
    <row r="65" spans="1:16">
      <c r="A65" s="16">
        <v>10.25</v>
      </c>
      <c r="B65" s="7">
        <f t="shared" si="6"/>
        <v>9051758.4052499998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9051758.4052499998</v>
      </c>
      <c r="G65" s="7"/>
      <c r="H65" s="16">
        <f t="shared" si="11"/>
        <v>6.197841535780908</v>
      </c>
      <c r="I65" s="7">
        <f t="shared" si="12"/>
        <v>5473303.8259426737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5473303.8259426737</v>
      </c>
      <c r="N65" s="9"/>
      <c r="O65" s="9"/>
      <c r="P65" s="9"/>
    </row>
    <row r="66" spans="1:16">
      <c r="A66" s="16">
        <v>10.75</v>
      </c>
      <c r="B66" s="7">
        <f t="shared" si="6"/>
        <v>9135374.4204166662</v>
      </c>
      <c r="C66" s="7">
        <f t="shared" si="7"/>
        <v>154836.8545833333</v>
      </c>
      <c r="D66" s="7">
        <f t="shared" si="8"/>
        <v>0</v>
      </c>
      <c r="E66" s="7">
        <f t="shared" si="9"/>
        <v>0</v>
      </c>
      <c r="F66" s="18">
        <f t="shared" si="10"/>
        <v>9290211.2750000004</v>
      </c>
      <c r="G66" s="7"/>
      <c r="H66" s="16">
        <f t="shared" si="11"/>
        <v>7.2712268750003801</v>
      </c>
      <c r="I66" s="7">
        <f t="shared" si="12"/>
        <v>6179105.1161790406</v>
      </c>
      <c r="J66" s="7">
        <f t="shared" si="13"/>
        <v>104730.59518947525</v>
      </c>
      <c r="K66" s="7">
        <f t="shared" si="14"/>
        <v>0</v>
      </c>
      <c r="L66" s="7">
        <f t="shared" si="15"/>
        <v>0</v>
      </c>
      <c r="M66" s="30">
        <f t="shared" si="16"/>
        <v>6283835.7113685161</v>
      </c>
      <c r="N66" s="9"/>
      <c r="O66" s="9"/>
      <c r="P66" s="9"/>
    </row>
    <row r="67" spans="1:16">
      <c r="A67" s="16">
        <v>11.25</v>
      </c>
      <c r="B67" s="7">
        <f t="shared" si="6"/>
        <v>8486664.9323684201</v>
      </c>
      <c r="C67" s="7">
        <f t="shared" si="7"/>
        <v>276739.07388157898</v>
      </c>
      <c r="D67" s="7">
        <f t="shared" si="8"/>
        <v>0</v>
      </c>
      <c r="E67" s="7">
        <f t="shared" si="9"/>
        <v>0</v>
      </c>
      <c r="F67" s="18">
        <f t="shared" si="10"/>
        <v>8763404.0062499996</v>
      </c>
      <c r="G67" s="7"/>
      <c r="H67" s="16">
        <f t="shared" si="11"/>
        <v>8.4687781302560143</v>
      </c>
      <c r="I67" s="7">
        <f t="shared" si="12"/>
        <v>6388593.9891602062</v>
      </c>
      <c r="J67" s="7">
        <f t="shared" si="13"/>
        <v>208323.71703783283</v>
      </c>
      <c r="K67" s="7">
        <f t="shared" si="14"/>
        <v>0</v>
      </c>
      <c r="L67" s="7">
        <f t="shared" si="15"/>
        <v>0</v>
      </c>
      <c r="M67" s="30">
        <f t="shared" si="16"/>
        <v>6596917.7061980385</v>
      </c>
      <c r="N67" s="9"/>
      <c r="O67" s="9"/>
      <c r="P67" s="9"/>
    </row>
    <row r="68" spans="1:16">
      <c r="A68" s="16">
        <v>11.75</v>
      </c>
      <c r="B68" s="7">
        <f t="shared" si="6"/>
        <v>6593824.1310520843</v>
      </c>
      <c r="C68" s="7">
        <f t="shared" si="7"/>
        <v>286688.00569791667</v>
      </c>
      <c r="D68" s="7">
        <f t="shared" si="8"/>
        <v>0</v>
      </c>
      <c r="E68" s="7">
        <f t="shared" si="9"/>
        <v>0</v>
      </c>
      <c r="F68" s="18">
        <f t="shared" si="10"/>
        <v>6880512.1367500005</v>
      </c>
      <c r="G68" s="7"/>
      <c r="H68" s="16">
        <f t="shared" si="11"/>
        <v>9.798375030781429</v>
      </c>
      <c r="I68" s="7">
        <f t="shared" si="12"/>
        <v>5498618.0189842377</v>
      </c>
      <c r="J68" s="7">
        <f t="shared" si="13"/>
        <v>239070.34865148857</v>
      </c>
      <c r="K68" s="7">
        <f t="shared" si="14"/>
        <v>0</v>
      </c>
      <c r="L68" s="7">
        <f t="shared" si="15"/>
        <v>0</v>
      </c>
      <c r="M68" s="30">
        <f t="shared" si="16"/>
        <v>5737688.367635726</v>
      </c>
      <c r="N68" s="9"/>
      <c r="O68" s="9"/>
      <c r="P68" s="9"/>
    </row>
    <row r="69" spans="1:16">
      <c r="A69" s="16">
        <v>12.25</v>
      </c>
      <c r="B69" s="7">
        <f t="shared" si="6"/>
        <v>4095173.3798387097</v>
      </c>
      <c r="C69" s="7">
        <f t="shared" si="7"/>
        <v>982841.61116129032</v>
      </c>
      <c r="D69" s="7">
        <f t="shared" si="8"/>
        <v>0</v>
      </c>
      <c r="E69" s="7">
        <f t="shared" si="9"/>
        <v>0</v>
      </c>
      <c r="F69" s="18">
        <f t="shared" si="10"/>
        <v>5078014.9910000004</v>
      </c>
      <c r="G69" s="7"/>
      <c r="H69" s="16">
        <f t="shared" si="11"/>
        <v>11.268022168193621</v>
      </c>
      <c r="I69" s="7">
        <f t="shared" si="12"/>
        <v>3766898.3205403248</v>
      </c>
      <c r="J69" s="7">
        <f t="shared" si="13"/>
        <v>904055.59692967788</v>
      </c>
      <c r="K69" s="7">
        <f t="shared" si="14"/>
        <v>0</v>
      </c>
      <c r="L69" s="7">
        <f t="shared" si="15"/>
        <v>0</v>
      </c>
      <c r="M69" s="30">
        <f t="shared" si="16"/>
        <v>4670953.9174700025</v>
      </c>
      <c r="N69" s="9"/>
      <c r="O69" s="9"/>
      <c r="P69" s="9"/>
    </row>
    <row r="70" spans="1:16">
      <c r="A70" s="16">
        <v>12.75</v>
      </c>
      <c r="B70" s="7">
        <f t="shared" si="6"/>
        <v>1628623.7719499997</v>
      </c>
      <c r="C70" s="7">
        <f t="shared" si="7"/>
        <v>697981.61654999992</v>
      </c>
      <c r="D70" s="7">
        <f t="shared" si="8"/>
        <v>0</v>
      </c>
      <c r="E70" s="7">
        <f t="shared" si="9"/>
        <v>0</v>
      </c>
      <c r="F70" s="18">
        <f t="shared" si="10"/>
        <v>2326605.3884999994</v>
      </c>
      <c r="G70" s="7"/>
      <c r="H70" s="16">
        <f t="shared" si="11"/>
        <v>12.885845531916502</v>
      </c>
      <c r="I70" s="7">
        <f t="shared" si="12"/>
        <v>1645976.0278396003</v>
      </c>
      <c r="J70" s="7">
        <f t="shared" si="13"/>
        <v>705418.29764554312</v>
      </c>
      <c r="K70" s="7">
        <f t="shared" si="14"/>
        <v>0</v>
      </c>
      <c r="L70" s="7">
        <f t="shared" si="15"/>
        <v>0</v>
      </c>
      <c r="M70" s="30">
        <f t="shared" si="16"/>
        <v>2351394.3254851433</v>
      </c>
      <c r="N70" s="9"/>
      <c r="O70" s="9"/>
      <c r="P70" s="9"/>
    </row>
    <row r="71" spans="1:16">
      <c r="A71" s="16">
        <v>13.25</v>
      </c>
      <c r="B71" s="7">
        <f t="shared" si="6"/>
        <v>724018.99515151524</v>
      </c>
      <c r="C71" s="7">
        <f t="shared" si="7"/>
        <v>769270.18234848487</v>
      </c>
      <c r="D71" s="7">
        <f t="shared" si="8"/>
        <v>0</v>
      </c>
      <c r="E71" s="7">
        <f t="shared" si="9"/>
        <v>0</v>
      </c>
      <c r="F71" s="18">
        <f t="shared" si="10"/>
        <v>1493289.1775000002</v>
      </c>
      <c r="G71" s="7"/>
      <c r="H71" s="16">
        <f t="shared" si="11"/>
        <v>14.660089279516031</v>
      </c>
      <c r="I71" s="7">
        <f t="shared" si="12"/>
        <v>801070.42331975081</v>
      </c>
      <c r="J71" s="7">
        <f t="shared" si="13"/>
        <v>851137.32477723504</v>
      </c>
      <c r="K71" s="7">
        <f t="shared" si="14"/>
        <v>0</v>
      </c>
      <c r="L71" s="7">
        <f t="shared" si="15"/>
        <v>0</v>
      </c>
      <c r="M71" s="30">
        <f t="shared" si="16"/>
        <v>1652207.7480969857</v>
      </c>
      <c r="N71" s="9"/>
      <c r="O71" s="9"/>
      <c r="P71" s="9"/>
    </row>
    <row r="72" spans="1:16">
      <c r="A72" s="16">
        <v>13.75</v>
      </c>
      <c r="B72" s="7">
        <f t="shared" si="6"/>
        <v>487156.42069078953</v>
      </c>
      <c r="C72" s="7">
        <f t="shared" si="7"/>
        <v>936839.27055921068</v>
      </c>
      <c r="D72" s="7">
        <f t="shared" si="8"/>
        <v>0</v>
      </c>
      <c r="E72" s="7">
        <f t="shared" si="9"/>
        <v>0</v>
      </c>
      <c r="F72" s="18">
        <f t="shared" si="10"/>
        <v>1423995.6912500001</v>
      </c>
      <c r="G72" s="7"/>
      <c r="H72" s="16">
        <f t="shared" si="11"/>
        <v>16.599112717344013</v>
      </c>
      <c r="I72" s="7">
        <f t="shared" si="12"/>
        <v>588099.22458358365</v>
      </c>
      <c r="J72" s="7">
        <f t="shared" si="13"/>
        <v>1130960.0472761223</v>
      </c>
      <c r="K72" s="7">
        <f t="shared" si="14"/>
        <v>0</v>
      </c>
      <c r="L72" s="7">
        <f t="shared" si="15"/>
        <v>0</v>
      </c>
      <c r="M72" s="30">
        <f t="shared" si="16"/>
        <v>1719059.2718597059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1358824.57427459</v>
      </c>
      <c r="D73" s="7">
        <f t="shared" si="8"/>
        <v>46061.84997540983</v>
      </c>
      <c r="E73" s="7">
        <f t="shared" si="9"/>
        <v>0</v>
      </c>
      <c r="F73" s="18">
        <f t="shared" si="10"/>
        <v>1404886.4242499999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1784245.130766473</v>
      </c>
      <c r="K73" s="7">
        <f t="shared" si="14"/>
        <v>60482.88578869401</v>
      </c>
      <c r="L73" s="7">
        <f t="shared" si="15"/>
        <v>0</v>
      </c>
      <c r="M73" s="30">
        <f t="shared" si="16"/>
        <v>1844728.016555167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897859.8294321429</v>
      </c>
      <c r="D74" s="7">
        <f t="shared" si="8"/>
        <v>204775.04881785717</v>
      </c>
      <c r="E74" s="7">
        <f t="shared" si="9"/>
        <v>0</v>
      </c>
      <c r="F74" s="18">
        <f t="shared" si="10"/>
        <v>1102634.8782500001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1278643.3897196341</v>
      </c>
      <c r="K74" s="7">
        <f t="shared" si="14"/>
        <v>291620.42221675866</v>
      </c>
      <c r="L74" s="7">
        <f t="shared" si="15"/>
        <v>0</v>
      </c>
      <c r="M74" s="30">
        <f t="shared" si="16"/>
        <v>1570263.8119363927</v>
      </c>
      <c r="N74" s="9"/>
      <c r="O74" s="9"/>
      <c r="P74" s="9"/>
    </row>
    <row r="75" spans="1:16">
      <c r="A75" s="16">
        <v>15.25</v>
      </c>
      <c r="B75" s="7">
        <f t="shared" si="6"/>
        <v>12950.4586</v>
      </c>
      <c r="C75" s="7">
        <f t="shared" si="7"/>
        <v>686374.30579999997</v>
      </c>
      <c r="D75" s="7">
        <f t="shared" si="8"/>
        <v>271959.63060000003</v>
      </c>
      <c r="E75" s="7">
        <f t="shared" si="9"/>
        <v>0</v>
      </c>
      <c r="F75" s="18">
        <f t="shared" si="10"/>
        <v>971284.39500000002</v>
      </c>
      <c r="G75" s="7"/>
      <c r="H75" s="16">
        <f t="shared" si="11"/>
        <v>23.490123211988184</v>
      </c>
      <c r="I75" s="7">
        <f t="shared" si="12"/>
        <v>19948.056928901773</v>
      </c>
      <c r="J75" s="7">
        <f t="shared" si="13"/>
        <v>1057247.0172317938</v>
      </c>
      <c r="K75" s="7">
        <f t="shared" si="14"/>
        <v>418909.19550693722</v>
      </c>
      <c r="L75" s="7">
        <f t="shared" si="15"/>
        <v>0</v>
      </c>
      <c r="M75" s="30">
        <f t="shared" si="16"/>
        <v>1496104.2696676329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319228.74078260874</v>
      </c>
      <c r="D76" s="7">
        <f t="shared" si="8"/>
        <v>292626.34571739129</v>
      </c>
      <c r="E76" s="7">
        <f t="shared" si="9"/>
        <v>0</v>
      </c>
      <c r="F76" s="18">
        <f t="shared" si="10"/>
        <v>611855.08649999998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530508.83099773352</v>
      </c>
      <c r="K76" s="7">
        <f t="shared" si="14"/>
        <v>486299.76174792228</v>
      </c>
      <c r="L76" s="7">
        <f t="shared" si="15"/>
        <v>0</v>
      </c>
      <c r="M76" s="30">
        <f t="shared" si="16"/>
        <v>1016808.5927456558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171632.38750000001</v>
      </c>
      <c r="D77" s="7">
        <f t="shared" si="8"/>
        <v>306486.40625000006</v>
      </c>
      <c r="E77" s="7">
        <f t="shared" si="9"/>
        <v>0</v>
      </c>
      <c r="F77" s="18">
        <f t="shared" si="10"/>
        <v>478118.79375000007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306997.19935706706</v>
      </c>
      <c r="K77" s="7">
        <f t="shared" si="14"/>
        <v>548209.28456619126</v>
      </c>
      <c r="L77" s="7">
        <f t="shared" si="15"/>
        <v>0</v>
      </c>
      <c r="M77" s="30">
        <f t="shared" si="16"/>
        <v>855206.48392325826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68002.56942934783</v>
      </c>
      <c r="D78" s="7">
        <f t="shared" si="8"/>
        <v>216371.81182065219</v>
      </c>
      <c r="E78" s="7">
        <f t="shared" si="9"/>
        <v>0</v>
      </c>
      <c r="F78" s="18">
        <f t="shared" si="10"/>
        <v>284374.38125000003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130628.17590919365</v>
      </c>
      <c r="K78" s="7">
        <f t="shared" si="14"/>
        <v>415635.1051656162</v>
      </c>
      <c r="L78" s="7">
        <f t="shared" si="15"/>
        <v>0</v>
      </c>
      <c r="M78" s="30">
        <f t="shared" si="16"/>
        <v>546263.28107480984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23447.511000000002</v>
      </c>
      <c r="D79" s="7">
        <f t="shared" si="8"/>
        <v>140685.06599999999</v>
      </c>
      <c r="E79" s="7">
        <f t="shared" si="9"/>
        <v>0</v>
      </c>
      <c r="F79" s="18">
        <f t="shared" si="10"/>
        <v>164132.57699999999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48269.572799227928</v>
      </c>
      <c r="K79" s="7">
        <f t="shared" si="14"/>
        <v>289617.43679536751</v>
      </c>
      <c r="L79" s="7">
        <f t="shared" si="15"/>
        <v>0</v>
      </c>
      <c r="M79" s="30">
        <f t="shared" si="16"/>
        <v>337887.00959459541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11121.670749999999</v>
      </c>
      <c r="D80" s="7">
        <f t="shared" si="8"/>
        <v>44486.682999999997</v>
      </c>
      <c r="E80" s="7">
        <f t="shared" si="9"/>
        <v>0</v>
      </c>
      <c r="F80" s="18">
        <f t="shared" si="10"/>
        <v>55608.353749999995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24487.969997654658</v>
      </c>
      <c r="K80" s="7">
        <f t="shared" si="14"/>
        <v>97951.879990618632</v>
      </c>
      <c r="L80" s="7">
        <f t="shared" si="15"/>
        <v>0</v>
      </c>
      <c r="M80" s="30">
        <f t="shared" si="16"/>
        <v>122439.84998827329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871.21119999999996</v>
      </c>
      <c r="D81" s="7">
        <f t="shared" si="8"/>
        <v>12196.956799999998</v>
      </c>
      <c r="E81" s="7">
        <f t="shared" si="9"/>
        <v>0</v>
      </c>
      <c r="F81" s="18">
        <f t="shared" si="10"/>
        <v>13068.167999999998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2047.8628110491368</v>
      </c>
      <c r="K81" s="7">
        <f t="shared" si="14"/>
        <v>28670.07935468791</v>
      </c>
      <c r="L81" s="7">
        <f t="shared" si="15"/>
        <v>0</v>
      </c>
      <c r="M81" s="30">
        <f t="shared" si="16"/>
        <v>30717.942165737048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2065.5562500000001</v>
      </c>
      <c r="E82" s="7">
        <f t="shared" si="9"/>
        <v>0</v>
      </c>
      <c r="F82" s="18">
        <f t="shared" si="10"/>
        <v>2065.5562500000001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5174.1805205534365</v>
      </c>
      <c r="L82" s="7">
        <f t="shared" si="15"/>
        <v>0</v>
      </c>
      <c r="M82" s="30">
        <f t="shared" si="16"/>
        <v>5174.1805205534365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1060.3285000000001</v>
      </c>
      <c r="E83" s="7">
        <f t="shared" si="9"/>
        <v>0</v>
      </c>
      <c r="F83" s="18">
        <f t="shared" si="10"/>
        <v>1060.3285000000001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2825.823359029795</v>
      </c>
      <c r="L83" s="7">
        <f t="shared" si="15"/>
        <v>0</v>
      </c>
      <c r="M83" s="30">
        <f t="shared" si="16"/>
        <v>2825.823359029795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52057178.940818183</v>
      </c>
      <c r="C89" s="23">
        <f>SUM(C52:C83)</f>
        <v>7642559.414950504</v>
      </c>
      <c r="D89" s="23">
        <f>SUM(D52:D83)</f>
        <v>1538775.6837313103</v>
      </c>
      <c r="E89" s="23">
        <f>SUM(E52:E83)</f>
        <v>0</v>
      </c>
      <c r="F89" s="23">
        <f>SUM(F52:F83)</f>
        <v>61238514.039499991</v>
      </c>
      <c r="G89" s="18"/>
      <c r="H89" s="22" t="s">
        <v>7</v>
      </c>
      <c r="I89" s="23">
        <f>SUM(I52:I88)</f>
        <v>36405067.732415073</v>
      </c>
      <c r="J89" s="23">
        <f>SUM(J52:J88)</f>
        <v>9306771.0770972017</v>
      </c>
      <c r="K89" s="23">
        <f>SUM(K52:K88)</f>
        <v>2645396.0550123774</v>
      </c>
      <c r="L89" s="23">
        <f>SUM(L52:L88)</f>
        <v>0</v>
      </c>
      <c r="M89" s="23">
        <f>SUM(M52:M88)</f>
        <v>48357234.864524655</v>
      </c>
      <c r="N89" s="9"/>
      <c r="O89" s="9"/>
      <c r="P89" s="9"/>
    </row>
    <row r="90" spans="1:16">
      <c r="A90" s="12" t="s">
        <v>13</v>
      </c>
      <c r="B90" s="31">
        <f>IF(L43&gt;0,B89/L43,0)</f>
        <v>10.743912296451533</v>
      </c>
      <c r="C90" s="31">
        <f>IF(M43&gt;0,C89/M43,0)</f>
        <v>13.581243376183807</v>
      </c>
      <c r="D90" s="31">
        <f>IF(N43&gt;0,D89/N43,0)</f>
        <v>15.896069417491042</v>
      </c>
      <c r="E90" s="31">
        <f>IF(O43&gt;0,E89/O43,0)</f>
        <v>0</v>
      </c>
      <c r="F90" s="31">
        <f>IF(P43&gt;0,F89/P43,0)</f>
        <v>11.124559676055712</v>
      </c>
      <c r="G90" s="18"/>
      <c r="H90" s="12" t="s">
        <v>13</v>
      </c>
      <c r="I90" s="31">
        <f>IF(L43&gt;0,I89/L43,0)</f>
        <v>7.5135238370890063</v>
      </c>
      <c r="J90" s="31">
        <f>IF(M43&gt;0,J89/M43,0)</f>
        <v>16.538637932892538</v>
      </c>
      <c r="K90" s="31">
        <f>IF(N43&gt;0,K89/N43,0)</f>
        <v>27.327829372287123</v>
      </c>
      <c r="L90" s="31">
        <f>IF(O43&gt;0,L89/O43,0)</f>
        <v>0</v>
      </c>
      <c r="M90" s="31">
        <f>IF(P43&gt;0,M89/P43,0)</f>
        <v>8.7845525558059201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4845272.1415095199</v>
      </c>
      <c r="C102" s="35">
        <f>$B$90</f>
        <v>10.743912296451533</v>
      </c>
      <c r="D102" s="35">
        <f>$I$90</f>
        <v>7.5135238370890063</v>
      </c>
      <c r="E102" s="34">
        <f>B102*D102</f>
        <v>36405067.732415073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562728.99345523596</v>
      </c>
      <c r="C103" s="35">
        <f>$C$90</f>
        <v>13.581243376183807</v>
      </c>
      <c r="D103" s="35">
        <f>$J$90</f>
        <v>16.538637932892538</v>
      </c>
      <c r="E103" s="34">
        <f>B103*D103</f>
        <v>9306771.0770972017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96802.275035244733</v>
      </c>
      <c r="C104" s="35">
        <f>$D$90</f>
        <v>15.896069417491042</v>
      </c>
      <c r="D104" s="35">
        <f>$K$90</f>
        <v>27.327829372287123</v>
      </c>
      <c r="E104" s="34">
        <f>B104*D104</f>
        <v>2645396.0550123774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5504803.4100000001</v>
      </c>
      <c r="C106" s="35">
        <f>$F$90</f>
        <v>11.124559676055712</v>
      </c>
      <c r="D106" s="35">
        <f>$M$90</f>
        <v>8.7845525558059201</v>
      </c>
      <c r="E106" s="34">
        <f>SUM(E102:E105)</f>
        <v>48357234.864524648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48397550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1.0008336939775051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08"/>
  <sheetViews>
    <sheetView topLeftCell="A25" zoomScaleNormal="100" workbookViewId="0">
      <selection activeCell="M49" activeCellId="1" sqref="B6:E42 M49"/>
    </sheetView>
  </sheetViews>
  <sheetFormatPr baseColWidth="10" defaultColWidth="9.140625" defaultRowHeight="12.75"/>
  <cols>
    <col min="1" max="1025" width="10.7109375" customWidth="1"/>
  </cols>
  <sheetData>
    <row r="1" spans="1:16" ht="20.25">
      <c r="A1" s="6" t="s">
        <v>33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/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39"/>
      <c r="C6" s="39"/>
      <c r="D6" s="39"/>
      <c r="E6" s="39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39"/>
      <c r="C7" s="39"/>
      <c r="D7" s="39"/>
      <c r="E7" s="39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39"/>
      <c r="C8" s="39"/>
      <c r="D8" s="39"/>
      <c r="E8" s="39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39"/>
      <c r="C9" s="39"/>
      <c r="D9" s="39"/>
      <c r="E9" s="39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39"/>
      <c r="C10" s="39"/>
      <c r="D10" s="39"/>
      <c r="E10" s="39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39"/>
      <c r="C11" s="39"/>
      <c r="D11" s="39"/>
      <c r="E11" s="39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39"/>
      <c r="C12" s="39"/>
      <c r="D12" s="39"/>
      <c r="E12" s="39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39"/>
      <c r="C13" s="39"/>
      <c r="D13" s="39"/>
      <c r="E13" s="39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39"/>
      <c r="C14" s="39"/>
      <c r="D14" s="39"/>
      <c r="E14" s="39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39"/>
      <c r="C15" s="39"/>
      <c r="D15" s="39"/>
      <c r="E15" s="39"/>
      <c r="F15" s="18">
        <f t="shared" si="0"/>
        <v>0</v>
      </c>
      <c r="G15" s="7"/>
      <c r="H15" s="16">
        <v>8.25</v>
      </c>
      <c r="I15" s="10"/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/>
      <c r="C16" s="39"/>
      <c r="D16" s="39"/>
      <c r="E16" s="39"/>
      <c r="F16" s="18">
        <f t="shared" si="0"/>
        <v>0</v>
      </c>
      <c r="G16" s="7"/>
      <c r="H16" s="16">
        <v>8.75</v>
      </c>
      <c r="I16" s="10"/>
      <c r="J16" s="10"/>
      <c r="K16" s="16">
        <v>8.75</v>
      </c>
      <c r="L16" s="7">
        <f t="shared" si="1"/>
        <v>0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0</v>
      </c>
    </row>
    <row r="17" spans="1:16">
      <c r="A17" s="16">
        <v>9.25</v>
      </c>
      <c r="B17" s="39"/>
      <c r="C17" s="39"/>
      <c r="D17" s="39"/>
      <c r="E17" s="39"/>
      <c r="F17" s="18">
        <f t="shared" si="0"/>
        <v>0</v>
      </c>
      <c r="G17" s="7"/>
      <c r="H17" s="16">
        <v>9.25</v>
      </c>
      <c r="I17" s="10"/>
      <c r="J17" s="10"/>
      <c r="K17" s="16">
        <v>9.25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0</v>
      </c>
    </row>
    <row r="18" spans="1:16">
      <c r="A18" s="16">
        <v>9.75</v>
      </c>
      <c r="B18" s="39"/>
      <c r="C18" s="39"/>
      <c r="D18" s="39"/>
      <c r="E18" s="39"/>
      <c r="F18" s="18">
        <f t="shared" si="0"/>
        <v>0</v>
      </c>
      <c r="G18" s="7"/>
      <c r="H18" s="16">
        <v>9.75</v>
      </c>
      <c r="I18" s="10"/>
      <c r="J18" s="10"/>
      <c r="K18" s="16">
        <v>9.75</v>
      </c>
      <c r="L18" s="7">
        <f t="shared" si="1"/>
        <v>0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0</v>
      </c>
    </row>
    <row r="19" spans="1:16">
      <c r="A19" s="16">
        <v>10.25</v>
      </c>
      <c r="B19" s="39"/>
      <c r="C19" s="39"/>
      <c r="D19" s="39"/>
      <c r="E19" s="39"/>
      <c r="F19" s="18">
        <f t="shared" si="0"/>
        <v>0</v>
      </c>
      <c r="G19" s="7"/>
      <c r="H19" s="16">
        <v>10.25</v>
      </c>
      <c r="I19" s="10"/>
      <c r="J19" s="10"/>
      <c r="K19" s="16">
        <v>10.25</v>
      </c>
      <c r="L19" s="7">
        <f t="shared" si="1"/>
        <v>0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0</v>
      </c>
    </row>
    <row r="20" spans="1:16">
      <c r="A20" s="16">
        <v>10.75</v>
      </c>
      <c r="B20" s="39"/>
      <c r="C20" s="39"/>
      <c r="D20" s="39"/>
      <c r="E20" s="39"/>
      <c r="F20" s="18">
        <f t="shared" si="0"/>
        <v>0</v>
      </c>
      <c r="G20" s="7"/>
      <c r="H20" s="16">
        <v>10.75</v>
      </c>
      <c r="I20" s="10"/>
      <c r="J20" s="10"/>
      <c r="K20" s="16">
        <v>10.75</v>
      </c>
      <c r="L20" s="7">
        <f t="shared" si="1"/>
        <v>0</v>
      </c>
      <c r="M20" s="7">
        <f t="shared" si="2"/>
        <v>0</v>
      </c>
      <c r="N20" s="7">
        <f t="shared" si="3"/>
        <v>0</v>
      </c>
      <c r="O20" s="7">
        <f t="shared" si="4"/>
        <v>0</v>
      </c>
      <c r="P20" s="19">
        <f t="shared" si="5"/>
        <v>0</v>
      </c>
    </row>
    <row r="21" spans="1:16">
      <c r="A21" s="16">
        <v>11.25</v>
      </c>
      <c r="B21" s="39"/>
      <c r="C21" s="39"/>
      <c r="D21" s="39"/>
      <c r="E21" s="39"/>
      <c r="F21" s="18">
        <f t="shared" si="0"/>
        <v>0</v>
      </c>
      <c r="G21" s="7"/>
      <c r="H21" s="16">
        <v>11.25</v>
      </c>
      <c r="I21" s="10"/>
      <c r="J21" s="10"/>
      <c r="K21" s="16">
        <v>11.25</v>
      </c>
      <c r="L21" s="7">
        <f t="shared" si="1"/>
        <v>0</v>
      </c>
      <c r="M21" s="7">
        <f t="shared" si="2"/>
        <v>0</v>
      </c>
      <c r="N21" s="7">
        <f t="shared" si="3"/>
        <v>0</v>
      </c>
      <c r="O21" s="7">
        <f t="shared" si="4"/>
        <v>0</v>
      </c>
      <c r="P21" s="19">
        <f t="shared" si="5"/>
        <v>0</v>
      </c>
    </row>
    <row r="22" spans="1:16">
      <c r="A22" s="16">
        <v>11.75</v>
      </c>
      <c r="B22" s="39"/>
      <c r="C22" s="39"/>
      <c r="D22" s="39"/>
      <c r="E22" s="39"/>
      <c r="F22" s="18">
        <f t="shared" si="0"/>
        <v>0</v>
      </c>
      <c r="G22" s="10"/>
      <c r="H22" s="16">
        <v>11.75</v>
      </c>
      <c r="I22" s="10"/>
      <c r="J22" s="10"/>
      <c r="K22" s="16">
        <v>11.75</v>
      </c>
      <c r="L22" s="7">
        <f t="shared" si="1"/>
        <v>0</v>
      </c>
      <c r="M22" s="7">
        <f t="shared" si="2"/>
        <v>0</v>
      </c>
      <c r="N22" s="7">
        <f t="shared" si="3"/>
        <v>0</v>
      </c>
      <c r="O22" s="7">
        <f t="shared" si="4"/>
        <v>0</v>
      </c>
      <c r="P22" s="19">
        <f t="shared" si="5"/>
        <v>0</v>
      </c>
    </row>
    <row r="23" spans="1:16">
      <c r="A23" s="16">
        <v>12.25</v>
      </c>
      <c r="B23" s="39"/>
      <c r="C23" s="39"/>
      <c r="D23" s="39"/>
      <c r="E23" s="39"/>
      <c r="F23" s="18">
        <f t="shared" si="0"/>
        <v>0</v>
      </c>
      <c r="G23" s="10"/>
      <c r="H23" s="16">
        <v>12.25</v>
      </c>
      <c r="I23" s="10"/>
      <c r="J23" s="10"/>
      <c r="K23" s="16">
        <v>12.25</v>
      </c>
      <c r="L23" s="7">
        <f t="shared" si="1"/>
        <v>0</v>
      </c>
      <c r="M23" s="7">
        <f t="shared" si="2"/>
        <v>0</v>
      </c>
      <c r="N23" s="7">
        <f t="shared" si="3"/>
        <v>0</v>
      </c>
      <c r="O23" s="7">
        <f t="shared" si="4"/>
        <v>0</v>
      </c>
      <c r="P23" s="19">
        <f t="shared" si="5"/>
        <v>0</v>
      </c>
    </row>
    <row r="24" spans="1:16">
      <c r="A24" s="16">
        <v>12.75</v>
      </c>
      <c r="B24" s="39"/>
      <c r="C24" s="39"/>
      <c r="D24" s="39"/>
      <c r="E24" s="39"/>
      <c r="F24" s="18">
        <f t="shared" si="0"/>
        <v>0</v>
      </c>
      <c r="G24" s="10"/>
      <c r="H24" s="16">
        <v>12.75</v>
      </c>
      <c r="I24" s="10"/>
      <c r="J24" s="10"/>
      <c r="K24" s="16">
        <v>12.75</v>
      </c>
      <c r="L24" s="7">
        <f t="shared" si="1"/>
        <v>0</v>
      </c>
      <c r="M24" s="7">
        <f t="shared" si="2"/>
        <v>0</v>
      </c>
      <c r="N24" s="7">
        <f t="shared" si="3"/>
        <v>0</v>
      </c>
      <c r="O24" s="7">
        <f t="shared" si="4"/>
        <v>0</v>
      </c>
      <c r="P24" s="19">
        <f t="shared" si="5"/>
        <v>0</v>
      </c>
    </row>
    <row r="25" spans="1:16">
      <c r="A25" s="16">
        <v>13.25</v>
      </c>
      <c r="B25" s="39"/>
      <c r="C25" s="39"/>
      <c r="D25" s="39"/>
      <c r="E25" s="39"/>
      <c r="F25" s="18">
        <f t="shared" si="0"/>
        <v>0</v>
      </c>
      <c r="G25" s="10"/>
      <c r="H25" s="16">
        <v>13.25</v>
      </c>
      <c r="I25" s="10"/>
      <c r="J25" s="10"/>
      <c r="K25" s="16">
        <v>13.25</v>
      </c>
      <c r="L25" s="7">
        <f t="shared" si="1"/>
        <v>0</v>
      </c>
      <c r="M25" s="7">
        <f t="shared" si="2"/>
        <v>0</v>
      </c>
      <c r="N25" s="7">
        <f t="shared" si="3"/>
        <v>0</v>
      </c>
      <c r="O25" s="7">
        <f t="shared" si="4"/>
        <v>0</v>
      </c>
      <c r="P25" s="19">
        <f t="shared" si="5"/>
        <v>0</v>
      </c>
    </row>
    <row r="26" spans="1:16">
      <c r="A26" s="16">
        <v>13.75</v>
      </c>
      <c r="B26" s="39"/>
      <c r="C26" s="39"/>
      <c r="D26" s="39"/>
      <c r="E26" s="39"/>
      <c r="F26" s="18">
        <f t="shared" si="0"/>
        <v>0</v>
      </c>
      <c r="G26" s="10"/>
      <c r="H26" s="16">
        <v>13.75</v>
      </c>
      <c r="I26" s="10"/>
      <c r="J26" s="10"/>
      <c r="K26" s="16">
        <v>13.75</v>
      </c>
      <c r="L26" s="7">
        <f t="shared" si="1"/>
        <v>0</v>
      </c>
      <c r="M26" s="7">
        <f t="shared" si="2"/>
        <v>0</v>
      </c>
      <c r="N26" s="7">
        <f t="shared" si="3"/>
        <v>0</v>
      </c>
      <c r="O26" s="7">
        <f t="shared" si="4"/>
        <v>0</v>
      </c>
      <c r="P26" s="19">
        <f t="shared" si="5"/>
        <v>0</v>
      </c>
    </row>
    <row r="27" spans="1:16">
      <c r="A27" s="16">
        <v>14.25</v>
      </c>
      <c r="B27" s="39"/>
      <c r="C27" s="39"/>
      <c r="D27" s="39"/>
      <c r="E27" s="39"/>
      <c r="F27" s="18">
        <f t="shared" si="0"/>
        <v>0</v>
      </c>
      <c r="G27" s="10"/>
      <c r="H27" s="16">
        <v>14.25</v>
      </c>
      <c r="I27" s="10"/>
      <c r="J27" s="10"/>
      <c r="K27" s="16">
        <v>14.25</v>
      </c>
      <c r="L27" s="7">
        <f t="shared" si="1"/>
        <v>0</v>
      </c>
      <c r="M27" s="7">
        <f t="shared" si="2"/>
        <v>0</v>
      </c>
      <c r="N27" s="7">
        <f t="shared" si="3"/>
        <v>0</v>
      </c>
      <c r="O27" s="7">
        <f t="shared" si="4"/>
        <v>0</v>
      </c>
      <c r="P27" s="19">
        <f t="shared" si="5"/>
        <v>0</v>
      </c>
    </row>
    <row r="28" spans="1:16">
      <c r="A28" s="16">
        <v>14.75</v>
      </c>
      <c r="B28" s="39"/>
      <c r="C28" s="39"/>
      <c r="D28" s="39"/>
      <c r="E28" s="39"/>
      <c r="F28" s="18">
        <f t="shared" si="0"/>
        <v>0</v>
      </c>
      <c r="G28" s="7"/>
      <c r="H28" s="16">
        <v>14.75</v>
      </c>
      <c r="I28" s="10"/>
      <c r="J28" s="10"/>
      <c r="K28" s="16">
        <v>14.75</v>
      </c>
      <c r="L28" s="7">
        <f t="shared" si="1"/>
        <v>0</v>
      </c>
      <c r="M28" s="7">
        <f t="shared" si="2"/>
        <v>0</v>
      </c>
      <c r="N28" s="7">
        <f t="shared" si="3"/>
        <v>0</v>
      </c>
      <c r="O28" s="7">
        <f t="shared" si="4"/>
        <v>0</v>
      </c>
      <c r="P28" s="19">
        <f t="shared" si="5"/>
        <v>0</v>
      </c>
    </row>
    <row r="29" spans="1:16">
      <c r="A29" s="16">
        <v>15.25</v>
      </c>
      <c r="B29" s="39"/>
      <c r="C29" s="39"/>
      <c r="D29" s="39"/>
      <c r="E29" s="39"/>
      <c r="F29" s="18">
        <f t="shared" si="0"/>
        <v>0</v>
      </c>
      <c r="G29" s="7"/>
      <c r="H29" s="16">
        <v>15.25</v>
      </c>
      <c r="I29" s="10"/>
      <c r="J29" s="10"/>
      <c r="K29" s="16">
        <v>15.25</v>
      </c>
      <c r="L29" s="7">
        <f t="shared" si="1"/>
        <v>0</v>
      </c>
      <c r="M29" s="7">
        <f t="shared" si="2"/>
        <v>0</v>
      </c>
      <c r="N29" s="7">
        <f t="shared" si="3"/>
        <v>0</v>
      </c>
      <c r="O29" s="7">
        <f t="shared" si="4"/>
        <v>0</v>
      </c>
      <c r="P29" s="19">
        <f t="shared" si="5"/>
        <v>0</v>
      </c>
    </row>
    <row r="30" spans="1:16">
      <c r="A30" s="16">
        <v>15.75</v>
      </c>
      <c r="B30" s="39"/>
      <c r="C30" s="39"/>
      <c r="D30" s="39"/>
      <c r="E30" s="39"/>
      <c r="F30" s="18">
        <f t="shared" si="0"/>
        <v>0</v>
      </c>
      <c r="G30" s="7"/>
      <c r="H30" s="16">
        <v>15.75</v>
      </c>
      <c r="I30" s="10"/>
      <c r="J30" s="10"/>
      <c r="K30" s="16">
        <v>15.75</v>
      </c>
      <c r="L30" s="7">
        <f t="shared" si="1"/>
        <v>0</v>
      </c>
      <c r="M30" s="7">
        <f t="shared" si="2"/>
        <v>0</v>
      </c>
      <c r="N30" s="7">
        <f t="shared" si="3"/>
        <v>0</v>
      </c>
      <c r="O30" s="7">
        <f t="shared" si="4"/>
        <v>0</v>
      </c>
      <c r="P30" s="19">
        <f t="shared" si="5"/>
        <v>0</v>
      </c>
    </row>
    <row r="31" spans="1:16">
      <c r="A31" s="16">
        <v>16.25</v>
      </c>
      <c r="B31" s="39"/>
      <c r="C31" s="39"/>
      <c r="D31" s="39"/>
      <c r="E31" s="39"/>
      <c r="F31" s="18">
        <f t="shared" si="0"/>
        <v>0</v>
      </c>
      <c r="G31" s="7"/>
      <c r="H31" s="16">
        <v>16.25</v>
      </c>
      <c r="I31" s="10"/>
      <c r="J31" s="10"/>
      <c r="K31" s="16">
        <v>16.25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7">
        <f t="shared" si="4"/>
        <v>0</v>
      </c>
      <c r="P31" s="19">
        <f t="shared" si="5"/>
        <v>0</v>
      </c>
    </row>
    <row r="32" spans="1:16">
      <c r="A32" s="16">
        <v>16.75</v>
      </c>
      <c r="B32" s="39"/>
      <c r="C32" s="39"/>
      <c r="D32" s="39"/>
      <c r="E32" s="39"/>
      <c r="F32" s="18">
        <f t="shared" si="0"/>
        <v>0</v>
      </c>
      <c r="G32" s="7"/>
      <c r="H32" s="16">
        <v>16.75</v>
      </c>
      <c r="I32" s="10"/>
      <c r="J32" s="21"/>
      <c r="K32" s="16">
        <v>16.75</v>
      </c>
      <c r="L32" s="7">
        <f t="shared" si="1"/>
        <v>0</v>
      </c>
      <c r="M32" s="7">
        <f t="shared" si="2"/>
        <v>0</v>
      </c>
      <c r="N32" s="7">
        <f t="shared" si="3"/>
        <v>0</v>
      </c>
      <c r="O32" s="7">
        <f t="shared" si="4"/>
        <v>0</v>
      </c>
      <c r="P32" s="19">
        <f t="shared" si="5"/>
        <v>0</v>
      </c>
    </row>
    <row r="33" spans="1:16">
      <c r="A33" s="16">
        <v>17.25</v>
      </c>
      <c r="B33" s="39"/>
      <c r="C33" s="39"/>
      <c r="D33" s="39"/>
      <c r="E33" s="39"/>
      <c r="F33" s="18">
        <f t="shared" si="0"/>
        <v>0</v>
      </c>
      <c r="G33" s="7"/>
      <c r="H33" s="16">
        <v>17.25</v>
      </c>
      <c r="I33" s="10"/>
      <c r="J33" s="21"/>
      <c r="K33" s="16">
        <v>17.25</v>
      </c>
      <c r="L33" s="7">
        <f t="shared" si="1"/>
        <v>0</v>
      </c>
      <c r="M33" s="7">
        <f t="shared" si="2"/>
        <v>0</v>
      </c>
      <c r="N33" s="7">
        <f t="shared" si="3"/>
        <v>0</v>
      </c>
      <c r="O33" s="7">
        <f t="shared" si="4"/>
        <v>0</v>
      </c>
      <c r="P33" s="19">
        <f t="shared" si="5"/>
        <v>0</v>
      </c>
    </row>
    <row r="34" spans="1:16">
      <c r="A34" s="16">
        <v>17.75</v>
      </c>
      <c r="B34" s="39"/>
      <c r="C34" s="39"/>
      <c r="D34" s="39"/>
      <c r="E34" s="39"/>
      <c r="F34" s="18">
        <f t="shared" si="0"/>
        <v>0</v>
      </c>
      <c r="G34" s="7"/>
      <c r="H34" s="16">
        <v>17.75</v>
      </c>
      <c r="I34" s="10"/>
      <c r="J34" s="21"/>
      <c r="K34" s="16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</row>
    <row r="35" spans="1:16">
      <c r="A35" s="16">
        <v>18.25</v>
      </c>
      <c r="B35" s="39"/>
      <c r="C35" s="39"/>
      <c r="D35" s="39"/>
      <c r="E35" s="39"/>
      <c r="F35" s="18">
        <f t="shared" si="0"/>
        <v>0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/>
      <c r="C36" s="39"/>
      <c r="D36" s="39"/>
      <c r="E36" s="39"/>
      <c r="F36" s="18">
        <f t="shared" si="0"/>
        <v>0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/>
      <c r="C37" s="39"/>
      <c r="D37" s="39"/>
      <c r="E37" s="39"/>
      <c r="F37" s="18">
        <f t="shared" si="0"/>
        <v>0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39"/>
      <c r="C38" s="39"/>
      <c r="D38" s="39"/>
      <c r="E38" s="39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39"/>
      <c r="C39" s="39"/>
      <c r="D39" s="39"/>
      <c r="E39" s="39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39"/>
      <c r="C40" s="39"/>
      <c r="D40" s="39"/>
      <c r="E40" s="39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39"/>
      <c r="C41" s="39"/>
      <c r="D41" s="39"/>
      <c r="E41" s="39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39"/>
      <c r="C42" s="39"/>
      <c r="D42" s="39"/>
      <c r="E42" s="39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0</v>
      </c>
      <c r="C43" s="23">
        <f>SUM(C6:C42)</f>
        <v>0</v>
      </c>
      <c r="D43" s="23">
        <f>SUM(D6:D42)</f>
        <v>0</v>
      </c>
      <c r="E43" s="23">
        <f>SUM(E6:E42)</f>
        <v>0</v>
      </c>
      <c r="F43" s="23">
        <f>SUM(F6:F42)</f>
        <v>0</v>
      </c>
      <c r="G43" s="24"/>
      <c r="H43" s="22" t="s">
        <v>7</v>
      </c>
      <c r="I43" s="10">
        <f>SUM(I6:I42)</f>
        <v>0</v>
      </c>
      <c r="J43" s="7"/>
      <c r="K43" s="22" t="s">
        <v>7</v>
      </c>
      <c r="L43" s="23">
        <f>SUM(L6:L42)</f>
        <v>0</v>
      </c>
      <c r="M43" s="23">
        <f>SUM(M6:M42)</f>
        <v>0</v>
      </c>
      <c r="N43" s="23">
        <f>SUM(N6:N42)</f>
        <v>0</v>
      </c>
      <c r="O43" s="23">
        <f>SUM(O6:O42)</f>
        <v>0</v>
      </c>
      <c r="P43" s="23">
        <f>SUM(P6:P42)</f>
        <v>0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/>
      <c r="J49" s="27"/>
      <c r="K49" s="28"/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0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0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0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0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0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0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0</v>
      </c>
      <c r="G62" s="7"/>
      <c r="H62" s="16">
        <f t="shared" si="11"/>
        <v>0</v>
      </c>
      <c r="I62" s="7">
        <f t="shared" si="12"/>
        <v>0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0</v>
      </c>
      <c r="N62" s="9"/>
      <c r="O62" s="9"/>
      <c r="P62" s="9"/>
    </row>
    <row r="63" spans="1:16">
      <c r="A63" s="16">
        <v>9.25</v>
      </c>
      <c r="B63" s="7">
        <f t="shared" si="6"/>
        <v>0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0</v>
      </c>
      <c r="G63" s="7"/>
      <c r="H63" s="16">
        <f t="shared" si="11"/>
        <v>0</v>
      </c>
      <c r="I63" s="7">
        <f t="shared" si="12"/>
        <v>0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0</v>
      </c>
      <c r="N63" s="9"/>
      <c r="O63" s="9"/>
      <c r="P63" s="9"/>
    </row>
    <row r="64" spans="1:16">
      <c r="A64" s="16">
        <v>9.75</v>
      </c>
      <c r="B64" s="7">
        <f t="shared" si="6"/>
        <v>0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0</v>
      </c>
      <c r="G64" s="7"/>
      <c r="H64" s="16">
        <f t="shared" si="11"/>
        <v>0</v>
      </c>
      <c r="I64" s="7">
        <f t="shared" si="12"/>
        <v>0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0</v>
      </c>
      <c r="N64" s="9"/>
      <c r="O64" s="9"/>
      <c r="P64" s="9"/>
    </row>
    <row r="65" spans="1:16">
      <c r="A65" s="16">
        <v>10.25</v>
      </c>
      <c r="B65" s="7">
        <f t="shared" si="6"/>
        <v>0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0</v>
      </c>
      <c r="G65" s="7"/>
      <c r="H65" s="16">
        <f t="shared" si="11"/>
        <v>0</v>
      </c>
      <c r="I65" s="7">
        <f t="shared" si="12"/>
        <v>0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0</v>
      </c>
      <c r="N65" s="9"/>
      <c r="O65" s="9"/>
      <c r="P65" s="9"/>
    </row>
    <row r="66" spans="1:16">
      <c r="A66" s="16">
        <v>10.75</v>
      </c>
      <c r="B66" s="7">
        <f t="shared" si="6"/>
        <v>0</v>
      </c>
      <c r="C66" s="7">
        <f t="shared" si="7"/>
        <v>0</v>
      </c>
      <c r="D66" s="7">
        <f t="shared" si="8"/>
        <v>0</v>
      </c>
      <c r="E66" s="7">
        <f t="shared" si="9"/>
        <v>0</v>
      </c>
      <c r="F66" s="18">
        <f t="shared" si="10"/>
        <v>0</v>
      </c>
      <c r="G66" s="7"/>
      <c r="H66" s="16">
        <f t="shared" si="11"/>
        <v>0</v>
      </c>
      <c r="I66" s="7">
        <f t="shared" si="12"/>
        <v>0</v>
      </c>
      <c r="J66" s="7">
        <f t="shared" si="13"/>
        <v>0</v>
      </c>
      <c r="K66" s="7">
        <f t="shared" si="14"/>
        <v>0</v>
      </c>
      <c r="L66" s="7">
        <f t="shared" si="15"/>
        <v>0</v>
      </c>
      <c r="M66" s="30">
        <f t="shared" si="16"/>
        <v>0</v>
      </c>
      <c r="N66" s="9"/>
      <c r="O66" s="9"/>
      <c r="P66" s="9"/>
    </row>
    <row r="67" spans="1:16">
      <c r="A67" s="16">
        <v>11.25</v>
      </c>
      <c r="B67" s="7">
        <f t="shared" si="6"/>
        <v>0</v>
      </c>
      <c r="C67" s="7">
        <f t="shared" si="7"/>
        <v>0</v>
      </c>
      <c r="D67" s="7">
        <f t="shared" si="8"/>
        <v>0</v>
      </c>
      <c r="E67" s="7">
        <f t="shared" si="9"/>
        <v>0</v>
      </c>
      <c r="F67" s="18">
        <f t="shared" si="10"/>
        <v>0</v>
      </c>
      <c r="G67" s="7"/>
      <c r="H67" s="16">
        <f t="shared" si="11"/>
        <v>0</v>
      </c>
      <c r="I67" s="7">
        <f t="shared" si="12"/>
        <v>0</v>
      </c>
      <c r="J67" s="7">
        <f t="shared" si="13"/>
        <v>0</v>
      </c>
      <c r="K67" s="7">
        <f t="shared" si="14"/>
        <v>0</v>
      </c>
      <c r="L67" s="7">
        <f t="shared" si="15"/>
        <v>0</v>
      </c>
      <c r="M67" s="30">
        <f t="shared" si="16"/>
        <v>0</v>
      </c>
      <c r="N67" s="9"/>
      <c r="O67" s="9"/>
      <c r="P67" s="9"/>
    </row>
    <row r="68" spans="1:16">
      <c r="A68" s="16">
        <v>11.75</v>
      </c>
      <c r="B68" s="7">
        <f t="shared" si="6"/>
        <v>0</v>
      </c>
      <c r="C68" s="7">
        <f t="shared" si="7"/>
        <v>0</v>
      </c>
      <c r="D68" s="7">
        <f t="shared" si="8"/>
        <v>0</v>
      </c>
      <c r="E68" s="7">
        <f t="shared" si="9"/>
        <v>0</v>
      </c>
      <c r="F68" s="18">
        <f t="shared" si="10"/>
        <v>0</v>
      </c>
      <c r="G68" s="7"/>
      <c r="H68" s="16">
        <f t="shared" si="11"/>
        <v>0</v>
      </c>
      <c r="I68" s="7">
        <f t="shared" si="12"/>
        <v>0</v>
      </c>
      <c r="J68" s="7">
        <f t="shared" si="13"/>
        <v>0</v>
      </c>
      <c r="K68" s="7">
        <f t="shared" si="14"/>
        <v>0</v>
      </c>
      <c r="L68" s="7">
        <f t="shared" si="15"/>
        <v>0</v>
      </c>
      <c r="M68" s="30">
        <f t="shared" si="16"/>
        <v>0</v>
      </c>
      <c r="N68" s="9"/>
      <c r="O68" s="9"/>
      <c r="P68" s="9"/>
    </row>
    <row r="69" spans="1:16">
      <c r="A69" s="16">
        <v>12.25</v>
      </c>
      <c r="B69" s="7">
        <f t="shared" si="6"/>
        <v>0</v>
      </c>
      <c r="C69" s="7">
        <f t="shared" si="7"/>
        <v>0</v>
      </c>
      <c r="D69" s="7">
        <f t="shared" si="8"/>
        <v>0</v>
      </c>
      <c r="E69" s="7">
        <f t="shared" si="9"/>
        <v>0</v>
      </c>
      <c r="F69" s="18">
        <f t="shared" si="10"/>
        <v>0</v>
      </c>
      <c r="G69" s="7"/>
      <c r="H69" s="16">
        <f t="shared" si="11"/>
        <v>0</v>
      </c>
      <c r="I69" s="7">
        <f t="shared" si="12"/>
        <v>0</v>
      </c>
      <c r="J69" s="7">
        <f t="shared" si="13"/>
        <v>0</v>
      </c>
      <c r="K69" s="7">
        <f t="shared" si="14"/>
        <v>0</v>
      </c>
      <c r="L69" s="7">
        <f t="shared" si="15"/>
        <v>0</v>
      </c>
      <c r="M69" s="30">
        <f t="shared" si="16"/>
        <v>0</v>
      </c>
      <c r="N69" s="9"/>
      <c r="O69" s="9"/>
      <c r="P69" s="9"/>
    </row>
    <row r="70" spans="1:16">
      <c r="A70" s="16">
        <v>12.75</v>
      </c>
      <c r="B70" s="7">
        <f t="shared" si="6"/>
        <v>0</v>
      </c>
      <c r="C70" s="7">
        <f t="shared" si="7"/>
        <v>0</v>
      </c>
      <c r="D70" s="7">
        <f t="shared" si="8"/>
        <v>0</v>
      </c>
      <c r="E70" s="7">
        <f t="shared" si="9"/>
        <v>0</v>
      </c>
      <c r="F70" s="18">
        <f t="shared" si="10"/>
        <v>0</v>
      </c>
      <c r="G70" s="7"/>
      <c r="H70" s="16">
        <f t="shared" si="11"/>
        <v>0</v>
      </c>
      <c r="I70" s="7">
        <f t="shared" si="12"/>
        <v>0</v>
      </c>
      <c r="J70" s="7">
        <f t="shared" si="13"/>
        <v>0</v>
      </c>
      <c r="K70" s="7">
        <f t="shared" si="14"/>
        <v>0</v>
      </c>
      <c r="L70" s="7">
        <f t="shared" si="15"/>
        <v>0</v>
      </c>
      <c r="M70" s="30">
        <f t="shared" si="16"/>
        <v>0</v>
      </c>
      <c r="N70" s="9"/>
      <c r="O70" s="9"/>
      <c r="P70" s="9"/>
    </row>
    <row r="71" spans="1:16">
      <c r="A71" s="16">
        <v>13.25</v>
      </c>
      <c r="B71" s="7">
        <f t="shared" si="6"/>
        <v>0</v>
      </c>
      <c r="C71" s="7">
        <f t="shared" si="7"/>
        <v>0</v>
      </c>
      <c r="D71" s="7">
        <f t="shared" si="8"/>
        <v>0</v>
      </c>
      <c r="E71" s="7">
        <f t="shared" si="9"/>
        <v>0</v>
      </c>
      <c r="F71" s="18">
        <f t="shared" si="10"/>
        <v>0</v>
      </c>
      <c r="G71" s="7"/>
      <c r="H71" s="16">
        <f t="shared" si="11"/>
        <v>0</v>
      </c>
      <c r="I71" s="7">
        <f t="shared" si="12"/>
        <v>0</v>
      </c>
      <c r="J71" s="7">
        <f t="shared" si="13"/>
        <v>0</v>
      </c>
      <c r="K71" s="7">
        <f t="shared" si="14"/>
        <v>0</v>
      </c>
      <c r="L71" s="7">
        <f t="shared" si="15"/>
        <v>0</v>
      </c>
      <c r="M71" s="30">
        <f t="shared" si="16"/>
        <v>0</v>
      </c>
      <c r="N71" s="9"/>
      <c r="O71" s="9"/>
      <c r="P71" s="9"/>
    </row>
    <row r="72" spans="1:16">
      <c r="A72" s="16">
        <v>13.75</v>
      </c>
      <c r="B72" s="7">
        <f t="shared" si="6"/>
        <v>0</v>
      </c>
      <c r="C72" s="7">
        <f t="shared" si="7"/>
        <v>0</v>
      </c>
      <c r="D72" s="7">
        <f t="shared" si="8"/>
        <v>0</v>
      </c>
      <c r="E72" s="7">
        <f t="shared" si="9"/>
        <v>0</v>
      </c>
      <c r="F72" s="18">
        <f t="shared" si="10"/>
        <v>0</v>
      </c>
      <c r="G72" s="7"/>
      <c r="H72" s="16">
        <f t="shared" si="11"/>
        <v>0</v>
      </c>
      <c r="I72" s="7">
        <f t="shared" si="12"/>
        <v>0</v>
      </c>
      <c r="J72" s="7">
        <f t="shared" si="13"/>
        <v>0</v>
      </c>
      <c r="K72" s="7">
        <f t="shared" si="14"/>
        <v>0</v>
      </c>
      <c r="L72" s="7">
        <f t="shared" si="15"/>
        <v>0</v>
      </c>
      <c r="M72" s="30">
        <f t="shared" si="16"/>
        <v>0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0</v>
      </c>
      <c r="D73" s="7">
        <f t="shared" si="8"/>
        <v>0</v>
      </c>
      <c r="E73" s="7">
        <f t="shared" si="9"/>
        <v>0</v>
      </c>
      <c r="F73" s="18">
        <f t="shared" si="10"/>
        <v>0</v>
      </c>
      <c r="G73" s="7"/>
      <c r="H73" s="16">
        <f t="shared" si="11"/>
        <v>0</v>
      </c>
      <c r="I73" s="7">
        <f t="shared" si="12"/>
        <v>0</v>
      </c>
      <c r="J73" s="7">
        <f t="shared" si="13"/>
        <v>0</v>
      </c>
      <c r="K73" s="7">
        <f t="shared" si="14"/>
        <v>0</v>
      </c>
      <c r="L73" s="7">
        <f t="shared" si="15"/>
        <v>0</v>
      </c>
      <c r="M73" s="30">
        <f t="shared" si="16"/>
        <v>0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0</v>
      </c>
      <c r="D74" s="7">
        <f t="shared" si="8"/>
        <v>0</v>
      </c>
      <c r="E74" s="7">
        <f t="shared" si="9"/>
        <v>0</v>
      </c>
      <c r="F74" s="18">
        <f t="shared" si="10"/>
        <v>0</v>
      </c>
      <c r="G74" s="7"/>
      <c r="H74" s="16">
        <f t="shared" si="11"/>
        <v>0</v>
      </c>
      <c r="I74" s="7">
        <f t="shared" si="12"/>
        <v>0</v>
      </c>
      <c r="J74" s="7">
        <f t="shared" si="13"/>
        <v>0</v>
      </c>
      <c r="K74" s="7">
        <f t="shared" si="14"/>
        <v>0</v>
      </c>
      <c r="L74" s="7">
        <f t="shared" si="15"/>
        <v>0</v>
      </c>
      <c r="M74" s="30">
        <f t="shared" si="16"/>
        <v>0</v>
      </c>
      <c r="N74" s="9"/>
      <c r="O74" s="9"/>
      <c r="P74" s="9"/>
    </row>
    <row r="75" spans="1:16">
      <c r="A75" s="16">
        <v>15.25</v>
      </c>
      <c r="B75" s="7">
        <f t="shared" si="6"/>
        <v>0</v>
      </c>
      <c r="C75" s="7">
        <f t="shared" si="7"/>
        <v>0</v>
      </c>
      <c r="D75" s="7">
        <f t="shared" si="8"/>
        <v>0</v>
      </c>
      <c r="E75" s="7">
        <f t="shared" si="9"/>
        <v>0</v>
      </c>
      <c r="F75" s="18">
        <f t="shared" si="10"/>
        <v>0</v>
      </c>
      <c r="G75" s="7"/>
      <c r="H75" s="16">
        <f t="shared" si="11"/>
        <v>0</v>
      </c>
      <c r="I75" s="7">
        <f t="shared" si="12"/>
        <v>0</v>
      </c>
      <c r="J75" s="7">
        <f t="shared" si="13"/>
        <v>0</v>
      </c>
      <c r="K75" s="7">
        <f t="shared" si="14"/>
        <v>0</v>
      </c>
      <c r="L75" s="7">
        <f t="shared" si="15"/>
        <v>0</v>
      </c>
      <c r="M75" s="30">
        <f t="shared" si="16"/>
        <v>0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0</v>
      </c>
      <c r="D76" s="7">
        <f t="shared" si="8"/>
        <v>0</v>
      </c>
      <c r="E76" s="7">
        <f t="shared" si="9"/>
        <v>0</v>
      </c>
      <c r="F76" s="18">
        <f t="shared" si="10"/>
        <v>0</v>
      </c>
      <c r="G76" s="7"/>
      <c r="H76" s="16">
        <f t="shared" si="11"/>
        <v>0</v>
      </c>
      <c r="I76" s="7">
        <f t="shared" si="12"/>
        <v>0</v>
      </c>
      <c r="J76" s="7">
        <f t="shared" si="13"/>
        <v>0</v>
      </c>
      <c r="K76" s="7">
        <f t="shared" si="14"/>
        <v>0</v>
      </c>
      <c r="L76" s="7">
        <f t="shared" si="15"/>
        <v>0</v>
      </c>
      <c r="M76" s="30">
        <f t="shared" si="16"/>
        <v>0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0</v>
      </c>
      <c r="D77" s="7">
        <f t="shared" si="8"/>
        <v>0</v>
      </c>
      <c r="E77" s="7">
        <f t="shared" si="9"/>
        <v>0</v>
      </c>
      <c r="F77" s="18">
        <f t="shared" si="10"/>
        <v>0</v>
      </c>
      <c r="G77" s="7"/>
      <c r="H77" s="16">
        <f t="shared" si="11"/>
        <v>0</v>
      </c>
      <c r="I77" s="7">
        <f t="shared" si="12"/>
        <v>0</v>
      </c>
      <c r="J77" s="7">
        <f t="shared" si="13"/>
        <v>0</v>
      </c>
      <c r="K77" s="7">
        <f t="shared" si="14"/>
        <v>0</v>
      </c>
      <c r="L77" s="7">
        <f t="shared" si="15"/>
        <v>0</v>
      </c>
      <c r="M77" s="30">
        <f t="shared" si="16"/>
        <v>0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0</v>
      </c>
      <c r="D78" s="7">
        <f t="shared" si="8"/>
        <v>0</v>
      </c>
      <c r="E78" s="7">
        <f t="shared" si="9"/>
        <v>0</v>
      </c>
      <c r="F78" s="18">
        <f t="shared" si="10"/>
        <v>0</v>
      </c>
      <c r="G78" s="7"/>
      <c r="H78" s="16">
        <f t="shared" si="11"/>
        <v>0</v>
      </c>
      <c r="I78" s="7">
        <f t="shared" si="12"/>
        <v>0</v>
      </c>
      <c r="J78" s="7">
        <f t="shared" si="13"/>
        <v>0</v>
      </c>
      <c r="K78" s="7">
        <f t="shared" si="14"/>
        <v>0</v>
      </c>
      <c r="L78" s="7">
        <f t="shared" si="15"/>
        <v>0</v>
      </c>
      <c r="M78" s="30">
        <f t="shared" si="16"/>
        <v>0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0</v>
      </c>
      <c r="D79" s="7">
        <f t="shared" si="8"/>
        <v>0</v>
      </c>
      <c r="E79" s="7">
        <f t="shared" si="9"/>
        <v>0</v>
      </c>
      <c r="F79" s="18">
        <f t="shared" si="10"/>
        <v>0</v>
      </c>
      <c r="G79" s="7"/>
      <c r="H79" s="16">
        <f t="shared" si="11"/>
        <v>0</v>
      </c>
      <c r="I79" s="7">
        <f t="shared" si="12"/>
        <v>0</v>
      </c>
      <c r="J79" s="7">
        <f t="shared" si="13"/>
        <v>0</v>
      </c>
      <c r="K79" s="7">
        <f t="shared" si="14"/>
        <v>0</v>
      </c>
      <c r="L79" s="7">
        <f t="shared" si="15"/>
        <v>0</v>
      </c>
      <c r="M79" s="30">
        <f t="shared" si="16"/>
        <v>0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0</v>
      </c>
      <c r="D80" s="7">
        <f t="shared" si="8"/>
        <v>0</v>
      </c>
      <c r="E80" s="7">
        <f t="shared" si="9"/>
        <v>0</v>
      </c>
      <c r="F80" s="18">
        <f t="shared" si="10"/>
        <v>0</v>
      </c>
      <c r="G80" s="7"/>
      <c r="H80" s="16">
        <f t="shared" si="11"/>
        <v>0</v>
      </c>
      <c r="I80" s="7">
        <f t="shared" si="12"/>
        <v>0</v>
      </c>
      <c r="J80" s="7">
        <f t="shared" si="13"/>
        <v>0</v>
      </c>
      <c r="K80" s="7">
        <f t="shared" si="14"/>
        <v>0</v>
      </c>
      <c r="L80" s="7">
        <f t="shared" si="15"/>
        <v>0</v>
      </c>
      <c r="M80" s="30">
        <f t="shared" si="16"/>
        <v>0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0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0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0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0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0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0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0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0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0</v>
      </c>
      <c r="C89" s="23">
        <f>SUM(C52:C83)</f>
        <v>0</v>
      </c>
      <c r="D89" s="23">
        <f>SUM(D52:D83)</f>
        <v>0</v>
      </c>
      <c r="E89" s="23">
        <f>SUM(E52:E83)</f>
        <v>0</v>
      </c>
      <c r="F89" s="23">
        <f>SUM(F52:F83)</f>
        <v>0</v>
      </c>
      <c r="G89" s="18"/>
      <c r="H89" s="22" t="s">
        <v>7</v>
      </c>
      <c r="I89" s="23">
        <f>SUM(I52:I88)</f>
        <v>0</v>
      </c>
      <c r="J89" s="23">
        <f>SUM(J52:J88)</f>
        <v>0</v>
      </c>
      <c r="K89" s="23">
        <f>SUM(K52:K88)</f>
        <v>0</v>
      </c>
      <c r="L89" s="23">
        <f>SUM(L52:L88)</f>
        <v>0</v>
      </c>
      <c r="M89" s="23">
        <f>SUM(M52:M88)</f>
        <v>0</v>
      </c>
      <c r="N89" s="9"/>
      <c r="O89" s="9"/>
      <c r="P89" s="9"/>
    </row>
    <row r="90" spans="1:16">
      <c r="A90" s="12" t="s">
        <v>13</v>
      </c>
      <c r="B90" s="31">
        <f>IF(L43&gt;0,B89/L43,0)</f>
        <v>0</v>
      </c>
      <c r="C90" s="31">
        <f>IF(M43&gt;0,C89/M43,0)</f>
        <v>0</v>
      </c>
      <c r="D90" s="31">
        <f>IF(N43&gt;0,D89/N43,0)</f>
        <v>0</v>
      </c>
      <c r="E90" s="31">
        <f>IF(O43&gt;0,E89/O43,0)</f>
        <v>0</v>
      </c>
      <c r="F90" s="31">
        <f>IF(P43&gt;0,F89/P43,0)</f>
        <v>0</v>
      </c>
      <c r="G90" s="18"/>
      <c r="H90" s="12" t="s">
        <v>13</v>
      </c>
      <c r="I90" s="31">
        <f>IF(L43&gt;0,I89/L43,0)</f>
        <v>0</v>
      </c>
      <c r="J90" s="31">
        <f>IF(M43&gt;0,J89/M43,0)</f>
        <v>0</v>
      </c>
      <c r="K90" s="31">
        <f>IF(N43&gt;0,K89/N43,0)</f>
        <v>0</v>
      </c>
      <c r="L90" s="31">
        <f>IF(O43&gt;0,L89/O43,0)</f>
        <v>0</v>
      </c>
      <c r="M90" s="31">
        <f>IF(P43&gt;0,M89/P43,0)</f>
        <v>0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0</v>
      </c>
      <c r="C102" s="35">
        <f>$B$90</f>
        <v>0</v>
      </c>
      <c r="D102" s="35">
        <f>$I$90</f>
        <v>0</v>
      </c>
      <c r="E102" s="34">
        <f>B102*D102</f>
        <v>0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0</v>
      </c>
      <c r="C103" s="35">
        <f>$C$90</f>
        <v>0</v>
      </c>
      <c r="D103" s="35">
        <f>$J$90</f>
        <v>0</v>
      </c>
      <c r="E103" s="34">
        <f>B103*D103</f>
        <v>0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0</v>
      </c>
      <c r="C104" s="35">
        <f>$D$90</f>
        <v>0</v>
      </c>
      <c r="D104" s="35">
        <f>$K$90</f>
        <v>0</v>
      </c>
      <c r="E104" s="34">
        <f>B104*D104</f>
        <v>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0</v>
      </c>
      <c r="C106" s="35">
        <f>$F$90</f>
        <v>0</v>
      </c>
      <c r="D106" s="35">
        <f>$M$90</f>
        <v>0</v>
      </c>
      <c r="E106" s="34">
        <f>SUM(E102:E105)</f>
        <v>0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0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 t="str">
        <f>IF(E106&gt;0,$I$2/E106,"")</f>
        <v/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21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1719503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 s="10"/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 s="10"/>
      <c r="J16" s="10"/>
      <c r="K16" s="16">
        <v>8.75</v>
      </c>
      <c r="L16" s="7">
        <f t="shared" si="1"/>
        <v>0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0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 s="10"/>
      <c r="J17" s="10"/>
      <c r="K17" s="16">
        <v>9.25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0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 s="10"/>
      <c r="J18" s="10"/>
      <c r="K18" s="16">
        <v>9.75</v>
      </c>
      <c r="L18" s="7">
        <f t="shared" si="1"/>
        <v>0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0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 s="10"/>
      <c r="J19" s="10"/>
      <c r="K19" s="16">
        <v>10.25</v>
      </c>
      <c r="L19" s="7">
        <f t="shared" si="1"/>
        <v>0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0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 s="10"/>
      <c r="J20" s="10"/>
      <c r="K20" s="16">
        <v>10.75</v>
      </c>
      <c r="L20" s="7">
        <f t="shared" si="1"/>
        <v>0</v>
      </c>
      <c r="M20" s="7">
        <f t="shared" si="2"/>
        <v>0</v>
      </c>
      <c r="N20" s="7">
        <f t="shared" si="3"/>
        <v>0</v>
      </c>
      <c r="O20" s="7">
        <f t="shared" si="4"/>
        <v>0</v>
      </c>
      <c r="P20" s="19">
        <f t="shared" si="5"/>
        <v>0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 s="10"/>
      <c r="J21" s="10"/>
      <c r="K21" s="16">
        <v>11.25</v>
      </c>
      <c r="L21" s="7">
        <f t="shared" si="1"/>
        <v>0</v>
      </c>
      <c r="M21" s="7">
        <f t="shared" si="2"/>
        <v>0</v>
      </c>
      <c r="N21" s="7">
        <f t="shared" si="3"/>
        <v>0</v>
      </c>
      <c r="O21" s="7">
        <f t="shared" si="4"/>
        <v>0</v>
      </c>
      <c r="P21" s="19">
        <f t="shared" si="5"/>
        <v>0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 s="10"/>
      <c r="J22" s="10"/>
      <c r="K22" s="16">
        <v>11.75</v>
      </c>
      <c r="L22" s="7">
        <f t="shared" si="1"/>
        <v>0</v>
      </c>
      <c r="M22" s="7">
        <f t="shared" si="2"/>
        <v>0</v>
      </c>
      <c r="N22" s="7">
        <f t="shared" si="3"/>
        <v>0</v>
      </c>
      <c r="O22" s="7">
        <f t="shared" si="4"/>
        <v>0</v>
      </c>
      <c r="P22" s="19">
        <f t="shared" si="5"/>
        <v>0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 s="10"/>
      <c r="J23" s="10"/>
      <c r="K23" s="16">
        <v>12.25</v>
      </c>
      <c r="L23" s="7">
        <f t="shared" si="1"/>
        <v>0</v>
      </c>
      <c r="M23" s="7">
        <f t="shared" si="2"/>
        <v>0</v>
      </c>
      <c r="N23" s="7">
        <f t="shared" si="3"/>
        <v>0</v>
      </c>
      <c r="O23" s="7">
        <f t="shared" si="4"/>
        <v>0</v>
      </c>
      <c r="P23" s="19">
        <f t="shared" si="5"/>
        <v>0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 s="10"/>
      <c r="J24" s="10"/>
      <c r="K24" s="16">
        <v>12.75</v>
      </c>
      <c r="L24" s="7">
        <f t="shared" si="1"/>
        <v>0</v>
      </c>
      <c r="M24" s="7">
        <f t="shared" si="2"/>
        <v>0</v>
      </c>
      <c r="N24" s="7">
        <f t="shared" si="3"/>
        <v>0</v>
      </c>
      <c r="O24" s="7">
        <f t="shared" si="4"/>
        <v>0</v>
      </c>
      <c r="P24" s="19">
        <f t="shared" si="5"/>
        <v>0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 s="10"/>
      <c r="J25" s="10"/>
      <c r="K25" s="16">
        <v>13.25</v>
      </c>
      <c r="L25" s="7">
        <f t="shared" si="1"/>
        <v>0</v>
      </c>
      <c r="M25" s="7">
        <f t="shared" si="2"/>
        <v>0</v>
      </c>
      <c r="N25" s="7">
        <f t="shared" si="3"/>
        <v>0</v>
      </c>
      <c r="O25" s="7">
        <f t="shared" si="4"/>
        <v>0</v>
      </c>
      <c r="P25" s="19">
        <f t="shared" si="5"/>
        <v>0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 s="10"/>
      <c r="J26" s="10"/>
      <c r="K26" s="16">
        <v>13.75</v>
      </c>
      <c r="L26" s="7">
        <f t="shared" si="1"/>
        <v>0</v>
      </c>
      <c r="M26" s="7">
        <f t="shared" si="2"/>
        <v>0</v>
      </c>
      <c r="N26" s="7">
        <f t="shared" si="3"/>
        <v>0</v>
      </c>
      <c r="O26" s="7">
        <f t="shared" si="4"/>
        <v>0</v>
      </c>
      <c r="P26" s="19">
        <f t="shared" si="5"/>
        <v>0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>
        <v>1707881</v>
      </c>
      <c r="J27" s="10"/>
      <c r="K27" s="16">
        <v>14.25</v>
      </c>
      <c r="L27" s="7">
        <f t="shared" si="1"/>
        <v>0</v>
      </c>
      <c r="M27" s="7">
        <f t="shared" si="2"/>
        <v>1651.8849016393442</v>
      </c>
      <c r="N27" s="7">
        <f t="shared" si="3"/>
        <v>55.996098360655743</v>
      </c>
      <c r="O27" s="7">
        <f t="shared" si="4"/>
        <v>0</v>
      </c>
      <c r="P27" s="19">
        <f t="shared" si="5"/>
        <v>1707.8809999999999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>
        <v>2272966</v>
      </c>
      <c r="J28" s="10"/>
      <c r="K28" s="16">
        <v>14.75</v>
      </c>
      <c r="L28" s="7">
        <f t="shared" si="1"/>
        <v>0</v>
      </c>
      <c r="M28" s="7">
        <f t="shared" si="2"/>
        <v>1850.8437428571428</v>
      </c>
      <c r="N28" s="7">
        <f t="shared" si="3"/>
        <v>422.12225714285717</v>
      </c>
      <c r="O28" s="7">
        <f t="shared" si="4"/>
        <v>0</v>
      </c>
      <c r="P28" s="19">
        <f t="shared" si="5"/>
        <v>2272.9659999999999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>
        <v>7893801</v>
      </c>
      <c r="J29" s="10"/>
      <c r="K29" s="16">
        <v>15.25</v>
      </c>
      <c r="L29" s="7">
        <f t="shared" si="1"/>
        <v>105.25068000000002</v>
      </c>
      <c r="M29" s="7">
        <f t="shared" si="2"/>
        <v>5578.28604</v>
      </c>
      <c r="N29" s="7">
        <f t="shared" si="3"/>
        <v>2210.2642800000003</v>
      </c>
      <c r="O29" s="7">
        <f t="shared" si="4"/>
        <v>0</v>
      </c>
      <c r="P29" s="19">
        <f t="shared" si="5"/>
        <v>7893.8010000000004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>
        <v>12278331</v>
      </c>
      <c r="J30" s="10"/>
      <c r="K30" s="16">
        <v>15.75</v>
      </c>
      <c r="L30" s="7">
        <f t="shared" si="1"/>
        <v>0</v>
      </c>
      <c r="M30" s="7">
        <f t="shared" si="2"/>
        <v>6406.0857391304344</v>
      </c>
      <c r="N30" s="7">
        <f t="shared" si="3"/>
        <v>5872.2452608695658</v>
      </c>
      <c r="O30" s="7">
        <f t="shared" si="4"/>
        <v>0</v>
      </c>
      <c r="P30" s="19">
        <f t="shared" si="5"/>
        <v>12278.331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>
        <v>14117601</v>
      </c>
      <c r="J31" s="10"/>
      <c r="K31" s="16">
        <v>16.25</v>
      </c>
      <c r="L31" s="7">
        <f t="shared" si="1"/>
        <v>0</v>
      </c>
      <c r="M31" s="7">
        <f t="shared" si="2"/>
        <v>5067.8567692307697</v>
      </c>
      <c r="N31" s="7">
        <f t="shared" si="3"/>
        <v>9049.7442307692327</v>
      </c>
      <c r="O31" s="7">
        <f t="shared" si="4"/>
        <v>0</v>
      </c>
      <c r="P31" s="19">
        <f t="shared" si="5"/>
        <v>14117.601000000002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>
        <v>11279550</v>
      </c>
      <c r="J32" s="21"/>
      <c r="K32" s="16">
        <v>16.75</v>
      </c>
      <c r="L32" s="7">
        <f t="shared" si="1"/>
        <v>0</v>
      </c>
      <c r="M32" s="7">
        <f t="shared" si="2"/>
        <v>2697.2836956521737</v>
      </c>
      <c r="N32" s="7">
        <f t="shared" si="3"/>
        <v>8582.266304347826</v>
      </c>
      <c r="O32" s="7">
        <f t="shared" si="4"/>
        <v>0</v>
      </c>
      <c r="P32" s="19">
        <f t="shared" si="5"/>
        <v>11279.55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>
        <v>5968342</v>
      </c>
      <c r="J33" s="21"/>
      <c r="K33" s="16">
        <v>17.25</v>
      </c>
      <c r="L33" s="7">
        <f t="shared" si="1"/>
        <v>0</v>
      </c>
      <c r="M33" s="7">
        <f t="shared" si="2"/>
        <v>852.62028571428561</v>
      </c>
      <c r="N33" s="7">
        <f t="shared" si="3"/>
        <v>5115.7217142857135</v>
      </c>
      <c r="O33" s="7">
        <f t="shared" si="4"/>
        <v>0</v>
      </c>
      <c r="P33" s="19">
        <f t="shared" si="5"/>
        <v>5968.3419999999987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>
        <v>2817006</v>
      </c>
      <c r="J34" s="21"/>
      <c r="K34" s="16">
        <v>17.75</v>
      </c>
      <c r="L34" s="7">
        <f t="shared" si="1"/>
        <v>0</v>
      </c>
      <c r="M34" s="7">
        <f t="shared" si="2"/>
        <v>563.40120000000002</v>
      </c>
      <c r="N34" s="7">
        <f t="shared" si="3"/>
        <v>2253.6048000000001</v>
      </c>
      <c r="O34" s="7">
        <f t="shared" si="4"/>
        <v>0</v>
      </c>
      <c r="P34" s="19">
        <f t="shared" si="5"/>
        <v>2817.0060000000003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>
        <v>697023</v>
      </c>
      <c r="J35" s="7"/>
      <c r="K35" s="16">
        <v>18.25</v>
      </c>
      <c r="L35" s="7">
        <f t="shared" si="1"/>
        <v>0</v>
      </c>
      <c r="M35" s="7">
        <f t="shared" si="2"/>
        <v>46.468200000000003</v>
      </c>
      <c r="N35" s="7">
        <f t="shared" si="3"/>
        <v>650.5548</v>
      </c>
      <c r="O35" s="7">
        <f t="shared" si="4"/>
        <v>0</v>
      </c>
      <c r="P35" s="19">
        <f t="shared" si="5"/>
        <v>697.02300000000002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>
        <v>107234</v>
      </c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107.23399999999999</v>
      </c>
      <c r="O36" s="7">
        <f t="shared" si="4"/>
        <v>0</v>
      </c>
      <c r="P36" s="19">
        <f t="shared" si="5"/>
        <v>107.23399999999999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>
        <v>53617</v>
      </c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53.616999999999997</v>
      </c>
      <c r="O37" s="7">
        <f t="shared" si="4"/>
        <v>0</v>
      </c>
      <c r="P37" s="19">
        <f t="shared" si="5"/>
        <v>53.616999999999997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59193352</v>
      </c>
      <c r="J43" s="7"/>
      <c r="K43" s="22" t="s">
        <v>7</v>
      </c>
      <c r="L43" s="23">
        <f>SUM(L6:L42)</f>
        <v>105.25068000000002</v>
      </c>
      <c r="M43" s="23">
        <f>SUM(M6:M42)</f>
        <v>24714.730574224151</v>
      </c>
      <c r="N43" s="23">
        <f>SUM(N6:N42)</f>
        <v>34373.370745775843</v>
      </c>
      <c r="O43" s="23">
        <f>SUM(O6:O42)</f>
        <v>0</v>
      </c>
      <c r="P43" s="23">
        <f>SUM(P6:P42)</f>
        <v>59193.351999999999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0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0</v>
      </c>
      <c r="G62" s="7"/>
      <c r="H62" s="16">
        <f t="shared" si="11"/>
        <v>3.6458370736268551</v>
      </c>
      <c r="I62" s="7">
        <f t="shared" si="12"/>
        <v>0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0</v>
      </c>
      <c r="N62" s="9"/>
      <c r="O62" s="9"/>
      <c r="P62" s="9"/>
    </row>
    <row r="63" spans="1:16">
      <c r="A63" s="16">
        <v>9.25</v>
      </c>
      <c r="B63" s="7">
        <f t="shared" si="6"/>
        <v>0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0</v>
      </c>
      <c r="G63" s="7"/>
      <c r="H63" s="16">
        <f t="shared" si="11"/>
        <v>4.3926966674132366</v>
      </c>
      <c r="I63" s="7">
        <f t="shared" si="12"/>
        <v>0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0</v>
      </c>
      <c r="N63" s="9"/>
      <c r="O63" s="9"/>
      <c r="P63" s="9"/>
    </row>
    <row r="64" spans="1:16">
      <c r="A64" s="16">
        <v>9.75</v>
      </c>
      <c r="B64" s="7">
        <f t="shared" si="6"/>
        <v>0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0</v>
      </c>
      <c r="G64" s="7"/>
      <c r="H64" s="16">
        <f t="shared" si="11"/>
        <v>5.2408709739917851</v>
      </c>
      <c r="I64" s="7">
        <f t="shared" si="12"/>
        <v>0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0</v>
      </c>
      <c r="N64" s="9"/>
      <c r="O64" s="9"/>
      <c r="P64" s="9"/>
    </row>
    <row r="65" spans="1:16">
      <c r="A65" s="16">
        <v>10.25</v>
      </c>
      <c r="B65" s="7">
        <f t="shared" si="6"/>
        <v>0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0</v>
      </c>
      <c r="G65" s="7"/>
      <c r="H65" s="16">
        <f t="shared" si="11"/>
        <v>6.197841535780908</v>
      </c>
      <c r="I65" s="7">
        <f t="shared" si="12"/>
        <v>0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0</v>
      </c>
      <c r="N65" s="9"/>
      <c r="O65" s="9"/>
      <c r="P65" s="9"/>
    </row>
    <row r="66" spans="1:16">
      <c r="A66" s="16">
        <v>10.75</v>
      </c>
      <c r="B66" s="7">
        <f t="shared" si="6"/>
        <v>0</v>
      </c>
      <c r="C66" s="7">
        <f t="shared" si="7"/>
        <v>0</v>
      </c>
      <c r="D66" s="7">
        <f t="shared" si="8"/>
        <v>0</v>
      </c>
      <c r="E66" s="7">
        <f t="shared" si="9"/>
        <v>0</v>
      </c>
      <c r="F66" s="18">
        <f t="shared" si="10"/>
        <v>0</v>
      </c>
      <c r="G66" s="7"/>
      <c r="H66" s="16">
        <f t="shared" si="11"/>
        <v>7.2712268750003801</v>
      </c>
      <c r="I66" s="7">
        <f t="shared" si="12"/>
        <v>0</v>
      </c>
      <c r="J66" s="7">
        <f t="shared" si="13"/>
        <v>0</v>
      </c>
      <c r="K66" s="7">
        <f t="shared" si="14"/>
        <v>0</v>
      </c>
      <c r="L66" s="7">
        <f t="shared" si="15"/>
        <v>0</v>
      </c>
      <c r="M66" s="30">
        <f t="shared" si="16"/>
        <v>0</v>
      </c>
      <c r="N66" s="9"/>
      <c r="O66" s="9"/>
      <c r="P66" s="9"/>
    </row>
    <row r="67" spans="1:16">
      <c r="A67" s="16">
        <v>11.25</v>
      </c>
      <c r="B67" s="7">
        <f t="shared" si="6"/>
        <v>0</v>
      </c>
      <c r="C67" s="7">
        <f t="shared" si="7"/>
        <v>0</v>
      </c>
      <c r="D67" s="7">
        <f t="shared" si="8"/>
        <v>0</v>
      </c>
      <c r="E67" s="7">
        <f t="shared" si="9"/>
        <v>0</v>
      </c>
      <c r="F67" s="18">
        <f t="shared" si="10"/>
        <v>0</v>
      </c>
      <c r="G67" s="7"/>
      <c r="H67" s="16">
        <f t="shared" si="11"/>
        <v>8.4687781302560143</v>
      </c>
      <c r="I67" s="7">
        <f t="shared" si="12"/>
        <v>0</v>
      </c>
      <c r="J67" s="7">
        <f t="shared" si="13"/>
        <v>0</v>
      </c>
      <c r="K67" s="7">
        <f t="shared" si="14"/>
        <v>0</v>
      </c>
      <c r="L67" s="7">
        <f t="shared" si="15"/>
        <v>0</v>
      </c>
      <c r="M67" s="30">
        <f t="shared" si="16"/>
        <v>0</v>
      </c>
      <c r="N67" s="9"/>
      <c r="O67" s="9"/>
      <c r="P67" s="9"/>
    </row>
    <row r="68" spans="1:16">
      <c r="A68" s="16">
        <v>11.75</v>
      </c>
      <c r="B68" s="7">
        <f t="shared" si="6"/>
        <v>0</v>
      </c>
      <c r="C68" s="7">
        <f t="shared" si="7"/>
        <v>0</v>
      </c>
      <c r="D68" s="7">
        <f t="shared" si="8"/>
        <v>0</v>
      </c>
      <c r="E68" s="7">
        <f t="shared" si="9"/>
        <v>0</v>
      </c>
      <c r="F68" s="18">
        <f t="shared" si="10"/>
        <v>0</v>
      </c>
      <c r="G68" s="7"/>
      <c r="H68" s="16">
        <f t="shared" si="11"/>
        <v>9.798375030781429</v>
      </c>
      <c r="I68" s="7">
        <f t="shared" si="12"/>
        <v>0</v>
      </c>
      <c r="J68" s="7">
        <f t="shared" si="13"/>
        <v>0</v>
      </c>
      <c r="K68" s="7">
        <f t="shared" si="14"/>
        <v>0</v>
      </c>
      <c r="L68" s="7">
        <f t="shared" si="15"/>
        <v>0</v>
      </c>
      <c r="M68" s="30">
        <f t="shared" si="16"/>
        <v>0</v>
      </c>
      <c r="N68" s="9"/>
      <c r="O68" s="9"/>
      <c r="P68" s="9"/>
    </row>
    <row r="69" spans="1:16">
      <c r="A69" s="16">
        <v>12.25</v>
      </c>
      <c r="B69" s="7">
        <f t="shared" si="6"/>
        <v>0</v>
      </c>
      <c r="C69" s="7">
        <f t="shared" si="7"/>
        <v>0</v>
      </c>
      <c r="D69" s="7">
        <f t="shared" si="8"/>
        <v>0</v>
      </c>
      <c r="E69" s="7">
        <f t="shared" si="9"/>
        <v>0</v>
      </c>
      <c r="F69" s="18">
        <f t="shared" si="10"/>
        <v>0</v>
      </c>
      <c r="G69" s="7"/>
      <c r="H69" s="16">
        <f t="shared" si="11"/>
        <v>11.268022168193621</v>
      </c>
      <c r="I69" s="7">
        <f t="shared" si="12"/>
        <v>0</v>
      </c>
      <c r="J69" s="7">
        <f t="shared" si="13"/>
        <v>0</v>
      </c>
      <c r="K69" s="7">
        <f t="shared" si="14"/>
        <v>0</v>
      </c>
      <c r="L69" s="7">
        <f t="shared" si="15"/>
        <v>0</v>
      </c>
      <c r="M69" s="30">
        <f t="shared" si="16"/>
        <v>0</v>
      </c>
      <c r="N69" s="9"/>
      <c r="O69" s="9"/>
      <c r="P69" s="9"/>
    </row>
    <row r="70" spans="1:16">
      <c r="A70" s="16">
        <v>12.75</v>
      </c>
      <c r="B70" s="7">
        <f t="shared" si="6"/>
        <v>0</v>
      </c>
      <c r="C70" s="7">
        <f t="shared" si="7"/>
        <v>0</v>
      </c>
      <c r="D70" s="7">
        <f t="shared" si="8"/>
        <v>0</v>
      </c>
      <c r="E70" s="7">
        <f t="shared" si="9"/>
        <v>0</v>
      </c>
      <c r="F70" s="18">
        <f t="shared" si="10"/>
        <v>0</v>
      </c>
      <c r="G70" s="7"/>
      <c r="H70" s="16">
        <f t="shared" si="11"/>
        <v>12.885845531916502</v>
      </c>
      <c r="I70" s="7">
        <f t="shared" si="12"/>
        <v>0</v>
      </c>
      <c r="J70" s="7">
        <f t="shared" si="13"/>
        <v>0</v>
      </c>
      <c r="K70" s="7">
        <f t="shared" si="14"/>
        <v>0</v>
      </c>
      <c r="L70" s="7">
        <f t="shared" si="15"/>
        <v>0</v>
      </c>
      <c r="M70" s="30">
        <f t="shared" si="16"/>
        <v>0</v>
      </c>
      <c r="N70" s="9"/>
      <c r="O70" s="9"/>
      <c r="P70" s="9"/>
    </row>
    <row r="71" spans="1:16">
      <c r="A71" s="16">
        <v>13.25</v>
      </c>
      <c r="B71" s="7">
        <f t="shared" si="6"/>
        <v>0</v>
      </c>
      <c r="C71" s="7">
        <f t="shared" si="7"/>
        <v>0</v>
      </c>
      <c r="D71" s="7">
        <f t="shared" si="8"/>
        <v>0</v>
      </c>
      <c r="E71" s="7">
        <f t="shared" si="9"/>
        <v>0</v>
      </c>
      <c r="F71" s="18">
        <f t="shared" si="10"/>
        <v>0</v>
      </c>
      <c r="G71" s="7"/>
      <c r="H71" s="16">
        <f t="shared" si="11"/>
        <v>14.660089279516031</v>
      </c>
      <c r="I71" s="7">
        <f t="shared" si="12"/>
        <v>0</v>
      </c>
      <c r="J71" s="7">
        <f t="shared" si="13"/>
        <v>0</v>
      </c>
      <c r="K71" s="7">
        <f t="shared" si="14"/>
        <v>0</v>
      </c>
      <c r="L71" s="7">
        <f t="shared" si="15"/>
        <v>0</v>
      </c>
      <c r="M71" s="30">
        <f t="shared" si="16"/>
        <v>0</v>
      </c>
      <c r="N71" s="9"/>
      <c r="O71" s="9"/>
      <c r="P71" s="9"/>
    </row>
    <row r="72" spans="1:16">
      <c r="A72" s="16">
        <v>13.75</v>
      </c>
      <c r="B72" s="7">
        <f t="shared" si="6"/>
        <v>0</v>
      </c>
      <c r="C72" s="7">
        <f t="shared" si="7"/>
        <v>0</v>
      </c>
      <c r="D72" s="7">
        <f t="shared" si="8"/>
        <v>0</v>
      </c>
      <c r="E72" s="7">
        <f t="shared" si="9"/>
        <v>0</v>
      </c>
      <c r="F72" s="18">
        <f t="shared" si="10"/>
        <v>0</v>
      </c>
      <c r="G72" s="7"/>
      <c r="H72" s="16">
        <f t="shared" si="11"/>
        <v>16.599112717344013</v>
      </c>
      <c r="I72" s="7">
        <f t="shared" si="12"/>
        <v>0</v>
      </c>
      <c r="J72" s="7">
        <f t="shared" si="13"/>
        <v>0</v>
      </c>
      <c r="K72" s="7">
        <f t="shared" si="14"/>
        <v>0</v>
      </c>
      <c r="L72" s="7">
        <f t="shared" si="15"/>
        <v>0</v>
      </c>
      <c r="M72" s="30">
        <f t="shared" si="16"/>
        <v>0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23539.359848360655</v>
      </c>
      <c r="D73" s="7">
        <f t="shared" si="8"/>
        <v>797.94440163934439</v>
      </c>
      <c r="E73" s="7">
        <f t="shared" si="9"/>
        <v>0</v>
      </c>
      <c r="F73" s="18">
        <f t="shared" si="10"/>
        <v>24337.304249999997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30909.05845091819</v>
      </c>
      <c r="K73" s="7">
        <f t="shared" si="14"/>
        <v>1047.7646932514642</v>
      </c>
      <c r="L73" s="7">
        <f t="shared" si="15"/>
        <v>0</v>
      </c>
      <c r="M73" s="30">
        <f t="shared" si="16"/>
        <v>31956.823144169655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27299.945207142857</v>
      </c>
      <c r="D74" s="7">
        <f t="shared" si="8"/>
        <v>6226.3032928571429</v>
      </c>
      <c r="E74" s="7">
        <f t="shared" si="9"/>
        <v>0</v>
      </c>
      <c r="F74" s="18">
        <f t="shared" si="10"/>
        <v>33526.248500000002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38877.888657629897</v>
      </c>
      <c r="K74" s="7">
        <f t="shared" si="14"/>
        <v>8866.8868868278714</v>
      </c>
      <c r="L74" s="7">
        <f t="shared" si="15"/>
        <v>0</v>
      </c>
      <c r="M74" s="30">
        <f t="shared" si="16"/>
        <v>47744.775544457771</v>
      </c>
      <c r="N74" s="9"/>
      <c r="O74" s="9"/>
      <c r="P74" s="9"/>
    </row>
    <row r="75" spans="1:16">
      <c r="A75" s="16">
        <v>15.25</v>
      </c>
      <c r="B75" s="7">
        <f t="shared" si="6"/>
        <v>1605.0728700000002</v>
      </c>
      <c r="C75" s="7">
        <f t="shared" si="7"/>
        <v>85068.862110000002</v>
      </c>
      <c r="D75" s="7">
        <f t="shared" si="8"/>
        <v>33706.530270000003</v>
      </c>
      <c r="E75" s="7">
        <f t="shared" si="9"/>
        <v>0</v>
      </c>
      <c r="F75" s="18">
        <f t="shared" si="10"/>
        <v>120380.46525000001</v>
      </c>
      <c r="G75" s="7"/>
      <c r="H75" s="16">
        <f t="shared" si="11"/>
        <v>23.490123211988184</v>
      </c>
      <c r="I75" s="7">
        <f t="shared" si="12"/>
        <v>2472.3514413455409</v>
      </c>
      <c r="J75" s="7">
        <f t="shared" si="13"/>
        <v>131034.62639131365</v>
      </c>
      <c r="K75" s="7">
        <f t="shared" si="14"/>
        <v>51919.380268256362</v>
      </c>
      <c r="L75" s="7">
        <f t="shared" si="15"/>
        <v>0</v>
      </c>
      <c r="M75" s="30">
        <f t="shared" si="16"/>
        <v>185426.35810091553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100895.85039130434</v>
      </c>
      <c r="D76" s="7">
        <f t="shared" si="8"/>
        <v>92487.862858695662</v>
      </c>
      <c r="E76" s="7">
        <f t="shared" si="9"/>
        <v>0</v>
      </c>
      <c r="F76" s="18">
        <f t="shared" si="10"/>
        <v>193383.71325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167673.3100922883</v>
      </c>
      <c r="K76" s="7">
        <f t="shared" si="14"/>
        <v>153700.5342512643</v>
      </c>
      <c r="L76" s="7">
        <f t="shared" si="15"/>
        <v>0</v>
      </c>
      <c r="M76" s="30">
        <f t="shared" si="16"/>
        <v>321373.8443435526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82352.672500000015</v>
      </c>
      <c r="D77" s="7">
        <f t="shared" si="8"/>
        <v>147058.34375000003</v>
      </c>
      <c r="E77" s="7">
        <f t="shared" si="9"/>
        <v>0</v>
      </c>
      <c r="F77" s="18">
        <f t="shared" si="10"/>
        <v>229411.01625000004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147303.43255913604</v>
      </c>
      <c r="K77" s="7">
        <f t="shared" si="14"/>
        <v>263041.84385560011</v>
      </c>
      <c r="L77" s="7">
        <f t="shared" si="15"/>
        <v>0</v>
      </c>
      <c r="M77" s="30">
        <f t="shared" si="16"/>
        <v>410345.27641473617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45179.501902173906</v>
      </c>
      <c r="D78" s="7">
        <f t="shared" si="8"/>
        <v>143752.96059782608</v>
      </c>
      <c r="E78" s="7">
        <f t="shared" si="9"/>
        <v>0</v>
      </c>
      <c r="F78" s="18">
        <f t="shared" si="10"/>
        <v>188932.46249999999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86786.660731968193</v>
      </c>
      <c r="K78" s="7">
        <f t="shared" si="14"/>
        <v>276139.37505626248</v>
      </c>
      <c r="L78" s="7">
        <f t="shared" si="15"/>
        <v>0</v>
      </c>
      <c r="M78" s="30">
        <f t="shared" si="16"/>
        <v>362926.03578823066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14707.699928571426</v>
      </c>
      <c r="D79" s="7">
        <f t="shared" si="8"/>
        <v>88246.199571428559</v>
      </c>
      <c r="E79" s="7">
        <f t="shared" si="9"/>
        <v>0</v>
      </c>
      <c r="F79" s="18">
        <f t="shared" si="10"/>
        <v>102953.89949999998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30277.601422657517</v>
      </c>
      <c r="K79" s="7">
        <f t="shared" si="14"/>
        <v>181665.6085359451</v>
      </c>
      <c r="L79" s="7">
        <f t="shared" si="15"/>
        <v>0</v>
      </c>
      <c r="M79" s="30">
        <f t="shared" si="16"/>
        <v>211943.20995860262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10000.371300000001</v>
      </c>
      <c r="D80" s="7">
        <f t="shared" si="8"/>
        <v>40001.485200000003</v>
      </c>
      <c r="E80" s="7">
        <f t="shared" si="9"/>
        <v>0</v>
      </c>
      <c r="F80" s="18">
        <f t="shared" si="10"/>
        <v>50001.856500000002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22019.065108523078</v>
      </c>
      <c r="K80" s="7">
        <f t="shared" si="14"/>
        <v>88076.260434092314</v>
      </c>
      <c r="L80" s="7">
        <f t="shared" si="15"/>
        <v>0</v>
      </c>
      <c r="M80" s="30">
        <f t="shared" si="16"/>
        <v>110095.32554261539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848.04465000000005</v>
      </c>
      <c r="D81" s="7">
        <f t="shared" si="8"/>
        <v>11872.625099999999</v>
      </c>
      <c r="E81" s="7">
        <f t="shared" si="9"/>
        <v>0</v>
      </c>
      <c r="F81" s="18">
        <f t="shared" si="10"/>
        <v>12720.669749999999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1993.4076844330989</v>
      </c>
      <c r="K81" s="7">
        <f t="shared" si="14"/>
        <v>27907.707582063384</v>
      </c>
      <c r="L81" s="7">
        <f t="shared" si="15"/>
        <v>0</v>
      </c>
      <c r="M81" s="30">
        <f t="shared" si="16"/>
        <v>29901.115266496483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2010.6374999999998</v>
      </c>
      <c r="E82" s="7">
        <f t="shared" si="9"/>
        <v>0</v>
      </c>
      <c r="F82" s="18">
        <f t="shared" si="10"/>
        <v>2010.6374999999998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5036.6100591035756</v>
      </c>
      <c r="L82" s="7">
        <f t="shared" si="15"/>
        <v>0</v>
      </c>
      <c r="M82" s="30">
        <f t="shared" si="16"/>
        <v>5036.6100591035756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1032.12725</v>
      </c>
      <c r="E83" s="7">
        <f t="shared" si="9"/>
        <v>0</v>
      </c>
      <c r="F83" s="18">
        <f t="shared" si="10"/>
        <v>1032.12725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2750.6657536236976</v>
      </c>
      <c r="L83" s="7">
        <f t="shared" si="15"/>
        <v>0</v>
      </c>
      <c r="M83" s="30">
        <f t="shared" si="16"/>
        <v>2750.6657536236976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1605.0728700000002</v>
      </c>
      <c r="C89" s="23">
        <f>SUM(C52:C83)</f>
        <v>389892.30783755315</v>
      </c>
      <c r="D89" s="23">
        <f>SUM(D52:D83)</f>
        <v>567193.01979244675</v>
      </c>
      <c r="E89" s="23">
        <f>SUM(E52:E83)</f>
        <v>0</v>
      </c>
      <c r="F89" s="23">
        <f>SUM(F52:F83)</f>
        <v>958690.40049999999</v>
      </c>
      <c r="G89" s="18"/>
      <c r="H89" s="22" t="s">
        <v>7</v>
      </c>
      <c r="I89" s="23">
        <f>SUM(I52:I88)</f>
        <v>2472.3514413455409</v>
      </c>
      <c r="J89" s="23">
        <f>SUM(J52:J88)</f>
        <v>656875.05109886802</v>
      </c>
      <c r="K89" s="23">
        <f>SUM(K52:K88)</f>
        <v>1060152.6373762905</v>
      </c>
      <c r="L89" s="23">
        <f>SUM(L52:L88)</f>
        <v>0</v>
      </c>
      <c r="M89" s="23">
        <f>SUM(M52:M88)</f>
        <v>1719500.0399165042</v>
      </c>
      <c r="N89" s="9"/>
      <c r="O89" s="9"/>
      <c r="P89" s="9"/>
    </row>
    <row r="90" spans="1:16">
      <c r="A90" s="12" t="s">
        <v>13</v>
      </c>
      <c r="B90" s="31">
        <f>IF(L43&gt;0,B89/L43,0)</f>
        <v>15.25</v>
      </c>
      <c r="C90" s="31">
        <f>IF(M43&gt;0,C89/M43,0)</f>
        <v>15.775705369986325</v>
      </c>
      <c r="D90" s="31">
        <f>IF(N43&gt;0,D89/N43,0)</f>
        <v>16.500942662486754</v>
      </c>
      <c r="E90" s="31">
        <f>IF(O43&gt;0,E89/O43,0)</f>
        <v>0</v>
      </c>
      <c r="F90" s="31">
        <f>IF(P43&gt;0,F89/P43,0)</f>
        <v>16.195913360338167</v>
      </c>
      <c r="G90" s="18"/>
      <c r="H90" s="12" t="s">
        <v>13</v>
      </c>
      <c r="I90" s="31">
        <f>IF(L43&gt;0,I89/L43,0)</f>
        <v>23.490123211988184</v>
      </c>
      <c r="J90" s="31">
        <f>IF(M43&gt;0,J89/M43,0)</f>
        <v>26.578280880955496</v>
      </c>
      <c r="K90" s="31">
        <f>IF(N43&gt;0,K89/N43,0)</f>
        <v>30.842265811436985</v>
      </c>
      <c r="L90" s="31">
        <f>IF(O43&gt;0,L89/O43,0)</f>
        <v>0</v>
      </c>
      <c r="M90" s="31">
        <f>IF(P43&gt;0,M89/P43,0)</f>
        <v>29.048870892064098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105.25068000000002</v>
      </c>
      <c r="C102" s="35">
        <f>$B$90</f>
        <v>15.25</v>
      </c>
      <c r="D102" s="35">
        <f>$I$90</f>
        <v>23.490123211988184</v>
      </c>
      <c r="E102" s="34">
        <f>B102*D102</f>
        <v>2472.3514413455409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24714.730574224151</v>
      </c>
      <c r="C103" s="35">
        <f>$C$90</f>
        <v>15.775705369986325</v>
      </c>
      <c r="D103" s="35">
        <f>$J$90</f>
        <v>26.578280880955496</v>
      </c>
      <c r="E103" s="34">
        <f>B103*D103</f>
        <v>656875.05109886802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34373.370745775843</v>
      </c>
      <c r="C104" s="35">
        <f>$D$90</f>
        <v>16.500942662486754</v>
      </c>
      <c r="D104" s="35">
        <f>$K$90</f>
        <v>30.842265811436985</v>
      </c>
      <c r="E104" s="34">
        <f>B104*D104</f>
        <v>1060152.6373762905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59193.351999999999</v>
      </c>
      <c r="C106" s="35">
        <f>$F$90</f>
        <v>16.195913360338167</v>
      </c>
      <c r="D106" s="35">
        <f>$M$90</f>
        <v>29.048870892064098</v>
      </c>
      <c r="E106" s="34">
        <f>SUM(E102:E105)</f>
        <v>1719500.0399165042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1719503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1.0000017214791668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70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22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3556126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 s="10"/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 s="10"/>
      <c r="J16" s="10"/>
      <c r="K16" s="16">
        <v>8.75</v>
      </c>
      <c r="L16" s="7">
        <f t="shared" si="1"/>
        <v>0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0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 s="10"/>
      <c r="J17" s="10"/>
      <c r="K17" s="16">
        <v>9.25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0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 s="10"/>
      <c r="J18" s="10"/>
      <c r="K18" s="16">
        <v>9.75</v>
      </c>
      <c r="L18" s="7">
        <f t="shared" si="1"/>
        <v>0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0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 s="10"/>
      <c r="J19" s="10"/>
      <c r="K19" s="16">
        <v>10.25</v>
      </c>
      <c r="L19" s="7">
        <f t="shared" si="1"/>
        <v>0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0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 s="10"/>
      <c r="J20" s="10"/>
      <c r="K20" s="16">
        <v>10.75</v>
      </c>
      <c r="L20" s="7">
        <f t="shared" si="1"/>
        <v>0</v>
      </c>
      <c r="M20" s="7">
        <f t="shared" si="2"/>
        <v>0</v>
      </c>
      <c r="N20" s="7">
        <f t="shared" si="3"/>
        <v>0</v>
      </c>
      <c r="O20" s="7">
        <f t="shared" si="4"/>
        <v>0</v>
      </c>
      <c r="P20" s="19">
        <f t="shared" si="5"/>
        <v>0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 s="10"/>
      <c r="J21" s="10"/>
      <c r="K21" s="16">
        <v>11.25</v>
      </c>
      <c r="L21" s="7">
        <f t="shared" si="1"/>
        <v>0</v>
      </c>
      <c r="M21" s="7">
        <f t="shared" si="2"/>
        <v>0</v>
      </c>
      <c r="N21" s="7">
        <f t="shared" si="3"/>
        <v>0</v>
      </c>
      <c r="O21" s="7">
        <f t="shared" si="4"/>
        <v>0</v>
      </c>
      <c r="P21" s="19">
        <f t="shared" si="5"/>
        <v>0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 s="10"/>
      <c r="J22" s="10"/>
      <c r="K22" s="16">
        <v>11.75</v>
      </c>
      <c r="L22" s="7">
        <f t="shared" si="1"/>
        <v>0</v>
      </c>
      <c r="M22" s="7">
        <f t="shared" si="2"/>
        <v>0</v>
      </c>
      <c r="N22" s="7">
        <f t="shared" si="3"/>
        <v>0</v>
      </c>
      <c r="O22" s="7">
        <f t="shared" si="4"/>
        <v>0</v>
      </c>
      <c r="P22" s="19">
        <f t="shared" si="5"/>
        <v>0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 s="10"/>
      <c r="J23" s="10"/>
      <c r="K23" s="16">
        <v>12.25</v>
      </c>
      <c r="L23" s="7">
        <f t="shared" si="1"/>
        <v>0</v>
      </c>
      <c r="M23" s="7">
        <f t="shared" si="2"/>
        <v>0</v>
      </c>
      <c r="N23" s="7">
        <f t="shared" si="3"/>
        <v>0</v>
      </c>
      <c r="O23" s="7">
        <f t="shared" si="4"/>
        <v>0</v>
      </c>
      <c r="P23" s="19">
        <f t="shared" si="5"/>
        <v>0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>
        <v>158621</v>
      </c>
      <c r="J24" s="10"/>
      <c r="K24" s="16">
        <v>12.75</v>
      </c>
      <c r="L24" s="7">
        <f t="shared" si="1"/>
        <v>111.0347</v>
      </c>
      <c r="M24" s="7">
        <f t="shared" si="2"/>
        <v>47.586300000000001</v>
      </c>
      <c r="N24" s="7">
        <f t="shared" si="3"/>
        <v>0</v>
      </c>
      <c r="O24" s="7">
        <f t="shared" si="4"/>
        <v>0</v>
      </c>
      <c r="P24" s="19">
        <f t="shared" si="5"/>
        <v>158.62100000000001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>
        <v>2208143</v>
      </c>
      <c r="J25" s="10"/>
      <c r="K25" s="16">
        <v>13.25</v>
      </c>
      <c r="L25" s="7">
        <f t="shared" si="1"/>
        <v>1070.6147878787879</v>
      </c>
      <c r="M25" s="7">
        <f t="shared" si="2"/>
        <v>1137.5282121212122</v>
      </c>
      <c r="N25" s="7">
        <f t="shared" si="3"/>
        <v>0</v>
      </c>
      <c r="O25" s="7">
        <f t="shared" si="4"/>
        <v>0</v>
      </c>
      <c r="P25" s="19">
        <f t="shared" si="5"/>
        <v>2208.143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>
        <v>7899004</v>
      </c>
      <c r="J26" s="10"/>
      <c r="K26" s="16">
        <v>13.75</v>
      </c>
      <c r="L26" s="7">
        <f t="shared" si="1"/>
        <v>2702.290842105263</v>
      </c>
      <c r="M26" s="7">
        <f t="shared" si="2"/>
        <v>5196.7131578947374</v>
      </c>
      <c r="N26" s="7">
        <f t="shared" si="3"/>
        <v>0</v>
      </c>
      <c r="O26" s="7">
        <f t="shared" si="4"/>
        <v>0</v>
      </c>
      <c r="P26" s="19">
        <f t="shared" si="5"/>
        <v>7899.0040000000008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>
        <v>28257379</v>
      </c>
      <c r="J27" s="10"/>
      <c r="K27" s="16">
        <v>14.25</v>
      </c>
      <c r="L27" s="7">
        <f t="shared" si="1"/>
        <v>0</v>
      </c>
      <c r="M27" s="7">
        <f t="shared" si="2"/>
        <v>27330.90755737705</v>
      </c>
      <c r="N27" s="7">
        <f t="shared" si="3"/>
        <v>926.47144262295092</v>
      </c>
      <c r="O27" s="7">
        <f t="shared" si="4"/>
        <v>0</v>
      </c>
      <c r="P27" s="19">
        <f t="shared" si="5"/>
        <v>28257.379000000001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>
        <v>38226124</v>
      </c>
      <c r="J28" s="10"/>
      <c r="K28" s="16">
        <v>14.75</v>
      </c>
      <c r="L28" s="7">
        <f t="shared" si="1"/>
        <v>0</v>
      </c>
      <c r="M28" s="7">
        <f t="shared" si="2"/>
        <v>31126.986685714288</v>
      </c>
      <c r="N28" s="7">
        <f t="shared" si="3"/>
        <v>7099.1373142857155</v>
      </c>
      <c r="O28" s="7">
        <f t="shared" si="4"/>
        <v>0</v>
      </c>
      <c r="P28" s="19">
        <f t="shared" si="5"/>
        <v>38226.124000000003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>
        <v>38100112</v>
      </c>
      <c r="J29" s="10"/>
      <c r="K29" s="16">
        <v>15.25</v>
      </c>
      <c r="L29" s="7">
        <f t="shared" si="1"/>
        <v>508.00149333333337</v>
      </c>
      <c r="M29" s="7">
        <f t="shared" si="2"/>
        <v>26924.079146666667</v>
      </c>
      <c r="N29" s="7">
        <f t="shared" si="3"/>
        <v>10668.031360000001</v>
      </c>
      <c r="O29" s="7">
        <f t="shared" si="4"/>
        <v>0</v>
      </c>
      <c r="P29" s="19">
        <f t="shared" si="5"/>
        <v>38100.112000000001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>
        <v>21084540</v>
      </c>
      <c r="J30" s="10"/>
      <c r="K30" s="16">
        <v>15.75</v>
      </c>
      <c r="L30" s="7">
        <f t="shared" si="1"/>
        <v>0</v>
      </c>
      <c r="M30" s="7">
        <f t="shared" si="2"/>
        <v>11000.629565217392</v>
      </c>
      <c r="N30" s="7">
        <f t="shared" si="3"/>
        <v>10083.910434782609</v>
      </c>
      <c r="O30" s="7">
        <f t="shared" si="4"/>
        <v>0</v>
      </c>
      <c r="P30" s="19">
        <f t="shared" si="5"/>
        <v>21084.54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>
        <v>11986727</v>
      </c>
      <c r="J31" s="10"/>
      <c r="K31" s="16">
        <v>16.25</v>
      </c>
      <c r="L31" s="7">
        <f t="shared" si="1"/>
        <v>0</v>
      </c>
      <c r="M31" s="7">
        <f t="shared" si="2"/>
        <v>4302.9276410256416</v>
      </c>
      <c r="N31" s="7">
        <f t="shared" si="3"/>
        <v>7683.7993589743601</v>
      </c>
      <c r="O31" s="7">
        <f t="shared" si="4"/>
        <v>0</v>
      </c>
      <c r="P31" s="19">
        <f t="shared" si="5"/>
        <v>11986.727000000003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>
        <v>4741005</v>
      </c>
      <c r="J32" s="21"/>
      <c r="K32" s="16">
        <v>16.75</v>
      </c>
      <c r="L32" s="7">
        <f t="shared" si="1"/>
        <v>0</v>
      </c>
      <c r="M32" s="7">
        <f t="shared" si="2"/>
        <v>1133.7185869565219</v>
      </c>
      <c r="N32" s="7">
        <f t="shared" si="3"/>
        <v>3607.2864130434787</v>
      </c>
      <c r="O32" s="7">
        <f t="shared" si="4"/>
        <v>0</v>
      </c>
      <c r="P32" s="19">
        <f t="shared" si="5"/>
        <v>4741.005000000001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>
        <v>2865573</v>
      </c>
      <c r="J33" s="21"/>
      <c r="K33" s="16">
        <v>17.25</v>
      </c>
      <c r="L33" s="7">
        <f t="shared" si="1"/>
        <v>0</v>
      </c>
      <c r="M33" s="7">
        <f t="shared" si="2"/>
        <v>409.36757142857141</v>
      </c>
      <c r="N33" s="7">
        <f t="shared" si="3"/>
        <v>2456.2054285714285</v>
      </c>
      <c r="O33" s="7">
        <f t="shared" si="4"/>
        <v>0</v>
      </c>
      <c r="P33" s="19">
        <f t="shared" si="5"/>
        <v>2865.5729999999999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>
        <v>238905</v>
      </c>
      <c r="J34" s="21"/>
      <c r="K34" s="16">
        <v>17.75</v>
      </c>
      <c r="L34" s="7">
        <f t="shared" si="1"/>
        <v>0</v>
      </c>
      <c r="M34" s="7">
        <f t="shared" si="2"/>
        <v>47.781000000000006</v>
      </c>
      <c r="N34" s="7">
        <f t="shared" si="3"/>
        <v>191.12400000000002</v>
      </c>
      <c r="O34" s="7">
        <f t="shared" si="4"/>
        <v>0</v>
      </c>
      <c r="P34" s="19">
        <f t="shared" si="5"/>
        <v>238.90500000000003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155766133</v>
      </c>
      <c r="J43" s="7"/>
      <c r="K43" s="22" t="s">
        <v>7</v>
      </c>
      <c r="L43" s="23">
        <f>SUM(L6:L42)</f>
        <v>4391.9418233173838</v>
      </c>
      <c r="M43" s="23">
        <f>SUM(M6:M42)</f>
        <v>108658.2254244021</v>
      </c>
      <c r="N43" s="23">
        <f>SUM(N6:N42)</f>
        <v>42715.965752280543</v>
      </c>
      <c r="O43" s="23">
        <f>SUM(O6:O42)</f>
        <v>0</v>
      </c>
      <c r="P43" s="23">
        <f>SUM(P6:P42)</f>
        <v>155766.13300000003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0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0</v>
      </c>
      <c r="G62" s="7"/>
      <c r="H62" s="16">
        <f t="shared" si="11"/>
        <v>3.6458370736268551</v>
      </c>
      <c r="I62" s="7">
        <f t="shared" si="12"/>
        <v>0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0</v>
      </c>
      <c r="N62" s="9"/>
      <c r="O62" s="9"/>
      <c r="P62" s="9"/>
    </row>
    <row r="63" spans="1:16">
      <c r="A63" s="16">
        <v>9.25</v>
      </c>
      <c r="B63" s="7">
        <f t="shared" si="6"/>
        <v>0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0</v>
      </c>
      <c r="G63" s="7"/>
      <c r="H63" s="16">
        <f t="shared" si="11"/>
        <v>4.3926966674132366</v>
      </c>
      <c r="I63" s="7">
        <f t="shared" si="12"/>
        <v>0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0</v>
      </c>
      <c r="N63" s="9"/>
      <c r="O63" s="9"/>
      <c r="P63" s="9"/>
    </row>
    <row r="64" spans="1:16">
      <c r="A64" s="16">
        <v>9.75</v>
      </c>
      <c r="B64" s="7">
        <f t="shared" si="6"/>
        <v>0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0</v>
      </c>
      <c r="G64" s="7"/>
      <c r="H64" s="16">
        <f t="shared" si="11"/>
        <v>5.2408709739917851</v>
      </c>
      <c r="I64" s="7">
        <f t="shared" si="12"/>
        <v>0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0</v>
      </c>
      <c r="N64" s="9"/>
      <c r="O64" s="9"/>
      <c r="P64" s="9"/>
    </row>
    <row r="65" spans="1:16">
      <c r="A65" s="16">
        <v>10.25</v>
      </c>
      <c r="B65" s="7">
        <f t="shared" si="6"/>
        <v>0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0</v>
      </c>
      <c r="G65" s="7"/>
      <c r="H65" s="16">
        <f t="shared" si="11"/>
        <v>6.197841535780908</v>
      </c>
      <c r="I65" s="7">
        <f t="shared" si="12"/>
        <v>0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0</v>
      </c>
      <c r="N65" s="9"/>
      <c r="O65" s="9"/>
      <c r="P65" s="9"/>
    </row>
    <row r="66" spans="1:16">
      <c r="A66" s="16">
        <v>10.75</v>
      </c>
      <c r="B66" s="7">
        <f t="shared" si="6"/>
        <v>0</v>
      </c>
      <c r="C66" s="7">
        <f t="shared" si="7"/>
        <v>0</v>
      </c>
      <c r="D66" s="7">
        <f t="shared" si="8"/>
        <v>0</v>
      </c>
      <c r="E66" s="7">
        <f t="shared" si="9"/>
        <v>0</v>
      </c>
      <c r="F66" s="18">
        <f t="shared" si="10"/>
        <v>0</v>
      </c>
      <c r="G66" s="7"/>
      <c r="H66" s="16">
        <f t="shared" si="11"/>
        <v>7.2712268750003801</v>
      </c>
      <c r="I66" s="7">
        <f t="shared" si="12"/>
        <v>0</v>
      </c>
      <c r="J66" s="7">
        <f t="shared" si="13"/>
        <v>0</v>
      </c>
      <c r="K66" s="7">
        <f t="shared" si="14"/>
        <v>0</v>
      </c>
      <c r="L66" s="7">
        <f t="shared" si="15"/>
        <v>0</v>
      </c>
      <c r="M66" s="30">
        <f t="shared" si="16"/>
        <v>0</v>
      </c>
      <c r="N66" s="9"/>
      <c r="O66" s="9"/>
      <c r="P66" s="9"/>
    </row>
    <row r="67" spans="1:16">
      <c r="A67" s="16">
        <v>11.25</v>
      </c>
      <c r="B67" s="7">
        <f t="shared" si="6"/>
        <v>0</v>
      </c>
      <c r="C67" s="7">
        <f t="shared" si="7"/>
        <v>0</v>
      </c>
      <c r="D67" s="7">
        <f t="shared" si="8"/>
        <v>0</v>
      </c>
      <c r="E67" s="7">
        <f t="shared" si="9"/>
        <v>0</v>
      </c>
      <c r="F67" s="18">
        <f t="shared" si="10"/>
        <v>0</v>
      </c>
      <c r="G67" s="7"/>
      <c r="H67" s="16">
        <f t="shared" si="11"/>
        <v>8.4687781302560143</v>
      </c>
      <c r="I67" s="7">
        <f t="shared" si="12"/>
        <v>0</v>
      </c>
      <c r="J67" s="7">
        <f t="shared" si="13"/>
        <v>0</v>
      </c>
      <c r="K67" s="7">
        <f t="shared" si="14"/>
        <v>0</v>
      </c>
      <c r="L67" s="7">
        <f t="shared" si="15"/>
        <v>0</v>
      </c>
      <c r="M67" s="30">
        <f t="shared" si="16"/>
        <v>0</v>
      </c>
      <c r="N67" s="9"/>
      <c r="O67" s="9"/>
      <c r="P67" s="9"/>
    </row>
    <row r="68" spans="1:16">
      <c r="A68" s="16">
        <v>11.75</v>
      </c>
      <c r="B68" s="7">
        <f t="shared" si="6"/>
        <v>0</v>
      </c>
      <c r="C68" s="7">
        <f t="shared" si="7"/>
        <v>0</v>
      </c>
      <c r="D68" s="7">
        <f t="shared" si="8"/>
        <v>0</v>
      </c>
      <c r="E68" s="7">
        <f t="shared" si="9"/>
        <v>0</v>
      </c>
      <c r="F68" s="18">
        <f t="shared" si="10"/>
        <v>0</v>
      </c>
      <c r="G68" s="7"/>
      <c r="H68" s="16">
        <f t="shared" si="11"/>
        <v>9.798375030781429</v>
      </c>
      <c r="I68" s="7">
        <f t="shared" si="12"/>
        <v>0</v>
      </c>
      <c r="J68" s="7">
        <f t="shared" si="13"/>
        <v>0</v>
      </c>
      <c r="K68" s="7">
        <f t="shared" si="14"/>
        <v>0</v>
      </c>
      <c r="L68" s="7">
        <f t="shared" si="15"/>
        <v>0</v>
      </c>
      <c r="M68" s="30">
        <f t="shared" si="16"/>
        <v>0</v>
      </c>
      <c r="N68" s="9"/>
      <c r="O68" s="9"/>
      <c r="P68" s="9"/>
    </row>
    <row r="69" spans="1:16">
      <c r="A69" s="16">
        <v>12.25</v>
      </c>
      <c r="B69" s="7">
        <f t="shared" si="6"/>
        <v>0</v>
      </c>
      <c r="C69" s="7">
        <f t="shared" si="7"/>
        <v>0</v>
      </c>
      <c r="D69" s="7">
        <f t="shared" si="8"/>
        <v>0</v>
      </c>
      <c r="E69" s="7">
        <f t="shared" si="9"/>
        <v>0</v>
      </c>
      <c r="F69" s="18">
        <f t="shared" si="10"/>
        <v>0</v>
      </c>
      <c r="G69" s="7"/>
      <c r="H69" s="16">
        <f t="shared" si="11"/>
        <v>11.268022168193621</v>
      </c>
      <c r="I69" s="7">
        <f t="shared" si="12"/>
        <v>0</v>
      </c>
      <c r="J69" s="7">
        <f t="shared" si="13"/>
        <v>0</v>
      </c>
      <c r="K69" s="7">
        <f t="shared" si="14"/>
        <v>0</v>
      </c>
      <c r="L69" s="7">
        <f t="shared" si="15"/>
        <v>0</v>
      </c>
      <c r="M69" s="30">
        <f t="shared" si="16"/>
        <v>0</v>
      </c>
      <c r="N69" s="9"/>
      <c r="O69" s="9"/>
      <c r="P69" s="9"/>
    </row>
    <row r="70" spans="1:16">
      <c r="A70" s="16">
        <v>12.75</v>
      </c>
      <c r="B70" s="7">
        <f t="shared" si="6"/>
        <v>1415.692425</v>
      </c>
      <c r="C70" s="7">
        <f t="shared" si="7"/>
        <v>606.725325</v>
      </c>
      <c r="D70" s="7">
        <f t="shared" si="8"/>
        <v>0</v>
      </c>
      <c r="E70" s="7">
        <f t="shared" si="9"/>
        <v>0</v>
      </c>
      <c r="F70" s="18">
        <f t="shared" si="10"/>
        <v>2022.4177500000001</v>
      </c>
      <c r="G70" s="7"/>
      <c r="H70" s="16">
        <f t="shared" si="11"/>
        <v>12.885845531916502</v>
      </c>
      <c r="I70" s="7">
        <f t="shared" si="12"/>
        <v>1430.7759928826893</v>
      </c>
      <c r="J70" s="7">
        <f t="shared" si="13"/>
        <v>613.18971123543827</v>
      </c>
      <c r="K70" s="7">
        <f t="shared" si="14"/>
        <v>0</v>
      </c>
      <c r="L70" s="7">
        <f t="shared" si="15"/>
        <v>0</v>
      </c>
      <c r="M70" s="30">
        <f t="shared" si="16"/>
        <v>2043.9657041181276</v>
      </c>
      <c r="N70" s="9"/>
      <c r="O70" s="9"/>
      <c r="P70" s="9"/>
    </row>
    <row r="71" spans="1:16">
      <c r="A71" s="16">
        <v>13.25</v>
      </c>
      <c r="B71" s="7">
        <f t="shared" si="6"/>
        <v>14185.645939393939</v>
      </c>
      <c r="C71" s="7">
        <f t="shared" si="7"/>
        <v>15072.248810606061</v>
      </c>
      <c r="D71" s="7">
        <f t="shared" si="8"/>
        <v>0</v>
      </c>
      <c r="E71" s="7">
        <f t="shared" si="9"/>
        <v>0</v>
      </c>
      <c r="F71" s="18">
        <f t="shared" si="10"/>
        <v>29257.894749999999</v>
      </c>
      <c r="G71" s="7"/>
      <c r="H71" s="16">
        <f t="shared" si="11"/>
        <v>14.660089279516031</v>
      </c>
      <c r="I71" s="7">
        <f t="shared" si="12"/>
        <v>15695.308374273147</v>
      </c>
      <c r="J71" s="7">
        <f t="shared" si="13"/>
        <v>16676.265147665221</v>
      </c>
      <c r="K71" s="7">
        <f t="shared" si="14"/>
        <v>0</v>
      </c>
      <c r="L71" s="7">
        <f t="shared" si="15"/>
        <v>0</v>
      </c>
      <c r="M71" s="30">
        <f t="shared" si="16"/>
        <v>32371.573521938368</v>
      </c>
      <c r="N71" s="9"/>
      <c r="O71" s="9"/>
      <c r="P71" s="9"/>
    </row>
    <row r="72" spans="1:16">
      <c r="A72" s="16">
        <v>13.75</v>
      </c>
      <c r="B72" s="7">
        <f t="shared" si="6"/>
        <v>37156.499078947367</v>
      </c>
      <c r="C72" s="7">
        <f t="shared" si="7"/>
        <v>71454.805921052641</v>
      </c>
      <c r="D72" s="7">
        <f t="shared" si="8"/>
        <v>0</v>
      </c>
      <c r="E72" s="7">
        <f t="shared" si="9"/>
        <v>0</v>
      </c>
      <c r="F72" s="18">
        <f t="shared" si="10"/>
        <v>108611.30500000001</v>
      </c>
      <c r="G72" s="7"/>
      <c r="H72" s="16">
        <f t="shared" si="11"/>
        <v>16.599112717344013</v>
      </c>
      <c r="I72" s="7">
        <f t="shared" si="12"/>
        <v>44855.630283151731</v>
      </c>
      <c r="J72" s="7">
        <f t="shared" si="13"/>
        <v>86260.827467599505</v>
      </c>
      <c r="K72" s="7">
        <f t="shared" si="14"/>
        <v>0</v>
      </c>
      <c r="L72" s="7">
        <f t="shared" si="15"/>
        <v>0</v>
      </c>
      <c r="M72" s="30">
        <f t="shared" si="16"/>
        <v>131116.45775075123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389465.43269262294</v>
      </c>
      <c r="D73" s="7">
        <f t="shared" si="8"/>
        <v>13202.218057377051</v>
      </c>
      <c r="E73" s="7">
        <f t="shared" si="9"/>
        <v>0</v>
      </c>
      <c r="F73" s="18">
        <f t="shared" si="10"/>
        <v>402667.65074999997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511399.20122113201</v>
      </c>
      <c r="K73" s="7">
        <f t="shared" si="14"/>
        <v>17335.566143089221</v>
      </c>
      <c r="L73" s="7">
        <f t="shared" si="15"/>
        <v>0</v>
      </c>
      <c r="M73" s="30">
        <f t="shared" si="16"/>
        <v>528734.76736422128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459123.05361428577</v>
      </c>
      <c r="D74" s="7">
        <f t="shared" si="8"/>
        <v>104712.27538571431</v>
      </c>
      <c r="E74" s="7">
        <f t="shared" si="9"/>
        <v>0</v>
      </c>
      <c r="F74" s="18">
        <f t="shared" si="10"/>
        <v>563835.32900000014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653837.7576632268</v>
      </c>
      <c r="K74" s="7">
        <f t="shared" si="14"/>
        <v>149120.89209863069</v>
      </c>
      <c r="L74" s="7">
        <f t="shared" si="15"/>
        <v>0</v>
      </c>
      <c r="M74" s="30">
        <f t="shared" si="16"/>
        <v>802958.64976185746</v>
      </c>
      <c r="N74" s="9"/>
      <c r="O74" s="9"/>
      <c r="P74" s="9"/>
    </row>
    <row r="75" spans="1:16">
      <c r="A75" s="16">
        <v>15.25</v>
      </c>
      <c r="B75" s="7">
        <f t="shared" si="6"/>
        <v>7747.022773333334</v>
      </c>
      <c r="C75" s="7">
        <f t="shared" si="7"/>
        <v>410592.20698666666</v>
      </c>
      <c r="D75" s="7">
        <f t="shared" si="8"/>
        <v>162687.47824000003</v>
      </c>
      <c r="E75" s="7">
        <f t="shared" si="9"/>
        <v>0</v>
      </c>
      <c r="F75" s="18">
        <f t="shared" si="10"/>
        <v>581026.7080000001</v>
      </c>
      <c r="G75" s="7"/>
      <c r="H75" s="16">
        <f t="shared" si="11"/>
        <v>23.490123211988184</v>
      </c>
      <c r="I75" s="7">
        <f t="shared" si="12"/>
        <v>11933.017670273995</v>
      </c>
      <c r="J75" s="7">
        <f t="shared" si="13"/>
        <v>632449.93652452168</v>
      </c>
      <c r="K75" s="7">
        <f t="shared" si="14"/>
        <v>250593.37107575391</v>
      </c>
      <c r="L75" s="7">
        <f t="shared" si="15"/>
        <v>0</v>
      </c>
      <c r="M75" s="30">
        <f t="shared" si="16"/>
        <v>894976.32527054963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173259.91565217392</v>
      </c>
      <c r="D76" s="7">
        <f t="shared" si="8"/>
        <v>158821.58934782608</v>
      </c>
      <c r="E76" s="7">
        <f t="shared" si="9"/>
        <v>0</v>
      </c>
      <c r="F76" s="18">
        <f t="shared" si="10"/>
        <v>332081.505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287931.20282986807</v>
      </c>
      <c r="K76" s="7">
        <f t="shared" si="14"/>
        <v>263936.93592737906</v>
      </c>
      <c r="L76" s="7">
        <f t="shared" si="15"/>
        <v>0</v>
      </c>
      <c r="M76" s="30">
        <f t="shared" si="16"/>
        <v>551868.13875724713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69922.574166666673</v>
      </c>
      <c r="D77" s="7">
        <f t="shared" si="8"/>
        <v>124861.73958333336</v>
      </c>
      <c r="E77" s="7">
        <f t="shared" si="9"/>
        <v>0</v>
      </c>
      <c r="F77" s="18">
        <f t="shared" si="10"/>
        <v>194784.31375000003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125069.83532466141</v>
      </c>
      <c r="K77" s="7">
        <f t="shared" si="14"/>
        <v>223338.9916511811</v>
      </c>
      <c r="L77" s="7">
        <f t="shared" si="15"/>
        <v>0</v>
      </c>
      <c r="M77" s="30">
        <f t="shared" si="16"/>
        <v>348408.82697584253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18989.78633152174</v>
      </c>
      <c r="D78" s="7">
        <f t="shared" si="8"/>
        <v>60422.047418478265</v>
      </c>
      <c r="E78" s="7">
        <f t="shared" si="9"/>
        <v>0</v>
      </c>
      <c r="F78" s="18">
        <f t="shared" si="10"/>
        <v>79411.833750000005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36478.050317926245</v>
      </c>
      <c r="K78" s="7">
        <f t="shared" si="14"/>
        <v>116066.52373885624</v>
      </c>
      <c r="L78" s="7">
        <f t="shared" si="15"/>
        <v>0</v>
      </c>
      <c r="M78" s="30">
        <f t="shared" si="16"/>
        <v>152544.57405678247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7061.5906071428572</v>
      </c>
      <c r="D79" s="7">
        <f t="shared" si="8"/>
        <v>42369.543642857141</v>
      </c>
      <c r="E79" s="7">
        <f t="shared" si="9"/>
        <v>0</v>
      </c>
      <c r="F79" s="18">
        <f t="shared" si="10"/>
        <v>49431.134249999996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14537.149034276015</v>
      </c>
      <c r="K79" s="7">
        <f t="shared" si="14"/>
        <v>87222.894205656092</v>
      </c>
      <c r="L79" s="7">
        <f t="shared" si="15"/>
        <v>0</v>
      </c>
      <c r="M79" s="30">
        <f t="shared" si="16"/>
        <v>101760.0432399321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848.11275000000012</v>
      </c>
      <c r="D80" s="7">
        <f t="shared" si="8"/>
        <v>3392.4510000000005</v>
      </c>
      <c r="E80" s="7">
        <f t="shared" si="9"/>
        <v>0</v>
      </c>
      <c r="F80" s="18">
        <f t="shared" si="10"/>
        <v>4240.5637500000003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1867.3956497613804</v>
      </c>
      <c r="K80" s="7">
        <f t="shared" si="14"/>
        <v>7469.5825990455214</v>
      </c>
      <c r="L80" s="7">
        <f t="shared" si="15"/>
        <v>0</v>
      </c>
      <c r="M80" s="30">
        <f t="shared" si="16"/>
        <v>9336.9782488069013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60504.860216674642</v>
      </c>
      <c r="C89" s="23">
        <f>SUM(C52:C83)</f>
        <v>1616396.4528577393</v>
      </c>
      <c r="D89" s="23">
        <f>SUM(D52:D83)</f>
        <v>670469.34267558623</v>
      </c>
      <c r="E89" s="23">
        <f>SUM(E52:E83)</f>
        <v>0</v>
      </c>
      <c r="F89" s="23">
        <f>SUM(F52:F83)</f>
        <v>2347370.6557500008</v>
      </c>
      <c r="G89" s="18"/>
      <c r="H89" s="22" t="s">
        <v>7</v>
      </c>
      <c r="I89" s="23">
        <f>SUM(I52:I88)</f>
        <v>73914.732320581563</v>
      </c>
      <c r="J89" s="23">
        <f>SUM(J52:J88)</f>
        <v>2367120.8108918737</v>
      </c>
      <c r="K89" s="23">
        <f>SUM(K52:K88)</f>
        <v>1115084.7574395917</v>
      </c>
      <c r="L89" s="23">
        <f>SUM(L52:L88)</f>
        <v>0</v>
      </c>
      <c r="M89" s="23">
        <f>SUM(M52:M88)</f>
        <v>3556120.3006520467</v>
      </c>
      <c r="N89" s="9"/>
      <c r="O89" s="9"/>
      <c r="P89" s="9"/>
    </row>
    <row r="90" spans="1:16">
      <c r="A90" s="12" t="s">
        <v>13</v>
      </c>
      <c r="B90" s="31">
        <f>IF(L43&gt;0,B89/L43,0)</f>
        <v>13.776334626166166</v>
      </c>
      <c r="C90" s="31">
        <f>IF(M43&gt;0,C89/M43,0)</f>
        <v>14.875969550803417</v>
      </c>
      <c r="D90" s="31">
        <f>IF(N43&gt;0,D89/N43,0)</f>
        <v>15.695989330167277</v>
      </c>
      <c r="E90" s="31">
        <f>IF(O43&gt;0,E89/O43,0)</f>
        <v>0</v>
      </c>
      <c r="F90" s="31">
        <f>IF(P43&gt;0,F89/P43,0)</f>
        <v>15.069839704822103</v>
      </c>
      <c r="G90" s="18"/>
      <c r="H90" s="12" t="s">
        <v>13</v>
      </c>
      <c r="I90" s="31">
        <f>IF(L43&gt;0,I89/L43,0)</f>
        <v>16.829624638504715</v>
      </c>
      <c r="J90" s="31">
        <f>IF(M43&gt;0,J89/M43,0)</f>
        <v>21.785012608537169</v>
      </c>
      <c r="K90" s="31">
        <f>IF(N43&gt;0,K89/N43,0)</f>
        <v>26.104636470265429</v>
      </c>
      <c r="L90" s="31">
        <f>IF(O43&gt;0,L89/O43,0)</f>
        <v>0</v>
      </c>
      <c r="M90" s="31">
        <f>IF(P43&gt;0,M89/P43,0)</f>
        <v>22.829868291408673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4391.9418233173838</v>
      </c>
      <c r="C102" s="35">
        <f>$B$90</f>
        <v>13.776334626166166</v>
      </c>
      <c r="D102" s="35">
        <f>$I$90</f>
        <v>16.829624638504715</v>
      </c>
      <c r="E102" s="34">
        <f>B102*D102</f>
        <v>73914.732320581563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108658.2254244021</v>
      </c>
      <c r="C103" s="35">
        <f>$C$90</f>
        <v>14.875969550803417</v>
      </c>
      <c r="D103" s="35">
        <f>$J$90</f>
        <v>21.785012608537169</v>
      </c>
      <c r="E103" s="34">
        <f>B103*D103</f>
        <v>2367120.8108918737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42715.965752280543</v>
      </c>
      <c r="C104" s="35">
        <f>$D$90</f>
        <v>15.695989330167277</v>
      </c>
      <c r="D104" s="35">
        <f>$K$90</f>
        <v>26.104636470265429</v>
      </c>
      <c r="E104" s="34">
        <f>B104*D104</f>
        <v>1115084.7574395917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155766.13300000003</v>
      </c>
      <c r="C106" s="35">
        <f>$F$90</f>
        <v>15.069839704822103</v>
      </c>
      <c r="D106" s="35">
        <f>$M$90</f>
        <v>22.829868291408673</v>
      </c>
      <c r="E106" s="34">
        <f>SUM(E102:E105)</f>
        <v>3556120.3006520467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3556126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1.0000016026870497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76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23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5521862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 s="10"/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 s="10"/>
      <c r="J16" s="10"/>
      <c r="K16" s="16">
        <v>8.75</v>
      </c>
      <c r="L16" s="7">
        <f t="shared" si="1"/>
        <v>0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0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>
        <v>517976</v>
      </c>
      <c r="J17" s="10"/>
      <c r="K17" s="16">
        <v>9.25</v>
      </c>
      <c r="L17" s="7">
        <f t="shared" si="1"/>
        <v>517.976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517.976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>
        <v>564754</v>
      </c>
      <c r="J18" s="10"/>
      <c r="K18" s="16">
        <v>9.75</v>
      </c>
      <c r="L18" s="7">
        <f t="shared" si="1"/>
        <v>564.75400000000002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564.75400000000002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>
        <v>4719451</v>
      </c>
      <c r="J19" s="10"/>
      <c r="K19" s="16">
        <v>10.25</v>
      </c>
      <c r="L19" s="7">
        <f t="shared" si="1"/>
        <v>4719.451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4719.451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>
        <v>15189215</v>
      </c>
      <c r="J20" s="10"/>
      <c r="K20" s="16">
        <v>10.75</v>
      </c>
      <c r="L20" s="7">
        <f t="shared" si="1"/>
        <v>14936.061416666666</v>
      </c>
      <c r="M20" s="7">
        <f t="shared" si="2"/>
        <v>253.15358333333333</v>
      </c>
      <c r="N20" s="7">
        <f t="shared" si="3"/>
        <v>0</v>
      </c>
      <c r="O20" s="7">
        <f t="shared" si="4"/>
        <v>0</v>
      </c>
      <c r="P20" s="19">
        <f t="shared" si="5"/>
        <v>15189.214999999998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>
        <v>13012272</v>
      </c>
      <c r="J21" s="10"/>
      <c r="K21" s="16">
        <v>11.25</v>
      </c>
      <c r="L21" s="7">
        <f t="shared" si="1"/>
        <v>12601.358147368423</v>
      </c>
      <c r="M21" s="7">
        <f t="shared" si="2"/>
        <v>410.913852631579</v>
      </c>
      <c r="N21" s="7">
        <f t="shared" si="3"/>
        <v>0</v>
      </c>
      <c r="O21" s="7">
        <f t="shared" si="4"/>
        <v>0</v>
      </c>
      <c r="P21" s="19">
        <f t="shared" si="5"/>
        <v>13012.272000000001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>
        <v>23568127</v>
      </c>
      <c r="J22" s="10"/>
      <c r="K22" s="16">
        <v>11.75</v>
      </c>
      <c r="L22" s="7">
        <f t="shared" si="1"/>
        <v>22586.121708333336</v>
      </c>
      <c r="M22" s="7">
        <f t="shared" si="2"/>
        <v>982.00529166666661</v>
      </c>
      <c r="N22" s="7">
        <f t="shared" si="3"/>
        <v>0</v>
      </c>
      <c r="O22" s="7">
        <f t="shared" si="4"/>
        <v>0</v>
      </c>
      <c r="P22" s="19">
        <f t="shared" si="5"/>
        <v>23568.127000000004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>
        <v>19772660</v>
      </c>
      <c r="J23" s="10"/>
      <c r="K23" s="16">
        <v>12.25</v>
      </c>
      <c r="L23" s="7">
        <f t="shared" si="1"/>
        <v>15945.693548387095</v>
      </c>
      <c r="M23" s="7">
        <f t="shared" si="2"/>
        <v>3826.9664516129033</v>
      </c>
      <c r="N23" s="7">
        <f t="shared" si="3"/>
        <v>0</v>
      </c>
      <c r="O23" s="7">
        <f t="shared" si="4"/>
        <v>0</v>
      </c>
      <c r="P23" s="19">
        <f t="shared" si="5"/>
        <v>19772.659999999996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>
        <v>23548078</v>
      </c>
      <c r="J24" s="10"/>
      <c r="K24" s="16">
        <v>12.75</v>
      </c>
      <c r="L24" s="7">
        <f t="shared" si="1"/>
        <v>16483.654600000002</v>
      </c>
      <c r="M24" s="7">
        <f t="shared" si="2"/>
        <v>7064.4234000000006</v>
      </c>
      <c r="N24" s="7">
        <f t="shared" si="3"/>
        <v>0</v>
      </c>
      <c r="O24" s="7">
        <f t="shared" si="4"/>
        <v>0</v>
      </c>
      <c r="P24" s="19">
        <f t="shared" si="5"/>
        <v>23548.078000000001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>
        <v>53127771</v>
      </c>
      <c r="J25" s="10"/>
      <c r="K25" s="16">
        <v>13.25</v>
      </c>
      <c r="L25" s="7">
        <f t="shared" si="1"/>
        <v>25758.919272727275</v>
      </c>
      <c r="M25" s="7">
        <f t="shared" si="2"/>
        <v>27368.851727272726</v>
      </c>
      <c r="N25" s="7">
        <f t="shared" si="3"/>
        <v>0</v>
      </c>
      <c r="O25" s="7">
        <f t="shared" si="4"/>
        <v>0</v>
      </c>
      <c r="P25" s="19">
        <f t="shared" si="5"/>
        <v>53127.771000000001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>
        <v>73299096</v>
      </c>
      <c r="J26" s="10"/>
      <c r="K26" s="16">
        <v>13.75</v>
      </c>
      <c r="L26" s="7">
        <f t="shared" si="1"/>
        <v>25076.006526315792</v>
      </c>
      <c r="M26" s="7">
        <f t="shared" si="2"/>
        <v>48223.089473684217</v>
      </c>
      <c r="N26" s="7">
        <f t="shared" si="3"/>
        <v>0</v>
      </c>
      <c r="O26" s="7">
        <f t="shared" si="4"/>
        <v>0</v>
      </c>
      <c r="P26" s="19">
        <f t="shared" si="5"/>
        <v>73299.096000000005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>
        <v>61852242</v>
      </c>
      <c r="J27" s="10"/>
      <c r="K27" s="16">
        <v>14.25</v>
      </c>
      <c r="L27" s="7">
        <f t="shared" si="1"/>
        <v>0</v>
      </c>
      <c r="M27" s="7">
        <f t="shared" si="2"/>
        <v>59824.299639344259</v>
      </c>
      <c r="N27" s="7">
        <f t="shared" si="3"/>
        <v>2027.9423606557377</v>
      </c>
      <c r="O27" s="7">
        <f t="shared" si="4"/>
        <v>0</v>
      </c>
      <c r="P27" s="19">
        <f t="shared" si="5"/>
        <v>61852.241999999998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>
        <v>34193725</v>
      </c>
      <c r="J28" s="10"/>
      <c r="K28" s="16">
        <v>14.75</v>
      </c>
      <c r="L28" s="7">
        <f t="shared" si="1"/>
        <v>0</v>
      </c>
      <c r="M28" s="7">
        <f t="shared" si="2"/>
        <v>27843.461785714284</v>
      </c>
      <c r="N28" s="7">
        <f t="shared" si="3"/>
        <v>6350.2632142857146</v>
      </c>
      <c r="O28" s="7">
        <f t="shared" si="4"/>
        <v>0</v>
      </c>
      <c r="P28" s="19">
        <f t="shared" si="5"/>
        <v>34193.724999999999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>
        <v>16138853</v>
      </c>
      <c r="J29" s="10"/>
      <c r="K29" s="16">
        <v>15.25</v>
      </c>
      <c r="L29" s="7">
        <f t="shared" si="1"/>
        <v>215.18470666666667</v>
      </c>
      <c r="M29" s="7">
        <f t="shared" si="2"/>
        <v>11404.789453333333</v>
      </c>
      <c r="N29" s="7">
        <f t="shared" si="3"/>
        <v>4518.8788400000003</v>
      </c>
      <c r="O29" s="7">
        <f t="shared" si="4"/>
        <v>0</v>
      </c>
      <c r="P29" s="19">
        <f t="shared" si="5"/>
        <v>16138.852999999999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>
        <v>5149656</v>
      </c>
      <c r="J30" s="10"/>
      <c r="K30" s="16">
        <v>15.75</v>
      </c>
      <c r="L30" s="7">
        <f t="shared" si="1"/>
        <v>0</v>
      </c>
      <c r="M30" s="7">
        <f t="shared" si="2"/>
        <v>2686.7770434782606</v>
      </c>
      <c r="N30" s="7">
        <f t="shared" si="3"/>
        <v>2462.8789565217394</v>
      </c>
      <c r="O30" s="7">
        <f t="shared" si="4"/>
        <v>0</v>
      </c>
      <c r="P30" s="19">
        <f t="shared" si="5"/>
        <v>5149.6559999999999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>
        <v>2932708</v>
      </c>
      <c r="J31" s="10"/>
      <c r="K31" s="16">
        <v>16.25</v>
      </c>
      <c r="L31" s="7">
        <f t="shared" si="1"/>
        <v>0</v>
      </c>
      <c r="M31" s="7">
        <f t="shared" si="2"/>
        <v>1052.7669743589745</v>
      </c>
      <c r="N31" s="7">
        <f t="shared" si="3"/>
        <v>1879.9410256410258</v>
      </c>
      <c r="O31" s="7">
        <f t="shared" si="4"/>
        <v>0</v>
      </c>
      <c r="P31" s="19">
        <f t="shared" si="5"/>
        <v>2932.7080000000005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>
        <v>648890</v>
      </c>
      <c r="J32" s="21"/>
      <c r="K32" s="16">
        <v>16.75</v>
      </c>
      <c r="L32" s="7">
        <f t="shared" si="1"/>
        <v>0</v>
      </c>
      <c r="M32" s="7">
        <f t="shared" si="2"/>
        <v>155.16934782608695</v>
      </c>
      <c r="N32" s="7">
        <f t="shared" si="3"/>
        <v>493.72065217391304</v>
      </c>
      <c r="O32" s="7">
        <f t="shared" si="4"/>
        <v>0</v>
      </c>
      <c r="P32" s="19">
        <f t="shared" si="5"/>
        <v>648.89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>
        <v>517976</v>
      </c>
      <c r="J33" s="21"/>
      <c r="K33" s="16">
        <v>17.25</v>
      </c>
      <c r="L33" s="7">
        <f t="shared" si="1"/>
        <v>0</v>
      </c>
      <c r="M33" s="7">
        <f t="shared" si="2"/>
        <v>73.996571428571428</v>
      </c>
      <c r="N33" s="7">
        <f t="shared" si="3"/>
        <v>443.97942857142857</v>
      </c>
      <c r="O33" s="7">
        <f t="shared" si="4"/>
        <v>0</v>
      </c>
      <c r="P33" s="19">
        <f t="shared" si="5"/>
        <v>517.976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/>
      <c r="J34" s="21"/>
      <c r="K34" s="16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348753450</v>
      </c>
      <c r="J43" s="7"/>
      <c r="K43" s="22" t="s">
        <v>7</v>
      </c>
      <c r="L43" s="23">
        <f>SUM(L6:L42)</f>
        <v>139405.18092646523</v>
      </c>
      <c r="M43" s="23">
        <f>SUM(M6:M42)</f>
        <v>191170.6645956852</v>
      </c>
      <c r="N43" s="23">
        <f>SUM(N6:N42)</f>
        <v>18177.604477849556</v>
      </c>
      <c r="O43" s="23">
        <f>SUM(O6:O42)</f>
        <v>0</v>
      </c>
      <c r="P43" s="23">
        <f>SUM(P6:P42)</f>
        <v>348753.45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0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0</v>
      </c>
      <c r="G62" s="7"/>
      <c r="H62" s="16">
        <f t="shared" si="11"/>
        <v>3.6458370736268551</v>
      </c>
      <c r="I62" s="7">
        <f t="shared" si="12"/>
        <v>0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0</v>
      </c>
      <c r="N62" s="9"/>
      <c r="O62" s="9"/>
      <c r="P62" s="9"/>
    </row>
    <row r="63" spans="1:16">
      <c r="A63" s="16">
        <v>9.25</v>
      </c>
      <c r="B63" s="7">
        <f t="shared" si="6"/>
        <v>4791.2780000000002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4791.2780000000002</v>
      </c>
      <c r="G63" s="7"/>
      <c r="H63" s="16">
        <f t="shared" si="11"/>
        <v>4.3926966674132366</v>
      </c>
      <c r="I63" s="7">
        <f t="shared" si="12"/>
        <v>2275.3114490000385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2275.3114490000385</v>
      </c>
      <c r="N63" s="9"/>
      <c r="O63" s="9"/>
      <c r="P63" s="9"/>
    </row>
    <row r="64" spans="1:16">
      <c r="A64" s="16">
        <v>9.75</v>
      </c>
      <c r="B64" s="7">
        <f t="shared" si="6"/>
        <v>5506.3514999999998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5506.3514999999998</v>
      </c>
      <c r="G64" s="7"/>
      <c r="H64" s="16">
        <f t="shared" si="11"/>
        <v>5.2408709739917851</v>
      </c>
      <c r="I64" s="7">
        <f t="shared" si="12"/>
        <v>2959.8028460457567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2959.8028460457567</v>
      </c>
      <c r="N64" s="9"/>
      <c r="O64" s="9"/>
      <c r="P64" s="9"/>
    </row>
    <row r="65" spans="1:16">
      <c r="A65" s="16">
        <v>10.25</v>
      </c>
      <c r="B65" s="7">
        <f t="shared" si="6"/>
        <v>48374.372750000002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48374.372750000002</v>
      </c>
      <c r="G65" s="7"/>
      <c r="H65" s="16">
        <f t="shared" si="11"/>
        <v>6.197841535780908</v>
      </c>
      <c r="I65" s="7">
        <f t="shared" si="12"/>
        <v>29250.409433882742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29250.409433882742</v>
      </c>
      <c r="N65" s="9"/>
      <c r="O65" s="9"/>
      <c r="P65" s="9"/>
    </row>
    <row r="66" spans="1:16">
      <c r="A66" s="16">
        <v>10.75</v>
      </c>
      <c r="B66" s="7">
        <f t="shared" si="6"/>
        <v>160562.66022916665</v>
      </c>
      <c r="C66" s="7">
        <f t="shared" si="7"/>
        <v>2721.4010208333334</v>
      </c>
      <c r="D66" s="7">
        <f t="shared" si="8"/>
        <v>0</v>
      </c>
      <c r="E66" s="7">
        <f t="shared" si="9"/>
        <v>0</v>
      </c>
      <c r="F66" s="18">
        <f t="shared" si="10"/>
        <v>163284.06124999997</v>
      </c>
      <c r="G66" s="7"/>
      <c r="H66" s="16">
        <f t="shared" si="11"/>
        <v>7.2712268750003801</v>
      </c>
      <c r="I66" s="7">
        <f t="shared" si="12"/>
        <v>108603.49117952291</v>
      </c>
      <c r="J66" s="7">
        <f t="shared" si="13"/>
        <v>1840.7371386359816</v>
      </c>
      <c r="K66" s="7">
        <f t="shared" si="14"/>
        <v>0</v>
      </c>
      <c r="L66" s="7">
        <f t="shared" si="15"/>
        <v>0</v>
      </c>
      <c r="M66" s="30">
        <f t="shared" si="16"/>
        <v>110444.2283181589</v>
      </c>
      <c r="N66" s="9"/>
      <c r="O66" s="9"/>
      <c r="P66" s="9"/>
    </row>
    <row r="67" spans="1:16">
      <c r="A67" s="16">
        <v>11.25</v>
      </c>
      <c r="B67" s="7">
        <f t="shared" si="6"/>
        <v>141765.27915789475</v>
      </c>
      <c r="C67" s="7">
        <f t="shared" si="7"/>
        <v>4622.7808421052641</v>
      </c>
      <c r="D67" s="7">
        <f t="shared" si="8"/>
        <v>0</v>
      </c>
      <c r="E67" s="7">
        <f t="shared" si="9"/>
        <v>0</v>
      </c>
      <c r="F67" s="18">
        <f t="shared" si="10"/>
        <v>146388.06000000003</v>
      </c>
      <c r="G67" s="7"/>
      <c r="H67" s="16">
        <f t="shared" si="11"/>
        <v>8.4687781302560143</v>
      </c>
      <c r="I67" s="7">
        <f t="shared" si="12"/>
        <v>106718.10628995714</v>
      </c>
      <c r="J67" s="7">
        <f t="shared" si="13"/>
        <v>3479.938248585559</v>
      </c>
      <c r="K67" s="7">
        <f t="shared" si="14"/>
        <v>0</v>
      </c>
      <c r="L67" s="7">
        <f t="shared" si="15"/>
        <v>0</v>
      </c>
      <c r="M67" s="30">
        <f t="shared" si="16"/>
        <v>110198.0445385427</v>
      </c>
      <c r="N67" s="9"/>
      <c r="O67" s="9"/>
      <c r="P67" s="9"/>
    </row>
    <row r="68" spans="1:16">
      <c r="A68" s="16">
        <v>11.75</v>
      </c>
      <c r="B68" s="7">
        <f t="shared" si="6"/>
        <v>265386.93007291667</v>
      </c>
      <c r="C68" s="7">
        <f t="shared" si="7"/>
        <v>11538.562177083333</v>
      </c>
      <c r="D68" s="7">
        <f t="shared" si="8"/>
        <v>0</v>
      </c>
      <c r="E68" s="7">
        <f t="shared" si="9"/>
        <v>0</v>
      </c>
      <c r="F68" s="18">
        <f t="shared" si="10"/>
        <v>276925.49225000001</v>
      </c>
      <c r="G68" s="7"/>
      <c r="H68" s="16">
        <f t="shared" si="11"/>
        <v>9.798375030781429</v>
      </c>
      <c r="I68" s="7">
        <f t="shared" si="12"/>
        <v>221307.29098912375</v>
      </c>
      <c r="J68" s="7">
        <f t="shared" si="13"/>
        <v>9622.0561299619003</v>
      </c>
      <c r="K68" s="7">
        <f t="shared" si="14"/>
        <v>0</v>
      </c>
      <c r="L68" s="7">
        <f t="shared" si="15"/>
        <v>0</v>
      </c>
      <c r="M68" s="30">
        <f t="shared" si="16"/>
        <v>230929.34711908567</v>
      </c>
      <c r="N68" s="9"/>
      <c r="O68" s="9"/>
      <c r="P68" s="9"/>
    </row>
    <row r="69" spans="1:16">
      <c r="A69" s="16">
        <v>12.25</v>
      </c>
      <c r="B69" s="7">
        <f t="shared" si="6"/>
        <v>195334.74596774191</v>
      </c>
      <c r="C69" s="7">
        <f t="shared" si="7"/>
        <v>46880.339032258067</v>
      </c>
      <c r="D69" s="7">
        <f t="shared" si="8"/>
        <v>0</v>
      </c>
      <c r="E69" s="7">
        <f t="shared" si="9"/>
        <v>0</v>
      </c>
      <c r="F69" s="18">
        <f t="shared" si="10"/>
        <v>242215.08499999996</v>
      </c>
      <c r="G69" s="7"/>
      <c r="H69" s="16">
        <f t="shared" si="11"/>
        <v>11.268022168193621</v>
      </c>
      <c r="I69" s="7">
        <f t="shared" si="12"/>
        <v>179676.42839044778</v>
      </c>
      <c r="J69" s="7">
        <f t="shared" si="13"/>
        <v>43122.342813707473</v>
      </c>
      <c r="K69" s="7">
        <f t="shared" si="14"/>
        <v>0</v>
      </c>
      <c r="L69" s="7">
        <f t="shared" si="15"/>
        <v>0</v>
      </c>
      <c r="M69" s="30">
        <f t="shared" si="16"/>
        <v>222798.77120415526</v>
      </c>
      <c r="N69" s="9"/>
      <c r="O69" s="9"/>
      <c r="P69" s="9"/>
    </row>
    <row r="70" spans="1:16">
      <c r="A70" s="16">
        <v>12.75</v>
      </c>
      <c r="B70" s="7">
        <f t="shared" si="6"/>
        <v>210166.59615000003</v>
      </c>
      <c r="C70" s="7">
        <f t="shared" si="7"/>
        <v>90071.398350000003</v>
      </c>
      <c r="D70" s="7">
        <f t="shared" si="8"/>
        <v>0</v>
      </c>
      <c r="E70" s="7">
        <f t="shared" si="9"/>
        <v>0</v>
      </c>
      <c r="F70" s="18">
        <f t="shared" si="10"/>
        <v>300237.99450000003</v>
      </c>
      <c r="G70" s="7"/>
      <c r="H70" s="16">
        <f t="shared" si="11"/>
        <v>12.885845531916502</v>
      </c>
      <c r="I70" s="7">
        <f t="shared" si="12"/>
        <v>212405.82697706492</v>
      </c>
      <c r="J70" s="7">
        <f t="shared" si="13"/>
        <v>91031.068704456382</v>
      </c>
      <c r="K70" s="7">
        <f t="shared" si="14"/>
        <v>0</v>
      </c>
      <c r="L70" s="7">
        <f t="shared" si="15"/>
        <v>0</v>
      </c>
      <c r="M70" s="30">
        <f t="shared" si="16"/>
        <v>303436.89568152127</v>
      </c>
      <c r="N70" s="9"/>
      <c r="O70" s="9"/>
      <c r="P70" s="9"/>
    </row>
    <row r="71" spans="1:16">
      <c r="A71" s="16">
        <v>13.25</v>
      </c>
      <c r="B71" s="7">
        <f t="shared" si="6"/>
        <v>341305.68036363641</v>
      </c>
      <c r="C71" s="7">
        <f t="shared" si="7"/>
        <v>362637.28538636363</v>
      </c>
      <c r="D71" s="7">
        <f t="shared" si="8"/>
        <v>0</v>
      </c>
      <c r="E71" s="7">
        <f t="shared" si="9"/>
        <v>0</v>
      </c>
      <c r="F71" s="18">
        <f t="shared" si="10"/>
        <v>703942.96574999997</v>
      </c>
      <c r="G71" s="7"/>
      <c r="H71" s="16">
        <f t="shared" si="11"/>
        <v>14.660089279516031</v>
      </c>
      <c r="I71" s="7">
        <f t="shared" si="12"/>
        <v>377628.05628202797</v>
      </c>
      <c r="J71" s="7">
        <f t="shared" si="13"/>
        <v>401229.8097996547</v>
      </c>
      <c r="K71" s="7">
        <f t="shared" si="14"/>
        <v>0</v>
      </c>
      <c r="L71" s="7">
        <f t="shared" si="15"/>
        <v>0</v>
      </c>
      <c r="M71" s="30">
        <f t="shared" si="16"/>
        <v>778857.86608168273</v>
      </c>
      <c r="N71" s="9"/>
      <c r="O71" s="9"/>
      <c r="P71" s="9"/>
    </row>
    <row r="72" spans="1:16">
      <c r="A72" s="16">
        <v>13.75</v>
      </c>
      <c r="B72" s="7">
        <f t="shared" si="6"/>
        <v>344795.08973684214</v>
      </c>
      <c r="C72" s="7">
        <f t="shared" si="7"/>
        <v>663067.48026315798</v>
      </c>
      <c r="D72" s="7">
        <f t="shared" si="8"/>
        <v>0</v>
      </c>
      <c r="E72" s="7">
        <f t="shared" si="9"/>
        <v>0</v>
      </c>
      <c r="F72" s="18">
        <f t="shared" si="10"/>
        <v>1007862.5700000001</v>
      </c>
      <c r="G72" s="7"/>
      <c r="H72" s="16">
        <f t="shared" si="11"/>
        <v>16.599112717344013</v>
      </c>
      <c r="I72" s="7">
        <f t="shared" si="12"/>
        <v>416239.45883116993</v>
      </c>
      <c r="J72" s="7">
        <f t="shared" si="13"/>
        <v>800460.49775224994</v>
      </c>
      <c r="K72" s="7">
        <f t="shared" si="14"/>
        <v>0</v>
      </c>
      <c r="L72" s="7">
        <f t="shared" si="15"/>
        <v>0</v>
      </c>
      <c r="M72" s="30">
        <f t="shared" si="16"/>
        <v>1216699.9565834198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852496.26986065565</v>
      </c>
      <c r="D73" s="7">
        <f t="shared" si="8"/>
        <v>28898.178639344264</v>
      </c>
      <c r="E73" s="7">
        <f t="shared" si="9"/>
        <v>0</v>
      </c>
      <c r="F73" s="18">
        <f t="shared" si="10"/>
        <v>881394.44849999994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1119395.6506913169</v>
      </c>
      <c r="K73" s="7">
        <f t="shared" si="14"/>
        <v>37945.615277671757</v>
      </c>
      <c r="L73" s="7">
        <f t="shared" si="15"/>
        <v>0</v>
      </c>
      <c r="M73" s="30">
        <f t="shared" si="16"/>
        <v>1157341.2659689886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410691.06133928569</v>
      </c>
      <c r="D74" s="7">
        <f t="shared" si="8"/>
        <v>93666.382410714286</v>
      </c>
      <c r="E74" s="7">
        <f t="shared" si="9"/>
        <v>0</v>
      </c>
      <c r="F74" s="18">
        <f t="shared" si="10"/>
        <v>504357.44374999998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584865.69237710361</v>
      </c>
      <c r="K74" s="7">
        <f t="shared" si="14"/>
        <v>133390.42106846225</v>
      </c>
      <c r="L74" s="7">
        <f t="shared" si="15"/>
        <v>0</v>
      </c>
      <c r="M74" s="30">
        <f t="shared" si="16"/>
        <v>718256.1134455658</v>
      </c>
      <c r="N74" s="9"/>
      <c r="O74" s="9"/>
      <c r="P74" s="9"/>
    </row>
    <row r="75" spans="1:16">
      <c r="A75" s="16">
        <v>15.25</v>
      </c>
      <c r="B75" s="7">
        <f t="shared" si="6"/>
        <v>3281.5667766666666</v>
      </c>
      <c r="C75" s="7">
        <f t="shared" si="7"/>
        <v>173923.03916333333</v>
      </c>
      <c r="D75" s="7">
        <f t="shared" si="8"/>
        <v>68912.902310000005</v>
      </c>
      <c r="E75" s="7">
        <f t="shared" si="9"/>
        <v>0</v>
      </c>
      <c r="F75" s="18">
        <f t="shared" si="10"/>
        <v>246117.50825000001</v>
      </c>
      <c r="G75" s="7"/>
      <c r="H75" s="16">
        <f t="shared" si="11"/>
        <v>23.490123211988184</v>
      </c>
      <c r="I75" s="7">
        <f t="shared" si="12"/>
        <v>5054.7152729355357</v>
      </c>
      <c r="J75" s="7">
        <f t="shared" si="13"/>
        <v>267899.90946558333</v>
      </c>
      <c r="K75" s="7">
        <f t="shared" si="14"/>
        <v>106149.02073164625</v>
      </c>
      <c r="L75" s="7">
        <f t="shared" si="15"/>
        <v>0</v>
      </c>
      <c r="M75" s="30">
        <f t="shared" si="16"/>
        <v>379103.64547016507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42316.738434782601</v>
      </c>
      <c r="D76" s="7">
        <f t="shared" si="8"/>
        <v>38790.343565217394</v>
      </c>
      <c r="E76" s="7">
        <f t="shared" si="9"/>
        <v>0</v>
      </c>
      <c r="F76" s="18">
        <f t="shared" si="10"/>
        <v>81107.081999999995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70323.879308727948</v>
      </c>
      <c r="K76" s="7">
        <f t="shared" si="14"/>
        <v>64463.556033000634</v>
      </c>
      <c r="L76" s="7">
        <f t="shared" si="15"/>
        <v>0</v>
      </c>
      <c r="M76" s="30">
        <f t="shared" si="16"/>
        <v>134787.43534172859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17107.463333333337</v>
      </c>
      <c r="D77" s="7">
        <f t="shared" si="8"/>
        <v>30549.041666666668</v>
      </c>
      <c r="E77" s="7">
        <f t="shared" si="9"/>
        <v>0</v>
      </c>
      <c r="F77" s="18">
        <f t="shared" si="10"/>
        <v>47656.505000000005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30599.954984819218</v>
      </c>
      <c r="K77" s="7">
        <f t="shared" si="14"/>
        <v>54642.776758605745</v>
      </c>
      <c r="L77" s="7">
        <f t="shared" si="15"/>
        <v>0</v>
      </c>
      <c r="M77" s="30">
        <f t="shared" si="16"/>
        <v>85242.731743424956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2599.0865760869565</v>
      </c>
      <c r="D78" s="7">
        <f t="shared" si="8"/>
        <v>8269.8209239130429</v>
      </c>
      <c r="E78" s="7">
        <f t="shared" si="9"/>
        <v>0</v>
      </c>
      <c r="F78" s="18">
        <f t="shared" si="10"/>
        <v>10868.907499999999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4992.6633848306756</v>
      </c>
      <c r="K78" s="7">
        <f t="shared" si="14"/>
        <v>15885.74713355215</v>
      </c>
      <c r="L78" s="7">
        <f t="shared" si="15"/>
        <v>0</v>
      </c>
      <c r="M78" s="30">
        <f t="shared" si="16"/>
        <v>20878.410518382825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1276.4408571428571</v>
      </c>
      <c r="D79" s="7">
        <f t="shared" si="8"/>
        <v>7658.6451428571427</v>
      </c>
      <c r="E79" s="7">
        <f t="shared" si="9"/>
        <v>0</v>
      </c>
      <c r="F79" s="18">
        <f t="shared" si="10"/>
        <v>8935.0859999999993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2627.7098186569156</v>
      </c>
      <c r="K79" s="7">
        <f t="shared" si="14"/>
        <v>15766.258911941493</v>
      </c>
      <c r="L79" s="7">
        <f t="shared" si="15"/>
        <v>0</v>
      </c>
      <c r="M79" s="30">
        <f t="shared" si="16"/>
        <v>18393.968730598408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0</v>
      </c>
      <c r="D80" s="7">
        <f t="shared" si="8"/>
        <v>0</v>
      </c>
      <c r="E80" s="7">
        <f t="shared" si="9"/>
        <v>0</v>
      </c>
      <c r="F80" s="18">
        <f t="shared" si="10"/>
        <v>0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0</v>
      </c>
      <c r="K80" s="7">
        <f t="shared" si="14"/>
        <v>0</v>
      </c>
      <c r="L80" s="7">
        <f t="shared" si="15"/>
        <v>0</v>
      </c>
      <c r="M80" s="30">
        <f t="shared" si="16"/>
        <v>0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1721270.550704865</v>
      </c>
      <c r="C89" s="23">
        <f>SUM(C52:C83)</f>
        <v>2681949.346636422</v>
      </c>
      <c r="D89" s="23">
        <f>SUM(D52:D83)</f>
        <v>276745.31465871283</v>
      </c>
      <c r="E89" s="23">
        <f>SUM(E52:E83)</f>
        <v>0</v>
      </c>
      <c r="F89" s="23">
        <f>SUM(F52:F83)</f>
        <v>4679965.2119999994</v>
      </c>
      <c r="G89" s="18"/>
      <c r="H89" s="22" t="s">
        <v>7</v>
      </c>
      <c r="I89" s="23">
        <f>SUM(I52:I88)</f>
        <v>1662118.8979411784</v>
      </c>
      <c r="J89" s="23">
        <f>SUM(J52:J88)</f>
        <v>3431491.9106182903</v>
      </c>
      <c r="K89" s="23">
        <f>SUM(K52:K88)</f>
        <v>428243.39591488027</v>
      </c>
      <c r="L89" s="23">
        <f>SUM(L52:L88)</f>
        <v>0</v>
      </c>
      <c r="M89" s="23">
        <f>SUM(M52:M88)</f>
        <v>5521854.2044743495</v>
      </c>
      <c r="N89" s="9"/>
      <c r="O89" s="9"/>
      <c r="P89" s="9"/>
    </row>
    <row r="90" spans="1:16">
      <c r="A90" s="12" t="s">
        <v>13</v>
      </c>
      <c r="B90" s="31">
        <f>IF(L43&gt;0,B89/L43,0)</f>
        <v>12.347249501529051</v>
      </c>
      <c r="C90" s="31">
        <f>IF(M43&gt;0,C89/M43,0)</f>
        <v>14.029084181449011</v>
      </c>
      <c r="D90" s="31">
        <f>IF(N43&gt;0,D89/N43,0)</f>
        <v>15.224520645497746</v>
      </c>
      <c r="E90" s="31">
        <f>IF(O43&gt;0,E89/O43,0)</f>
        <v>0</v>
      </c>
      <c r="F90" s="31">
        <f>IF(P43&gt;0,F89/P43,0)</f>
        <v>13.419122339865023</v>
      </c>
      <c r="G90" s="18"/>
      <c r="H90" s="12" t="s">
        <v>13</v>
      </c>
      <c r="I90" s="31">
        <f>IF(L43&gt;0,I89/L43,0)</f>
        <v>11.9229349074044</v>
      </c>
      <c r="J90" s="31">
        <f>IF(M43&gt;0,J89/M43,0)</f>
        <v>17.949887436316107</v>
      </c>
      <c r="K90" s="31">
        <f>IF(N43&gt;0,K89/N43,0)</f>
        <v>23.558846625622159</v>
      </c>
      <c r="L90" s="31">
        <f>IF(O43&gt;0,L89/O43,0)</f>
        <v>0</v>
      </c>
      <c r="M90" s="31">
        <f>IF(P43&gt;0,M89/P43,0)</f>
        <v>15.833117075900896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139405.18092646523</v>
      </c>
      <c r="C102" s="35">
        <f>$B$90</f>
        <v>12.347249501529051</v>
      </c>
      <c r="D102" s="35">
        <f>$I$90</f>
        <v>11.9229349074044</v>
      </c>
      <c r="E102" s="34">
        <f>B102*D102</f>
        <v>1662118.8979411784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191170.6645956852</v>
      </c>
      <c r="C103" s="35">
        <f>$C$90</f>
        <v>14.029084181449011</v>
      </c>
      <c r="D103" s="35">
        <f>$J$90</f>
        <v>17.949887436316107</v>
      </c>
      <c r="E103" s="34">
        <f>B103*D103</f>
        <v>3431491.9106182903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18177.604477849556</v>
      </c>
      <c r="C104" s="35">
        <f>$D$90</f>
        <v>15.224520645497746</v>
      </c>
      <c r="D104" s="35">
        <f>$K$90</f>
        <v>23.558846625622159</v>
      </c>
      <c r="E104" s="34">
        <f>B104*D104</f>
        <v>428243.39591488027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348753.44999999995</v>
      </c>
      <c r="C106" s="35">
        <f>$F$90</f>
        <v>13.419122339865023</v>
      </c>
      <c r="D106" s="35">
        <f>$M$90</f>
        <v>15.833117075900896</v>
      </c>
      <c r="E106" s="34">
        <f>SUM(E102:E105)</f>
        <v>5521854.2044743495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5521862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1.0000014117586886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24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5244314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>
        <v>543228</v>
      </c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>
        <v>1055879</v>
      </c>
      <c r="J16" s="10"/>
      <c r="K16" s="16">
        <v>8.75</v>
      </c>
      <c r="L16" s="7">
        <f t="shared" si="1"/>
        <v>1055.8789999999999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1055.8789999999999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>
        <v>5694386</v>
      </c>
      <c r="J17" s="10"/>
      <c r="K17" s="16">
        <v>9.25</v>
      </c>
      <c r="L17" s="7">
        <f t="shared" si="1"/>
        <v>5694.3860000000004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5694.3860000000004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>
        <v>42484424</v>
      </c>
      <c r="J18" s="10"/>
      <c r="K18" s="16">
        <v>9.75</v>
      </c>
      <c r="L18" s="7">
        <f t="shared" si="1"/>
        <v>42484.423999999999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42484.423999999999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>
        <v>137553722</v>
      </c>
      <c r="J19" s="10"/>
      <c r="K19" s="16">
        <v>10.25</v>
      </c>
      <c r="L19" s="7">
        <f t="shared" si="1"/>
        <v>137553.72200000001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137553.72200000001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>
        <v>173360393</v>
      </c>
      <c r="J20" s="10"/>
      <c r="K20" s="16">
        <v>10.75</v>
      </c>
      <c r="L20" s="7">
        <f t="shared" si="1"/>
        <v>170471.05311666668</v>
      </c>
      <c r="M20" s="7">
        <f t="shared" si="2"/>
        <v>2889.3398833333335</v>
      </c>
      <c r="N20" s="7">
        <f t="shared" si="3"/>
        <v>0</v>
      </c>
      <c r="O20" s="7">
        <f t="shared" si="4"/>
        <v>0</v>
      </c>
      <c r="P20" s="19">
        <f t="shared" si="5"/>
        <v>173360.39300000001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>
        <v>128411819</v>
      </c>
      <c r="J21" s="10"/>
      <c r="K21" s="16">
        <v>11.25</v>
      </c>
      <c r="L21" s="7">
        <f t="shared" si="1"/>
        <v>124356.7089263158</v>
      </c>
      <c r="M21" s="7">
        <f t="shared" si="2"/>
        <v>4055.1100736842109</v>
      </c>
      <c r="N21" s="7">
        <f t="shared" si="3"/>
        <v>0</v>
      </c>
      <c r="O21" s="7">
        <f t="shared" si="4"/>
        <v>0</v>
      </c>
      <c r="P21" s="19">
        <f t="shared" si="5"/>
        <v>128411.819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>
        <v>80185136</v>
      </c>
      <c r="J22" s="10"/>
      <c r="K22" s="16">
        <v>11.75</v>
      </c>
      <c r="L22" s="7">
        <f t="shared" si="1"/>
        <v>76844.088666666663</v>
      </c>
      <c r="M22" s="7">
        <f t="shared" si="2"/>
        <v>3341.047333333333</v>
      </c>
      <c r="N22" s="7">
        <f t="shared" si="3"/>
        <v>0</v>
      </c>
      <c r="O22" s="7">
        <f t="shared" si="4"/>
        <v>0</v>
      </c>
      <c r="P22" s="19">
        <f t="shared" si="5"/>
        <v>80185.135999999999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>
        <v>53330127</v>
      </c>
      <c r="J23" s="10"/>
      <c r="K23" s="16">
        <v>12.25</v>
      </c>
      <c r="L23" s="7">
        <f t="shared" si="1"/>
        <v>43008.166935483867</v>
      </c>
      <c r="M23" s="7">
        <f t="shared" si="2"/>
        <v>10321.960064516128</v>
      </c>
      <c r="N23" s="7">
        <f t="shared" si="3"/>
        <v>0</v>
      </c>
      <c r="O23" s="7">
        <f t="shared" si="4"/>
        <v>0</v>
      </c>
      <c r="P23" s="19">
        <f t="shared" si="5"/>
        <v>53330.126999999993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>
        <v>20359687</v>
      </c>
      <c r="J24" s="10"/>
      <c r="K24" s="16">
        <v>12.75</v>
      </c>
      <c r="L24" s="7">
        <f t="shared" si="1"/>
        <v>14251.7809</v>
      </c>
      <c r="M24" s="7">
        <f t="shared" si="2"/>
        <v>6107.9061000000002</v>
      </c>
      <c r="N24" s="7">
        <f t="shared" si="3"/>
        <v>0</v>
      </c>
      <c r="O24" s="7">
        <f t="shared" si="4"/>
        <v>0</v>
      </c>
      <c r="P24" s="19">
        <f t="shared" si="5"/>
        <v>20359.686999999998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>
        <v>5507242</v>
      </c>
      <c r="J25" s="10"/>
      <c r="K25" s="16">
        <v>13.25</v>
      </c>
      <c r="L25" s="7">
        <f t="shared" si="1"/>
        <v>2670.1779393939396</v>
      </c>
      <c r="M25" s="7">
        <f t="shared" si="2"/>
        <v>2837.0640606060606</v>
      </c>
      <c r="N25" s="7">
        <f t="shared" si="3"/>
        <v>0</v>
      </c>
      <c r="O25" s="7">
        <f t="shared" si="4"/>
        <v>0</v>
      </c>
      <c r="P25" s="19">
        <f t="shared" si="5"/>
        <v>5507.2420000000002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>
        <v>3056166</v>
      </c>
      <c r="J26" s="10"/>
      <c r="K26" s="16">
        <v>13.75</v>
      </c>
      <c r="L26" s="7">
        <f t="shared" si="1"/>
        <v>1045.5304736842106</v>
      </c>
      <c r="M26" s="7">
        <f t="shared" si="2"/>
        <v>2010.6355263157898</v>
      </c>
      <c r="N26" s="7">
        <f t="shared" si="3"/>
        <v>0</v>
      </c>
      <c r="O26" s="7">
        <f t="shared" si="4"/>
        <v>0</v>
      </c>
      <c r="P26" s="19">
        <f t="shared" si="5"/>
        <v>3056.1660000000002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>
        <v>543228</v>
      </c>
      <c r="J27" s="10"/>
      <c r="K27" s="16">
        <v>14.25</v>
      </c>
      <c r="L27" s="7">
        <f t="shared" si="1"/>
        <v>0</v>
      </c>
      <c r="M27" s="7">
        <f t="shared" si="2"/>
        <v>525.41724590163926</v>
      </c>
      <c r="N27" s="7">
        <f t="shared" si="3"/>
        <v>17.810754098360654</v>
      </c>
      <c r="O27" s="7">
        <f t="shared" si="4"/>
        <v>0</v>
      </c>
      <c r="P27" s="19">
        <f t="shared" si="5"/>
        <v>543.22799999999995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 s="10"/>
      <c r="J28" s="10"/>
      <c r="K28" s="16">
        <v>14.75</v>
      </c>
      <c r="L28" s="7">
        <f t="shared" si="1"/>
        <v>0</v>
      </c>
      <c r="M28" s="7">
        <f t="shared" si="2"/>
        <v>0</v>
      </c>
      <c r="N28" s="7">
        <f t="shared" si="3"/>
        <v>0</v>
      </c>
      <c r="O28" s="7">
        <f t="shared" si="4"/>
        <v>0</v>
      </c>
      <c r="P28" s="19">
        <f t="shared" si="5"/>
        <v>0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 s="10"/>
      <c r="J29" s="10"/>
      <c r="K29" s="16">
        <v>15.25</v>
      </c>
      <c r="L29" s="7">
        <f t="shared" si="1"/>
        <v>0</v>
      </c>
      <c r="M29" s="7">
        <f t="shared" si="2"/>
        <v>0</v>
      </c>
      <c r="N29" s="7">
        <f t="shared" si="3"/>
        <v>0</v>
      </c>
      <c r="O29" s="7">
        <f t="shared" si="4"/>
        <v>0</v>
      </c>
      <c r="P29" s="19">
        <f t="shared" si="5"/>
        <v>0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 s="10"/>
      <c r="J30" s="10"/>
      <c r="K30" s="16">
        <v>15.75</v>
      </c>
      <c r="L30" s="7">
        <f t="shared" si="1"/>
        <v>0</v>
      </c>
      <c r="M30" s="7">
        <f t="shared" si="2"/>
        <v>0</v>
      </c>
      <c r="N30" s="7">
        <f t="shared" si="3"/>
        <v>0</v>
      </c>
      <c r="O30" s="7">
        <f t="shared" si="4"/>
        <v>0</v>
      </c>
      <c r="P30" s="19">
        <f t="shared" si="5"/>
        <v>0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 s="10"/>
      <c r="J31" s="10"/>
      <c r="K31" s="16">
        <v>16.25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7">
        <f t="shared" si="4"/>
        <v>0</v>
      </c>
      <c r="P31" s="19">
        <f t="shared" si="5"/>
        <v>0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 s="10"/>
      <c r="J32" s="21"/>
      <c r="K32" s="16">
        <v>16.75</v>
      </c>
      <c r="L32" s="7">
        <f t="shared" si="1"/>
        <v>0</v>
      </c>
      <c r="M32" s="7">
        <f t="shared" si="2"/>
        <v>0</v>
      </c>
      <c r="N32" s="7">
        <f t="shared" si="3"/>
        <v>0</v>
      </c>
      <c r="O32" s="7">
        <f t="shared" si="4"/>
        <v>0</v>
      </c>
      <c r="P32" s="19">
        <f t="shared" si="5"/>
        <v>0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 s="10"/>
      <c r="J33" s="21"/>
      <c r="K33" s="16">
        <v>17.25</v>
      </c>
      <c r="L33" s="7">
        <f t="shared" si="1"/>
        <v>0</v>
      </c>
      <c r="M33" s="7">
        <f t="shared" si="2"/>
        <v>0</v>
      </c>
      <c r="N33" s="7">
        <f t="shared" si="3"/>
        <v>0</v>
      </c>
      <c r="O33" s="7">
        <f t="shared" si="4"/>
        <v>0</v>
      </c>
      <c r="P33" s="19">
        <f t="shared" si="5"/>
        <v>0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/>
      <c r="J34" s="21"/>
      <c r="K34" s="16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652085437</v>
      </c>
      <c r="J43" s="7"/>
      <c r="K43" s="22" t="s">
        <v>7</v>
      </c>
      <c r="L43" s="23">
        <f>SUM(L6:L42)</f>
        <v>619435.91795821115</v>
      </c>
      <c r="M43" s="23">
        <f>SUM(M6:M42)</f>
        <v>32088.480287690501</v>
      </c>
      <c r="N43" s="23">
        <f>SUM(N6:N42)</f>
        <v>17.810754098360654</v>
      </c>
      <c r="O43" s="23">
        <f>SUM(O6:O42)</f>
        <v>0</v>
      </c>
      <c r="P43" s="23">
        <f>SUM(P6:P42)</f>
        <v>651542.20900000003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9238.9412499999999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9238.9412499999999</v>
      </c>
      <c r="G62" s="7"/>
      <c r="H62" s="16">
        <f t="shared" si="11"/>
        <v>3.6458370736268551</v>
      </c>
      <c r="I62" s="7">
        <f t="shared" si="12"/>
        <v>3849.5628034640499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3849.5628034640499</v>
      </c>
      <c r="N62" s="9"/>
      <c r="O62" s="9"/>
      <c r="P62" s="9"/>
    </row>
    <row r="63" spans="1:16">
      <c r="A63" s="16">
        <v>9.25</v>
      </c>
      <c r="B63" s="7">
        <f t="shared" si="6"/>
        <v>52673.070500000002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52673.070500000002</v>
      </c>
      <c r="G63" s="7"/>
      <c r="H63" s="16">
        <f t="shared" si="11"/>
        <v>4.3926966674132366</v>
      </c>
      <c r="I63" s="7">
        <f t="shared" si="12"/>
        <v>25013.710405164591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25013.710405164591</v>
      </c>
      <c r="N63" s="9"/>
      <c r="O63" s="9"/>
      <c r="P63" s="9"/>
    </row>
    <row r="64" spans="1:16">
      <c r="A64" s="16">
        <v>9.75</v>
      </c>
      <c r="B64" s="7">
        <f t="shared" si="6"/>
        <v>414223.13399999996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414223.13399999996</v>
      </c>
      <c r="G64" s="7"/>
      <c r="H64" s="16">
        <f t="shared" si="11"/>
        <v>5.2408709739917851</v>
      </c>
      <c r="I64" s="7">
        <f t="shared" si="12"/>
        <v>222655.38458835997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222655.38458835997</v>
      </c>
      <c r="N64" s="9"/>
      <c r="O64" s="9"/>
      <c r="P64" s="9"/>
    </row>
    <row r="65" spans="1:16">
      <c r="A65" s="16">
        <v>10.25</v>
      </c>
      <c r="B65" s="7">
        <f t="shared" si="6"/>
        <v>1409925.6505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1409925.6505</v>
      </c>
      <c r="G65" s="7"/>
      <c r="H65" s="16">
        <f t="shared" si="11"/>
        <v>6.197841535780908</v>
      </c>
      <c r="I65" s="7">
        <f t="shared" si="12"/>
        <v>852536.17161286017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852536.17161286017</v>
      </c>
      <c r="N65" s="9"/>
      <c r="O65" s="9"/>
      <c r="P65" s="9"/>
    </row>
    <row r="66" spans="1:16">
      <c r="A66" s="16">
        <v>10.75</v>
      </c>
      <c r="B66" s="7">
        <f t="shared" si="6"/>
        <v>1832563.8210041667</v>
      </c>
      <c r="C66" s="7">
        <f t="shared" si="7"/>
        <v>31060.403745833337</v>
      </c>
      <c r="D66" s="7">
        <f t="shared" si="8"/>
        <v>0</v>
      </c>
      <c r="E66" s="7">
        <f t="shared" si="9"/>
        <v>0</v>
      </c>
      <c r="F66" s="18">
        <f t="shared" si="10"/>
        <v>1863624.2247500001</v>
      </c>
      <c r="G66" s="7"/>
      <c r="H66" s="16">
        <f t="shared" si="11"/>
        <v>7.2712268750003801</v>
      </c>
      <c r="I66" s="7">
        <f t="shared" si="12"/>
        <v>1239533.702831524</v>
      </c>
      <c r="J66" s="7">
        <f t="shared" si="13"/>
        <v>21009.045810703799</v>
      </c>
      <c r="K66" s="7">
        <f t="shared" si="14"/>
        <v>0</v>
      </c>
      <c r="L66" s="7">
        <f t="shared" si="15"/>
        <v>0</v>
      </c>
      <c r="M66" s="30">
        <f t="shared" si="16"/>
        <v>1260542.7486422278</v>
      </c>
      <c r="N66" s="9"/>
      <c r="O66" s="9"/>
      <c r="P66" s="9"/>
    </row>
    <row r="67" spans="1:16">
      <c r="A67" s="16">
        <v>11.25</v>
      </c>
      <c r="B67" s="7">
        <f t="shared" si="6"/>
        <v>1399012.9754210527</v>
      </c>
      <c r="C67" s="7">
        <f t="shared" si="7"/>
        <v>45619.988328947373</v>
      </c>
      <c r="D67" s="7">
        <f t="shared" si="8"/>
        <v>0</v>
      </c>
      <c r="E67" s="7">
        <f t="shared" si="9"/>
        <v>0</v>
      </c>
      <c r="F67" s="18">
        <f t="shared" si="10"/>
        <v>1444632.9637500001</v>
      </c>
      <c r="G67" s="7"/>
      <c r="H67" s="16">
        <f t="shared" si="11"/>
        <v>8.4687781302560143</v>
      </c>
      <c r="I67" s="7">
        <f t="shared" si="12"/>
        <v>1053149.3769057961</v>
      </c>
      <c r="J67" s="7">
        <f t="shared" si="13"/>
        <v>34341.827507797701</v>
      </c>
      <c r="K67" s="7">
        <f t="shared" si="14"/>
        <v>0</v>
      </c>
      <c r="L67" s="7">
        <f t="shared" si="15"/>
        <v>0</v>
      </c>
      <c r="M67" s="30">
        <f t="shared" si="16"/>
        <v>1087491.2044135937</v>
      </c>
      <c r="N67" s="9"/>
      <c r="O67" s="9"/>
      <c r="P67" s="9"/>
    </row>
    <row r="68" spans="1:16">
      <c r="A68" s="16">
        <v>11.75</v>
      </c>
      <c r="B68" s="7">
        <f t="shared" si="6"/>
        <v>902918.04183333332</v>
      </c>
      <c r="C68" s="7">
        <f t="shared" si="7"/>
        <v>39257.306166666662</v>
      </c>
      <c r="D68" s="7">
        <f t="shared" si="8"/>
        <v>0</v>
      </c>
      <c r="E68" s="7">
        <f t="shared" si="9"/>
        <v>0</v>
      </c>
      <c r="F68" s="18">
        <f t="shared" si="10"/>
        <v>942175.348</v>
      </c>
      <c r="G68" s="7"/>
      <c r="H68" s="16">
        <f t="shared" si="11"/>
        <v>9.798375030781429</v>
      </c>
      <c r="I68" s="7">
        <f t="shared" si="12"/>
        <v>752947.19965462084</v>
      </c>
      <c r="J68" s="7">
        <f t="shared" si="13"/>
        <v>32736.834767592209</v>
      </c>
      <c r="K68" s="7">
        <f t="shared" si="14"/>
        <v>0</v>
      </c>
      <c r="L68" s="7">
        <f t="shared" si="15"/>
        <v>0</v>
      </c>
      <c r="M68" s="30">
        <f t="shared" si="16"/>
        <v>785684.0344222131</v>
      </c>
      <c r="N68" s="9"/>
      <c r="O68" s="9"/>
      <c r="P68" s="9"/>
    </row>
    <row r="69" spans="1:16">
      <c r="A69" s="16">
        <v>12.25</v>
      </c>
      <c r="B69" s="7">
        <f t="shared" si="6"/>
        <v>526850.04495967738</v>
      </c>
      <c r="C69" s="7">
        <f t="shared" si="7"/>
        <v>126444.01079032257</v>
      </c>
      <c r="D69" s="7">
        <f t="shared" si="8"/>
        <v>0</v>
      </c>
      <c r="E69" s="7">
        <f t="shared" si="9"/>
        <v>0</v>
      </c>
      <c r="F69" s="18">
        <f t="shared" si="10"/>
        <v>653294.05574999994</v>
      </c>
      <c r="G69" s="7"/>
      <c r="H69" s="16">
        <f t="shared" si="11"/>
        <v>11.268022168193621</v>
      </c>
      <c r="I69" s="7">
        <f t="shared" si="12"/>
        <v>484616.97844240413</v>
      </c>
      <c r="J69" s="7">
        <f t="shared" si="13"/>
        <v>116308.07482617699</v>
      </c>
      <c r="K69" s="7">
        <f t="shared" si="14"/>
        <v>0</v>
      </c>
      <c r="L69" s="7">
        <f t="shared" si="15"/>
        <v>0</v>
      </c>
      <c r="M69" s="30">
        <f t="shared" si="16"/>
        <v>600925.05326858116</v>
      </c>
      <c r="N69" s="9"/>
      <c r="O69" s="9"/>
      <c r="P69" s="9"/>
    </row>
    <row r="70" spans="1:16">
      <c r="A70" s="16">
        <v>12.75</v>
      </c>
      <c r="B70" s="7">
        <f t="shared" si="6"/>
        <v>181710.20647499998</v>
      </c>
      <c r="C70" s="7">
        <f t="shared" si="7"/>
        <v>77875.802775000004</v>
      </c>
      <c r="D70" s="7">
        <f t="shared" si="8"/>
        <v>0</v>
      </c>
      <c r="E70" s="7">
        <f t="shared" si="9"/>
        <v>0</v>
      </c>
      <c r="F70" s="18">
        <f t="shared" si="10"/>
        <v>259586.00925</v>
      </c>
      <c r="G70" s="7"/>
      <c r="H70" s="16">
        <f t="shared" si="11"/>
        <v>12.885845531916502</v>
      </c>
      <c r="I70" s="7">
        <f t="shared" si="12"/>
        <v>183646.24723211792</v>
      </c>
      <c r="J70" s="7">
        <f t="shared" si="13"/>
        <v>78705.534528050543</v>
      </c>
      <c r="K70" s="7">
        <f t="shared" si="14"/>
        <v>0</v>
      </c>
      <c r="L70" s="7">
        <f t="shared" si="15"/>
        <v>0</v>
      </c>
      <c r="M70" s="30">
        <f t="shared" si="16"/>
        <v>262351.78176016849</v>
      </c>
      <c r="N70" s="9"/>
      <c r="O70" s="9"/>
      <c r="P70" s="9"/>
    </row>
    <row r="71" spans="1:16">
      <c r="A71" s="16">
        <v>13.25</v>
      </c>
      <c r="B71" s="7">
        <f t="shared" si="6"/>
        <v>35379.857696969702</v>
      </c>
      <c r="C71" s="7">
        <f t="shared" si="7"/>
        <v>37591.098803030305</v>
      </c>
      <c r="D71" s="7">
        <f t="shared" si="8"/>
        <v>0</v>
      </c>
      <c r="E71" s="7">
        <f t="shared" si="9"/>
        <v>0</v>
      </c>
      <c r="F71" s="18">
        <f t="shared" si="10"/>
        <v>72970.9565</v>
      </c>
      <c r="G71" s="7"/>
      <c r="H71" s="16">
        <f t="shared" si="11"/>
        <v>14.660089279516031</v>
      </c>
      <c r="I71" s="7">
        <f t="shared" si="12"/>
        <v>39145.046983709297</v>
      </c>
      <c r="J71" s="7">
        <f t="shared" si="13"/>
        <v>41591.61242019113</v>
      </c>
      <c r="K71" s="7">
        <f t="shared" si="14"/>
        <v>0</v>
      </c>
      <c r="L71" s="7">
        <f t="shared" si="15"/>
        <v>0</v>
      </c>
      <c r="M71" s="30">
        <f t="shared" si="16"/>
        <v>80736.659403900427</v>
      </c>
      <c r="N71" s="9"/>
      <c r="O71" s="9"/>
      <c r="P71" s="9"/>
    </row>
    <row r="72" spans="1:16">
      <c r="A72" s="16">
        <v>13.75</v>
      </c>
      <c r="B72" s="7">
        <f t="shared" si="6"/>
        <v>14376.044013157896</v>
      </c>
      <c r="C72" s="7">
        <f t="shared" si="7"/>
        <v>27646.23848684211</v>
      </c>
      <c r="D72" s="7">
        <f t="shared" si="8"/>
        <v>0</v>
      </c>
      <c r="E72" s="7">
        <f t="shared" si="9"/>
        <v>0</v>
      </c>
      <c r="F72" s="18">
        <f t="shared" si="10"/>
        <v>42022.282500000008</v>
      </c>
      <c r="G72" s="7"/>
      <c r="H72" s="16">
        <f t="shared" si="11"/>
        <v>16.599112717344013</v>
      </c>
      <c r="I72" s="7">
        <f t="shared" si="12"/>
        <v>17354.878182102289</v>
      </c>
      <c r="J72" s="7">
        <f t="shared" si="13"/>
        <v>33374.765734812099</v>
      </c>
      <c r="K72" s="7">
        <f t="shared" si="14"/>
        <v>0</v>
      </c>
      <c r="L72" s="7">
        <f t="shared" si="15"/>
        <v>0</v>
      </c>
      <c r="M72" s="30">
        <f t="shared" si="16"/>
        <v>50729.643916914385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7487.1957540983594</v>
      </c>
      <c r="D73" s="7">
        <f t="shared" si="8"/>
        <v>253.80324590163931</v>
      </c>
      <c r="E73" s="7">
        <f t="shared" si="9"/>
        <v>0</v>
      </c>
      <c r="F73" s="18">
        <f t="shared" si="10"/>
        <v>7740.9989999999989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9831.2856716453807</v>
      </c>
      <c r="K73" s="7">
        <f t="shared" si="14"/>
        <v>333.26392107272477</v>
      </c>
      <c r="L73" s="7">
        <f t="shared" si="15"/>
        <v>0</v>
      </c>
      <c r="M73" s="30">
        <f t="shared" si="16"/>
        <v>10164.549592718105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0</v>
      </c>
      <c r="D74" s="7">
        <f t="shared" si="8"/>
        <v>0</v>
      </c>
      <c r="E74" s="7">
        <f t="shared" si="9"/>
        <v>0</v>
      </c>
      <c r="F74" s="18">
        <f t="shared" si="10"/>
        <v>0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0</v>
      </c>
      <c r="K74" s="7">
        <f t="shared" si="14"/>
        <v>0</v>
      </c>
      <c r="L74" s="7">
        <f t="shared" si="15"/>
        <v>0</v>
      </c>
      <c r="M74" s="30">
        <f t="shared" si="16"/>
        <v>0</v>
      </c>
      <c r="N74" s="9"/>
      <c r="O74" s="9"/>
      <c r="P74" s="9"/>
    </row>
    <row r="75" spans="1:16">
      <c r="A75" s="16">
        <v>15.25</v>
      </c>
      <c r="B75" s="7">
        <f t="shared" si="6"/>
        <v>0</v>
      </c>
      <c r="C75" s="7">
        <f t="shared" si="7"/>
        <v>0</v>
      </c>
      <c r="D75" s="7">
        <f t="shared" si="8"/>
        <v>0</v>
      </c>
      <c r="E75" s="7">
        <f t="shared" si="9"/>
        <v>0</v>
      </c>
      <c r="F75" s="18">
        <f t="shared" si="10"/>
        <v>0</v>
      </c>
      <c r="G75" s="7"/>
      <c r="H75" s="16">
        <f t="shared" si="11"/>
        <v>23.490123211988184</v>
      </c>
      <c r="I75" s="7">
        <f t="shared" si="12"/>
        <v>0</v>
      </c>
      <c r="J75" s="7">
        <f t="shared" si="13"/>
        <v>0</v>
      </c>
      <c r="K75" s="7">
        <f t="shared" si="14"/>
        <v>0</v>
      </c>
      <c r="L75" s="7">
        <f t="shared" si="15"/>
        <v>0</v>
      </c>
      <c r="M75" s="30">
        <f t="shared" si="16"/>
        <v>0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0</v>
      </c>
      <c r="D76" s="7">
        <f t="shared" si="8"/>
        <v>0</v>
      </c>
      <c r="E76" s="7">
        <f t="shared" si="9"/>
        <v>0</v>
      </c>
      <c r="F76" s="18">
        <f t="shared" si="10"/>
        <v>0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0</v>
      </c>
      <c r="K76" s="7">
        <f t="shared" si="14"/>
        <v>0</v>
      </c>
      <c r="L76" s="7">
        <f t="shared" si="15"/>
        <v>0</v>
      </c>
      <c r="M76" s="30">
        <f t="shared" si="16"/>
        <v>0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0</v>
      </c>
      <c r="D77" s="7">
        <f t="shared" si="8"/>
        <v>0</v>
      </c>
      <c r="E77" s="7">
        <f t="shared" si="9"/>
        <v>0</v>
      </c>
      <c r="F77" s="18">
        <f t="shared" si="10"/>
        <v>0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0</v>
      </c>
      <c r="K77" s="7">
        <f t="shared" si="14"/>
        <v>0</v>
      </c>
      <c r="L77" s="7">
        <f t="shared" si="15"/>
        <v>0</v>
      </c>
      <c r="M77" s="30">
        <f t="shared" si="16"/>
        <v>0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0</v>
      </c>
      <c r="D78" s="7">
        <f t="shared" si="8"/>
        <v>0</v>
      </c>
      <c r="E78" s="7">
        <f t="shared" si="9"/>
        <v>0</v>
      </c>
      <c r="F78" s="18">
        <f t="shared" si="10"/>
        <v>0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0</v>
      </c>
      <c r="K78" s="7">
        <f t="shared" si="14"/>
        <v>0</v>
      </c>
      <c r="L78" s="7">
        <f t="shared" si="15"/>
        <v>0</v>
      </c>
      <c r="M78" s="30">
        <f t="shared" si="16"/>
        <v>0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0</v>
      </c>
      <c r="D79" s="7">
        <f t="shared" si="8"/>
        <v>0</v>
      </c>
      <c r="E79" s="7">
        <f t="shared" si="9"/>
        <v>0</v>
      </c>
      <c r="F79" s="18">
        <f t="shared" si="10"/>
        <v>0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0</v>
      </c>
      <c r="K79" s="7">
        <f t="shared" si="14"/>
        <v>0</v>
      </c>
      <c r="L79" s="7">
        <f t="shared" si="15"/>
        <v>0</v>
      </c>
      <c r="M79" s="30">
        <f t="shared" si="16"/>
        <v>0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0</v>
      </c>
      <c r="D80" s="7">
        <f t="shared" si="8"/>
        <v>0</v>
      </c>
      <c r="E80" s="7">
        <f t="shared" si="9"/>
        <v>0</v>
      </c>
      <c r="F80" s="18">
        <f t="shared" si="10"/>
        <v>0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0</v>
      </c>
      <c r="K80" s="7">
        <f t="shared" si="14"/>
        <v>0</v>
      </c>
      <c r="L80" s="7">
        <f t="shared" si="15"/>
        <v>0</v>
      </c>
      <c r="M80" s="30">
        <f t="shared" si="16"/>
        <v>0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6778871.7876533577</v>
      </c>
      <c r="C89" s="23">
        <f>SUM(C52:C83)</f>
        <v>392982.04485074076</v>
      </c>
      <c r="D89" s="23">
        <f>SUM(D52:D83)</f>
        <v>253.80324590163931</v>
      </c>
      <c r="E89" s="23">
        <f>SUM(E52:E83)</f>
        <v>0</v>
      </c>
      <c r="F89" s="23">
        <f>SUM(F52:F83)</f>
        <v>7172107.6357500004</v>
      </c>
      <c r="G89" s="18"/>
      <c r="H89" s="22" t="s">
        <v>7</v>
      </c>
      <c r="I89" s="23">
        <f>SUM(I52:I88)</f>
        <v>4874448.2596421232</v>
      </c>
      <c r="J89" s="23">
        <f>SUM(J52:J88)</f>
        <v>367898.98126696976</v>
      </c>
      <c r="K89" s="23">
        <f>SUM(K52:K88)</f>
        <v>333.26392107272477</v>
      </c>
      <c r="L89" s="23">
        <f>SUM(L52:L88)</f>
        <v>0</v>
      </c>
      <c r="M89" s="23">
        <f>SUM(M52:M88)</f>
        <v>5242680.5048301667</v>
      </c>
      <c r="N89" s="9"/>
      <c r="O89" s="9"/>
      <c r="P89" s="9"/>
    </row>
    <row r="90" spans="1:16">
      <c r="A90" s="12" t="s">
        <v>13</v>
      </c>
      <c r="B90" s="31">
        <f>IF(L43&gt;0,B89/L43,0)</f>
        <v>10.9436207864696</v>
      </c>
      <c r="C90" s="31">
        <f>IF(M43&gt;0,C89/M43,0)</f>
        <v>12.246826316716939</v>
      </c>
      <c r="D90" s="31">
        <f>IF(N43&gt;0,D89/N43,0)</f>
        <v>14.25</v>
      </c>
      <c r="E90" s="31">
        <f>IF(O43&gt;0,E89/O43,0)</f>
        <v>0</v>
      </c>
      <c r="F90" s="31">
        <f>IF(P43&gt;0,F89/P43,0)</f>
        <v>11.007894096006297</v>
      </c>
      <c r="G90" s="18"/>
      <c r="H90" s="12" t="s">
        <v>13</v>
      </c>
      <c r="I90" s="31">
        <f>IF(L43&gt;0,I89/L43,0)</f>
        <v>7.8691727720751361</v>
      </c>
      <c r="J90" s="31">
        <f>IF(M43&gt;0,J89/M43,0)</f>
        <v>11.46514194404214</v>
      </c>
      <c r="K90" s="31">
        <f>IF(N43&gt;0,K89/N43,0)</f>
        <v>18.711387470303642</v>
      </c>
      <c r="L90" s="31">
        <f>IF(O43&gt;0,L89/O43,0)</f>
        <v>0</v>
      </c>
      <c r="M90" s="31">
        <f>IF(P43&gt;0,M89/P43,0)</f>
        <v>8.0465707860688518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619435.91795821115</v>
      </c>
      <c r="C102" s="35">
        <f>$B$90</f>
        <v>10.9436207864696</v>
      </c>
      <c r="D102" s="35">
        <f>$I$90</f>
        <v>7.8691727720751361</v>
      </c>
      <c r="E102" s="34">
        <f>B102*D102</f>
        <v>4874448.2596421232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32088.480287690501</v>
      </c>
      <c r="C103" s="35">
        <f>$C$90</f>
        <v>12.246826316716939</v>
      </c>
      <c r="D103" s="35">
        <f>$J$90</f>
        <v>11.46514194404214</v>
      </c>
      <c r="E103" s="34">
        <f>B103*D103</f>
        <v>367898.98126696976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17.810754098360654</v>
      </c>
      <c r="C104" s="35">
        <f>$D$90</f>
        <v>14.25</v>
      </c>
      <c r="D104" s="35">
        <f>$K$90</f>
        <v>18.711387470303642</v>
      </c>
      <c r="E104" s="34">
        <f>B104*D104</f>
        <v>333.26392107272477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651542.20900000003</v>
      </c>
      <c r="C106" s="35">
        <f>$F$90</f>
        <v>11.007894096006297</v>
      </c>
      <c r="D106" s="35">
        <f>$M$90</f>
        <v>8.0465707860688518</v>
      </c>
      <c r="E106" s="34">
        <f>SUM(E102:E105)</f>
        <v>5242680.5048301658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5244314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1.0003115763335815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67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25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7834663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>
        <v>811548</v>
      </c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>
        <v>1577415</v>
      </c>
      <c r="J16" s="10"/>
      <c r="K16" s="16">
        <v>8.75</v>
      </c>
      <c r="L16" s="7">
        <f t="shared" si="1"/>
        <v>1577.415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1577.415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>
        <v>8507041</v>
      </c>
      <c r="J17" s="10"/>
      <c r="K17" s="16">
        <v>9.25</v>
      </c>
      <c r="L17" s="7">
        <f t="shared" si="1"/>
        <v>8507.0409999999993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8507.0409999999993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>
        <v>63468957</v>
      </c>
      <c r="J18" s="10"/>
      <c r="K18" s="16">
        <v>9.75</v>
      </c>
      <c r="L18" s="7">
        <f t="shared" si="1"/>
        <v>63468.957000000002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63468.957000000002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>
        <v>205496283</v>
      </c>
      <c r="J19" s="10"/>
      <c r="K19" s="16">
        <v>10.25</v>
      </c>
      <c r="L19" s="7">
        <f t="shared" si="1"/>
        <v>205496.283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205496.283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>
        <v>258989113</v>
      </c>
      <c r="J20" s="10"/>
      <c r="K20" s="16">
        <v>10.75</v>
      </c>
      <c r="L20" s="7">
        <f t="shared" si="1"/>
        <v>254672.62778333333</v>
      </c>
      <c r="M20" s="7">
        <f t="shared" si="2"/>
        <v>4316.4852166666669</v>
      </c>
      <c r="N20" s="7">
        <f t="shared" si="3"/>
        <v>0</v>
      </c>
      <c r="O20" s="7">
        <f t="shared" si="4"/>
        <v>0</v>
      </c>
      <c r="P20" s="19">
        <f t="shared" si="5"/>
        <v>258989.11299999998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>
        <v>191838876</v>
      </c>
      <c r="J21" s="10"/>
      <c r="K21" s="16">
        <v>11.25</v>
      </c>
      <c r="L21" s="7">
        <f t="shared" si="1"/>
        <v>185780.80623157893</v>
      </c>
      <c r="M21" s="7">
        <f t="shared" si="2"/>
        <v>6058.0697684210527</v>
      </c>
      <c r="N21" s="7">
        <f t="shared" si="3"/>
        <v>0</v>
      </c>
      <c r="O21" s="7">
        <f t="shared" si="4"/>
        <v>0</v>
      </c>
      <c r="P21" s="19">
        <f t="shared" si="5"/>
        <v>191838.87599999999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>
        <v>119791361</v>
      </c>
      <c r="J22" s="10"/>
      <c r="K22" s="16">
        <v>11.75</v>
      </c>
      <c r="L22" s="7">
        <f t="shared" si="1"/>
        <v>114800.05429166667</v>
      </c>
      <c r="M22" s="7">
        <f t="shared" si="2"/>
        <v>4991.3067083333335</v>
      </c>
      <c r="N22" s="7">
        <f t="shared" si="3"/>
        <v>0</v>
      </c>
      <c r="O22" s="7">
        <f t="shared" si="4"/>
        <v>0</v>
      </c>
      <c r="P22" s="19">
        <f t="shared" si="5"/>
        <v>119791.361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>
        <v>79671729</v>
      </c>
      <c r="J23" s="10"/>
      <c r="K23" s="16">
        <v>12.25</v>
      </c>
      <c r="L23" s="7">
        <f t="shared" si="1"/>
        <v>64251.394354838711</v>
      </c>
      <c r="M23" s="7">
        <f t="shared" si="2"/>
        <v>15420.334645161291</v>
      </c>
      <c r="N23" s="7">
        <f t="shared" si="3"/>
        <v>0</v>
      </c>
      <c r="O23" s="7">
        <f t="shared" si="4"/>
        <v>0</v>
      </c>
      <c r="P23" s="19">
        <f t="shared" si="5"/>
        <v>79671.729000000007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>
        <v>30416044</v>
      </c>
      <c r="J24" s="10"/>
      <c r="K24" s="16">
        <v>12.75</v>
      </c>
      <c r="L24" s="7">
        <f t="shared" si="1"/>
        <v>21291.230800000001</v>
      </c>
      <c r="M24" s="7">
        <f t="shared" si="2"/>
        <v>9124.8132000000005</v>
      </c>
      <c r="N24" s="7">
        <f t="shared" si="3"/>
        <v>0</v>
      </c>
      <c r="O24" s="7">
        <f t="shared" si="4"/>
        <v>0</v>
      </c>
      <c r="P24" s="19">
        <f t="shared" si="5"/>
        <v>30416.044000000002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>
        <v>8227460</v>
      </c>
      <c r="J25" s="10"/>
      <c r="K25" s="16">
        <v>13.25</v>
      </c>
      <c r="L25" s="7">
        <f t="shared" si="1"/>
        <v>3989.0715151515146</v>
      </c>
      <c r="M25" s="7">
        <f t="shared" si="2"/>
        <v>4238.388484848484</v>
      </c>
      <c r="N25" s="7">
        <f t="shared" si="3"/>
        <v>0</v>
      </c>
      <c r="O25" s="7">
        <f t="shared" si="4"/>
        <v>0</v>
      </c>
      <c r="P25" s="19">
        <f t="shared" si="5"/>
        <v>8227.4599999999991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>
        <v>4565713</v>
      </c>
      <c r="J26" s="10"/>
      <c r="K26" s="16">
        <v>13.75</v>
      </c>
      <c r="L26" s="7">
        <f t="shared" si="1"/>
        <v>1561.9544473684209</v>
      </c>
      <c r="M26" s="7">
        <f t="shared" si="2"/>
        <v>3003.7585526315788</v>
      </c>
      <c r="N26" s="7">
        <f t="shared" si="3"/>
        <v>0</v>
      </c>
      <c r="O26" s="7">
        <f t="shared" si="4"/>
        <v>0</v>
      </c>
      <c r="P26" s="19">
        <f t="shared" si="5"/>
        <v>4565.7129999999997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>
        <v>811548</v>
      </c>
      <c r="J27" s="10"/>
      <c r="K27" s="16">
        <v>14.25</v>
      </c>
      <c r="L27" s="7">
        <f t="shared" si="1"/>
        <v>0</v>
      </c>
      <c r="M27" s="7">
        <f t="shared" si="2"/>
        <v>784.93986885245897</v>
      </c>
      <c r="N27" s="7">
        <f t="shared" si="3"/>
        <v>26.608131147540984</v>
      </c>
      <c r="O27" s="7">
        <f t="shared" si="4"/>
        <v>0</v>
      </c>
      <c r="P27" s="19">
        <f t="shared" si="5"/>
        <v>811.548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 s="10"/>
      <c r="J28" s="10"/>
      <c r="K28" s="16">
        <v>14.75</v>
      </c>
      <c r="L28" s="7">
        <f t="shared" si="1"/>
        <v>0</v>
      </c>
      <c r="M28" s="7">
        <f t="shared" si="2"/>
        <v>0</v>
      </c>
      <c r="N28" s="7">
        <f t="shared" si="3"/>
        <v>0</v>
      </c>
      <c r="O28" s="7">
        <f t="shared" si="4"/>
        <v>0</v>
      </c>
      <c r="P28" s="19">
        <f t="shared" si="5"/>
        <v>0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 s="10"/>
      <c r="J29" s="10"/>
      <c r="K29" s="16">
        <v>15.25</v>
      </c>
      <c r="L29" s="7">
        <f t="shared" si="1"/>
        <v>0</v>
      </c>
      <c r="M29" s="7">
        <f t="shared" si="2"/>
        <v>0</v>
      </c>
      <c r="N29" s="7">
        <f t="shared" si="3"/>
        <v>0</v>
      </c>
      <c r="O29" s="7">
        <f t="shared" si="4"/>
        <v>0</v>
      </c>
      <c r="P29" s="19">
        <f t="shared" si="5"/>
        <v>0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 s="10"/>
      <c r="J30" s="10"/>
      <c r="K30" s="16">
        <v>15.75</v>
      </c>
      <c r="L30" s="7">
        <f t="shared" si="1"/>
        <v>0</v>
      </c>
      <c r="M30" s="7">
        <f t="shared" si="2"/>
        <v>0</v>
      </c>
      <c r="N30" s="7">
        <f t="shared" si="3"/>
        <v>0</v>
      </c>
      <c r="O30" s="7">
        <f t="shared" si="4"/>
        <v>0</v>
      </c>
      <c r="P30" s="19">
        <f t="shared" si="5"/>
        <v>0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 s="10"/>
      <c r="J31" s="10"/>
      <c r="K31" s="16">
        <v>16.25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7">
        <f t="shared" si="4"/>
        <v>0</v>
      </c>
      <c r="P31" s="19">
        <f t="shared" si="5"/>
        <v>0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 s="10"/>
      <c r="J32" s="21"/>
      <c r="K32" s="16">
        <v>16.75</v>
      </c>
      <c r="L32" s="7">
        <f t="shared" si="1"/>
        <v>0</v>
      </c>
      <c r="M32" s="7">
        <f t="shared" si="2"/>
        <v>0</v>
      </c>
      <c r="N32" s="7">
        <f t="shared" si="3"/>
        <v>0</v>
      </c>
      <c r="O32" s="7">
        <f t="shared" si="4"/>
        <v>0</v>
      </c>
      <c r="P32" s="19">
        <f t="shared" si="5"/>
        <v>0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 s="10"/>
      <c r="J33" s="21"/>
      <c r="K33" s="16">
        <v>17.25</v>
      </c>
      <c r="L33" s="7">
        <f t="shared" si="1"/>
        <v>0</v>
      </c>
      <c r="M33" s="7">
        <f t="shared" si="2"/>
        <v>0</v>
      </c>
      <c r="N33" s="7">
        <f t="shared" si="3"/>
        <v>0</v>
      </c>
      <c r="O33" s="7">
        <f t="shared" si="4"/>
        <v>0</v>
      </c>
      <c r="P33" s="19">
        <f t="shared" si="5"/>
        <v>0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/>
      <c r="J34" s="21"/>
      <c r="K34" s="16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974173088</v>
      </c>
      <c r="J43" s="7"/>
      <c r="K43" s="22" t="s">
        <v>7</v>
      </c>
      <c r="L43" s="23">
        <f>SUM(L6:L42)</f>
        <v>925396.83542393765</v>
      </c>
      <c r="M43" s="23">
        <f>SUM(M6:M42)</f>
        <v>47938.096444914867</v>
      </c>
      <c r="N43" s="23">
        <f>SUM(N6:N42)</f>
        <v>26.608131147540984</v>
      </c>
      <c r="O43" s="23">
        <f>SUM(O6:O42)</f>
        <v>0</v>
      </c>
      <c r="P43" s="23">
        <f>SUM(P6:P42)</f>
        <v>973361.54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13802.38125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13802.38125</v>
      </c>
      <c r="G62" s="7"/>
      <c r="H62" s="16">
        <f t="shared" si="11"/>
        <v>3.6458370736268551</v>
      </c>
      <c r="I62" s="7">
        <f t="shared" si="12"/>
        <v>5750.9980874951052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5750.9980874951052</v>
      </c>
      <c r="N62" s="9"/>
      <c r="O62" s="9"/>
      <c r="P62" s="9"/>
    </row>
    <row r="63" spans="1:16">
      <c r="A63" s="16">
        <v>9.25</v>
      </c>
      <c r="B63" s="7">
        <f t="shared" si="6"/>
        <v>78690.129249999998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78690.129249999998</v>
      </c>
      <c r="G63" s="7"/>
      <c r="H63" s="16">
        <f t="shared" si="11"/>
        <v>4.3926966674132366</v>
      </c>
      <c r="I63" s="7">
        <f t="shared" si="12"/>
        <v>37368.850650247761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37368.850650247761</v>
      </c>
      <c r="N63" s="9"/>
      <c r="O63" s="9"/>
      <c r="P63" s="9"/>
    </row>
    <row r="64" spans="1:16">
      <c r="A64" s="16">
        <v>9.75</v>
      </c>
      <c r="B64" s="7">
        <f t="shared" si="6"/>
        <v>618822.33074999996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618822.33074999996</v>
      </c>
      <c r="G64" s="7"/>
      <c r="H64" s="16">
        <f t="shared" si="11"/>
        <v>5.2408709739917851</v>
      </c>
      <c r="I64" s="7">
        <f t="shared" si="12"/>
        <v>332632.61449083273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332632.61449083273</v>
      </c>
      <c r="N64" s="9"/>
      <c r="O64" s="9"/>
      <c r="P64" s="9"/>
    </row>
    <row r="65" spans="1:16">
      <c r="A65" s="16">
        <v>10.25</v>
      </c>
      <c r="B65" s="7">
        <f t="shared" si="6"/>
        <v>2106336.90075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2106336.90075</v>
      </c>
      <c r="G65" s="7"/>
      <c r="H65" s="16">
        <f t="shared" si="11"/>
        <v>6.197841535780908</v>
      </c>
      <c r="I65" s="7">
        <f t="shared" si="12"/>
        <v>1273633.398225988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1273633.398225988</v>
      </c>
      <c r="N65" s="9"/>
      <c r="O65" s="9"/>
      <c r="P65" s="9"/>
    </row>
    <row r="66" spans="1:16">
      <c r="A66" s="16">
        <v>10.75</v>
      </c>
      <c r="B66" s="7">
        <f t="shared" si="6"/>
        <v>2737730.7486708332</v>
      </c>
      <c r="C66" s="7">
        <f t="shared" si="7"/>
        <v>46402.216079166668</v>
      </c>
      <c r="D66" s="7">
        <f t="shared" si="8"/>
        <v>0</v>
      </c>
      <c r="E66" s="7">
        <f t="shared" si="9"/>
        <v>0</v>
      </c>
      <c r="F66" s="18">
        <f t="shared" si="10"/>
        <v>2784132.9647499998</v>
      </c>
      <c r="G66" s="7"/>
      <c r="H66" s="16">
        <f t="shared" si="11"/>
        <v>7.2712268750003801</v>
      </c>
      <c r="I66" s="7">
        <f t="shared" si="12"/>
        <v>1851782.4554651417</v>
      </c>
      <c r="J66" s="7">
        <f t="shared" si="13"/>
        <v>31386.143312968507</v>
      </c>
      <c r="K66" s="7">
        <f t="shared" si="14"/>
        <v>0</v>
      </c>
      <c r="L66" s="7">
        <f t="shared" si="15"/>
        <v>0</v>
      </c>
      <c r="M66" s="30">
        <f t="shared" si="16"/>
        <v>1883168.5987781102</v>
      </c>
      <c r="N66" s="9"/>
      <c r="O66" s="9"/>
      <c r="P66" s="9"/>
    </row>
    <row r="67" spans="1:16">
      <c r="A67" s="16">
        <v>11.25</v>
      </c>
      <c r="B67" s="7">
        <f t="shared" si="6"/>
        <v>2090034.070105263</v>
      </c>
      <c r="C67" s="7">
        <f t="shared" si="7"/>
        <v>68153.284894736847</v>
      </c>
      <c r="D67" s="7">
        <f t="shared" si="8"/>
        <v>0</v>
      </c>
      <c r="E67" s="7">
        <f t="shared" si="9"/>
        <v>0</v>
      </c>
      <c r="F67" s="18">
        <f t="shared" si="10"/>
        <v>2158187.355</v>
      </c>
      <c r="G67" s="7"/>
      <c r="H67" s="16">
        <f t="shared" si="11"/>
        <v>8.4687781302560143</v>
      </c>
      <c r="I67" s="7">
        <f t="shared" si="12"/>
        <v>1573336.4288353259</v>
      </c>
      <c r="J67" s="7">
        <f t="shared" si="13"/>
        <v>51304.448766369329</v>
      </c>
      <c r="K67" s="7">
        <f t="shared" si="14"/>
        <v>0</v>
      </c>
      <c r="L67" s="7">
        <f t="shared" si="15"/>
        <v>0</v>
      </c>
      <c r="M67" s="30">
        <f t="shared" si="16"/>
        <v>1624640.8776016952</v>
      </c>
      <c r="N67" s="9"/>
      <c r="O67" s="9"/>
      <c r="P67" s="9"/>
    </row>
    <row r="68" spans="1:16">
      <c r="A68" s="16">
        <v>11.75</v>
      </c>
      <c r="B68" s="7">
        <f t="shared" si="6"/>
        <v>1348900.6379270835</v>
      </c>
      <c r="C68" s="7">
        <f t="shared" si="7"/>
        <v>58647.853822916666</v>
      </c>
      <c r="D68" s="7">
        <f t="shared" si="8"/>
        <v>0</v>
      </c>
      <c r="E68" s="7">
        <f t="shared" si="9"/>
        <v>0</v>
      </c>
      <c r="F68" s="18">
        <f t="shared" si="10"/>
        <v>1407548.4917500003</v>
      </c>
      <c r="G68" s="7"/>
      <c r="H68" s="16">
        <f t="shared" si="11"/>
        <v>9.798375030781429</v>
      </c>
      <c r="I68" s="7">
        <f t="shared" si="12"/>
        <v>1124853.9855038191</v>
      </c>
      <c r="J68" s="7">
        <f t="shared" si="13"/>
        <v>48906.69502190518</v>
      </c>
      <c r="K68" s="7">
        <f t="shared" si="14"/>
        <v>0</v>
      </c>
      <c r="L68" s="7">
        <f t="shared" si="15"/>
        <v>0</v>
      </c>
      <c r="M68" s="30">
        <f t="shared" si="16"/>
        <v>1173760.6805257243</v>
      </c>
      <c r="N68" s="9"/>
      <c r="O68" s="9"/>
      <c r="P68" s="9"/>
    </row>
    <row r="69" spans="1:16">
      <c r="A69" s="16">
        <v>12.25</v>
      </c>
      <c r="B69" s="7">
        <f t="shared" si="6"/>
        <v>787079.58084677416</v>
      </c>
      <c r="C69" s="7">
        <f t="shared" si="7"/>
        <v>188899.09940322582</v>
      </c>
      <c r="D69" s="7">
        <f t="shared" si="8"/>
        <v>0</v>
      </c>
      <c r="E69" s="7">
        <f t="shared" si="9"/>
        <v>0</v>
      </c>
      <c r="F69" s="18">
        <f t="shared" si="10"/>
        <v>975978.68024999998</v>
      </c>
      <c r="G69" s="7"/>
      <c r="H69" s="16">
        <f t="shared" si="11"/>
        <v>11.268022168193621</v>
      </c>
      <c r="I69" s="7">
        <f t="shared" si="12"/>
        <v>723986.13592767308</v>
      </c>
      <c r="J69" s="7">
        <f t="shared" si="13"/>
        <v>173756.67262264155</v>
      </c>
      <c r="K69" s="7">
        <f t="shared" si="14"/>
        <v>0</v>
      </c>
      <c r="L69" s="7">
        <f t="shared" si="15"/>
        <v>0</v>
      </c>
      <c r="M69" s="30">
        <f t="shared" si="16"/>
        <v>897742.80855031463</v>
      </c>
      <c r="N69" s="9"/>
      <c r="O69" s="9"/>
      <c r="P69" s="9"/>
    </row>
    <row r="70" spans="1:16">
      <c r="A70" s="16">
        <v>12.75</v>
      </c>
      <c r="B70" s="7">
        <f t="shared" si="6"/>
        <v>271463.19270000001</v>
      </c>
      <c r="C70" s="7">
        <f t="shared" si="7"/>
        <v>116341.3683</v>
      </c>
      <c r="D70" s="7">
        <f t="shared" si="8"/>
        <v>0</v>
      </c>
      <c r="E70" s="7">
        <f t="shared" si="9"/>
        <v>0</v>
      </c>
      <c r="F70" s="18">
        <f t="shared" si="10"/>
        <v>387804.56099999999</v>
      </c>
      <c r="G70" s="7"/>
      <c r="H70" s="16">
        <f t="shared" si="11"/>
        <v>12.885845531916502</v>
      </c>
      <c r="I70" s="7">
        <f t="shared" si="12"/>
        <v>274355.51127318304</v>
      </c>
      <c r="J70" s="7">
        <f t="shared" si="13"/>
        <v>117580.93340279273</v>
      </c>
      <c r="K70" s="7">
        <f t="shared" si="14"/>
        <v>0</v>
      </c>
      <c r="L70" s="7">
        <f t="shared" si="15"/>
        <v>0</v>
      </c>
      <c r="M70" s="30">
        <f t="shared" si="16"/>
        <v>391936.44467597577</v>
      </c>
      <c r="N70" s="9"/>
      <c r="O70" s="9"/>
      <c r="P70" s="9"/>
    </row>
    <row r="71" spans="1:16">
      <c r="A71" s="16">
        <v>13.25</v>
      </c>
      <c r="B71" s="7">
        <f t="shared" si="6"/>
        <v>52855.197575757571</v>
      </c>
      <c r="C71" s="7">
        <f t="shared" si="7"/>
        <v>56158.647424242416</v>
      </c>
      <c r="D71" s="7">
        <f t="shared" si="8"/>
        <v>0</v>
      </c>
      <c r="E71" s="7">
        <f t="shared" si="9"/>
        <v>0</v>
      </c>
      <c r="F71" s="18">
        <f t="shared" si="10"/>
        <v>109013.84499999999</v>
      </c>
      <c r="G71" s="7"/>
      <c r="H71" s="16">
        <f t="shared" si="11"/>
        <v>14.660089279516031</v>
      </c>
      <c r="I71" s="7">
        <f t="shared" si="12"/>
        <v>58480.144554495491</v>
      </c>
      <c r="J71" s="7">
        <f t="shared" si="13"/>
        <v>62135.153589151458</v>
      </c>
      <c r="K71" s="7">
        <f t="shared" si="14"/>
        <v>0</v>
      </c>
      <c r="L71" s="7">
        <f t="shared" si="15"/>
        <v>0</v>
      </c>
      <c r="M71" s="30">
        <f t="shared" si="16"/>
        <v>120615.29814364694</v>
      </c>
      <c r="N71" s="9"/>
      <c r="O71" s="9"/>
      <c r="P71" s="9"/>
    </row>
    <row r="72" spans="1:16">
      <c r="A72" s="16">
        <v>13.75</v>
      </c>
      <c r="B72" s="7">
        <f t="shared" si="6"/>
        <v>21476.873651315789</v>
      </c>
      <c r="C72" s="7">
        <f t="shared" si="7"/>
        <v>41301.680098684206</v>
      </c>
      <c r="D72" s="7">
        <f t="shared" si="8"/>
        <v>0</v>
      </c>
      <c r="E72" s="7">
        <f t="shared" si="9"/>
        <v>0</v>
      </c>
      <c r="F72" s="18">
        <f t="shared" si="10"/>
        <v>62778.553749999992</v>
      </c>
      <c r="G72" s="7"/>
      <c r="H72" s="16">
        <f t="shared" si="11"/>
        <v>16.599112717344013</v>
      </c>
      <c r="I72" s="7">
        <f t="shared" si="12"/>
        <v>25927.057931225198</v>
      </c>
      <c r="J72" s="7">
        <f t="shared" si="13"/>
        <v>49859.726790817687</v>
      </c>
      <c r="K72" s="7">
        <f t="shared" si="14"/>
        <v>0</v>
      </c>
      <c r="L72" s="7">
        <f t="shared" si="15"/>
        <v>0</v>
      </c>
      <c r="M72" s="30">
        <f t="shared" si="16"/>
        <v>75786.784722042881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11185.393131147541</v>
      </c>
      <c r="D73" s="7">
        <f t="shared" si="8"/>
        <v>379.16586885245903</v>
      </c>
      <c r="E73" s="7">
        <f t="shared" si="9"/>
        <v>0</v>
      </c>
      <c r="F73" s="18">
        <f t="shared" si="10"/>
        <v>11564.558999999999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14687.314026987684</v>
      </c>
      <c r="K73" s="7">
        <f t="shared" si="14"/>
        <v>497.87505176229445</v>
      </c>
      <c r="L73" s="7">
        <f t="shared" si="15"/>
        <v>0</v>
      </c>
      <c r="M73" s="30">
        <f t="shared" si="16"/>
        <v>15185.189078749978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0</v>
      </c>
      <c r="D74" s="7">
        <f t="shared" si="8"/>
        <v>0</v>
      </c>
      <c r="E74" s="7">
        <f t="shared" si="9"/>
        <v>0</v>
      </c>
      <c r="F74" s="18">
        <f t="shared" si="10"/>
        <v>0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0</v>
      </c>
      <c r="K74" s="7">
        <f t="shared" si="14"/>
        <v>0</v>
      </c>
      <c r="L74" s="7">
        <f t="shared" si="15"/>
        <v>0</v>
      </c>
      <c r="M74" s="30">
        <f t="shared" si="16"/>
        <v>0</v>
      </c>
      <c r="N74" s="9"/>
      <c r="O74" s="9"/>
      <c r="P74" s="9"/>
    </row>
    <row r="75" spans="1:16">
      <c r="A75" s="16">
        <v>15.25</v>
      </c>
      <c r="B75" s="7">
        <f t="shared" si="6"/>
        <v>0</v>
      </c>
      <c r="C75" s="7">
        <f t="shared" si="7"/>
        <v>0</v>
      </c>
      <c r="D75" s="7">
        <f t="shared" si="8"/>
        <v>0</v>
      </c>
      <c r="E75" s="7">
        <f t="shared" si="9"/>
        <v>0</v>
      </c>
      <c r="F75" s="18">
        <f t="shared" si="10"/>
        <v>0</v>
      </c>
      <c r="G75" s="7"/>
      <c r="H75" s="16">
        <f t="shared" si="11"/>
        <v>23.490123211988184</v>
      </c>
      <c r="I75" s="7">
        <f t="shared" si="12"/>
        <v>0</v>
      </c>
      <c r="J75" s="7">
        <f t="shared" si="13"/>
        <v>0</v>
      </c>
      <c r="K75" s="7">
        <f t="shared" si="14"/>
        <v>0</v>
      </c>
      <c r="L75" s="7">
        <f t="shared" si="15"/>
        <v>0</v>
      </c>
      <c r="M75" s="30">
        <f t="shared" si="16"/>
        <v>0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0</v>
      </c>
      <c r="D76" s="7">
        <f t="shared" si="8"/>
        <v>0</v>
      </c>
      <c r="E76" s="7">
        <f t="shared" si="9"/>
        <v>0</v>
      </c>
      <c r="F76" s="18">
        <f t="shared" si="10"/>
        <v>0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0</v>
      </c>
      <c r="K76" s="7">
        <f t="shared" si="14"/>
        <v>0</v>
      </c>
      <c r="L76" s="7">
        <f t="shared" si="15"/>
        <v>0</v>
      </c>
      <c r="M76" s="30">
        <f t="shared" si="16"/>
        <v>0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0</v>
      </c>
      <c r="D77" s="7">
        <f t="shared" si="8"/>
        <v>0</v>
      </c>
      <c r="E77" s="7">
        <f t="shared" si="9"/>
        <v>0</v>
      </c>
      <c r="F77" s="18">
        <f t="shared" si="10"/>
        <v>0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0</v>
      </c>
      <c r="K77" s="7">
        <f t="shared" si="14"/>
        <v>0</v>
      </c>
      <c r="L77" s="7">
        <f t="shared" si="15"/>
        <v>0</v>
      </c>
      <c r="M77" s="30">
        <f t="shared" si="16"/>
        <v>0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0</v>
      </c>
      <c r="D78" s="7">
        <f t="shared" si="8"/>
        <v>0</v>
      </c>
      <c r="E78" s="7">
        <f t="shared" si="9"/>
        <v>0</v>
      </c>
      <c r="F78" s="18">
        <f t="shared" si="10"/>
        <v>0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0</v>
      </c>
      <c r="K78" s="7">
        <f t="shared" si="14"/>
        <v>0</v>
      </c>
      <c r="L78" s="7">
        <f t="shared" si="15"/>
        <v>0</v>
      </c>
      <c r="M78" s="30">
        <f t="shared" si="16"/>
        <v>0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0</v>
      </c>
      <c r="D79" s="7">
        <f t="shared" si="8"/>
        <v>0</v>
      </c>
      <c r="E79" s="7">
        <f t="shared" si="9"/>
        <v>0</v>
      </c>
      <c r="F79" s="18">
        <f t="shared" si="10"/>
        <v>0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0</v>
      </c>
      <c r="K79" s="7">
        <f t="shared" si="14"/>
        <v>0</v>
      </c>
      <c r="L79" s="7">
        <f t="shared" si="15"/>
        <v>0</v>
      </c>
      <c r="M79" s="30">
        <f t="shared" si="16"/>
        <v>0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0</v>
      </c>
      <c r="D80" s="7">
        <f t="shared" si="8"/>
        <v>0</v>
      </c>
      <c r="E80" s="7">
        <f t="shared" si="9"/>
        <v>0</v>
      </c>
      <c r="F80" s="18">
        <f t="shared" si="10"/>
        <v>0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0</v>
      </c>
      <c r="K80" s="7">
        <f t="shared" si="14"/>
        <v>0</v>
      </c>
      <c r="L80" s="7">
        <f t="shared" si="15"/>
        <v>0</v>
      </c>
      <c r="M80" s="30">
        <f t="shared" si="16"/>
        <v>0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10127192.043477029</v>
      </c>
      <c r="C89" s="23">
        <f>SUM(C52:C83)</f>
        <v>587089.5431541201</v>
      </c>
      <c r="D89" s="23">
        <f>SUM(D52:D83)</f>
        <v>379.16586885245903</v>
      </c>
      <c r="E89" s="23">
        <f>SUM(E52:E83)</f>
        <v>0</v>
      </c>
      <c r="F89" s="23">
        <f>SUM(F52:F83)</f>
        <v>10714660.752500003</v>
      </c>
      <c r="G89" s="18"/>
      <c r="H89" s="22" t="s">
        <v>7</v>
      </c>
      <c r="I89" s="23">
        <f>SUM(I52:I88)</f>
        <v>7282107.5809454275</v>
      </c>
      <c r="J89" s="23">
        <f>SUM(J52:J88)</f>
        <v>549617.08753363416</v>
      </c>
      <c r="K89" s="23">
        <f>SUM(K52:K88)</f>
        <v>497.87505176229445</v>
      </c>
      <c r="L89" s="23">
        <f>SUM(L52:L88)</f>
        <v>0</v>
      </c>
      <c r="M89" s="23">
        <f>SUM(M52:M88)</f>
        <v>7832222.5435308237</v>
      </c>
      <c r="N89" s="9"/>
      <c r="O89" s="9"/>
      <c r="P89" s="9"/>
    </row>
    <row r="90" spans="1:16">
      <c r="A90" s="12" t="s">
        <v>13</v>
      </c>
      <c r="B90" s="31">
        <f>IF(L43&gt;0,B89/L43,0)</f>
        <v>10.943620786035664</v>
      </c>
      <c r="C90" s="31">
        <f>IF(M43&gt;0,C89/M43,0)</f>
        <v>12.246826359255591</v>
      </c>
      <c r="D90" s="31">
        <f>IF(N43&gt;0,D89/N43,0)</f>
        <v>14.25</v>
      </c>
      <c r="E90" s="31">
        <f>IF(O43&gt;0,E89/O43,0)</f>
        <v>0</v>
      </c>
      <c r="F90" s="31">
        <f>IF(P43&gt;0,F89/P43,0)</f>
        <v>11.007894099144295</v>
      </c>
      <c r="G90" s="18"/>
      <c r="H90" s="12" t="s">
        <v>13</v>
      </c>
      <c r="I90" s="31">
        <f>IF(L43&gt;0,I89/L43,0)</f>
        <v>7.8691727723592102</v>
      </c>
      <c r="J90" s="31">
        <f>IF(M43&gt;0,J89/M43,0)</f>
        <v>11.465142095602253</v>
      </c>
      <c r="K90" s="31">
        <f>IF(N43&gt;0,K89/N43,0)</f>
        <v>18.711387470303642</v>
      </c>
      <c r="L90" s="31">
        <f>IF(O43&gt;0,L89/O43,0)</f>
        <v>0</v>
      </c>
      <c r="M90" s="31">
        <f>IF(P43&gt;0,M89/P43,0)</f>
        <v>8.0465707978669716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925396.83542393765</v>
      </c>
      <c r="C102" s="35">
        <f>$B$90</f>
        <v>10.943620786035664</v>
      </c>
      <c r="D102" s="35">
        <f>$I$90</f>
        <v>7.8691727723592102</v>
      </c>
      <c r="E102" s="34">
        <f>B102*D102</f>
        <v>7282107.5809454275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47938.096444914867</v>
      </c>
      <c r="C103" s="35">
        <f>$C$90</f>
        <v>12.246826359255591</v>
      </c>
      <c r="D103" s="35">
        <f>$J$90</f>
        <v>11.465142095602253</v>
      </c>
      <c r="E103" s="34">
        <f>B103*D103</f>
        <v>549617.08753363416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26.608131147540984</v>
      </c>
      <c r="C104" s="35">
        <f>$D$90</f>
        <v>14.25</v>
      </c>
      <c r="D104" s="35">
        <f>$K$90</f>
        <v>18.711387470303642</v>
      </c>
      <c r="E104" s="34">
        <f>B104*D104</f>
        <v>497.87505176229445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973361.54</v>
      </c>
      <c r="C106" s="35">
        <f>$F$90</f>
        <v>11.007894099144295</v>
      </c>
      <c r="D106" s="35">
        <f>$M$90</f>
        <v>8.0465707978669716</v>
      </c>
      <c r="E106" s="34">
        <f>SUM(E102:E105)</f>
        <v>7832222.5435308237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7834663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1.0003115918190031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73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26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5808296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>
        <v>7976001</v>
      </c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>
        <v>66184169</v>
      </c>
      <c r="J16" s="10"/>
      <c r="K16" s="16">
        <v>8.75</v>
      </c>
      <c r="L16" s="7">
        <f t="shared" si="1"/>
        <v>66184.168999999994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66184.168999999994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>
        <v>254215755</v>
      </c>
      <c r="J17" s="10"/>
      <c r="K17" s="16">
        <v>9.25</v>
      </c>
      <c r="L17" s="7">
        <f t="shared" si="1"/>
        <v>254215.755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254215.755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>
        <v>419829463</v>
      </c>
      <c r="J18" s="10"/>
      <c r="K18" s="16">
        <v>9.75</v>
      </c>
      <c r="L18" s="7">
        <f t="shared" si="1"/>
        <v>419829.46299999999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419829.46299999999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>
        <v>201059753</v>
      </c>
      <c r="J19" s="10"/>
      <c r="K19" s="16">
        <v>10.25</v>
      </c>
      <c r="L19" s="7">
        <f t="shared" si="1"/>
        <v>201059.753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201059.753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>
        <v>50595741</v>
      </c>
      <c r="J20" s="10"/>
      <c r="K20" s="16">
        <v>10.75</v>
      </c>
      <c r="L20" s="7">
        <f t="shared" si="1"/>
        <v>49752.478649999997</v>
      </c>
      <c r="M20" s="7">
        <f t="shared" si="2"/>
        <v>843.26234999999997</v>
      </c>
      <c r="N20" s="7">
        <f t="shared" si="3"/>
        <v>0</v>
      </c>
      <c r="O20" s="7">
        <f t="shared" si="4"/>
        <v>0</v>
      </c>
      <c r="P20" s="19">
        <f t="shared" si="5"/>
        <v>50595.740999999995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>
        <v>42285301</v>
      </c>
      <c r="J21" s="10"/>
      <c r="K21" s="16">
        <v>11.25</v>
      </c>
      <c r="L21" s="7">
        <f t="shared" si="1"/>
        <v>40949.975705263161</v>
      </c>
      <c r="M21" s="7">
        <f t="shared" si="2"/>
        <v>1335.3252947368421</v>
      </c>
      <c r="N21" s="7">
        <f t="shared" si="3"/>
        <v>0</v>
      </c>
      <c r="O21" s="7">
        <f t="shared" si="4"/>
        <v>0</v>
      </c>
      <c r="P21" s="19">
        <f t="shared" si="5"/>
        <v>42285.301000000007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>
        <v>13245870</v>
      </c>
      <c r="J22" s="10"/>
      <c r="K22" s="16">
        <v>11.75</v>
      </c>
      <c r="L22" s="7">
        <f t="shared" si="1"/>
        <v>12693.958750000002</v>
      </c>
      <c r="M22" s="7">
        <f t="shared" si="2"/>
        <v>551.91125</v>
      </c>
      <c r="N22" s="7">
        <f t="shared" si="3"/>
        <v>0</v>
      </c>
      <c r="O22" s="7">
        <f t="shared" si="4"/>
        <v>0</v>
      </c>
      <c r="P22" s="19">
        <f t="shared" si="5"/>
        <v>13245.87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>
        <v>4416226</v>
      </c>
      <c r="J23" s="10"/>
      <c r="K23" s="16">
        <v>12.25</v>
      </c>
      <c r="L23" s="7">
        <f t="shared" si="1"/>
        <v>3561.4725806451606</v>
      </c>
      <c r="M23" s="7">
        <f t="shared" si="2"/>
        <v>854.75341935483857</v>
      </c>
      <c r="N23" s="7">
        <f t="shared" si="3"/>
        <v>0</v>
      </c>
      <c r="O23" s="7">
        <f t="shared" si="4"/>
        <v>0</v>
      </c>
      <c r="P23" s="19">
        <f t="shared" si="5"/>
        <v>4416.2259999999987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>
        <v>3515119</v>
      </c>
      <c r="J24" s="10"/>
      <c r="K24" s="16">
        <v>12.75</v>
      </c>
      <c r="L24" s="7">
        <f t="shared" si="1"/>
        <v>2460.5832999999998</v>
      </c>
      <c r="M24" s="7">
        <f t="shared" si="2"/>
        <v>1054.5356999999999</v>
      </c>
      <c r="N24" s="7">
        <f t="shared" si="3"/>
        <v>0</v>
      </c>
      <c r="O24" s="7">
        <f t="shared" si="4"/>
        <v>0</v>
      </c>
      <c r="P24" s="19">
        <f t="shared" si="5"/>
        <v>3515.1189999999997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>
        <v>0</v>
      </c>
      <c r="J25" s="10"/>
      <c r="K25" s="16">
        <v>13.25</v>
      </c>
      <c r="L25" s="7">
        <f t="shared" si="1"/>
        <v>0</v>
      </c>
      <c r="M25" s="7">
        <f t="shared" si="2"/>
        <v>0</v>
      </c>
      <c r="N25" s="7">
        <f t="shared" si="3"/>
        <v>0</v>
      </c>
      <c r="O25" s="7">
        <f t="shared" si="4"/>
        <v>0</v>
      </c>
      <c r="P25" s="19">
        <f t="shared" si="5"/>
        <v>0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>
        <v>1757559</v>
      </c>
      <c r="J26" s="10"/>
      <c r="K26" s="16">
        <v>13.75</v>
      </c>
      <c r="L26" s="7">
        <f t="shared" si="1"/>
        <v>601.27018421052628</v>
      </c>
      <c r="M26" s="7">
        <f t="shared" si="2"/>
        <v>1156.2888157894738</v>
      </c>
      <c r="N26" s="7">
        <f t="shared" si="3"/>
        <v>0</v>
      </c>
      <c r="O26" s="7">
        <f t="shared" si="4"/>
        <v>0</v>
      </c>
      <c r="P26" s="19">
        <f t="shared" si="5"/>
        <v>1757.5590000000002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 s="10"/>
      <c r="J27" s="10"/>
      <c r="K27" s="16">
        <v>14.25</v>
      </c>
      <c r="L27" s="7">
        <f t="shared" si="1"/>
        <v>0</v>
      </c>
      <c r="M27" s="7">
        <f t="shared" si="2"/>
        <v>0</v>
      </c>
      <c r="N27" s="7">
        <f t="shared" si="3"/>
        <v>0</v>
      </c>
      <c r="O27" s="7">
        <f t="shared" si="4"/>
        <v>0</v>
      </c>
      <c r="P27" s="19">
        <f t="shared" si="5"/>
        <v>0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 s="10"/>
      <c r="J28" s="10"/>
      <c r="K28" s="16">
        <v>14.75</v>
      </c>
      <c r="L28" s="7">
        <f t="shared" si="1"/>
        <v>0</v>
      </c>
      <c r="M28" s="7">
        <f t="shared" si="2"/>
        <v>0</v>
      </c>
      <c r="N28" s="7">
        <f t="shared" si="3"/>
        <v>0</v>
      </c>
      <c r="O28" s="7">
        <f t="shared" si="4"/>
        <v>0</v>
      </c>
      <c r="P28" s="19">
        <f t="shared" si="5"/>
        <v>0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 s="10"/>
      <c r="J29" s="10"/>
      <c r="K29" s="16">
        <v>15.25</v>
      </c>
      <c r="L29" s="7">
        <f t="shared" si="1"/>
        <v>0</v>
      </c>
      <c r="M29" s="7">
        <f t="shared" si="2"/>
        <v>0</v>
      </c>
      <c r="N29" s="7">
        <f t="shared" si="3"/>
        <v>0</v>
      </c>
      <c r="O29" s="7">
        <f t="shared" si="4"/>
        <v>0</v>
      </c>
      <c r="P29" s="19">
        <f t="shared" si="5"/>
        <v>0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 s="10"/>
      <c r="J30" s="10"/>
      <c r="K30" s="16">
        <v>15.75</v>
      </c>
      <c r="L30" s="7">
        <f t="shared" si="1"/>
        <v>0</v>
      </c>
      <c r="M30" s="7">
        <f t="shared" si="2"/>
        <v>0</v>
      </c>
      <c r="N30" s="7">
        <f t="shared" si="3"/>
        <v>0</v>
      </c>
      <c r="O30" s="7">
        <f t="shared" si="4"/>
        <v>0</v>
      </c>
      <c r="P30" s="19">
        <f t="shared" si="5"/>
        <v>0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 s="10"/>
      <c r="J31" s="10"/>
      <c r="K31" s="16">
        <v>16.25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7">
        <f t="shared" si="4"/>
        <v>0</v>
      </c>
      <c r="P31" s="19">
        <f t="shared" si="5"/>
        <v>0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 s="10"/>
      <c r="J32" s="21"/>
      <c r="K32" s="16">
        <v>16.75</v>
      </c>
      <c r="L32" s="7">
        <f t="shared" si="1"/>
        <v>0</v>
      </c>
      <c r="M32" s="7">
        <f t="shared" si="2"/>
        <v>0</v>
      </c>
      <c r="N32" s="7">
        <f t="shared" si="3"/>
        <v>0</v>
      </c>
      <c r="O32" s="7">
        <f t="shared" si="4"/>
        <v>0</v>
      </c>
      <c r="P32" s="19">
        <f t="shared" si="5"/>
        <v>0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 s="10"/>
      <c r="J33" s="21"/>
      <c r="K33" s="16">
        <v>17.25</v>
      </c>
      <c r="L33" s="7">
        <f t="shared" si="1"/>
        <v>0</v>
      </c>
      <c r="M33" s="7">
        <f t="shared" si="2"/>
        <v>0</v>
      </c>
      <c r="N33" s="7">
        <f t="shared" si="3"/>
        <v>0</v>
      </c>
      <c r="O33" s="7">
        <f t="shared" si="4"/>
        <v>0</v>
      </c>
      <c r="P33" s="19">
        <f t="shared" si="5"/>
        <v>0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/>
      <c r="J34" s="21"/>
      <c r="K34" s="16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1065080957</v>
      </c>
      <c r="J43" s="7"/>
      <c r="K43" s="22" t="s">
        <v>7</v>
      </c>
      <c r="L43" s="23">
        <f>SUM(L6:L42)</f>
        <v>1051308.8791701188</v>
      </c>
      <c r="M43" s="23">
        <f>SUM(M6:M42)</f>
        <v>5796.0768298811545</v>
      </c>
      <c r="N43" s="23">
        <f>SUM(N6:N42)</f>
        <v>0</v>
      </c>
      <c r="O43" s="23">
        <f>SUM(O6:O42)</f>
        <v>0</v>
      </c>
      <c r="P43" s="23">
        <f>SUM(P6:P42)</f>
        <v>1057104.9559999998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579111.47875000001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579111.47875000001</v>
      </c>
      <c r="G62" s="7"/>
      <c r="H62" s="16">
        <f t="shared" si="11"/>
        <v>3.6458370736268551</v>
      </c>
      <c r="I62" s="7">
        <f t="shared" si="12"/>
        <v>241296.69702738521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241296.69702738521</v>
      </c>
      <c r="N62" s="9"/>
      <c r="O62" s="9"/>
      <c r="P62" s="9"/>
    </row>
    <row r="63" spans="1:16">
      <c r="A63" s="16">
        <v>9.25</v>
      </c>
      <c r="B63" s="7">
        <f t="shared" si="6"/>
        <v>2351495.7337500001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2351495.7337500001</v>
      </c>
      <c r="G63" s="7"/>
      <c r="H63" s="16">
        <f t="shared" si="11"/>
        <v>4.3926966674132366</v>
      </c>
      <c r="I63" s="7">
        <f t="shared" si="12"/>
        <v>1116692.6997924398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1116692.6997924398</v>
      </c>
      <c r="N63" s="9"/>
      <c r="O63" s="9"/>
      <c r="P63" s="9"/>
    </row>
    <row r="64" spans="1:16">
      <c r="A64" s="16">
        <v>9.75</v>
      </c>
      <c r="B64" s="7">
        <f t="shared" si="6"/>
        <v>4093337.26425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4093337.26425</v>
      </c>
      <c r="G64" s="7"/>
      <c r="H64" s="16">
        <f t="shared" si="11"/>
        <v>5.2408709739917851</v>
      </c>
      <c r="I64" s="7">
        <f t="shared" si="12"/>
        <v>2200272.0466632582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2200272.0466632582</v>
      </c>
      <c r="N64" s="9"/>
      <c r="O64" s="9"/>
      <c r="P64" s="9"/>
    </row>
    <row r="65" spans="1:16">
      <c r="A65" s="16">
        <v>10.25</v>
      </c>
      <c r="B65" s="7">
        <f t="shared" si="6"/>
        <v>2060862.4682499999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2060862.4682499999</v>
      </c>
      <c r="G65" s="7"/>
      <c r="H65" s="16">
        <f t="shared" si="11"/>
        <v>6.197841535780908</v>
      </c>
      <c r="I65" s="7">
        <f t="shared" si="12"/>
        <v>1246136.48831725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1246136.48831725</v>
      </c>
      <c r="N65" s="9"/>
      <c r="O65" s="9"/>
      <c r="P65" s="9"/>
    </row>
    <row r="66" spans="1:16">
      <c r="A66" s="16">
        <v>10.75</v>
      </c>
      <c r="B66" s="7">
        <f t="shared" si="6"/>
        <v>534839.14548750001</v>
      </c>
      <c r="C66" s="7">
        <f t="shared" si="7"/>
        <v>9065.0702624999994</v>
      </c>
      <c r="D66" s="7">
        <f t="shared" si="8"/>
        <v>0</v>
      </c>
      <c r="E66" s="7">
        <f t="shared" si="9"/>
        <v>0</v>
      </c>
      <c r="F66" s="18">
        <f t="shared" si="10"/>
        <v>543904.21574999997</v>
      </c>
      <c r="G66" s="7"/>
      <c r="H66" s="16">
        <f t="shared" si="11"/>
        <v>7.2712268750003801</v>
      </c>
      <c r="I66" s="7">
        <f t="shared" si="12"/>
        <v>361761.55985776259</v>
      </c>
      <c r="J66" s="7">
        <f t="shared" si="13"/>
        <v>6131.5518619959767</v>
      </c>
      <c r="K66" s="7">
        <f t="shared" si="14"/>
        <v>0</v>
      </c>
      <c r="L66" s="7">
        <f t="shared" si="15"/>
        <v>0</v>
      </c>
      <c r="M66" s="30">
        <f t="shared" si="16"/>
        <v>367893.1117197586</v>
      </c>
      <c r="N66" s="9"/>
      <c r="O66" s="9"/>
      <c r="P66" s="9"/>
    </row>
    <row r="67" spans="1:16">
      <c r="A67" s="16">
        <v>11.25</v>
      </c>
      <c r="B67" s="7">
        <f t="shared" si="6"/>
        <v>460687.22668421059</v>
      </c>
      <c r="C67" s="7">
        <f t="shared" si="7"/>
        <v>15022.409565789474</v>
      </c>
      <c r="D67" s="7">
        <f t="shared" si="8"/>
        <v>0</v>
      </c>
      <c r="E67" s="7">
        <f t="shared" si="9"/>
        <v>0</v>
      </c>
      <c r="F67" s="18">
        <f t="shared" si="10"/>
        <v>475709.63625000004</v>
      </c>
      <c r="G67" s="7"/>
      <c r="H67" s="16">
        <f t="shared" si="11"/>
        <v>8.4687781302560143</v>
      </c>
      <c r="I67" s="7">
        <f t="shared" si="12"/>
        <v>346796.25868724776</v>
      </c>
      <c r="J67" s="7">
        <f t="shared" si="13"/>
        <v>11308.573652845034</v>
      </c>
      <c r="K67" s="7">
        <f t="shared" si="14"/>
        <v>0</v>
      </c>
      <c r="L67" s="7">
        <f t="shared" si="15"/>
        <v>0</v>
      </c>
      <c r="M67" s="30">
        <f t="shared" si="16"/>
        <v>358104.83234009281</v>
      </c>
      <c r="N67" s="9"/>
      <c r="O67" s="9"/>
      <c r="P67" s="9"/>
    </row>
    <row r="68" spans="1:16">
      <c r="A68" s="16">
        <v>11.75</v>
      </c>
      <c r="B68" s="7">
        <f t="shared" si="6"/>
        <v>149154.01531250001</v>
      </c>
      <c r="C68" s="7">
        <f t="shared" si="7"/>
        <v>6484.9571875000001</v>
      </c>
      <c r="D68" s="7">
        <f t="shared" si="8"/>
        <v>0</v>
      </c>
      <c r="E68" s="7">
        <f t="shared" si="9"/>
        <v>0</v>
      </c>
      <c r="F68" s="18">
        <f t="shared" si="10"/>
        <v>155638.9725</v>
      </c>
      <c r="G68" s="7"/>
      <c r="H68" s="16">
        <f t="shared" si="11"/>
        <v>9.798375030781429</v>
      </c>
      <c r="I68" s="7">
        <f t="shared" si="12"/>
        <v>124380.16845776945</v>
      </c>
      <c r="J68" s="7">
        <f t="shared" si="13"/>
        <v>5407.8334112073671</v>
      </c>
      <c r="K68" s="7">
        <f t="shared" si="14"/>
        <v>0</v>
      </c>
      <c r="L68" s="7">
        <f t="shared" si="15"/>
        <v>0</v>
      </c>
      <c r="M68" s="30">
        <f t="shared" si="16"/>
        <v>129788.00186897682</v>
      </c>
      <c r="N68" s="9"/>
      <c r="O68" s="9"/>
      <c r="P68" s="9"/>
    </row>
    <row r="69" spans="1:16">
      <c r="A69" s="16">
        <v>12.25</v>
      </c>
      <c r="B69" s="7">
        <f t="shared" si="6"/>
        <v>43628.039112903221</v>
      </c>
      <c r="C69" s="7">
        <f t="shared" si="7"/>
        <v>10470.729387096773</v>
      </c>
      <c r="D69" s="7">
        <f t="shared" si="8"/>
        <v>0</v>
      </c>
      <c r="E69" s="7">
        <f t="shared" si="9"/>
        <v>0</v>
      </c>
      <c r="F69" s="18">
        <f t="shared" si="10"/>
        <v>54098.768499999991</v>
      </c>
      <c r="G69" s="7"/>
      <c r="H69" s="16">
        <f t="shared" si="11"/>
        <v>11.268022168193621</v>
      </c>
      <c r="I69" s="7">
        <f t="shared" si="12"/>
        <v>40130.751990123412</v>
      </c>
      <c r="J69" s="7">
        <f t="shared" si="13"/>
        <v>9631.3804776296201</v>
      </c>
      <c r="K69" s="7">
        <f t="shared" si="14"/>
        <v>0</v>
      </c>
      <c r="L69" s="7">
        <f t="shared" si="15"/>
        <v>0</v>
      </c>
      <c r="M69" s="30">
        <f t="shared" si="16"/>
        <v>49762.132467753036</v>
      </c>
      <c r="N69" s="9"/>
      <c r="O69" s="9"/>
      <c r="P69" s="9"/>
    </row>
    <row r="70" spans="1:16">
      <c r="A70" s="16">
        <v>12.75</v>
      </c>
      <c r="B70" s="7">
        <f t="shared" si="6"/>
        <v>31372.437074999998</v>
      </c>
      <c r="C70" s="7">
        <f t="shared" si="7"/>
        <v>13445.330174999999</v>
      </c>
      <c r="D70" s="7">
        <f t="shared" si="8"/>
        <v>0</v>
      </c>
      <c r="E70" s="7">
        <f t="shared" si="9"/>
        <v>0</v>
      </c>
      <c r="F70" s="18">
        <f t="shared" si="10"/>
        <v>44817.767249999997</v>
      </c>
      <c r="G70" s="7"/>
      <c r="H70" s="16">
        <f t="shared" si="11"/>
        <v>12.885845531916502</v>
      </c>
      <c r="I70" s="7">
        <f t="shared" si="12"/>
        <v>31706.69632221336</v>
      </c>
      <c r="J70" s="7">
        <f t="shared" si="13"/>
        <v>13588.584138091439</v>
      </c>
      <c r="K70" s="7">
        <f t="shared" si="14"/>
        <v>0</v>
      </c>
      <c r="L70" s="7">
        <f t="shared" si="15"/>
        <v>0</v>
      </c>
      <c r="M70" s="30">
        <f t="shared" si="16"/>
        <v>45295.280460304799</v>
      </c>
      <c r="N70" s="9"/>
      <c r="O70" s="9"/>
      <c r="P70" s="9"/>
    </row>
    <row r="71" spans="1:16">
      <c r="A71" s="16">
        <v>13.25</v>
      </c>
      <c r="B71" s="7">
        <f t="shared" si="6"/>
        <v>0</v>
      </c>
      <c r="C71" s="7">
        <f t="shared" si="7"/>
        <v>0</v>
      </c>
      <c r="D71" s="7">
        <f t="shared" si="8"/>
        <v>0</v>
      </c>
      <c r="E71" s="7">
        <f t="shared" si="9"/>
        <v>0</v>
      </c>
      <c r="F71" s="18">
        <f t="shared" si="10"/>
        <v>0</v>
      </c>
      <c r="G71" s="7"/>
      <c r="H71" s="16">
        <f t="shared" si="11"/>
        <v>14.660089279516031</v>
      </c>
      <c r="I71" s="7">
        <f t="shared" si="12"/>
        <v>0</v>
      </c>
      <c r="J71" s="7">
        <f t="shared" si="13"/>
        <v>0</v>
      </c>
      <c r="K71" s="7">
        <f t="shared" si="14"/>
        <v>0</v>
      </c>
      <c r="L71" s="7">
        <f t="shared" si="15"/>
        <v>0</v>
      </c>
      <c r="M71" s="30">
        <f t="shared" si="16"/>
        <v>0</v>
      </c>
      <c r="N71" s="9"/>
      <c r="O71" s="9"/>
      <c r="P71" s="9"/>
    </row>
    <row r="72" spans="1:16">
      <c r="A72" s="16">
        <v>13.75</v>
      </c>
      <c r="B72" s="7">
        <f t="shared" si="6"/>
        <v>8267.4650328947355</v>
      </c>
      <c r="C72" s="7">
        <f t="shared" si="7"/>
        <v>15898.971217105265</v>
      </c>
      <c r="D72" s="7">
        <f t="shared" si="8"/>
        <v>0</v>
      </c>
      <c r="E72" s="7">
        <f t="shared" si="9"/>
        <v>0</v>
      </c>
      <c r="F72" s="18">
        <f t="shared" si="10"/>
        <v>24166.436249999999</v>
      </c>
      <c r="G72" s="7"/>
      <c r="H72" s="16">
        <f t="shared" si="11"/>
        <v>16.599112717344013</v>
      </c>
      <c r="I72" s="7">
        <f t="shared" si="12"/>
        <v>9980.5515612887248</v>
      </c>
      <c r="J72" s="7">
        <f t="shared" si="13"/>
        <v>19193.368387093702</v>
      </c>
      <c r="K72" s="7">
        <f t="shared" si="14"/>
        <v>0</v>
      </c>
      <c r="L72" s="7">
        <f t="shared" si="15"/>
        <v>0</v>
      </c>
      <c r="M72" s="30">
        <f t="shared" si="16"/>
        <v>29173.919948382427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0</v>
      </c>
      <c r="D73" s="7">
        <f t="shared" si="8"/>
        <v>0</v>
      </c>
      <c r="E73" s="7">
        <f t="shared" si="9"/>
        <v>0</v>
      </c>
      <c r="F73" s="18">
        <f t="shared" si="10"/>
        <v>0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0</v>
      </c>
      <c r="K73" s="7">
        <f t="shared" si="14"/>
        <v>0</v>
      </c>
      <c r="L73" s="7">
        <f t="shared" si="15"/>
        <v>0</v>
      </c>
      <c r="M73" s="30">
        <f t="shared" si="16"/>
        <v>0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0</v>
      </c>
      <c r="D74" s="7">
        <f t="shared" si="8"/>
        <v>0</v>
      </c>
      <c r="E74" s="7">
        <f t="shared" si="9"/>
        <v>0</v>
      </c>
      <c r="F74" s="18">
        <f t="shared" si="10"/>
        <v>0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0</v>
      </c>
      <c r="K74" s="7">
        <f t="shared" si="14"/>
        <v>0</v>
      </c>
      <c r="L74" s="7">
        <f t="shared" si="15"/>
        <v>0</v>
      </c>
      <c r="M74" s="30">
        <f t="shared" si="16"/>
        <v>0</v>
      </c>
      <c r="N74" s="9"/>
      <c r="O74" s="9"/>
      <c r="P74" s="9"/>
    </row>
    <row r="75" spans="1:16">
      <c r="A75" s="16">
        <v>15.25</v>
      </c>
      <c r="B75" s="7">
        <f t="shared" si="6"/>
        <v>0</v>
      </c>
      <c r="C75" s="7">
        <f t="shared" si="7"/>
        <v>0</v>
      </c>
      <c r="D75" s="7">
        <f t="shared" si="8"/>
        <v>0</v>
      </c>
      <c r="E75" s="7">
        <f t="shared" si="9"/>
        <v>0</v>
      </c>
      <c r="F75" s="18">
        <f t="shared" si="10"/>
        <v>0</v>
      </c>
      <c r="G75" s="7"/>
      <c r="H75" s="16">
        <f t="shared" si="11"/>
        <v>23.490123211988184</v>
      </c>
      <c r="I75" s="7">
        <f t="shared" si="12"/>
        <v>0</v>
      </c>
      <c r="J75" s="7">
        <f t="shared" si="13"/>
        <v>0</v>
      </c>
      <c r="K75" s="7">
        <f t="shared" si="14"/>
        <v>0</v>
      </c>
      <c r="L75" s="7">
        <f t="shared" si="15"/>
        <v>0</v>
      </c>
      <c r="M75" s="30">
        <f t="shared" si="16"/>
        <v>0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0</v>
      </c>
      <c r="D76" s="7">
        <f t="shared" si="8"/>
        <v>0</v>
      </c>
      <c r="E76" s="7">
        <f t="shared" si="9"/>
        <v>0</v>
      </c>
      <c r="F76" s="18">
        <f t="shared" si="10"/>
        <v>0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0</v>
      </c>
      <c r="K76" s="7">
        <f t="shared" si="14"/>
        <v>0</v>
      </c>
      <c r="L76" s="7">
        <f t="shared" si="15"/>
        <v>0</v>
      </c>
      <c r="M76" s="30">
        <f t="shared" si="16"/>
        <v>0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0</v>
      </c>
      <c r="D77" s="7">
        <f t="shared" si="8"/>
        <v>0</v>
      </c>
      <c r="E77" s="7">
        <f t="shared" si="9"/>
        <v>0</v>
      </c>
      <c r="F77" s="18">
        <f t="shared" si="10"/>
        <v>0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0</v>
      </c>
      <c r="K77" s="7">
        <f t="shared" si="14"/>
        <v>0</v>
      </c>
      <c r="L77" s="7">
        <f t="shared" si="15"/>
        <v>0</v>
      </c>
      <c r="M77" s="30">
        <f t="shared" si="16"/>
        <v>0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0</v>
      </c>
      <c r="D78" s="7">
        <f t="shared" si="8"/>
        <v>0</v>
      </c>
      <c r="E78" s="7">
        <f t="shared" si="9"/>
        <v>0</v>
      </c>
      <c r="F78" s="18">
        <f t="shared" si="10"/>
        <v>0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0</v>
      </c>
      <c r="K78" s="7">
        <f t="shared" si="14"/>
        <v>0</v>
      </c>
      <c r="L78" s="7">
        <f t="shared" si="15"/>
        <v>0</v>
      </c>
      <c r="M78" s="30">
        <f t="shared" si="16"/>
        <v>0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0</v>
      </c>
      <c r="D79" s="7">
        <f t="shared" si="8"/>
        <v>0</v>
      </c>
      <c r="E79" s="7">
        <f t="shared" si="9"/>
        <v>0</v>
      </c>
      <c r="F79" s="18">
        <f t="shared" si="10"/>
        <v>0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0</v>
      </c>
      <c r="K79" s="7">
        <f t="shared" si="14"/>
        <v>0</v>
      </c>
      <c r="L79" s="7">
        <f t="shared" si="15"/>
        <v>0</v>
      </c>
      <c r="M79" s="30">
        <f t="shared" si="16"/>
        <v>0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0</v>
      </c>
      <c r="D80" s="7">
        <f t="shared" si="8"/>
        <v>0</v>
      </c>
      <c r="E80" s="7">
        <f t="shared" si="9"/>
        <v>0</v>
      </c>
      <c r="F80" s="18">
        <f t="shared" si="10"/>
        <v>0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0</v>
      </c>
      <c r="K80" s="7">
        <f t="shared" si="14"/>
        <v>0</v>
      </c>
      <c r="L80" s="7">
        <f t="shared" si="15"/>
        <v>0</v>
      </c>
      <c r="M80" s="30">
        <f t="shared" si="16"/>
        <v>0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10312755.273705009</v>
      </c>
      <c r="C89" s="23">
        <f>SUM(C52:C83)</f>
        <v>70387.467794991506</v>
      </c>
      <c r="D89" s="23">
        <f>SUM(D52:D83)</f>
        <v>0</v>
      </c>
      <c r="E89" s="23">
        <f>SUM(E52:E83)</f>
        <v>0</v>
      </c>
      <c r="F89" s="23">
        <f>SUM(F52:F83)</f>
        <v>10383142.7415</v>
      </c>
      <c r="G89" s="18"/>
      <c r="H89" s="22" t="s">
        <v>7</v>
      </c>
      <c r="I89" s="23">
        <f>SUM(I52:I88)</f>
        <v>5719153.9186767386</v>
      </c>
      <c r="J89" s="23">
        <f>SUM(J52:J88)</f>
        <v>65261.291928863146</v>
      </c>
      <c r="K89" s="23">
        <f>SUM(K52:K88)</f>
        <v>0</v>
      </c>
      <c r="L89" s="23">
        <f>SUM(L52:L88)</f>
        <v>0</v>
      </c>
      <c r="M89" s="23">
        <f>SUM(M52:M88)</f>
        <v>5784415.2106056018</v>
      </c>
      <c r="N89" s="9"/>
      <c r="O89" s="9"/>
      <c r="P89" s="9"/>
    </row>
    <row r="90" spans="1:16">
      <c r="A90" s="12" t="s">
        <v>13</v>
      </c>
      <c r="B90" s="31">
        <f>IF(L43&gt;0,B89/L43,0)</f>
        <v>9.8094437115813982</v>
      </c>
      <c r="C90" s="31">
        <f>IF(M43&gt;0,C89/M43,0)</f>
        <v>12.143984605606887</v>
      </c>
      <c r="D90" s="31">
        <f>IF(N43&gt;0,D89/N43,0)</f>
        <v>0</v>
      </c>
      <c r="E90" s="31">
        <f>IF(O43&gt;0,E89/O43,0)</f>
        <v>0</v>
      </c>
      <c r="F90" s="31">
        <f>IF(P43&gt;0,F89/P43,0)</f>
        <v>9.8222439338369743</v>
      </c>
      <c r="G90" s="18"/>
      <c r="H90" s="12" t="s">
        <v>13</v>
      </c>
      <c r="I90" s="31">
        <f>IF(L43&gt;0,I89/L43,0)</f>
        <v>5.4400319753708528</v>
      </c>
      <c r="J90" s="31">
        <f>IF(M43&gt;0,J89/M43,0)</f>
        <v>11.259562949962017</v>
      </c>
      <c r="K90" s="31">
        <f>IF(N43&gt;0,K89/N43,0)</f>
        <v>0</v>
      </c>
      <c r="L90" s="31">
        <f>IF(O43&gt;0,L89/O43,0)</f>
        <v>0</v>
      </c>
      <c r="M90" s="31">
        <f>IF(P43&gt;0,M89/P43,0)</f>
        <v>5.471940300510334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1051308.8791701188</v>
      </c>
      <c r="C102" s="35">
        <f>$B$90</f>
        <v>9.8094437115813982</v>
      </c>
      <c r="D102" s="35">
        <f>$I$90</f>
        <v>5.4400319753708528</v>
      </c>
      <c r="E102" s="34">
        <f>B102*D102</f>
        <v>5719153.9186767386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5796.0768298811545</v>
      </c>
      <c r="C103" s="35">
        <f>$C$90</f>
        <v>12.143984605606887</v>
      </c>
      <c r="D103" s="35">
        <f>$J$90</f>
        <v>11.259562949962017</v>
      </c>
      <c r="E103" s="34">
        <f>B103*D103</f>
        <v>65261.291928863153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0</v>
      </c>
      <c r="C104" s="35">
        <f>$D$90</f>
        <v>0</v>
      </c>
      <c r="D104" s="35">
        <f>$K$90</f>
        <v>0</v>
      </c>
      <c r="E104" s="34">
        <f>B104*D104</f>
        <v>0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1057104.956</v>
      </c>
      <c r="C106" s="35">
        <f>$F$90</f>
        <v>9.8222439338369743</v>
      </c>
      <c r="D106" s="35">
        <f>$M$90</f>
        <v>5.471940300510334</v>
      </c>
      <c r="E106" s="34">
        <f>SUM(E102:E105)</f>
        <v>5784415.2106056018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5808296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1.0041284708176919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85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27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6802079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 s="10"/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 s="10"/>
      <c r="J16" s="10"/>
      <c r="K16" s="16">
        <v>8.75</v>
      </c>
      <c r="L16" s="7">
        <f t="shared" si="1"/>
        <v>0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0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 s="10"/>
      <c r="J17" s="10"/>
      <c r="K17" s="16">
        <v>9.25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0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 s="10"/>
      <c r="J18" s="10"/>
      <c r="K18" s="16">
        <v>9.75</v>
      </c>
      <c r="L18" s="7">
        <f t="shared" si="1"/>
        <v>0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0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>
        <v>4027121</v>
      </c>
      <c r="J19" s="10"/>
      <c r="K19" s="16">
        <v>10.25</v>
      </c>
      <c r="L19" s="7">
        <f t="shared" si="1"/>
        <v>4027.1210000000001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4027.1210000000001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>
        <v>29242089</v>
      </c>
      <c r="J20" s="10"/>
      <c r="K20" s="16">
        <v>10.75</v>
      </c>
      <c r="L20" s="7">
        <f t="shared" si="1"/>
        <v>28754.720849999998</v>
      </c>
      <c r="M20" s="7">
        <f t="shared" si="2"/>
        <v>487.36815000000001</v>
      </c>
      <c r="N20" s="7">
        <f t="shared" si="3"/>
        <v>0</v>
      </c>
      <c r="O20" s="7">
        <f t="shared" si="4"/>
        <v>0</v>
      </c>
      <c r="P20" s="19">
        <f t="shared" si="5"/>
        <v>29242.088999999996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>
        <v>152042426</v>
      </c>
      <c r="J21" s="10"/>
      <c r="K21" s="16">
        <v>11.25</v>
      </c>
      <c r="L21" s="7">
        <f t="shared" si="1"/>
        <v>147241.08623157896</v>
      </c>
      <c r="M21" s="7">
        <f t="shared" si="2"/>
        <v>4801.3397684210531</v>
      </c>
      <c r="N21" s="7">
        <f t="shared" si="3"/>
        <v>0</v>
      </c>
      <c r="O21" s="7">
        <f t="shared" si="4"/>
        <v>0</v>
      </c>
      <c r="P21" s="19">
        <f t="shared" si="5"/>
        <v>152042.42600000001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>
        <v>196965254</v>
      </c>
      <c r="J22" s="10"/>
      <c r="K22" s="16">
        <v>11.75</v>
      </c>
      <c r="L22" s="7">
        <f t="shared" si="1"/>
        <v>188758.36841666666</v>
      </c>
      <c r="M22" s="7">
        <f t="shared" si="2"/>
        <v>8206.8855833333328</v>
      </c>
      <c r="N22" s="7">
        <f t="shared" si="3"/>
        <v>0</v>
      </c>
      <c r="O22" s="7">
        <f t="shared" si="4"/>
        <v>0</v>
      </c>
      <c r="P22" s="19">
        <f t="shared" si="5"/>
        <v>196965.25399999999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>
        <v>158087310</v>
      </c>
      <c r="J23" s="10"/>
      <c r="K23" s="16">
        <v>12.25</v>
      </c>
      <c r="L23" s="7">
        <f t="shared" si="1"/>
        <v>127489.76612903224</v>
      </c>
      <c r="M23" s="7">
        <f t="shared" si="2"/>
        <v>30597.54387096774</v>
      </c>
      <c r="N23" s="7">
        <f t="shared" si="3"/>
        <v>0</v>
      </c>
      <c r="O23" s="7">
        <f t="shared" si="4"/>
        <v>0</v>
      </c>
      <c r="P23" s="19">
        <f t="shared" si="5"/>
        <v>158087.31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>
        <v>65873533</v>
      </c>
      <c r="J24" s="10"/>
      <c r="K24" s="16">
        <v>12.75</v>
      </c>
      <c r="L24" s="7">
        <f t="shared" si="1"/>
        <v>46111.473099999996</v>
      </c>
      <c r="M24" s="7">
        <f t="shared" si="2"/>
        <v>19762.059899999997</v>
      </c>
      <c r="N24" s="7">
        <f t="shared" si="3"/>
        <v>0</v>
      </c>
      <c r="O24" s="7">
        <f t="shared" si="4"/>
        <v>0</v>
      </c>
      <c r="P24" s="19">
        <f t="shared" si="5"/>
        <v>65873.532999999996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>
        <v>33559316</v>
      </c>
      <c r="J25" s="10"/>
      <c r="K25" s="16">
        <v>13.25</v>
      </c>
      <c r="L25" s="7">
        <f t="shared" si="1"/>
        <v>16271.183515151515</v>
      </c>
      <c r="M25" s="7">
        <f t="shared" si="2"/>
        <v>17288.132484848484</v>
      </c>
      <c r="N25" s="7">
        <f t="shared" si="3"/>
        <v>0</v>
      </c>
      <c r="O25" s="7">
        <f t="shared" si="4"/>
        <v>0</v>
      </c>
      <c r="P25" s="19">
        <f t="shared" si="5"/>
        <v>33559.315999999999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>
        <v>6709026</v>
      </c>
      <c r="J26" s="10"/>
      <c r="K26" s="16">
        <v>13.75</v>
      </c>
      <c r="L26" s="7">
        <f t="shared" si="1"/>
        <v>2295.193105263158</v>
      </c>
      <c r="M26" s="7">
        <f t="shared" si="2"/>
        <v>4413.8328947368427</v>
      </c>
      <c r="N26" s="7">
        <f t="shared" si="3"/>
        <v>0</v>
      </c>
      <c r="O26" s="7">
        <f t="shared" si="4"/>
        <v>0</v>
      </c>
      <c r="P26" s="19">
        <f t="shared" si="5"/>
        <v>6709.0260000000007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>
        <v>4376182</v>
      </c>
      <c r="J27" s="10"/>
      <c r="K27" s="16">
        <v>14.25</v>
      </c>
      <c r="L27" s="7">
        <f t="shared" si="1"/>
        <v>0</v>
      </c>
      <c r="M27" s="7">
        <f t="shared" si="2"/>
        <v>4232.7006229508197</v>
      </c>
      <c r="N27" s="7">
        <f t="shared" si="3"/>
        <v>143.48137704918034</v>
      </c>
      <c r="O27" s="7">
        <f t="shared" si="4"/>
        <v>0</v>
      </c>
      <c r="P27" s="19">
        <f t="shared" si="5"/>
        <v>4376.1819999999998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>
        <v>0</v>
      </c>
      <c r="J28" s="10"/>
      <c r="K28" s="16">
        <v>14.75</v>
      </c>
      <c r="L28" s="7">
        <f t="shared" si="1"/>
        <v>0</v>
      </c>
      <c r="M28" s="7">
        <f t="shared" si="2"/>
        <v>0</v>
      </c>
      <c r="N28" s="7">
        <f t="shared" si="3"/>
        <v>0</v>
      </c>
      <c r="O28" s="7">
        <f t="shared" si="4"/>
        <v>0</v>
      </c>
      <c r="P28" s="19">
        <f t="shared" si="5"/>
        <v>0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>
        <v>1342374</v>
      </c>
      <c r="J29" s="10"/>
      <c r="K29" s="16">
        <v>15.25</v>
      </c>
      <c r="L29" s="7">
        <f t="shared" si="1"/>
        <v>17.898320000000002</v>
      </c>
      <c r="M29" s="7">
        <f t="shared" si="2"/>
        <v>948.61095999999998</v>
      </c>
      <c r="N29" s="7">
        <f t="shared" si="3"/>
        <v>375.86472000000003</v>
      </c>
      <c r="O29" s="7">
        <f t="shared" si="4"/>
        <v>0</v>
      </c>
      <c r="P29" s="19">
        <f t="shared" si="5"/>
        <v>1342.374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 s="10"/>
      <c r="J30" s="10"/>
      <c r="K30" s="16">
        <v>15.75</v>
      </c>
      <c r="L30" s="7">
        <f t="shared" si="1"/>
        <v>0</v>
      </c>
      <c r="M30" s="7">
        <f t="shared" si="2"/>
        <v>0</v>
      </c>
      <c r="N30" s="7">
        <f t="shared" si="3"/>
        <v>0</v>
      </c>
      <c r="O30" s="7">
        <f t="shared" si="4"/>
        <v>0</v>
      </c>
      <c r="P30" s="19">
        <f t="shared" si="5"/>
        <v>0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 s="10"/>
      <c r="J31" s="10"/>
      <c r="K31" s="16">
        <v>16.25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7">
        <f t="shared" si="4"/>
        <v>0</v>
      </c>
      <c r="P31" s="19">
        <f t="shared" si="5"/>
        <v>0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 s="10"/>
      <c r="J32" s="21"/>
      <c r="K32" s="16">
        <v>16.75</v>
      </c>
      <c r="L32" s="7">
        <f t="shared" si="1"/>
        <v>0</v>
      </c>
      <c r="M32" s="7">
        <f t="shared" si="2"/>
        <v>0</v>
      </c>
      <c r="N32" s="7">
        <f t="shared" si="3"/>
        <v>0</v>
      </c>
      <c r="O32" s="7">
        <f t="shared" si="4"/>
        <v>0</v>
      </c>
      <c r="P32" s="19">
        <f t="shared" si="5"/>
        <v>0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 s="10"/>
      <c r="J33" s="21"/>
      <c r="K33" s="16">
        <v>17.25</v>
      </c>
      <c r="L33" s="7">
        <f t="shared" si="1"/>
        <v>0</v>
      </c>
      <c r="M33" s="7">
        <f t="shared" si="2"/>
        <v>0</v>
      </c>
      <c r="N33" s="7">
        <f t="shared" si="3"/>
        <v>0</v>
      </c>
      <c r="O33" s="7">
        <f t="shared" si="4"/>
        <v>0</v>
      </c>
      <c r="P33" s="19">
        <f t="shared" si="5"/>
        <v>0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/>
      <c r="J34" s="21"/>
      <c r="K34" s="16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652224631</v>
      </c>
      <c r="J43" s="7"/>
      <c r="K43" s="22" t="s">
        <v>7</v>
      </c>
      <c r="L43" s="23">
        <f>SUM(L6:L42)</f>
        <v>560966.81066769257</v>
      </c>
      <c r="M43" s="23">
        <f>SUM(M6:M42)</f>
        <v>90738.474235258269</v>
      </c>
      <c r="N43" s="23">
        <f>SUM(N6:N42)</f>
        <v>519.34609704918034</v>
      </c>
      <c r="O43" s="23">
        <f>SUM(O6:O42)</f>
        <v>0</v>
      </c>
      <c r="P43" s="23">
        <f>SUM(P6:P42)</f>
        <v>652224.63099999994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0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0</v>
      </c>
      <c r="G62" s="7"/>
      <c r="H62" s="16">
        <f t="shared" si="11"/>
        <v>3.6458370736268551</v>
      </c>
      <c r="I62" s="7">
        <f t="shared" si="12"/>
        <v>0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0</v>
      </c>
      <c r="N62" s="9"/>
      <c r="O62" s="9"/>
      <c r="P62" s="9"/>
    </row>
    <row r="63" spans="1:16">
      <c r="A63" s="16">
        <v>9.25</v>
      </c>
      <c r="B63" s="7">
        <f t="shared" si="6"/>
        <v>0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0</v>
      </c>
      <c r="G63" s="7"/>
      <c r="H63" s="16">
        <f t="shared" si="11"/>
        <v>4.3926966674132366</v>
      </c>
      <c r="I63" s="7">
        <f t="shared" si="12"/>
        <v>0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0</v>
      </c>
      <c r="N63" s="9"/>
      <c r="O63" s="9"/>
      <c r="P63" s="9"/>
    </row>
    <row r="64" spans="1:16">
      <c r="A64" s="16">
        <v>9.75</v>
      </c>
      <c r="B64" s="7">
        <f t="shared" si="6"/>
        <v>0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0</v>
      </c>
      <c r="G64" s="7"/>
      <c r="H64" s="16">
        <f t="shared" si="11"/>
        <v>5.2408709739917851</v>
      </c>
      <c r="I64" s="7">
        <f t="shared" si="12"/>
        <v>0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0</v>
      </c>
      <c r="N64" s="9"/>
      <c r="O64" s="9"/>
      <c r="P64" s="9"/>
    </row>
    <row r="65" spans="1:16">
      <c r="A65" s="16">
        <v>10.25</v>
      </c>
      <c r="B65" s="7">
        <f t="shared" si="6"/>
        <v>41277.990250000003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41277.990250000003</v>
      </c>
      <c r="G65" s="7"/>
      <c r="H65" s="16">
        <f t="shared" si="11"/>
        <v>6.197841535780908</v>
      </c>
      <c r="I65" s="7">
        <f t="shared" si="12"/>
        <v>24959.457803415546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24959.457803415546</v>
      </c>
      <c r="N65" s="9"/>
      <c r="O65" s="9"/>
      <c r="P65" s="9"/>
    </row>
    <row r="66" spans="1:16">
      <c r="A66" s="16">
        <v>10.75</v>
      </c>
      <c r="B66" s="7">
        <f t="shared" si="6"/>
        <v>309113.24913749995</v>
      </c>
      <c r="C66" s="7">
        <f t="shared" si="7"/>
        <v>5239.2076125000003</v>
      </c>
      <c r="D66" s="7">
        <f t="shared" si="8"/>
        <v>0</v>
      </c>
      <c r="E66" s="7">
        <f t="shared" si="9"/>
        <v>0</v>
      </c>
      <c r="F66" s="18">
        <f t="shared" si="10"/>
        <v>314352.45674999995</v>
      </c>
      <c r="G66" s="7"/>
      <c r="H66" s="16">
        <f t="shared" si="11"/>
        <v>7.2712268750003801</v>
      </c>
      <c r="I66" s="7">
        <f t="shared" si="12"/>
        <v>209082.09902765375</v>
      </c>
      <c r="J66" s="7">
        <f t="shared" si="13"/>
        <v>3543.7643902992168</v>
      </c>
      <c r="K66" s="7">
        <f t="shared" si="14"/>
        <v>0</v>
      </c>
      <c r="L66" s="7">
        <f t="shared" si="15"/>
        <v>0</v>
      </c>
      <c r="M66" s="30">
        <f t="shared" si="16"/>
        <v>212625.86341795296</v>
      </c>
      <c r="N66" s="9"/>
      <c r="O66" s="9"/>
      <c r="P66" s="9"/>
    </row>
    <row r="67" spans="1:16">
      <c r="A67" s="16">
        <v>11.25</v>
      </c>
      <c r="B67" s="7">
        <f t="shared" si="6"/>
        <v>1656462.2201052632</v>
      </c>
      <c r="C67" s="7">
        <f t="shared" si="7"/>
        <v>54015.072394736846</v>
      </c>
      <c r="D67" s="7">
        <f t="shared" si="8"/>
        <v>0</v>
      </c>
      <c r="E67" s="7">
        <f t="shared" si="9"/>
        <v>0</v>
      </c>
      <c r="F67" s="18">
        <f t="shared" si="10"/>
        <v>1710477.2925</v>
      </c>
      <c r="G67" s="7"/>
      <c r="H67" s="16">
        <f t="shared" si="11"/>
        <v>8.4687781302560143</v>
      </c>
      <c r="I67" s="7">
        <f t="shared" si="12"/>
        <v>1246952.0909531359</v>
      </c>
      <c r="J67" s="7">
        <f t="shared" si="13"/>
        <v>40661.481226732692</v>
      </c>
      <c r="K67" s="7">
        <f t="shared" si="14"/>
        <v>0</v>
      </c>
      <c r="L67" s="7">
        <f t="shared" si="15"/>
        <v>0</v>
      </c>
      <c r="M67" s="30">
        <f t="shared" si="16"/>
        <v>1287613.5721798686</v>
      </c>
      <c r="N67" s="9"/>
      <c r="O67" s="9"/>
      <c r="P67" s="9"/>
    </row>
    <row r="68" spans="1:16">
      <c r="A68" s="16">
        <v>11.75</v>
      </c>
      <c r="B68" s="7">
        <f t="shared" si="6"/>
        <v>2217910.8288958333</v>
      </c>
      <c r="C68" s="7">
        <f t="shared" si="7"/>
        <v>96430.905604166663</v>
      </c>
      <c r="D68" s="7">
        <f t="shared" si="8"/>
        <v>0</v>
      </c>
      <c r="E68" s="7">
        <f t="shared" si="9"/>
        <v>0</v>
      </c>
      <c r="F68" s="18">
        <f t="shared" si="10"/>
        <v>2314341.7344999998</v>
      </c>
      <c r="G68" s="7"/>
      <c r="H68" s="16">
        <f t="shared" si="11"/>
        <v>9.798375030781429</v>
      </c>
      <c r="I68" s="7">
        <f t="shared" si="12"/>
        <v>1849525.2839449085</v>
      </c>
      <c r="J68" s="7">
        <f t="shared" si="13"/>
        <v>80414.142780213413</v>
      </c>
      <c r="K68" s="7">
        <f t="shared" si="14"/>
        <v>0</v>
      </c>
      <c r="L68" s="7">
        <f t="shared" si="15"/>
        <v>0</v>
      </c>
      <c r="M68" s="30">
        <f t="shared" si="16"/>
        <v>1929939.4267251219</v>
      </c>
      <c r="N68" s="9"/>
      <c r="O68" s="9"/>
      <c r="P68" s="9"/>
    </row>
    <row r="69" spans="1:16">
      <c r="A69" s="16">
        <v>12.25</v>
      </c>
      <c r="B69" s="7">
        <f t="shared" si="6"/>
        <v>1561749.6350806449</v>
      </c>
      <c r="C69" s="7">
        <f t="shared" si="7"/>
        <v>374819.91241935483</v>
      </c>
      <c r="D69" s="7">
        <f t="shared" si="8"/>
        <v>0</v>
      </c>
      <c r="E69" s="7">
        <f t="shared" si="9"/>
        <v>0</v>
      </c>
      <c r="F69" s="18">
        <f t="shared" si="10"/>
        <v>1936569.5474999996</v>
      </c>
      <c r="G69" s="7"/>
      <c r="H69" s="16">
        <f t="shared" si="11"/>
        <v>11.268022168193621</v>
      </c>
      <c r="I69" s="7">
        <f t="shared" si="12"/>
        <v>1436557.5109597556</v>
      </c>
      <c r="J69" s="7">
        <f t="shared" si="13"/>
        <v>344773.80263034138</v>
      </c>
      <c r="K69" s="7">
        <f t="shared" si="14"/>
        <v>0</v>
      </c>
      <c r="L69" s="7">
        <f t="shared" si="15"/>
        <v>0</v>
      </c>
      <c r="M69" s="30">
        <f t="shared" si="16"/>
        <v>1781331.313590097</v>
      </c>
      <c r="N69" s="9"/>
      <c r="O69" s="9"/>
      <c r="P69" s="9"/>
    </row>
    <row r="70" spans="1:16">
      <c r="A70" s="16">
        <v>12.75</v>
      </c>
      <c r="B70" s="7">
        <f t="shared" si="6"/>
        <v>587921.28202499996</v>
      </c>
      <c r="C70" s="7">
        <f t="shared" si="7"/>
        <v>251966.26372499997</v>
      </c>
      <c r="D70" s="7">
        <f t="shared" si="8"/>
        <v>0</v>
      </c>
      <c r="E70" s="7">
        <f t="shared" si="9"/>
        <v>0</v>
      </c>
      <c r="F70" s="18">
        <f t="shared" si="10"/>
        <v>839887.54574999993</v>
      </c>
      <c r="G70" s="7"/>
      <c r="H70" s="16">
        <f t="shared" si="11"/>
        <v>12.885845531916502</v>
      </c>
      <c r="I70" s="7">
        <f t="shared" si="12"/>
        <v>594185.31961572287</v>
      </c>
      <c r="J70" s="7">
        <f t="shared" si="13"/>
        <v>254650.85126388122</v>
      </c>
      <c r="K70" s="7">
        <f t="shared" si="14"/>
        <v>0</v>
      </c>
      <c r="L70" s="7">
        <f t="shared" si="15"/>
        <v>0</v>
      </c>
      <c r="M70" s="30">
        <f t="shared" si="16"/>
        <v>848836.17087960406</v>
      </c>
      <c r="N70" s="9"/>
      <c r="O70" s="9"/>
      <c r="P70" s="9"/>
    </row>
    <row r="71" spans="1:16">
      <c r="A71" s="16">
        <v>13.25</v>
      </c>
      <c r="B71" s="7">
        <f t="shared" si="6"/>
        <v>215593.18157575757</v>
      </c>
      <c r="C71" s="7">
        <f t="shared" si="7"/>
        <v>229067.75542424241</v>
      </c>
      <c r="D71" s="7">
        <f t="shared" si="8"/>
        <v>0</v>
      </c>
      <c r="E71" s="7">
        <f t="shared" si="9"/>
        <v>0</v>
      </c>
      <c r="F71" s="18">
        <f t="shared" si="10"/>
        <v>444660.93699999998</v>
      </c>
      <c r="G71" s="7"/>
      <c r="H71" s="16">
        <f t="shared" si="11"/>
        <v>14.660089279516031</v>
      </c>
      <c r="I71" s="7">
        <f t="shared" si="12"/>
        <v>238537.00301551071</v>
      </c>
      <c r="J71" s="7">
        <f t="shared" si="13"/>
        <v>253445.5657039801</v>
      </c>
      <c r="K71" s="7">
        <f t="shared" si="14"/>
        <v>0</v>
      </c>
      <c r="L71" s="7">
        <f t="shared" si="15"/>
        <v>0</v>
      </c>
      <c r="M71" s="30">
        <f t="shared" si="16"/>
        <v>491982.56871949078</v>
      </c>
      <c r="N71" s="9"/>
      <c r="O71" s="9"/>
      <c r="P71" s="9"/>
    </row>
    <row r="72" spans="1:16">
      <c r="A72" s="16">
        <v>13.75</v>
      </c>
      <c r="B72" s="7">
        <f t="shared" si="6"/>
        <v>31558.905197368422</v>
      </c>
      <c r="C72" s="7">
        <f t="shared" si="7"/>
        <v>60690.202302631587</v>
      </c>
      <c r="D72" s="7">
        <f t="shared" si="8"/>
        <v>0</v>
      </c>
      <c r="E72" s="7">
        <f t="shared" si="9"/>
        <v>0</v>
      </c>
      <c r="F72" s="18">
        <f t="shared" si="10"/>
        <v>92249.107500000013</v>
      </c>
      <c r="G72" s="7"/>
      <c r="H72" s="16">
        <f t="shared" si="11"/>
        <v>16.599112717344013</v>
      </c>
      <c r="I72" s="7">
        <f t="shared" si="12"/>
        <v>38098.169062333982</v>
      </c>
      <c r="J72" s="7">
        <f t="shared" si="13"/>
        <v>73265.709735257667</v>
      </c>
      <c r="K72" s="7">
        <f t="shared" si="14"/>
        <v>0</v>
      </c>
      <c r="L72" s="7">
        <f t="shared" si="15"/>
        <v>0</v>
      </c>
      <c r="M72" s="30">
        <f t="shared" si="16"/>
        <v>111363.87879759165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60315.983877049184</v>
      </c>
      <c r="D73" s="7">
        <f t="shared" si="8"/>
        <v>2044.6096229508198</v>
      </c>
      <c r="E73" s="7">
        <f t="shared" si="9"/>
        <v>0</v>
      </c>
      <c r="F73" s="18">
        <f t="shared" si="10"/>
        <v>62360.593500000003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79199.701401828381</v>
      </c>
      <c r="K73" s="7">
        <f t="shared" si="14"/>
        <v>2684.7356407399457</v>
      </c>
      <c r="L73" s="7">
        <f t="shared" si="15"/>
        <v>0</v>
      </c>
      <c r="M73" s="30">
        <f t="shared" si="16"/>
        <v>81884.43704256833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0</v>
      </c>
      <c r="D74" s="7">
        <f t="shared" si="8"/>
        <v>0</v>
      </c>
      <c r="E74" s="7">
        <f t="shared" si="9"/>
        <v>0</v>
      </c>
      <c r="F74" s="18">
        <f t="shared" si="10"/>
        <v>0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0</v>
      </c>
      <c r="K74" s="7">
        <f t="shared" si="14"/>
        <v>0</v>
      </c>
      <c r="L74" s="7">
        <f t="shared" si="15"/>
        <v>0</v>
      </c>
      <c r="M74" s="30">
        <f t="shared" si="16"/>
        <v>0</v>
      </c>
      <c r="N74" s="9"/>
      <c r="O74" s="9"/>
      <c r="P74" s="9"/>
    </row>
    <row r="75" spans="1:16">
      <c r="A75" s="16">
        <v>15.25</v>
      </c>
      <c r="B75" s="7">
        <f t="shared" si="6"/>
        <v>272.94938000000002</v>
      </c>
      <c r="C75" s="7">
        <f t="shared" si="7"/>
        <v>14466.317139999999</v>
      </c>
      <c r="D75" s="7">
        <f t="shared" si="8"/>
        <v>5731.9369800000004</v>
      </c>
      <c r="E75" s="7">
        <f t="shared" si="9"/>
        <v>0</v>
      </c>
      <c r="F75" s="18">
        <f t="shared" si="10"/>
        <v>20471.2035</v>
      </c>
      <c r="G75" s="7"/>
      <c r="H75" s="16">
        <f t="shared" si="11"/>
        <v>23.490123211988184</v>
      </c>
      <c r="I75" s="7">
        <f t="shared" si="12"/>
        <v>420.43374208759241</v>
      </c>
      <c r="J75" s="7">
        <f t="shared" si="13"/>
        <v>22282.988330642394</v>
      </c>
      <c r="K75" s="7">
        <f t="shared" si="14"/>
        <v>8829.1085838394411</v>
      </c>
      <c r="L75" s="7">
        <f t="shared" si="15"/>
        <v>0</v>
      </c>
      <c r="M75" s="30">
        <f t="shared" si="16"/>
        <v>31532.530656569426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0</v>
      </c>
      <c r="D76" s="7">
        <f t="shared" si="8"/>
        <v>0</v>
      </c>
      <c r="E76" s="7">
        <f t="shared" si="9"/>
        <v>0</v>
      </c>
      <c r="F76" s="18">
        <f t="shared" si="10"/>
        <v>0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0</v>
      </c>
      <c r="K76" s="7">
        <f t="shared" si="14"/>
        <v>0</v>
      </c>
      <c r="L76" s="7">
        <f t="shared" si="15"/>
        <v>0</v>
      </c>
      <c r="M76" s="30">
        <f t="shared" si="16"/>
        <v>0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0</v>
      </c>
      <c r="D77" s="7">
        <f t="shared" si="8"/>
        <v>0</v>
      </c>
      <c r="E77" s="7">
        <f t="shared" si="9"/>
        <v>0</v>
      </c>
      <c r="F77" s="18">
        <f t="shared" si="10"/>
        <v>0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0</v>
      </c>
      <c r="K77" s="7">
        <f t="shared" si="14"/>
        <v>0</v>
      </c>
      <c r="L77" s="7">
        <f t="shared" si="15"/>
        <v>0</v>
      </c>
      <c r="M77" s="30">
        <f t="shared" si="16"/>
        <v>0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0</v>
      </c>
      <c r="D78" s="7">
        <f t="shared" si="8"/>
        <v>0</v>
      </c>
      <c r="E78" s="7">
        <f t="shared" si="9"/>
        <v>0</v>
      </c>
      <c r="F78" s="18">
        <f t="shared" si="10"/>
        <v>0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0</v>
      </c>
      <c r="K78" s="7">
        <f t="shared" si="14"/>
        <v>0</v>
      </c>
      <c r="L78" s="7">
        <f t="shared" si="15"/>
        <v>0</v>
      </c>
      <c r="M78" s="30">
        <f t="shared" si="16"/>
        <v>0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0</v>
      </c>
      <c r="D79" s="7">
        <f t="shared" si="8"/>
        <v>0</v>
      </c>
      <c r="E79" s="7">
        <f t="shared" si="9"/>
        <v>0</v>
      </c>
      <c r="F79" s="18">
        <f t="shared" si="10"/>
        <v>0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0</v>
      </c>
      <c r="K79" s="7">
        <f t="shared" si="14"/>
        <v>0</v>
      </c>
      <c r="L79" s="7">
        <f t="shared" si="15"/>
        <v>0</v>
      </c>
      <c r="M79" s="30">
        <f t="shared" si="16"/>
        <v>0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0</v>
      </c>
      <c r="D80" s="7">
        <f t="shared" si="8"/>
        <v>0</v>
      </c>
      <c r="E80" s="7">
        <f t="shared" si="9"/>
        <v>0</v>
      </c>
      <c r="F80" s="18">
        <f t="shared" si="10"/>
        <v>0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0</v>
      </c>
      <c r="K80" s="7">
        <f t="shared" si="14"/>
        <v>0</v>
      </c>
      <c r="L80" s="7">
        <f t="shared" si="15"/>
        <v>0</v>
      </c>
      <c r="M80" s="30">
        <f t="shared" si="16"/>
        <v>0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6621860.2416473674</v>
      </c>
      <c r="C89" s="23">
        <f>SUM(C52:C83)</f>
        <v>1147011.6204996817</v>
      </c>
      <c r="D89" s="23">
        <f>SUM(D52:D83)</f>
        <v>7776.5466029508207</v>
      </c>
      <c r="E89" s="23">
        <f>SUM(E52:E83)</f>
        <v>0</v>
      </c>
      <c r="F89" s="23">
        <f>SUM(F52:F83)</f>
        <v>7776648.4087499985</v>
      </c>
      <c r="G89" s="18"/>
      <c r="H89" s="22" t="s">
        <v>7</v>
      </c>
      <c r="I89" s="23">
        <f>SUM(I52:I88)</f>
        <v>5638317.3681245241</v>
      </c>
      <c r="J89" s="23">
        <f>SUM(J52:J88)</f>
        <v>1152238.0074631765</v>
      </c>
      <c r="K89" s="23">
        <f>SUM(K52:K88)</f>
        <v>11513.844224579387</v>
      </c>
      <c r="L89" s="23">
        <f>SUM(L52:L88)</f>
        <v>0</v>
      </c>
      <c r="M89" s="23">
        <f>SUM(M52:M88)</f>
        <v>6802069.2198122805</v>
      </c>
      <c r="N89" s="9"/>
      <c r="O89" s="9"/>
      <c r="P89" s="9"/>
    </row>
    <row r="90" spans="1:16">
      <c r="A90" s="12" t="s">
        <v>13</v>
      </c>
      <c r="B90" s="31">
        <f>IF(L43&gt;0,B89/L43,0)</f>
        <v>11.804370803623261</v>
      </c>
      <c r="C90" s="31">
        <f>IF(M43&gt;0,C89/M43,0)</f>
        <v>12.640851966783316</v>
      </c>
      <c r="D90" s="31">
        <f>IF(N43&gt;0,D89/N43,0)</f>
        <v>14.973726859863948</v>
      </c>
      <c r="E90" s="31">
        <f>IF(O43&gt;0,E89/O43,0)</f>
        <v>0</v>
      </c>
      <c r="F90" s="31">
        <f>IF(P43&gt;0,F89/P43,0)</f>
        <v>11.923266983687403</v>
      </c>
      <c r="G90" s="18"/>
      <c r="H90" s="12" t="s">
        <v>13</v>
      </c>
      <c r="I90" s="31">
        <f>IF(L43&gt;0,I89/L43,0)</f>
        <v>10.051071223649576</v>
      </c>
      <c r="J90" s="31">
        <f>IF(M43&gt;0,J89/M43,0)</f>
        <v>12.698450323021314</v>
      </c>
      <c r="K90" s="31">
        <f>IF(N43&gt;0,K89/N43,0)</f>
        <v>22.169886882752611</v>
      </c>
      <c r="L90" s="31">
        <f>IF(O43&gt;0,L89/O43,0)</f>
        <v>0</v>
      </c>
      <c r="M90" s="31">
        <f>IF(P43&gt;0,M89/P43,0)</f>
        <v>10.429028430562724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560966.81066769257</v>
      </c>
      <c r="C102" s="35">
        <f>$B$90</f>
        <v>11.804370803623261</v>
      </c>
      <c r="D102" s="35">
        <f>$I$90</f>
        <v>10.051071223649576</v>
      </c>
      <c r="E102" s="34">
        <f>B102*D102</f>
        <v>5638317.3681245241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90738.474235258269</v>
      </c>
      <c r="C103" s="35">
        <f>$C$90</f>
        <v>12.640851966783316</v>
      </c>
      <c r="D103" s="35">
        <f>$J$90</f>
        <v>12.698450323021314</v>
      </c>
      <c r="E103" s="34">
        <f>B103*D103</f>
        <v>1152238.0074631765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519.34609704918034</v>
      </c>
      <c r="C104" s="35">
        <f>$D$90</f>
        <v>14.973726859863948</v>
      </c>
      <c r="D104" s="35">
        <f>$K$90</f>
        <v>22.169886882752611</v>
      </c>
      <c r="E104" s="34">
        <f>B104*D104</f>
        <v>11513.844224579387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652224.63100000005</v>
      </c>
      <c r="C106" s="35">
        <f>$F$90</f>
        <v>11.923266983687403</v>
      </c>
      <c r="D106" s="35">
        <f>$M$90</f>
        <v>10.429028430562724</v>
      </c>
      <c r="E106" s="34">
        <f>SUM(E102:E105)</f>
        <v>6802069.2198122805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6802079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1.0000014378253739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D320"/>
  </sheetPr>
  <dimension ref="A1:P108"/>
  <sheetViews>
    <sheetView topLeftCell="A64" zoomScaleNormal="100" workbookViewId="0">
      <selection activeCell="B16" sqref="B16:D37"/>
    </sheetView>
  </sheetViews>
  <sheetFormatPr baseColWidth="10" defaultColWidth="9.140625" defaultRowHeight="12.75"/>
  <cols>
    <col min="1" max="1025" width="9.140625" customWidth="1"/>
  </cols>
  <sheetData>
    <row r="1" spans="1:16" ht="20.25">
      <c r="A1" s="6" t="s">
        <v>28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</row>
    <row r="2" spans="1:16">
      <c r="A2" s="7"/>
      <c r="B2" s="7"/>
      <c r="C2" s="7"/>
      <c r="D2" s="7"/>
      <c r="E2" s="7"/>
      <c r="F2" s="7"/>
      <c r="G2" s="7"/>
      <c r="H2" s="7" t="s">
        <v>2</v>
      </c>
      <c r="I2" s="10">
        <v>9590320</v>
      </c>
      <c r="J2" s="7"/>
      <c r="K2" s="7"/>
      <c r="L2" s="7"/>
      <c r="M2" s="7"/>
      <c r="N2" s="7"/>
      <c r="O2" s="7"/>
      <c r="P2" s="9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/>
    </row>
    <row r="4" spans="1:16">
      <c r="A4" s="11" t="s">
        <v>3</v>
      </c>
      <c r="B4" s="4" t="s">
        <v>4</v>
      </c>
      <c r="C4" s="4"/>
      <c r="D4" s="4"/>
      <c r="E4" s="4"/>
      <c r="F4" s="4"/>
      <c r="G4" s="7"/>
      <c r="H4" s="11" t="s">
        <v>3</v>
      </c>
      <c r="I4" s="7"/>
      <c r="J4" s="7"/>
      <c r="K4" s="11" t="s">
        <v>3</v>
      </c>
      <c r="L4" s="5" t="s">
        <v>5</v>
      </c>
      <c r="M4" s="5"/>
      <c r="N4" s="5"/>
      <c r="O4" s="5"/>
      <c r="P4" s="5"/>
    </row>
    <row r="5" spans="1:16">
      <c r="A5" s="11" t="s">
        <v>6</v>
      </c>
      <c r="B5" s="12">
        <v>0</v>
      </c>
      <c r="C5" s="13">
        <v>1</v>
      </c>
      <c r="D5" s="13">
        <v>2</v>
      </c>
      <c r="E5" s="13">
        <v>3</v>
      </c>
      <c r="F5" s="14" t="s">
        <v>7</v>
      </c>
      <c r="G5" s="7"/>
      <c r="H5" s="11" t="s">
        <v>6</v>
      </c>
      <c r="I5" s="11" t="s">
        <v>8</v>
      </c>
      <c r="J5" s="7"/>
      <c r="K5" s="11" t="s">
        <v>6</v>
      </c>
      <c r="L5" s="12">
        <v>0</v>
      </c>
      <c r="M5" s="13">
        <v>1</v>
      </c>
      <c r="N5" s="13">
        <v>2</v>
      </c>
      <c r="O5" s="13">
        <v>3</v>
      </c>
      <c r="P5" s="15" t="s">
        <v>7</v>
      </c>
    </row>
    <row r="6" spans="1:16">
      <c r="A6" s="16">
        <v>3.75</v>
      </c>
      <c r="B6" s="17"/>
      <c r="C6" s="17"/>
      <c r="D6" s="17"/>
      <c r="E6" s="17"/>
      <c r="F6" s="18">
        <f t="shared" ref="F6:F42" si="0">SUM(B6:E6)</f>
        <v>0</v>
      </c>
      <c r="G6" s="7"/>
      <c r="H6" s="16">
        <v>3.75</v>
      </c>
      <c r="I6" s="10"/>
      <c r="J6" s="7"/>
      <c r="K6" s="16">
        <v>3.75</v>
      </c>
      <c r="L6" s="7">
        <f t="shared" ref="L6:L42" si="1">IF($F6&gt;0,($I6/1000)*(B6/$F6),0)</f>
        <v>0</v>
      </c>
      <c r="M6" s="7">
        <f t="shared" ref="M6:M42" si="2">IF($F6&gt;0,($I6/1000)*(C6/$F6),0)</f>
        <v>0</v>
      </c>
      <c r="N6" s="7">
        <f t="shared" ref="N6:N42" si="3">IF($F6&gt;0,($I6/1000)*(D6/$F6),0)</f>
        <v>0</v>
      </c>
      <c r="O6" s="7">
        <f t="shared" ref="O6:O42" si="4">IF($F6&gt;0,($I6/1000)*(E6/$F6),0)</f>
        <v>0</v>
      </c>
      <c r="P6" s="19">
        <f t="shared" ref="P6:P42" si="5">SUM(L6:O6)</f>
        <v>0</v>
      </c>
    </row>
    <row r="7" spans="1:16">
      <c r="A7" s="16">
        <v>4.25</v>
      </c>
      <c r="B7" s="17"/>
      <c r="C7" s="17"/>
      <c r="D7" s="17"/>
      <c r="E7" s="17"/>
      <c r="F7" s="18">
        <f t="shared" si="0"/>
        <v>0</v>
      </c>
      <c r="G7" s="7"/>
      <c r="H7" s="16">
        <v>4.25</v>
      </c>
      <c r="I7" s="10"/>
      <c r="J7" s="7"/>
      <c r="K7" s="16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</row>
    <row r="8" spans="1:16">
      <c r="A8" s="16">
        <v>4.75</v>
      </c>
      <c r="B8" s="17"/>
      <c r="C8" s="17"/>
      <c r="D8" s="17"/>
      <c r="E8" s="17"/>
      <c r="F8" s="18">
        <f t="shared" si="0"/>
        <v>0</v>
      </c>
      <c r="G8" s="7"/>
      <c r="H8" s="16">
        <v>4.75</v>
      </c>
      <c r="I8" s="10"/>
      <c r="J8" s="7"/>
      <c r="K8" s="16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</row>
    <row r="9" spans="1:16">
      <c r="A9" s="16">
        <v>5.25</v>
      </c>
      <c r="B9" s="17"/>
      <c r="C9" s="17"/>
      <c r="D9" s="17"/>
      <c r="E9" s="17"/>
      <c r="F9" s="18">
        <f t="shared" si="0"/>
        <v>0</v>
      </c>
      <c r="G9" s="20"/>
      <c r="H9" s="16">
        <v>5.25</v>
      </c>
      <c r="I9" s="10"/>
      <c r="J9" s="7"/>
      <c r="K9" s="16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</row>
    <row r="10" spans="1:16">
      <c r="A10" s="16">
        <v>5.75</v>
      </c>
      <c r="B10" s="17"/>
      <c r="C10" s="17"/>
      <c r="D10" s="17"/>
      <c r="E10" s="17"/>
      <c r="F10" s="18">
        <f t="shared" si="0"/>
        <v>0</v>
      </c>
      <c r="G10" s="7"/>
      <c r="H10" s="16">
        <v>5.75</v>
      </c>
      <c r="I10" s="10"/>
      <c r="J10" s="7"/>
      <c r="K10" s="16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</row>
    <row r="11" spans="1:16">
      <c r="A11" s="16">
        <v>6.25</v>
      </c>
      <c r="B11" s="17"/>
      <c r="C11" s="17"/>
      <c r="D11" s="17"/>
      <c r="E11" s="17"/>
      <c r="F11" s="18">
        <f t="shared" si="0"/>
        <v>0</v>
      </c>
      <c r="G11" s="7"/>
      <c r="H11" s="16">
        <v>6.25</v>
      </c>
      <c r="I11" s="10"/>
      <c r="J11" s="7"/>
      <c r="K11" s="16">
        <v>6.25</v>
      </c>
      <c r="L11" s="7">
        <f t="shared" si="1"/>
        <v>0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0</v>
      </c>
    </row>
    <row r="12" spans="1:16">
      <c r="A12" s="16">
        <v>6.75</v>
      </c>
      <c r="B12" s="17"/>
      <c r="C12" s="17"/>
      <c r="D12" s="17"/>
      <c r="E12" s="17"/>
      <c r="F12" s="18">
        <f t="shared" si="0"/>
        <v>0</v>
      </c>
      <c r="G12" s="7"/>
      <c r="H12" s="16">
        <v>6.75</v>
      </c>
      <c r="I12" s="10"/>
      <c r="J12" s="7"/>
      <c r="K12" s="16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</row>
    <row r="13" spans="1:16">
      <c r="A13" s="16">
        <v>7.25</v>
      </c>
      <c r="B13" s="17"/>
      <c r="C13" s="17"/>
      <c r="D13" s="17"/>
      <c r="E13" s="17"/>
      <c r="F13" s="18">
        <f t="shared" si="0"/>
        <v>0</v>
      </c>
      <c r="G13" s="7"/>
      <c r="H13" s="16">
        <v>7.25</v>
      </c>
      <c r="I13" s="10"/>
      <c r="J13" s="7"/>
      <c r="K13" s="16">
        <v>7.25</v>
      </c>
      <c r="L13" s="7">
        <f t="shared" si="1"/>
        <v>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0</v>
      </c>
    </row>
    <row r="14" spans="1:16">
      <c r="A14" s="16">
        <v>7.75</v>
      </c>
      <c r="B14" s="17"/>
      <c r="C14" s="17"/>
      <c r="D14" s="17"/>
      <c r="E14" s="17"/>
      <c r="F14" s="18">
        <f t="shared" si="0"/>
        <v>0</v>
      </c>
      <c r="G14" s="7"/>
      <c r="H14" s="16">
        <v>7.75</v>
      </c>
      <c r="I14" s="10"/>
      <c r="J14" s="10"/>
      <c r="K14" s="16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</row>
    <row r="15" spans="1:16">
      <c r="A15" s="16">
        <v>8.25</v>
      </c>
      <c r="B15" s="17"/>
      <c r="C15" s="17"/>
      <c r="D15" s="17"/>
      <c r="E15" s="17"/>
      <c r="F15" s="18">
        <f t="shared" si="0"/>
        <v>0</v>
      </c>
      <c r="G15" s="7"/>
      <c r="H15" s="16">
        <v>8.25</v>
      </c>
      <c r="I15">
        <v>993406</v>
      </c>
      <c r="J15" s="10"/>
      <c r="K15" s="16">
        <v>8.25</v>
      </c>
      <c r="L15" s="7">
        <f t="shared" si="1"/>
        <v>0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0</v>
      </c>
    </row>
    <row r="16" spans="1:16">
      <c r="A16" s="16">
        <v>8.75</v>
      </c>
      <c r="B16" s="39">
        <v>11</v>
      </c>
      <c r="C16" s="39">
        <v>0</v>
      </c>
      <c r="D16" s="39">
        <v>0</v>
      </c>
      <c r="E16" s="17"/>
      <c r="F16" s="18">
        <f t="shared" si="0"/>
        <v>11</v>
      </c>
      <c r="G16" s="7"/>
      <c r="H16" s="16">
        <v>8.75</v>
      </c>
      <c r="I16">
        <v>1930895</v>
      </c>
      <c r="J16" s="10"/>
      <c r="K16" s="16">
        <v>8.75</v>
      </c>
      <c r="L16" s="7">
        <f t="shared" si="1"/>
        <v>1930.895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1930.895</v>
      </c>
    </row>
    <row r="17" spans="1:16">
      <c r="A17" s="16">
        <v>9.25</v>
      </c>
      <c r="B17" s="39">
        <v>33</v>
      </c>
      <c r="C17" s="39">
        <v>0</v>
      </c>
      <c r="D17" s="39">
        <v>0</v>
      </c>
      <c r="E17" s="17"/>
      <c r="F17" s="18">
        <f t="shared" si="0"/>
        <v>33</v>
      </c>
      <c r="G17" s="7"/>
      <c r="H17" s="16">
        <v>9.25</v>
      </c>
      <c r="I17">
        <v>10413370</v>
      </c>
      <c r="J17" s="10"/>
      <c r="K17" s="16">
        <v>9.25</v>
      </c>
      <c r="L17" s="7">
        <f t="shared" si="1"/>
        <v>10413.370000000001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10413.370000000001</v>
      </c>
    </row>
    <row r="18" spans="1:16">
      <c r="A18" s="16">
        <v>9.75</v>
      </c>
      <c r="B18" s="39">
        <v>66</v>
      </c>
      <c r="C18" s="39">
        <v>0</v>
      </c>
      <c r="D18" s="39">
        <v>0</v>
      </c>
      <c r="E18" s="17"/>
      <c r="F18" s="18">
        <f t="shared" si="0"/>
        <v>66</v>
      </c>
      <c r="G18" s="7"/>
      <c r="H18" s="16">
        <v>9.75</v>
      </c>
      <c r="I18">
        <v>77691611</v>
      </c>
      <c r="J18" s="10"/>
      <c r="K18" s="16">
        <v>9.75</v>
      </c>
      <c r="L18" s="7">
        <f t="shared" si="1"/>
        <v>77691.611000000004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77691.611000000004</v>
      </c>
    </row>
    <row r="19" spans="1:16">
      <c r="A19" s="16">
        <v>10.25</v>
      </c>
      <c r="B19" s="39">
        <v>58</v>
      </c>
      <c r="C19" s="39">
        <v>0</v>
      </c>
      <c r="D19" s="39">
        <v>0</v>
      </c>
      <c r="E19" s="17"/>
      <c r="F19" s="18">
        <f t="shared" si="0"/>
        <v>58</v>
      </c>
      <c r="G19" s="7"/>
      <c r="H19" s="16">
        <v>10.25</v>
      </c>
      <c r="I19">
        <v>251545608</v>
      </c>
      <c r="J19" s="10"/>
      <c r="K19" s="16">
        <v>10.25</v>
      </c>
      <c r="L19" s="7">
        <f t="shared" si="1"/>
        <v>251545.60800000001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251545.60800000001</v>
      </c>
    </row>
    <row r="20" spans="1:16">
      <c r="A20" s="16">
        <v>10.75</v>
      </c>
      <c r="B20" s="39">
        <v>59</v>
      </c>
      <c r="C20" s="39">
        <v>1</v>
      </c>
      <c r="D20" s="39">
        <v>0</v>
      </c>
      <c r="E20" s="17"/>
      <c r="F20" s="18">
        <f t="shared" si="0"/>
        <v>60</v>
      </c>
      <c r="G20" s="7"/>
      <c r="H20" s="16">
        <v>10.75</v>
      </c>
      <c r="I20">
        <v>317025559</v>
      </c>
      <c r="J20" s="10"/>
      <c r="K20" s="16">
        <v>10.75</v>
      </c>
      <c r="L20" s="7">
        <f t="shared" si="1"/>
        <v>311741.79968333332</v>
      </c>
      <c r="M20" s="7">
        <f t="shared" si="2"/>
        <v>5283.7593166666666</v>
      </c>
      <c r="N20" s="7">
        <f t="shared" si="3"/>
        <v>0</v>
      </c>
      <c r="O20" s="7">
        <f t="shared" si="4"/>
        <v>0</v>
      </c>
      <c r="P20" s="19">
        <f t="shared" si="5"/>
        <v>317025.55900000001</v>
      </c>
    </row>
    <row r="21" spans="1:16">
      <c r="A21" s="16">
        <v>11.25</v>
      </c>
      <c r="B21" s="39">
        <v>92</v>
      </c>
      <c r="C21" s="39">
        <v>3</v>
      </c>
      <c r="D21" s="39">
        <v>0</v>
      </c>
      <c r="E21" s="17"/>
      <c r="F21" s="18">
        <f t="shared" si="0"/>
        <v>95</v>
      </c>
      <c r="G21" s="7"/>
      <c r="H21" s="16">
        <v>11.25</v>
      </c>
      <c r="I21">
        <v>234827736</v>
      </c>
      <c r="J21" s="10"/>
      <c r="K21" s="16">
        <v>11.25</v>
      </c>
      <c r="L21" s="7">
        <f t="shared" si="1"/>
        <v>227412.12328421054</v>
      </c>
      <c r="M21" s="7">
        <f t="shared" si="2"/>
        <v>7415.6127157894744</v>
      </c>
      <c r="N21" s="7">
        <f t="shared" si="3"/>
        <v>0</v>
      </c>
      <c r="O21" s="7">
        <f t="shared" si="4"/>
        <v>0</v>
      </c>
      <c r="P21" s="19">
        <f t="shared" si="5"/>
        <v>234827.736</v>
      </c>
    </row>
    <row r="22" spans="1:16">
      <c r="A22" s="16">
        <v>11.75</v>
      </c>
      <c r="B22" s="39">
        <v>92</v>
      </c>
      <c r="C22" s="39">
        <v>4</v>
      </c>
      <c r="D22" s="39">
        <v>0</v>
      </c>
      <c r="E22" s="17"/>
      <c r="F22" s="18">
        <f t="shared" si="0"/>
        <v>96</v>
      </c>
      <c r="G22" s="10"/>
      <c r="H22" s="16">
        <v>11.75</v>
      </c>
      <c r="I22">
        <v>146635211</v>
      </c>
      <c r="J22" s="10"/>
      <c r="K22" s="16">
        <v>11.75</v>
      </c>
      <c r="L22" s="7">
        <f t="shared" si="1"/>
        <v>140525.41054166667</v>
      </c>
      <c r="M22" s="7">
        <f t="shared" si="2"/>
        <v>6109.8004583333332</v>
      </c>
      <c r="N22" s="7">
        <f t="shared" si="3"/>
        <v>0</v>
      </c>
      <c r="O22" s="7">
        <f t="shared" si="4"/>
        <v>0</v>
      </c>
      <c r="P22" s="19">
        <f t="shared" si="5"/>
        <v>146635.21100000001</v>
      </c>
    </row>
    <row r="23" spans="1:16">
      <c r="A23" s="16">
        <v>12.25</v>
      </c>
      <c r="B23" s="39">
        <v>50</v>
      </c>
      <c r="C23" s="39">
        <v>12</v>
      </c>
      <c r="D23" s="39">
        <v>0</v>
      </c>
      <c r="E23" s="17"/>
      <c r="F23" s="18">
        <f t="shared" si="0"/>
        <v>62</v>
      </c>
      <c r="G23" s="10"/>
      <c r="H23" s="16">
        <v>12.25</v>
      </c>
      <c r="I23">
        <v>97525237</v>
      </c>
      <c r="J23" s="10"/>
      <c r="K23" s="16">
        <v>12.25</v>
      </c>
      <c r="L23" s="7">
        <f t="shared" si="1"/>
        <v>78649.384677419352</v>
      </c>
      <c r="M23" s="7">
        <f t="shared" si="2"/>
        <v>18875.852322580642</v>
      </c>
      <c r="N23" s="7">
        <f t="shared" si="3"/>
        <v>0</v>
      </c>
      <c r="O23" s="7">
        <f t="shared" si="4"/>
        <v>0</v>
      </c>
      <c r="P23" s="19">
        <f t="shared" si="5"/>
        <v>97525.236999999994</v>
      </c>
    </row>
    <row r="24" spans="1:16">
      <c r="A24" s="16">
        <v>12.75</v>
      </c>
      <c r="B24" s="39">
        <v>28</v>
      </c>
      <c r="C24" s="39">
        <v>12</v>
      </c>
      <c r="D24" s="39">
        <v>0</v>
      </c>
      <c r="E24" s="17"/>
      <c r="F24" s="18">
        <f t="shared" si="0"/>
        <v>40</v>
      </c>
      <c r="G24" s="10"/>
      <c r="H24" s="16">
        <v>12.75</v>
      </c>
      <c r="I24">
        <v>37231926</v>
      </c>
      <c r="J24" s="10"/>
      <c r="K24" s="16">
        <v>12.75</v>
      </c>
      <c r="L24" s="7">
        <f t="shared" si="1"/>
        <v>26062.348199999997</v>
      </c>
      <c r="M24" s="7">
        <f t="shared" si="2"/>
        <v>11169.577799999999</v>
      </c>
      <c r="N24" s="7">
        <f t="shared" si="3"/>
        <v>0</v>
      </c>
      <c r="O24" s="7">
        <f t="shared" si="4"/>
        <v>0</v>
      </c>
      <c r="P24" s="19">
        <f t="shared" si="5"/>
        <v>37231.925999999992</v>
      </c>
    </row>
    <row r="25" spans="1:16">
      <c r="A25" s="16">
        <v>13.25</v>
      </c>
      <c r="B25" s="39">
        <v>16</v>
      </c>
      <c r="C25" s="39">
        <v>17</v>
      </c>
      <c r="D25" s="39">
        <v>0</v>
      </c>
      <c r="E25" s="17"/>
      <c r="F25" s="18">
        <f t="shared" si="0"/>
        <v>33</v>
      </c>
      <c r="G25" s="10"/>
      <c r="H25" s="16">
        <v>13.25</v>
      </c>
      <c r="I25">
        <v>10071138</v>
      </c>
      <c r="J25" s="10"/>
      <c r="K25" s="16">
        <v>13.25</v>
      </c>
      <c r="L25" s="7">
        <f t="shared" si="1"/>
        <v>4882.9760000000006</v>
      </c>
      <c r="M25" s="7">
        <f t="shared" si="2"/>
        <v>5188.1620000000003</v>
      </c>
      <c r="N25" s="7">
        <f t="shared" si="3"/>
        <v>0</v>
      </c>
      <c r="O25" s="7">
        <f t="shared" si="4"/>
        <v>0</v>
      </c>
      <c r="P25" s="19">
        <f t="shared" si="5"/>
        <v>10071.138000000001</v>
      </c>
    </row>
    <row r="26" spans="1:16">
      <c r="A26" s="16">
        <v>13.75</v>
      </c>
      <c r="B26" s="39">
        <v>13</v>
      </c>
      <c r="C26" s="39">
        <v>25</v>
      </c>
      <c r="D26" s="39">
        <v>0</v>
      </c>
      <c r="E26" s="17"/>
      <c r="F26" s="18">
        <f t="shared" si="0"/>
        <v>38</v>
      </c>
      <c r="G26" s="10"/>
      <c r="H26" s="16">
        <v>13.75</v>
      </c>
      <c r="I26">
        <v>5588836</v>
      </c>
      <c r="J26" s="10"/>
      <c r="K26" s="16">
        <v>13.75</v>
      </c>
      <c r="L26" s="7">
        <f t="shared" si="1"/>
        <v>1911.9702105263159</v>
      </c>
      <c r="M26" s="7">
        <f t="shared" si="2"/>
        <v>3676.8657894736848</v>
      </c>
      <c r="N26" s="7">
        <f t="shared" si="3"/>
        <v>0</v>
      </c>
      <c r="O26" s="7">
        <f t="shared" si="4"/>
        <v>0</v>
      </c>
      <c r="P26" s="19">
        <f t="shared" si="5"/>
        <v>5588.8360000000011</v>
      </c>
    </row>
    <row r="27" spans="1:16">
      <c r="A27" s="16">
        <v>14.25</v>
      </c>
      <c r="B27" s="39">
        <v>0</v>
      </c>
      <c r="C27" s="39">
        <v>59</v>
      </c>
      <c r="D27" s="39">
        <v>2</v>
      </c>
      <c r="E27" s="17"/>
      <c r="F27" s="18">
        <f t="shared" si="0"/>
        <v>61</v>
      </c>
      <c r="G27" s="10"/>
      <c r="H27" s="16">
        <v>14.25</v>
      </c>
      <c r="I27">
        <v>993406</v>
      </c>
      <c r="J27" s="10"/>
      <c r="K27" s="16">
        <v>14.25</v>
      </c>
      <c r="L27" s="7">
        <f t="shared" si="1"/>
        <v>0</v>
      </c>
      <c r="M27" s="7">
        <f t="shared" si="2"/>
        <v>960.83531147540975</v>
      </c>
      <c r="N27" s="7">
        <f t="shared" si="3"/>
        <v>32.570688524590167</v>
      </c>
      <c r="O27" s="7">
        <f t="shared" si="4"/>
        <v>0</v>
      </c>
      <c r="P27" s="19">
        <f t="shared" si="5"/>
        <v>993.40599999999995</v>
      </c>
    </row>
    <row r="28" spans="1:16">
      <c r="A28" s="16">
        <v>14.75</v>
      </c>
      <c r="B28" s="39">
        <v>0</v>
      </c>
      <c r="C28" s="39">
        <v>57</v>
      </c>
      <c r="D28" s="39">
        <v>13</v>
      </c>
      <c r="E28" s="17"/>
      <c r="F28" s="18">
        <f t="shared" si="0"/>
        <v>70</v>
      </c>
      <c r="G28" s="7"/>
      <c r="H28" s="16">
        <v>14.75</v>
      </c>
      <c r="I28" s="10"/>
      <c r="J28" s="10"/>
      <c r="K28" s="16">
        <v>14.75</v>
      </c>
      <c r="L28" s="7">
        <f t="shared" si="1"/>
        <v>0</v>
      </c>
      <c r="M28" s="7">
        <f t="shared" si="2"/>
        <v>0</v>
      </c>
      <c r="N28" s="7">
        <f t="shared" si="3"/>
        <v>0</v>
      </c>
      <c r="O28" s="7">
        <f t="shared" si="4"/>
        <v>0</v>
      </c>
      <c r="P28" s="19">
        <f t="shared" si="5"/>
        <v>0</v>
      </c>
    </row>
    <row r="29" spans="1:16">
      <c r="A29" s="16">
        <v>15.25</v>
      </c>
      <c r="B29" s="39">
        <v>1</v>
      </c>
      <c r="C29" s="39">
        <v>53</v>
      </c>
      <c r="D29" s="39">
        <v>21</v>
      </c>
      <c r="E29" s="17"/>
      <c r="F29" s="18">
        <f t="shared" si="0"/>
        <v>75</v>
      </c>
      <c r="G29" s="7"/>
      <c r="H29" s="16">
        <v>15.25</v>
      </c>
      <c r="I29" s="10"/>
      <c r="J29" s="10"/>
      <c r="K29" s="16">
        <v>15.25</v>
      </c>
      <c r="L29" s="7">
        <f t="shared" si="1"/>
        <v>0</v>
      </c>
      <c r="M29" s="7">
        <f t="shared" si="2"/>
        <v>0</v>
      </c>
      <c r="N29" s="7">
        <f t="shared" si="3"/>
        <v>0</v>
      </c>
      <c r="O29" s="7">
        <f t="shared" si="4"/>
        <v>0</v>
      </c>
      <c r="P29" s="19">
        <f t="shared" si="5"/>
        <v>0</v>
      </c>
    </row>
    <row r="30" spans="1:16">
      <c r="A30" s="16">
        <v>15.75</v>
      </c>
      <c r="B30" s="39">
        <v>0</v>
      </c>
      <c r="C30" s="39">
        <v>24</v>
      </c>
      <c r="D30" s="39">
        <v>22</v>
      </c>
      <c r="E30" s="17"/>
      <c r="F30" s="18">
        <f t="shared" si="0"/>
        <v>46</v>
      </c>
      <c r="G30" s="7"/>
      <c r="H30" s="16">
        <v>15.75</v>
      </c>
      <c r="I30" s="10"/>
      <c r="J30" s="10"/>
      <c r="K30" s="16">
        <v>15.75</v>
      </c>
      <c r="L30" s="7">
        <f t="shared" si="1"/>
        <v>0</v>
      </c>
      <c r="M30" s="7">
        <f t="shared" si="2"/>
        <v>0</v>
      </c>
      <c r="N30" s="7">
        <f t="shared" si="3"/>
        <v>0</v>
      </c>
      <c r="O30" s="7">
        <f t="shared" si="4"/>
        <v>0</v>
      </c>
      <c r="P30" s="19">
        <f t="shared" si="5"/>
        <v>0</v>
      </c>
    </row>
    <row r="31" spans="1:16">
      <c r="A31" s="16">
        <v>16.25</v>
      </c>
      <c r="B31" s="39">
        <v>0</v>
      </c>
      <c r="C31" s="39">
        <v>14</v>
      </c>
      <c r="D31" s="39">
        <v>25</v>
      </c>
      <c r="E31" s="17"/>
      <c r="F31" s="18">
        <f t="shared" si="0"/>
        <v>39</v>
      </c>
      <c r="G31" s="7"/>
      <c r="H31" s="16">
        <v>16.25</v>
      </c>
      <c r="I31" s="10"/>
      <c r="J31" s="10"/>
      <c r="K31" s="16">
        <v>16.25</v>
      </c>
      <c r="L31" s="7">
        <f t="shared" si="1"/>
        <v>0</v>
      </c>
      <c r="M31" s="7">
        <f t="shared" si="2"/>
        <v>0</v>
      </c>
      <c r="N31" s="7">
        <f t="shared" si="3"/>
        <v>0</v>
      </c>
      <c r="O31" s="7">
        <f t="shared" si="4"/>
        <v>0</v>
      </c>
      <c r="P31" s="19">
        <f t="shared" si="5"/>
        <v>0</v>
      </c>
    </row>
    <row r="32" spans="1:16">
      <c r="A32" s="16">
        <v>16.75</v>
      </c>
      <c r="B32" s="39">
        <v>0</v>
      </c>
      <c r="C32" s="39">
        <v>11</v>
      </c>
      <c r="D32" s="39">
        <v>35</v>
      </c>
      <c r="E32" s="17"/>
      <c r="F32" s="18">
        <f t="shared" si="0"/>
        <v>46</v>
      </c>
      <c r="G32" s="7"/>
      <c r="H32" s="16">
        <v>16.75</v>
      </c>
      <c r="I32" s="10"/>
      <c r="J32" s="21"/>
      <c r="K32" s="16">
        <v>16.75</v>
      </c>
      <c r="L32" s="7">
        <f t="shared" si="1"/>
        <v>0</v>
      </c>
      <c r="M32" s="7">
        <f t="shared" si="2"/>
        <v>0</v>
      </c>
      <c r="N32" s="7">
        <f t="shared" si="3"/>
        <v>0</v>
      </c>
      <c r="O32" s="7">
        <f t="shared" si="4"/>
        <v>0</v>
      </c>
      <c r="P32" s="19">
        <f t="shared" si="5"/>
        <v>0</v>
      </c>
    </row>
    <row r="33" spans="1:16">
      <c r="A33" s="16">
        <v>17.25</v>
      </c>
      <c r="B33" s="39">
        <v>0</v>
      </c>
      <c r="C33" s="39">
        <v>6</v>
      </c>
      <c r="D33" s="39">
        <v>36</v>
      </c>
      <c r="E33" s="17"/>
      <c r="F33" s="18">
        <f t="shared" si="0"/>
        <v>42</v>
      </c>
      <c r="G33" s="7"/>
      <c r="H33" s="16">
        <v>17.25</v>
      </c>
      <c r="I33" s="10"/>
      <c r="J33" s="21"/>
      <c r="K33" s="16">
        <v>17.25</v>
      </c>
      <c r="L33" s="7">
        <f t="shared" si="1"/>
        <v>0</v>
      </c>
      <c r="M33" s="7">
        <f t="shared" si="2"/>
        <v>0</v>
      </c>
      <c r="N33" s="7">
        <f t="shared" si="3"/>
        <v>0</v>
      </c>
      <c r="O33" s="7">
        <f t="shared" si="4"/>
        <v>0</v>
      </c>
      <c r="P33" s="19">
        <f t="shared" si="5"/>
        <v>0</v>
      </c>
    </row>
    <row r="34" spans="1:16">
      <c r="A34" s="16">
        <v>17.75</v>
      </c>
      <c r="B34" s="39">
        <v>0</v>
      </c>
      <c r="C34" s="39">
        <v>2</v>
      </c>
      <c r="D34" s="39">
        <v>8</v>
      </c>
      <c r="E34" s="17"/>
      <c r="F34" s="18">
        <f t="shared" si="0"/>
        <v>10</v>
      </c>
      <c r="G34" s="7"/>
      <c r="H34" s="16">
        <v>17.75</v>
      </c>
      <c r="I34" s="10"/>
      <c r="J34" s="21"/>
      <c r="K34" s="16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</row>
    <row r="35" spans="1:16">
      <c r="A35" s="16">
        <v>18.25</v>
      </c>
      <c r="B35" s="39">
        <v>0</v>
      </c>
      <c r="C35" s="39">
        <v>1</v>
      </c>
      <c r="D35" s="39">
        <v>14</v>
      </c>
      <c r="E35" s="17"/>
      <c r="F35" s="18">
        <f t="shared" si="0"/>
        <v>15</v>
      </c>
      <c r="G35" s="7"/>
      <c r="H35" s="16">
        <v>18.25</v>
      </c>
      <c r="I35" s="10"/>
      <c r="J35" s="7"/>
      <c r="K35" s="16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</row>
    <row r="36" spans="1:16">
      <c r="A36" s="16">
        <v>18.75</v>
      </c>
      <c r="B36" s="39">
        <v>0</v>
      </c>
      <c r="C36" s="39">
        <v>0</v>
      </c>
      <c r="D36" s="39">
        <v>4</v>
      </c>
      <c r="E36" s="17"/>
      <c r="F36" s="18">
        <f t="shared" si="0"/>
        <v>4</v>
      </c>
      <c r="G36" s="7"/>
      <c r="H36" s="16">
        <v>18.75</v>
      </c>
      <c r="I36" s="10"/>
      <c r="J36" s="7"/>
      <c r="K36" s="16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</row>
    <row r="37" spans="1:16">
      <c r="A37" s="16">
        <v>19.25</v>
      </c>
      <c r="B37" s="39">
        <v>0</v>
      </c>
      <c r="C37" s="39">
        <v>0</v>
      </c>
      <c r="D37" s="39">
        <v>1</v>
      </c>
      <c r="E37" s="17"/>
      <c r="F37" s="18">
        <f t="shared" si="0"/>
        <v>1</v>
      </c>
      <c r="G37" s="7"/>
      <c r="H37" s="16">
        <v>19.25</v>
      </c>
      <c r="I37" s="10"/>
      <c r="J37" s="7"/>
      <c r="K37" s="16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</row>
    <row r="38" spans="1:16">
      <c r="A38" s="16">
        <v>19.75</v>
      </c>
      <c r="B38" s="17"/>
      <c r="C38" s="17"/>
      <c r="D38" s="17"/>
      <c r="E38" s="17"/>
      <c r="F38" s="18">
        <f t="shared" si="0"/>
        <v>0</v>
      </c>
      <c r="G38" s="7"/>
      <c r="H38" s="16">
        <v>19.75</v>
      </c>
      <c r="I38" s="10"/>
      <c r="J38" s="7"/>
      <c r="K38" s="16">
        <v>19.75</v>
      </c>
      <c r="L38" s="7">
        <f t="shared" si="1"/>
        <v>0</v>
      </c>
      <c r="M38" s="7">
        <f t="shared" si="2"/>
        <v>0</v>
      </c>
      <c r="N38" s="7">
        <f t="shared" si="3"/>
        <v>0</v>
      </c>
      <c r="O38" s="7">
        <f t="shared" si="4"/>
        <v>0</v>
      </c>
      <c r="P38" s="19">
        <f t="shared" si="5"/>
        <v>0</v>
      </c>
    </row>
    <row r="39" spans="1:16">
      <c r="A39" s="16">
        <v>20.25</v>
      </c>
      <c r="B39" s="17"/>
      <c r="C39" s="17"/>
      <c r="D39" s="17"/>
      <c r="E39" s="17"/>
      <c r="F39" s="18">
        <f t="shared" si="0"/>
        <v>0</v>
      </c>
      <c r="G39" s="7"/>
      <c r="H39" s="16">
        <v>20.25</v>
      </c>
      <c r="I39" s="10"/>
      <c r="J39" s="7"/>
      <c r="K39" s="16">
        <v>20.25</v>
      </c>
      <c r="L39" s="7">
        <f t="shared" si="1"/>
        <v>0</v>
      </c>
      <c r="M39" s="7">
        <f t="shared" si="2"/>
        <v>0</v>
      </c>
      <c r="N39" s="7">
        <f t="shared" si="3"/>
        <v>0</v>
      </c>
      <c r="O39" s="7">
        <f t="shared" si="4"/>
        <v>0</v>
      </c>
      <c r="P39" s="19">
        <f t="shared" si="5"/>
        <v>0</v>
      </c>
    </row>
    <row r="40" spans="1:16">
      <c r="A40" s="16">
        <v>20.75</v>
      </c>
      <c r="B40" s="17"/>
      <c r="C40" s="17"/>
      <c r="D40" s="17"/>
      <c r="E40" s="17"/>
      <c r="F40" s="18">
        <f t="shared" si="0"/>
        <v>0</v>
      </c>
      <c r="G40" s="7"/>
      <c r="H40" s="16">
        <v>20.75</v>
      </c>
      <c r="I40" s="10"/>
      <c r="J40" s="7"/>
      <c r="K40" s="16">
        <v>20.75</v>
      </c>
      <c r="L40" s="7">
        <f t="shared" si="1"/>
        <v>0</v>
      </c>
      <c r="M40" s="7">
        <f t="shared" si="2"/>
        <v>0</v>
      </c>
      <c r="N40" s="7">
        <f t="shared" si="3"/>
        <v>0</v>
      </c>
      <c r="O40" s="7">
        <f t="shared" si="4"/>
        <v>0</v>
      </c>
      <c r="P40" s="19">
        <f t="shared" si="5"/>
        <v>0</v>
      </c>
    </row>
    <row r="41" spans="1:16">
      <c r="A41" s="16">
        <v>21.25</v>
      </c>
      <c r="B41" s="17"/>
      <c r="C41" s="17"/>
      <c r="D41" s="17"/>
      <c r="E41" s="17"/>
      <c r="F41" s="18">
        <f t="shared" si="0"/>
        <v>0</v>
      </c>
      <c r="G41" s="7"/>
      <c r="H41" s="16">
        <v>21.25</v>
      </c>
      <c r="I41" s="10"/>
      <c r="J41" s="7"/>
      <c r="K41" s="16">
        <v>21.25</v>
      </c>
      <c r="L41" s="7">
        <f t="shared" si="1"/>
        <v>0</v>
      </c>
      <c r="M41" s="7">
        <f t="shared" si="2"/>
        <v>0</v>
      </c>
      <c r="N41" s="7">
        <f t="shared" si="3"/>
        <v>0</v>
      </c>
      <c r="O41" s="7">
        <f t="shared" si="4"/>
        <v>0</v>
      </c>
      <c r="P41" s="19">
        <f t="shared" si="5"/>
        <v>0</v>
      </c>
    </row>
    <row r="42" spans="1:16">
      <c r="A42" s="16">
        <v>21.75</v>
      </c>
      <c r="B42" s="17"/>
      <c r="C42" s="17"/>
      <c r="D42" s="17"/>
      <c r="E42" s="17"/>
      <c r="F42" s="18">
        <f t="shared" si="0"/>
        <v>0</v>
      </c>
      <c r="G42" s="7"/>
      <c r="H42" s="16">
        <v>21.75</v>
      </c>
      <c r="I42" s="10"/>
      <c r="J42" s="7"/>
      <c r="K42" s="16">
        <v>21.75</v>
      </c>
      <c r="L42" s="7">
        <f t="shared" si="1"/>
        <v>0</v>
      </c>
      <c r="M42" s="7">
        <f t="shared" si="2"/>
        <v>0</v>
      </c>
      <c r="N42" s="7">
        <f t="shared" si="3"/>
        <v>0</v>
      </c>
      <c r="O42" s="7">
        <f t="shared" si="4"/>
        <v>0</v>
      </c>
      <c r="P42" s="19">
        <f t="shared" si="5"/>
        <v>0</v>
      </c>
    </row>
    <row r="43" spans="1:16">
      <c r="A43" s="22" t="s">
        <v>7</v>
      </c>
      <c r="B43" s="23">
        <f>SUM(B6:B42)</f>
        <v>519</v>
      </c>
      <c r="C43" s="23">
        <f>SUM(C6:C42)</f>
        <v>301</v>
      </c>
      <c r="D43" s="23">
        <f>SUM(D6:D42)</f>
        <v>181</v>
      </c>
      <c r="E43" s="23">
        <f>SUM(E6:E42)</f>
        <v>0</v>
      </c>
      <c r="F43" s="23">
        <f>SUM(F6:F42)</f>
        <v>1001</v>
      </c>
      <c r="G43" s="24"/>
      <c r="H43" s="22" t="s">
        <v>7</v>
      </c>
      <c r="I43" s="10">
        <f>SUM(I6:I42)</f>
        <v>1192473939</v>
      </c>
      <c r="J43" s="7"/>
      <c r="K43" s="22" t="s">
        <v>7</v>
      </c>
      <c r="L43" s="23">
        <f>SUM(L6:L42)</f>
        <v>1132767.4965971562</v>
      </c>
      <c r="M43" s="23">
        <f>SUM(M6:M42)</f>
        <v>58680.465714319209</v>
      </c>
      <c r="N43" s="23">
        <f>SUM(N6:N42)</f>
        <v>32.570688524590167</v>
      </c>
      <c r="O43" s="23">
        <f>SUM(O6:O42)</f>
        <v>0</v>
      </c>
      <c r="P43" s="23">
        <f>SUM(P6:P42)</f>
        <v>1191480.5330000001</v>
      </c>
    </row>
    <row r="44" spans="1:16">
      <c r="A44" s="20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/>
    </row>
    <row r="45" spans="1:16">
      <c r="A45" s="2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/>
    </row>
    <row r="46" spans="1:16">
      <c r="A46" s="25"/>
      <c r="B46" s="7"/>
      <c r="C46" s="7"/>
      <c r="D46" s="7"/>
      <c r="E46" s="7"/>
      <c r="F46" s="25"/>
      <c r="G46" s="7"/>
      <c r="H46" s="7"/>
      <c r="I46" s="7"/>
      <c r="J46" s="25"/>
      <c r="K46" s="7"/>
      <c r="L46" s="7"/>
      <c r="M46" s="7"/>
      <c r="N46" s="25"/>
      <c r="O46" s="7"/>
      <c r="P46" s="9"/>
    </row>
    <row r="47" spans="1:16">
      <c r="A47" s="7"/>
      <c r="B47" s="5" t="s">
        <v>9</v>
      </c>
      <c r="C47" s="5"/>
      <c r="D47" s="5"/>
      <c r="E47" s="7"/>
      <c r="F47" s="7"/>
      <c r="G47" s="26"/>
      <c r="H47" s="7"/>
      <c r="I47" s="5" t="s">
        <v>10</v>
      </c>
      <c r="J47" s="5"/>
      <c r="K47" s="5"/>
      <c r="L47" s="7"/>
      <c r="M47" s="7"/>
      <c r="N47" s="7"/>
      <c r="O47" s="7"/>
      <c r="P47" s="9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9"/>
    </row>
    <row r="49" spans="1:16">
      <c r="A49" s="7"/>
      <c r="B49" s="7"/>
      <c r="C49" s="7"/>
      <c r="D49" s="7"/>
      <c r="E49" s="7"/>
      <c r="F49" s="7"/>
      <c r="G49" s="7"/>
      <c r="H49" s="27" t="s">
        <v>11</v>
      </c>
      <c r="I49" s="28">
        <v>2.5276000000000001E-3</v>
      </c>
      <c r="J49" s="27" t="s">
        <v>12</v>
      </c>
      <c r="K49" s="28">
        <v>3.3535689</v>
      </c>
      <c r="L49" s="7"/>
      <c r="M49" s="7"/>
      <c r="N49" s="7"/>
      <c r="O49" s="7"/>
      <c r="P49" s="9"/>
    </row>
    <row r="50" spans="1:16">
      <c r="A50" s="11" t="s">
        <v>3</v>
      </c>
      <c r="B50" s="7"/>
      <c r="C50" s="7"/>
      <c r="D50" s="7"/>
      <c r="E50" s="7"/>
      <c r="F50" s="7"/>
      <c r="G50" s="7"/>
      <c r="H50" s="11" t="s">
        <v>3</v>
      </c>
      <c r="I50" s="7"/>
      <c r="J50" s="7"/>
      <c r="K50" s="7"/>
      <c r="L50" s="7"/>
      <c r="M50" s="7"/>
      <c r="N50" s="9"/>
      <c r="O50" s="9"/>
      <c r="P50" s="9"/>
    </row>
    <row r="51" spans="1:16">
      <c r="A51" s="11" t="s">
        <v>6</v>
      </c>
      <c r="B51" s="12">
        <v>0</v>
      </c>
      <c r="C51" s="13">
        <v>1</v>
      </c>
      <c r="D51" s="13">
        <v>2</v>
      </c>
      <c r="E51" s="13">
        <v>3</v>
      </c>
      <c r="F51" s="14" t="s">
        <v>7</v>
      </c>
      <c r="G51" s="7"/>
      <c r="H51" s="11" t="s">
        <v>6</v>
      </c>
      <c r="I51" s="12">
        <v>0</v>
      </c>
      <c r="J51" s="13">
        <v>1</v>
      </c>
      <c r="K51" s="13">
        <v>2</v>
      </c>
      <c r="L51" s="13">
        <v>3</v>
      </c>
      <c r="M51" s="29" t="s">
        <v>7</v>
      </c>
      <c r="N51" s="9"/>
      <c r="O51" s="9"/>
      <c r="P51" s="9"/>
    </row>
    <row r="52" spans="1:16">
      <c r="A52" s="16">
        <v>3.75</v>
      </c>
      <c r="B52" s="7">
        <f t="shared" ref="B52:B88" si="6">L6*($A52)</f>
        <v>0</v>
      </c>
      <c r="C52" s="7">
        <f t="shared" ref="C52:C88" si="7">M6*($A52)</f>
        <v>0</v>
      </c>
      <c r="D52" s="7">
        <f t="shared" ref="D52:D88" si="8">N6*($A52)</f>
        <v>0</v>
      </c>
      <c r="E52" s="7">
        <f t="shared" ref="E52:E88" si="9">O6*($A52)</f>
        <v>0</v>
      </c>
      <c r="F52" s="18">
        <f t="shared" ref="F52:F88" si="10">SUM(B52:E52)</f>
        <v>0</v>
      </c>
      <c r="G52" s="7"/>
      <c r="H52" s="16">
        <f t="shared" ref="H52:H88" si="11">$I$49*((A52)^$K$49)</f>
        <v>0.21269719069164053</v>
      </c>
      <c r="I52" s="7">
        <f t="shared" ref="I52:I88" si="12">L6*$H52</f>
        <v>0</v>
      </c>
      <c r="J52" s="7">
        <f t="shared" ref="J52:J88" si="13">M6*$H52</f>
        <v>0</v>
      </c>
      <c r="K52" s="7">
        <f t="shared" ref="K52:K88" si="14">N6*$H52</f>
        <v>0</v>
      </c>
      <c r="L52" s="7">
        <f t="shared" ref="L52:L88" si="15">O6*$H52</f>
        <v>0</v>
      </c>
      <c r="M52" s="30">
        <f t="shared" ref="M52:M88" si="16">SUM(I52:L52)</f>
        <v>0</v>
      </c>
      <c r="N52" s="9"/>
      <c r="O52" s="9"/>
      <c r="P52" s="9"/>
    </row>
    <row r="53" spans="1:16">
      <c r="A53" s="16">
        <v>4.25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8">
        <f t="shared" si="10"/>
        <v>0</v>
      </c>
      <c r="G53" s="7"/>
      <c r="H53" s="16">
        <f t="shared" si="11"/>
        <v>0.32363383503143101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0">
        <f t="shared" si="16"/>
        <v>0</v>
      </c>
      <c r="N53" s="9"/>
      <c r="O53" s="9"/>
      <c r="P53" s="9"/>
    </row>
    <row r="54" spans="1:16">
      <c r="A54" s="16">
        <v>4.75</v>
      </c>
      <c r="B54" s="7">
        <f t="shared" si="6"/>
        <v>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8">
        <f t="shared" si="10"/>
        <v>0</v>
      </c>
      <c r="G54" s="7"/>
      <c r="H54" s="16">
        <f t="shared" si="11"/>
        <v>0.46994495400200526</v>
      </c>
      <c r="I54" s="7">
        <f t="shared" si="12"/>
        <v>0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0">
        <f t="shared" si="16"/>
        <v>0</v>
      </c>
      <c r="N54" s="9"/>
      <c r="O54" s="9"/>
      <c r="P54" s="9"/>
    </row>
    <row r="55" spans="1:16">
      <c r="A55" s="16">
        <v>5.25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8">
        <f t="shared" si="10"/>
        <v>0</v>
      </c>
      <c r="G55" s="7"/>
      <c r="H55" s="16">
        <f t="shared" si="11"/>
        <v>0.65737349514681287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0">
        <f t="shared" si="16"/>
        <v>0</v>
      </c>
      <c r="N55" s="9"/>
      <c r="O55" s="9"/>
      <c r="P55" s="9"/>
    </row>
    <row r="56" spans="1:16">
      <c r="A56" s="16">
        <v>5.75</v>
      </c>
      <c r="B56" s="7">
        <f t="shared" si="6"/>
        <v>0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8">
        <f t="shared" si="10"/>
        <v>0</v>
      </c>
      <c r="G56" s="7"/>
      <c r="H56" s="16">
        <f t="shared" si="11"/>
        <v>0.89188077995639337</v>
      </c>
      <c r="I56" s="7">
        <f t="shared" si="12"/>
        <v>0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0">
        <f t="shared" si="16"/>
        <v>0</v>
      </c>
      <c r="N56" s="9"/>
      <c r="O56" s="9"/>
      <c r="P56" s="9"/>
    </row>
    <row r="57" spans="1:16">
      <c r="A57" s="16">
        <v>6.25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8">
        <f t="shared" si="10"/>
        <v>0</v>
      </c>
      <c r="G57" s="7"/>
      <c r="H57" s="16">
        <f t="shared" si="11"/>
        <v>1.1796327491218359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0">
        <f t="shared" si="16"/>
        <v>0</v>
      </c>
      <c r="N57" s="9"/>
      <c r="O57" s="9"/>
      <c r="P57" s="9"/>
    </row>
    <row r="58" spans="1:16">
      <c r="A58" s="16">
        <v>6.75</v>
      </c>
      <c r="B58" s="7">
        <f t="shared" si="6"/>
        <v>0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8">
        <f t="shared" si="10"/>
        <v>0</v>
      </c>
      <c r="G58" s="7"/>
      <c r="H58" s="16">
        <f t="shared" si="11"/>
        <v>1.5269882242903199</v>
      </c>
      <c r="I58" s="7">
        <f t="shared" si="12"/>
        <v>0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0">
        <f t="shared" si="16"/>
        <v>0</v>
      </c>
      <c r="N58" s="9"/>
      <c r="O58" s="9"/>
      <c r="P58" s="9"/>
    </row>
    <row r="59" spans="1:16">
      <c r="A59" s="16">
        <v>7.25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8">
        <f t="shared" si="10"/>
        <v>0</v>
      </c>
      <c r="G59" s="7"/>
      <c r="H59" s="16">
        <f t="shared" si="11"/>
        <v>1.940488748923372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0">
        <f t="shared" si="16"/>
        <v>0</v>
      </c>
      <c r="N59" s="9"/>
      <c r="O59" s="9"/>
      <c r="P59" s="9"/>
    </row>
    <row r="60" spans="1:16">
      <c r="A60" s="16">
        <v>7.75</v>
      </c>
      <c r="B60" s="7">
        <f t="shared" si="6"/>
        <v>0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8">
        <f t="shared" si="10"/>
        <v>0</v>
      </c>
      <c r="G60" s="7"/>
      <c r="H60" s="16">
        <f t="shared" si="11"/>
        <v>2.4268496919356806</v>
      </c>
      <c r="I60" s="7">
        <f t="shared" si="12"/>
        <v>0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0">
        <f t="shared" si="16"/>
        <v>0</v>
      </c>
      <c r="N60" s="9"/>
      <c r="O60" s="9"/>
      <c r="P60" s="9"/>
    </row>
    <row r="61" spans="1:16">
      <c r="A61" s="16">
        <v>8.25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8">
        <f t="shared" si="10"/>
        <v>0</v>
      </c>
      <c r="G61" s="7"/>
      <c r="H61" s="16">
        <f t="shared" si="11"/>
        <v>2.9929523791038006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0">
        <f t="shared" si="16"/>
        <v>0</v>
      </c>
      <c r="N61" s="9"/>
      <c r="O61" s="9"/>
      <c r="P61" s="9"/>
    </row>
    <row r="62" spans="1:16">
      <c r="A62" s="16">
        <v>8.75</v>
      </c>
      <c r="B62" s="7">
        <f t="shared" si="6"/>
        <v>16895.331249999999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8">
        <f t="shared" si="10"/>
        <v>16895.331249999999</v>
      </c>
      <c r="G62" s="7"/>
      <c r="H62" s="16">
        <f t="shared" si="11"/>
        <v>3.6458370736268551</v>
      </c>
      <c r="I62" s="7">
        <f t="shared" si="12"/>
        <v>7039.728576280726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0">
        <f t="shared" si="16"/>
        <v>7039.728576280726</v>
      </c>
      <c r="N62" s="9"/>
      <c r="O62" s="9"/>
      <c r="P62" s="9"/>
    </row>
    <row r="63" spans="1:16">
      <c r="A63" s="16">
        <v>9.25</v>
      </c>
      <c r="B63" s="7">
        <f t="shared" si="6"/>
        <v>96323.672500000001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8">
        <f t="shared" si="10"/>
        <v>96323.672500000001</v>
      </c>
      <c r="G63" s="7"/>
      <c r="H63" s="16">
        <f t="shared" si="11"/>
        <v>4.3926966674132366</v>
      </c>
      <c r="I63" s="7">
        <f t="shared" si="12"/>
        <v>45742.775695540979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0">
        <f t="shared" si="16"/>
        <v>45742.775695540979</v>
      </c>
      <c r="N63" s="9"/>
      <c r="O63" s="9"/>
      <c r="P63" s="9"/>
    </row>
    <row r="64" spans="1:16">
      <c r="A64" s="16">
        <v>9.75</v>
      </c>
      <c r="B64" s="7">
        <f t="shared" si="6"/>
        <v>757493.20725000009</v>
      </c>
      <c r="C64" s="7">
        <f t="shared" si="7"/>
        <v>0</v>
      </c>
      <c r="D64" s="7">
        <f t="shared" si="8"/>
        <v>0</v>
      </c>
      <c r="E64" s="7">
        <f t="shared" si="9"/>
        <v>0</v>
      </c>
      <c r="F64" s="18">
        <f t="shared" si="10"/>
        <v>757493.20725000009</v>
      </c>
      <c r="G64" s="7"/>
      <c r="H64" s="16">
        <f t="shared" si="11"/>
        <v>5.2408709739917851</v>
      </c>
      <c r="I64" s="7">
        <f t="shared" si="12"/>
        <v>407171.7090125609</v>
      </c>
      <c r="J64" s="7">
        <f t="shared" si="13"/>
        <v>0</v>
      </c>
      <c r="K64" s="7">
        <f t="shared" si="14"/>
        <v>0</v>
      </c>
      <c r="L64" s="7">
        <f t="shared" si="15"/>
        <v>0</v>
      </c>
      <c r="M64" s="30">
        <f t="shared" si="16"/>
        <v>407171.7090125609</v>
      </c>
      <c r="N64" s="9"/>
      <c r="O64" s="9"/>
      <c r="P64" s="9"/>
    </row>
    <row r="65" spans="1:16">
      <c r="A65" s="16">
        <v>10.25</v>
      </c>
      <c r="B65" s="7">
        <f t="shared" si="6"/>
        <v>2578342.4819999998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8">
        <f t="shared" si="10"/>
        <v>2578342.4819999998</v>
      </c>
      <c r="G65" s="7"/>
      <c r="H65" s="16">
        <f t="shared" si="11"/>
        <v>6.197841535780908</v>
      </c>
      <c r="I65" s="7">
        <f t="shared" si="12"/>
        <v>1559039.8174056623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0">
        <f t="shared" si="16"/>
        <v>1559039.8174056623</v>
      </c>
      <c r="N65" s="9"/>
      <c r="O65" s="9"/>
      <c r="P65" s="9"/>
    </row>
    <row r="66" spans="1:16">
      <c r="A66" s="16">
        <v>10.75</v>
      </c>
      <c r="B66" s="7">
        <f t="shared" si="6"/>
        <v>3351224.3465958331</v>
      </c>
      <c r="C66" s="7">
        <f t="shared" si="7"/>
        <v>56800.412654166663</v>
      </c>
      <c r="D66" s="7">
        <f t="shared" si="8"/>
        <v>0</v>
      </c>
      <c r="E66" s="7">
        <f t="shared" si="9"/>
        <v>0</v>
      </c>
      <c r="F66" s="18">
        <f t="shared" si="10"/>
        <v>3408024.7592499997</v>
      </c>
      <c r="G66" s="7"/>
      <c r="H66" s="16">
        <f t="shared" si="11"/>
        <v>7.2712268750003801</v>
      </c>
      <c r="I66" s="7">
        <f t="shared" si="12"/>
        <v>2266745.351918438</v>
      </c>
      <c r="J66" s="7">
        <f t="shared" si="13"/>
        <v>38419.412744380308</v>
      </c>
      <c r="K66" s="7">
        <f t="shared" si="14"/>
        <v>0</v>
      </c>
      <c r="L66" s="7">
        <f t="shared" si="15"/>
        <v>0</v>
      </c>
      <c r="M66" s="30">
        <f t="shared" si="16"/>
        <v>2305164.7646628185</v>
      </c>
      <c r="N66" s="9"/>
      <c r="O66" s="9"/>
      <c r="P66" s="9"/>
    </row>
    <row r="67" spans="1:16">
      <c r="A67" s="16">
        <v>11.25</v>
      </c>
      <c r="B67" s="7">
        <f t="shared" si="6"/>
        <v>2558386.3869473687</v>
      </c>
      <c r="C67" s="7">
        <f t="shared" si="7"/>
        <v>83425.643052631582</v>
      </c>
      <c r="D67" s="7">
        <f t="shared" si="8"/>
        <v>0</v>
      </c>
      <c r="E67" s="7">
        <f t="shared" si="9"/>
        <v>0</v>
      </c>
      <c r="F67" s="18">
        <f t="shared" si="10"/>
        <v>2641812.0300000003</v>
      </c>
      <c r="G67" s="7"/>
      <c r="H67" s="16">
        <f t="shared" si="11"/>
        <v>8.4687781302560143</v>
      </c>
      <c r="I67" s="7">
        <f t="shared" si="12"/>
        <v>1925902.8162244067</v>
      </c>
      <c r="J67" s="7">
        <f t="shared" si="13"/>
        <v>62801.178789926307</v>
      </c>
      <c r="K67" s="7">
        <f t="shared" si="14"/>
        <v>0</v>
      </c>
      <c r="L67" s="7">
        <f t="shared" si="15"/>
        <v>0</v>
      </c>
      <c r="M67" s="30">
        <f t="shared" si="16"/>
        <v>1988703.9950143329</v>
      </c>
      <c r="N67" s="9"/>
      <c r="O67" s="9"/>
      <c r="P67" s="9"/>
    </row>
    <row r="68" spans="1:16">
      <c r="A68" s="16">
        <v>11.75</v>
      </c>
      <c r="B68" s="7">
        <f t="shared" si="6"/>
        <v>1651173.5738645834</v>
      </c>
      <c r="C68" s="7">
        <f t="shared" si="7"/>
        <v>71790.15538541667</v>
      </c>
      <c r="D68" s="7">
        <f t="shared" si="8"/>
        <v>0</v>
      </c>
      <c r="E68" s="7">
        <f t="shared" si="9"/>
        <v>0</v>
      </c>
      <c r="F68" s="18">
        <f t="shared" si="10"/>
        <v>1722963.7292500001</v>
      </c>
      <c r="G68" s="7"/>
      <c r="H68" s="16">
        <f t="shared" si="11"/>
        <v>9.798375030781429</v>
      </c>
      <c r="I68" s="7">
        <f t="shared" si="12"/>
        <v>1376920.6738417761</v>
      </c>
      <c r="J68" s="7">
        <f t="shared" si="13"/>
        <v>59866.116253990265</v>
      </c>
      <c r="K68" s="7">
        <f t="shared" si="14"/>
        <v>0</v>
      </c>
      <c r="L68" s="7">
        <f t="shared" si="15"/>
        <v>0</v>
      </c>
      <c r="M68" s="30">
        <f t="shared" si="16"/>
        <v>1436786.7900957663</v>
      </c>
      <c r="N68" s="9"/>
      <c r="O68" s="9"/>
      <c r="P68" s="9"/>
    </row>
    <row r="69" spans="1:16">
      <c r="A69" s="16">
        <v>12.25</v>
      </c>
      <c r="B69" s="7">
        <f t="shared" si="6"/>
        <v>963454.96229838708</v>
      </c>
      <c r="C69" s="7">
        <f t="shared" si="7"/>
        <v>231229.19095161287</v>
      </c>
      <c r="D69" s="7">
        <f t="shared" si="8"/>
        <v>0</v>
      </c>
      <c r="E69" s="7">
        <f t="shared" si="9"/>
        <v>0</v>
      </c>
      <c r="F69" s="18">
        <f t="shared" si="10"/>
        <v>1194684.15325</v>
      </c>
      <c r="G69" s="7"/>
      <c r="H69" s="16">
        <f t="shared" si="11"/>
        <v>11.268022168193621</v>
      </c>
      <c r="I69" s="7">
        <f t="shared" si="12"/>
        <v>886223.01005994901</v>
      </c>
      <c r="J69" s="7">
        <f t="shared" si="13"/>
        <v>212693.52241438773</v>
      </c>
      <c r="K69" s="7">
        <f t="shared" si="14"/>
        <v>0</v>
      </c>
      <c r="L69" s="7">
        <f t="shared" si="15"/>
        <v>0</v>
      </c>
      <c r="M69" s="30">
        <f t="shared" si="16"/>
        <v>1098916.5324743367</v>
      </c>
      <c r="N69" s="9"/>
      <c r="O69" s="9"/>
      <c r="P69" s="9"/>
    </row>
    <row r="70" spans="1:16">
      <c r="A70" s="16">
        <v>12.75</v>
      </c>
      <c r="B70" s="7">
        <f t="shared" si="6"/>
        <v>332294.93954999995</v>
      </c>
      <c r="C70" s="7">
        <f t="shared" si="7"/>
        <v>142412.11695</v>
      </c>
      <c r="D70" s="7">
        <f t="shared" si="8"/>
        <v>0</v>
      </c>
      <c r="E70" s="7">
        <f t="shared" si="9"/>
        <v>0</v>
      </c>
      <c r="F70" s="18">
        <f t="shared" si="10"/>
        <v>474707.05649999995</v>
      </c>
      <c r="G70" s="7"/>
      <c r="H70" s="16">
        <f t="shared" si="11"/>
        <v>12.885845531916502</v>
      </c>
      <c r="I70" s="7">
        <f t="shared" si="12"/>
        <v>335835.39310422202</v>
      </c>
      <c r="J70" s="7">
        <f t="shared" si="13"/>
        <v>143929.45418752375</v>
      </c>
      <c r="K70" s="7">
        <f t="shared" si="14"/>
        <v>0</v>
      </c>
      <c r="L70" s="7">
        <f t="shared" si="15"/>
        <v>0</v>
      </c>
      <c r="M70" s="30">
        <f t="shared" si="16"/>
        <v>479764.84729174577</v>
      </c>
      <c r="N70" s="9"/>
      <c r="O70" s="9"/>
      <c r="P70" s="9"/>
    </row>
    <row r="71" spans="1:16">
      <c r="A71" s="16">
        <v>13.25</v>
      </c>
      <c r="B71" s="7">
        <f t="shared" si="6"/>
        <v>64699.432000000008</v>
      </c>
      <c r="C71" s="7">
        <f t="shared" si="7"/>
        <v>68743.146500000003</v>
      </c>
      <c r="D71" s="7">
        <f t="shared" si="8"/>
        <v>0</v>
      </c>
      <c r="E71" s="7">
        <f t="shared" si="9"/>
        <v>0</v>
      </c>
      <c r="F71" s="18">
        <f t="shared" si="10"/>
        <v>133442.5785</v>
      </c>
      <c r="G71" s="7"/>
      <c r="H71" s="16">
        <f t="shared" si="11"/>
        <v>14.660089279516031</v>
      </c>
      <c r="I71" s="7">
        <f t="shared" si="12"/>
        <v>71584.864109734073</v>
      </c>
      <c r="J71" s="7">
        <f t="shared" si="13"/>
        <v>76058.918116592453</v>
      </c>
      <c r="K71" s="7">
        <f t="shared" si="14"/>
        <v>0</v>
      </c>
      <c r="L71" s="7">
        <f t="shared" si="15"/>
        <v>0</v>
      </c>
      <c r="M71" s="30">
        <f t="shared" si="16"/>
        <v>147643.78222632653</v>
      </c>
      <c r="N71" s="9"/>
      <c r="O71" s="9"/>
      <c r="P71" s="9"/>
    </row>
    <row r="72" spans="1:16">
      <c r="A72" s="16">
        <v>13.75</v>
      </c>
      <c r="B72" s="7">
        <f t="shared" si="6"/>
        <v>26289.590394736842</v>
      </c>
      <c r="C72" s="7">
        <f t="shared" si="7"/>
        <v>50556.904605263167</v>
      </c>
      <c r="D72" s="7">
        <f t="shared" si="8"/>
        <v>0</v>
      </c>
      <c r="E72" s="7">
        <f t="shared" si="9"/>
        <v>0</v>
      </c>
      <c r="F72" s="18">
        <f t="shared" si="10"/>
        <v>76846.49500000001</v>
      </c>
      <c r="G72" s="7"/>
      <c r="H72" s="16">
        <f t="shared" si="11"/>
        <v>16.599112717344013</v>
      </c>
      <c r="I72" s="7">
        <f t="shared" si="12"/>
        <v>31737.00903673028</v>
      </c>
      <c r="J72" s="7">
        <f t="shared" si="13"/>
        <v>61032.709686019778</v>
      </c>
      <c r="K72" s="7">
        <f t="shared" si="14"/>
        <v>0</v>
      </c>
      <c r="L72" s="7">
        <f t="shared" si="15"/>
        <v>0</v>
      </c>
      <c r="M72" s="30">
        <f t="shared" si="16"/>
        <v>92769.718722750054</v>
      </c>
      <c r="N72" s="9"/>
      <c r="O72" s="9"/>
      <c r="P72" s="9"/>
    </row>
    <row r="73" spans="1:16">
      <c r="A73" s="16">
        <v>14.25</v>
      </c>
      <c r="B73" s="7">
        <f t="shared" si="6"/>
        <v>0</v>
      </c>
      <c r="C73" s="7">
        <f t="shared" si="7"/>
        <v>13691.903188524589</v>
      </c>
      <c r="D73" s="7">
        <f t="shared" si="8"/>
        <v>464.13231147540989</v>
      </c>
      <c r="E73" s="7">
        <f t="shared" si="9"/>
        <v>0</v>
      </c>
      <c r="F73" s="18">
        <f t="shared" si="10"/>
        <v>14156.0355</v>
      </c>
      <c r="G73" s="7"/>
      <c r="H73" s="16">
        <f t="shared" si="11"/>
        <v>18.711387470303642</v>
      </c>
      <c r="I73" s="7">
        <f t="shared" si="12"/>
        <v>0</v>
      </c>
      <c r="J73" s="7">
        <f t="shared" si="13"/>
        <v>17978.56180816628</v>
      </c>
      <c r="K73" s="7">
        <f t="shared" si="14"/>
        <v>609.44277315817908</v>
      </c>
      <c r="L73" s="7">
        <f t="shared" si="15"/>
        <v>0</v>
      </c>
      <c r="M73" s="30">
        <f t="shared" si="16"/>
        <v>18588.004581324458</v>
      </c>
      <c r="N73" s="9"/>
      <c r="O73" s="9"/>
      <c r="P73" s="9"/>
    </row>
    <row r="74" spans="1:16">
      <c r="A74" s="16">
        <v>14.75</v>
      </c>
      <c r="B74" s="7">
        <f t="shared" si="6"/>
        <v>0</v>
      </c>
      <c r="C74" s="7">
        <f t="shared" si="7"/>
        <v>0</v>
      </c>
      <c r="D74" s="7">
        <f t="shared" si="8"/>
        <v>0</v>
      </c>
      <c r="E74" s="7">
        <f t="shared" si="9"/>
        <v>0</v>
      </c>
      <c r="F74" s="18">
        <f t="shared" si="10"/>
        <v>0</v>
      </c>
      <c r="G74" s="7"/>
      <c r="H74" s="16">
        <f t="shared" si="11"/>
        <v>21.005494822385273</v>
      </c>
      <c r="I74" s="7">
        <f t="shared" si="12"/>
        <v>0</v>
      </c>
      <c r="J74" s="7">
        <f t="shared" si="13"/>
        <v>0</v>
      </c>
      <c r="K74" s="7">
        <f t="shared" si="14"/>
        <v>0</v>
      </c>
      <c r="L74" s="7">
        <f t="shared" si="15"/>
        <v>0</v>
      </c>
      <c r="M74" s="30">
        <f t="shared" si="16"/>
        <v>0</v>
      </c>
      <c r="N74" s="9"/>
      <c r="O74" s="9"/>
      <c r="P74" s="9"/>
    </row>
    <row r="75" spans="1:16">
      <c r="A75" s="16">
        <v>15.25</v>
      </c>
      <c r="B75" s="7">
        <f t="shared" si="6"/>
        <v>0</v>
      </c>
      <c r="C75" s="7">
        <f t="shared" si="7"/>
        <v>0</v>
      </c>
      <c r="D75" s="7">
        <f t="shared" si="8"/>
        <v>0</v>
      </c>
      <c r="E75" s="7">
        <f t="shared" si="9"/>
        <v>0</v>
      </c>
      <c r="F75" s="18">
        <f t="shared" si="10"/>
        <v>0</v>
      </c>
      <c r="G75" s="7"/>
      <c r="H75" s="16">
        <f t="shared" si="11"/>
        <v>23.490123211988184</v>
      </c>
      <c r="I75" s="7">
        <f t="shared" si="12"/>
        <v>0</v>
      </c>
      <c r="J75" s="7">
        <f t="shared" si="13"/>
        <v>0</v>
      </c>
      <c r="K75" s="7">
        <f t="shared" si="14"/>
        <v>0</v>
      </c>
      <c r="L75" s="7">
        <f t="shared" si="15"/>
        <v>0</v>
      </c>
      <c r="M75" s="30">
        <f t="shared" si="16"/>
        <v>0</v>
      </c>
      <c r="N75" s="9"/>
      <c r="O75" s="9"/>
      <c r="P75" s="9"/>
    </row>
    <row r="76" spans="1:16">
      <c r="A76" s="16">
        <v>15.75</v>
      </c>
      <c r="B76" s="7">
        <f t="shared" si="6"/>
        <v>0</v>
      </c>
      <c r="C76" s="7">
        <f t="shared" si="7"/>
        <v>0</v>
      </c>
      <c r="D76" s="7">
        <f t="shared" si="8"/>
        <v>0</v>
      </c>
      <c r="E76" s="7">
        <f t="shared" si="9"/>
        <v>0</v>
      </c>
      <c r="F76" s="18">
        <f t="shared" si="10"/>
        <v>0</v>
      </c>
      <c r="G76" s="7"/>
      <c r="H76" s="16">
        <f t="shared" si="11"/>
        <v>26.174065868036347</v>
      </c>
      <c r="I76" s="7">
        <f t="shared" si="12"/>
        <v>0</v>
      </c>
      <c r="J76" s="7">
        <f t="shared" si="13"/>
        <v>0</v>
      </c>
      <c r="K76" s="7">
        <f t="shared" si="14"/>
        <v>0</v>
      </c>
      <c r="L76" s="7">
        <f t="shared" si="15"/>
        <v>0</v>
      </c>
      <c r="M76" s="30">
        <f t="shared" si="16"/>
        <v>0</v>
      </c>
      <c r="N76" s="9"/>
      <c r="O76" s="9"/>
      <c r="P76" s="9"/>
    </row>
    <row r="77" spans="1:16">
      <c r="A77" s="16">
        <v>16.25</v>
      </c>
      <c r="B77" s="7">
        <f t="shared" si="6"/>
        <v>0</v>
      </c>
      <c r="C77" s="7">
        <f t="shared" si="7"/>
        <v>0</v>
      </c>
      <c r="D77" s="7">
        <f t="shared" si="8"/>
        <v>0</v>
      </c>
      <c r="E77" s="7">
        <f t="shared" si="9"/>
        <v>0</v>
      </c>
      <c r="F77" s="18">
        <f t="shared" si="10"/>
        <v>0</v>
      </c>
      <c r="G77" s="7"/>
      <c r="H77" s="16">
        <f t="shared" si="11"/>
        <v>29.066218574581907</v>
      </c>
      <c r="I77" s="7">
        <f t="shared" si="12"/>
        <v>0</v>
      </c>
      <c r="J77" s="7">
        <f t="shared" si="13"/>
        <v>0</v>
      </c>
      <c r="K77" s="7">
        <f t="shared" si="14"/>
        <v>0</v>
      </c>
      <c r="L77" s="7">
        <f t="shared" si="15"/>
        <v>0</v>
      </c>
      <c r="M77" s="30">
        <f t="shared" si="16"/>
        <v>0</v>
      </c>
      <c r="N77" s="9"/>
      <c r="O77" s="9"/>
      <c r="P77" s="9"/>
    </row>
    <row r="78" spans="1:16">
      <c r="A78" s="16">
        <v>16.75</v>
      </c>
      <c r="B78" s="7">
        <f t="shared" si="6"/>
        <v>0</v>
      </c>
      <c r="C78" s="7">
        <f t="shared" si="7"/>
        <v>0</v>
      </c>
      <c r="D78" s="7">
        <f t="shared" si="8"/>
        <v>0</v>
      </c>
      <c r="E78" s="7">
        <f t="shared" si="9"/>
        <v>0</v>
      </c>
      <c r="F78" s="18">
        <f t="shared" si="10"/>
        <v>0</v>
      </c>
      <c r="G78" s="7"/>
      <c r="H78" s="16">
        <f t="shared" si="11"/>
        <v>32.175577553025668</v>
      </c>
      <c r="I78" s="7">
        <f t="shared" si="12"/>
        <v>0</v>
      </c>
      <c r="J78" s="7">
        <f t="shared" si="13"/>
        <v>0</v>
      </c>
      <c r="K78" s="7">
        <f t="shared" si="14"/>
        <v>0</v>
      </c>
      <c r="L78" s="7">
        <f t="shared" si="15"/>
        <v>0</v>
      </c>
      <c r="M78" s="30">
        <f t="shared" si="16"/>
        <v>0</v>
      </c>
      <c r="N78" s="9"/>
      <c r="O78" s="9"/>
      <c r="P78" s="9"/>
    </row>
    <row r="79" spans="1:16">
      <c r="A79" s="16">
        <v>17.25</v>
      </c>
      <c r="B79" s="7">
        <f t="shared" si="6"/>
        <v>0</v>
      </c>
      <c r="C79" s="7">
        <f t="shared" si="7"/>
        <v>0</v>
      </c>
      <c r="D79" s="7">
        <f t="shared" si="8"/>
        <v>0</v>
      </c>
      <c r="E79" s="7">
        <f t="shared" si="9"/>
        <v>0</v>
      </c>
      <c r="F79" s="18">
        <f t="shared" si="10"/>
        <v>0</v>
      </c>
      <c r="G79" s="7"/>
      <c r="H79" s="16">
        <f t="shared" si="11"/>
        <v>35.51123745231132</v>
      </c>
      <c r="I79" s="7">
        <f t="shared" si="12"/>
        <v>0</v>
      </c>
      <c r="J79" s="7">
        <f t="shared" si="13"/>
        <v>0</v>
      </c>
      <c r="K79" s="7">
        <f t="shared" si="14"/>
        <v>0</v>
      </c>
      <c r="L79" s="7">
        <f t="shared" si="15"/>
        <v>0</v>
      </c>
      <c r="M79" s="30">
        <f t="shared" si="16"/>
        <v>0</v>
      </c>
      <c r="N79" s="9"/>
      <c r="O79" s="9"/>
      <c r="P79" s="9"/>
    </row>
    <row r="80" spans="1:16">
      <c r="A80" s="16">
        <v>17.75</v>
      </c>
      <c r="B80" s="7">
        <f t="shared" si="6"/>
        <v>0</v>
      </c>
      <c r="C80" s="7">
        <f t="shared" si="7"/>
        <v>0</v>
      </c>
      <c r="D80" s="7">
        <f t="shared" si="8"/>
        <v>0</v>
      </c>
      <c r="E80" s="7">
        <f t="shared" si="9"/>
        <v>0</v>
      </c>
      <c r="F80" s="18">
        <f t="shared" si="10"/>
        <v>0</v>
      </c>
      <c r="G80" s="7"/>
      <c r="H80" s="16">
        <f t="shared" si="11"/>
        <v>39.082389438508613</v>
      </c>
      <c r="I80" s="7">
        <f t="shared" si="12"/>
        <v>0</v>
      </c>
      <c r="J80" s="7">
        <f t="shared" si="13"/>
        <v>0</v>
      </c>
      <c r="K80" s="7">
        <f t="shared" si="14"/>
        <v>0</v>
      </c>
      <c r="L80" s="7">
        <f t="shared" si="15"/>
        <v>0</v>
      </c>
      <c r="M80" s="30">
        <f t="shared" si="16"/>
        <v>0</v>
      </c>
      <c r="N80" s="9"/>
      <c r="O80" s="9"/>
      <c r="P80" s="9"/>
    </row>
    <row r="81" spans="1:16">
      <c r="A81" s="16">
        <v>18.25</v>
      </c>
      <c r="B81" s="7">
        <f t="shared" si="6"/>
        <v>0</v>
      </c>
      <c r="C81" s="7">
        <f t="shared" si="7"/>
        <v>0</v>
      </c>
      <c r="D81" s="7">
        <f t="shared" si="8"/>
        <v>0</v>
      </c>
      <c r="E81" s="7">
        <f t="shared" si="9"/>
        <v>0</v>
      </c>
      <c r="F81" s="18">
        <f t="shared" si="10"/>
        <v>0</v>
      </c>
      <c r="G81" s="7"/>
      <c r="H81" s="16">
        <f t="shared" si="11"/>
        <v>42.898319376113101</v>
      </c>
      <c r="I81" s="7">
        <f t="shared" si="12"/>
        <v>0</v>
      </c>
      <c r="J81" s="7">
        <f t="shared" si="13"/>
        <v>0</v>
      </c>
      <c r="K81" s="7">
        <f t="shared" si="14"/>
        <v>0</v>
      </c>
      <c r="L81" s="7">
        <f t="shared" si="15"/>
        <v>0</v>
      </c>
      <c r="M81" s="30">
        <f t="shared" si="16"/>
        <v>0</v>
      </c>
      <c r="N81" s="9"/>
      <c r="O81" s="9"/>
      <c r="P81" s="9"/>
    </row>
    <row r="82" spans="1:16">
      <c r="A82" s="16">
        <v>18.75</v>
      </c>
      <c r="B82" s="7">
        <f t="shared" si="6"/>
        <v>0</v>
      </c>
      <c r="C82" s="7">
        <f t="shared" si="7"/>
        <v>0</v>
      </c>
      <c r="D82" s="7">
        <f t="shared" si="8"/>
        <v>0</v>
      </c>
      <c r="E82" s="7">
        <f t="shared" si="9"/>
        <v>0</v>
      </c>
      <c r="F82" s="18">
        <f t="shared" si="10"/>
        <v>0</v>
      </c>
      <c r="G82" s="7"/>
      <c r="H82" s="16">
        <f t="shared" si="11"/>
        <v>46.96840609418259</v>
      </c>
      <c r="I82" s="7">
        <f t="shared" si="12"/>
        <v>0</v>
      </c>
      <c r="J82" s="7">
        <f t="shared" si="13"/>
        <v>0</v>
      </c>
      <c r="K82" s="7">
        <f t="shared" si="14"/>
        <v>0</v>
      </c>
      <c r="L82" s="7">
        <f t="shared" si="15"/>
        <v>0</v>
      </c>
      <c r="M82" s="30">
        <f t="shared" si="16"/>
        <v>0</v>
      </c>
      <c r="N82" s="9"/>
      <c r="O82" s="9"/>
      <c r="P82" s="9"/>
    </row>
    <row r="83" spans="1:16">
      <c r="A83" s="16">
        <v>19.25</v>
      </c>
      <c r="B83" s="7">
        <f t="shared" si="6"/>
        <v>0</v>
      </c>
      <c r="C83" s="7">
        <f t="shared" si="7"/>
        <v>0</v>
      </c>
      <c r="D83" s="7">
        <f t="shared" si="8"/>
        <v>0</v>
      </c>
      <c r="E83" s="7">
        <f t="shared" si="9"/>
        <v>0</v>
      </c>
      <c r="F83" s="18">
        <f t="shared" si="10"/>
        <v>0</v>
      </c>
      <c r="G83" s="7"/>
      <c r="H83" s="16">
        <f t="shared" si="11"/>
        <v>51.302119731124414</v>
      </c>
      <c r="I83" s="7">
        <f t="shared" si="12"/>
        <v>0</v>
      </c>
      <c r="J83" s="7">
        <f t="shared" si="13"/>
        <v>0</v>
      </c>
      <c r="K83" s="7">
        <f t="shared" si="14"/>
        <v>0</v>
      </c>
      <c r="L83" s="7">
        <f t="shared" si="15"/>
        <v>0</v>
      </c>
      <c r="M83" s="30">
        <f t="shared" si="16"/>
        <v>0</v>
      </c>
      <c r="N83" s="9"/>
      <c r="O83" s="9"/>
      <c r="P83" s="9"/>
    </row>
    <row r="84" spans="1:16">
      <c r="A84" s="16">
        <v>19.75</v>
      </c>
      <c r="B84" s="7">
        <f t="shared" si="6"/>
        <v>0</v>
      </c>
      <c r="C84" s="7">
        <f t="shared" si="7"/>
        <v>0</v>
      </c>
      <c r="D84" s="7">
        <f t="shared" si="8"/>
        <v>0</v>
      </c>
      <c r="E84" s="7">
        <f t="shared" si="9"/>
        <v>0</v>
      </c>
      <c r="F84" s="18">
        <f t="shared" si="10"/>
        <v>0</v>
      </c>
      <c r="G84" s="7"/>
      <c r="H84" s="16">
        <f t="shared" si="11"/>
        <v>55.909020152548976</v>
      </c>
      <c r="I84" s="7">
        <f t="shared" si="12"/>
        <v>0</v>
      </c>
      <c r="J84" s="7">
        <f t="shared" si="13"/>
        <v>0</v>
      </c>
      <c r="K84" s="7">
        <f t="shared" si="14"/>
        <v>0</v>
      </c>
      <c r="L84" s="7">
        <f t="shared" si="15"/>
        <v>0</v>
      </c>
      <c r="M84" s="30">
        <f t="shared" si="16"/>
        <v>0</v>
      </c>
      <c r="N84" s="9"/>
      <c r="O84" s="9"/>
      <c r="P84" s="9"/>
    </row>
    <row r="85" spans="1:16">
      <c r="A85" s="16">
        <v>20.25</v>
      </c>
      <c r="B85" s="7">
        <f t="shared" si="6"/>
        <v>0</v>
      </c>
      <c r="C85" s="7">
        <f t="shared" si="7"/>
        <v>0</v>
      </c>
      <c r="D85" s="7">
        <f t="shared" si="8"/>
        <v>0</v>
      </c>
      <c r="E85" s="7">
        <f t="shared" si="9"/>
        <v>0</v>
      </c>
      <c r="F85" s="18">
        <f t="shared" si="10"/>
        <v>0</v>
      </c>
      <c r="G85" s="7"/>
      <c r="H85" s="16">
        <f t="shared" si="11"/>
        <v>60.798755437142489</v>
      </c>
      <c r="I85" s="7">
        <f t="shared" si="12"/>
        <v>0</v>
      </c>
      <c r="J85" s="7">
        <f t="shared" si="13"/>
        <v>0</v>
      </c>
      <c r="K85" s="7">
        <f t="shared" si="14"/>
        <v>0</v>
      </c>
      <c r="L85" s="7">
        <f t="shared" si="15"/>
        <v>0</v>
      </c>
      <c r="M85" s="30">
        <f t="shared" si="16"/>
        <v>0</v>
      </c>
      <c r="N85" s="9"/>
      <c r="O85" s="9"/>
      <c r="P85" s="9"/>
    </row>
    <row r="86" spans="1:16">
      <c r="A86" s="16">
        <v>20.75</v>
      </c>
      <c r="B86" s="7">
        <f t="shared" si="6"/>
        <v>0</v>
      </c>
      <c r="C86" s="7">
        <f t="shared" si="7"/>
        <v>0</v>
      </c>
      <c r="D86" s="7">
        <f t="shared" si="8"/>
        <v>0</v>
      </c>
      <c r="E86" s="7">
        <f t="shared" si="9"/>
        <v>0</v>
      </c>
      <c r="F86" s="18">
        <f t="shared" si="10"/>
        <v>0</v>
      </c>
      <c r="G86" s="7"/>
      <c r="H86" s="16">
        <f t="shared" si="11"/>
        <v>65.981060425972828</v>
      </c>
      <c r="I86" s="7">
        <f t="shared" si="12"/>
        <v>0</v>
      </c>
      <c r="J86" s="7">
        <f t="shared" si="13"/>
        <v>0</v>
      </c>
      <c r="K86" s="7">
        <f t="shared" si="14"/>
        <v>0</v>
      </c>
      <c r="L86" s="7">
        <f t="shared" si="15"/>
        <v>0</v>
      </c>
      <c r="M86" s="30">
        <f t="shared" si="16"/>
        <v>0</v>
      </c>
      <c r="N86" s="9"/>
      <c r="O86" s="9"/>
      <c r="P86" s="9"/>
    </row>
    <row r="87" spans="1:16">
      <c r="A87" s="16">
        <v>21.25</v>
      </c>
      <c r="B87" s="7">
        <f t="shared" si="6"/>
        <v>0</v>
      </c>
      <c r="C87" s="7">
        <f t="shared" si="7"/>
        <v>0</v>
      </c>
      <c r="D87" s="7">
        <f t="shared" si="8"/>
        <v>0</v>
      </c>
      <c r="E87" s="7">
        <f t="shared" si="9"/>
        <v>0</v>
      </c>
      <c r="F87" s="18">
        <f t="shared" si="10"/>
        <v>0</v>
      </c>
      <c r="G87" s="7"/>
      <c r="H87" s="16">
        <f t="shared" si="11"/>
        <v>71.465755331066418</v>
      </c>
      <c r="I87" s="7">
        <f t="shared" si="12"/>
        <v>0</v>
      </c>
      <c r="J87" s="7">
        <f t="shared" si="13"/>
        <v>0</v>
      </c>
      <c r="K87" s="7">
        <f t="shared" si="14"/>
        <v>0</v>
      </c>
      <c r="L87" s="7">
        <f t="shared" si="15"/>
        <v>0</v>
      </c>
      <c r="M87" s="30">
        <f t="shared" si="16"/>
        <v>0</v>
      </c>
      <c r="N87" s="9"/>
      <c r="O87" s="9"/>
      <c r="P87" s="9"/>
    </row>
    <row r="88" spans="1:16">
      <c r="A88" s="16">
        <v>21.75</v>
      </c>
      <c r="B88" s="7">
        <f t="shared" si="6"/>
        <v>0</v>
      </c>
      <c r="C88" s="7">
        <f t="shared" si="7"/>
        <v>0</v>
      </c>
      <c r="D88" s="7">
        <f t="shared" si="8"/>
        <v>0</v>
      </c>
      <c r="E88" s="7">
        <f t="shared" si="9"/>
        <v>0</v>
      </c>
      <c r="F88" s="18">
        <f t="shared" si="10"/>
        <v>0</v>
      </c>
      <c r="G88" s="7"/>
      <c r="H88" s="16">
        <f t="shared" si="11"/>
        <v>77.262744399453737</v>
      </c>
      <c r="I88" s="7">
        <f t="shared" si="12"/>
        <v>0</v>
      </c>
      <c r="J88" s="7">
        <f t="shared" si="13"/>
        <v>0</v>
      </c>
      <c r="K88" s="7">
        <f t="shared" si="14"/>
        <v>0</v>
      </c>
      <c r="L88" s="7">
        <f t="shared" si="15"/>
        <v>0</v>
      </c>
      <c r="M88" s="30">
        <f t="shared" si="16"/>
        <v>0</v>
      </c>
      <c r="N88" s="9"/>
      <c r="O88" s="9"/>
      <c r="P88" s="9"/>
    </row>
    <row r="89" spans="1:16">
      <c r="A89" s="22" t="s">
        <v>7</v>
      </c>
      <c r="B89" s="23">
        <f>SUM(B52:B83)</f>
        <v>12396577.924650909</v>
      </c>
      <c r="C89" s="23">
        <f>SUM(C52:C83)</f>
        <v>718649.47328761546</v>
      </c>
      <c r="D89" s="23">
        <f>SUM(D52:D83)</f>
        <v>464.13231147540989</v>
      </c>
      <c r="E89" s="23">
        <f>SUM(E52:E83)</f>
        <v>0</v>
      </c>
      <c r="F89" s="23">
        <f>SUM(F52:F83)</f>
        <v>13115691.53025</v>
      </c>
      <c r="G89" s="18"/>
      <c r="H89" s="22" t="s">
        <v>7</v>
      </c>
      <c r="I89" s="23">
        <f>SUM(I52:I88)</f>
        <v>8913943.1489853021</v>
      </c>
      <c r="J89" s="23">
        <f>SUM(J52:J88)</f>
        <v>672779.87400098692</v>
      </c>
      <c r="K89" s="23">
        <f>SUM(K52:K88)</f>
        <v>609.44277315817908</v>
      </c>
      <c r="L89" s="23">
        <f>SUM(L52:L88)</f>
        <v>0</v>
      </c>
      <c r="M89" s="23">
        <f>SUM(M52:M88)</f>
        <v>9587332.465759445</v>
      </c>
      <c r="N89" s="9"/>
      <c r="O89" s="9"/>
      <c r="P89" s="9"/>
    </row>
    <row r="90" spans="1:16">
      <c r="A90" s="12" t="s">
        <v>13</v>
      </c>
      <c r="B90" s="31">
        <f>IF(L43&gt;0,B89/L43,0)</f>
        <v>10.943620788811774</v>
      </c>
      <c r="C90" s="31">
        <f>IF(M43&gt;0,C89/M43,0)</f>
        <v>12.246826342283963</v>
      </c>
      <c r="D90" s="31">
        <f>IF(N43&gt;0,D89/N43,0)</f>
        <v>14.25</v>
      </c>
      <c r="E90" s="31">
        <f>IF(O43&gt;0,E89/O43,0)</f>
        <v>0</v>
      </c>
      <c r="F90" s="31">
        <f>IF(P43&gt;0,F89/P43,0)</f>
        <v>11.007894100649985</v>
      </c>
      <c r="G90" s="18"/>
      <c r="H90" s="12" t="s">
        <v>13</v>
      </c>
      <c r="I90" s="31">
        <f>IF(L43&gt;0,I89/L43,0)</f>
        <v>7.8691727788472638</v>
      </c>
      <c r="J90" s="31">
        <f>IF(M43&gt;0,J89/M43,0)</f>
        <v>11.465142033404399</v>
      </c>
      <c r="K90" s="31">
        <f>IF(N43&gt;0,K89/N43,0)</f>
        <v>18.711387470303642</v>
      </c>
      <c r="L90" s="31">
        <f>IF(O43&gt;0,L89/O43,0)</f>
        <v>0</v>
      </c>
      <c r="M90" s="31">
        <f>IF(P43&gt;0,M89/P43,0)</f>
        <v>8.0465708001285865</v>
      </c>
      <c r="N90" s="9"/>
      <c r="O90" s="9"/>
      <c r="P90" s="9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"/>
      <c r="O93" s="9"/>
      <c r="P93" s="9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"/>
      <c r="O94" s="9"/>
      <c r="P94" s="9"/>
    </row>
    <row r="95" spans="1:16" ht="12.75" customHeight="1">
      <c r="A95" s="3" t="s">
        <v>14</v>
      </c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7"/>
      <c r="N95" s="9"/>
      <c r="O95" s="9"/>
      <c r="P95" s="9"/>
    </row>
    <row r="96" spans="1:16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7"/>
      <c r="N96" s="9"/>
      <c r="O96" s="9"/>
      <c r="P96" s="9"/>
    </row>
    <row r="97" spans="1:16">
      <c r="A97" s="32"/>
      <c r="B97" s="32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"/>
      <c r="O97" s="9"/>
      <c r="P97" s="9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"/>
      <c r="O98" s="9"/>
      <c r="P98" s="9"/>
    </row>
    <row r="99" spans="1:16">
      <c r="A99" s="2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7"/>
      <c r="G99" s="7"/>
      <c r="H99" s="7"/>
      <c r="I99" s="7"/>
      <c r="J99" s="7"/>
      <c r="K99" s="7"/>
      <c r="L99" s="7"/>
      <c r="M99" s="7"/>
      <c r="N99" s="9"/>
      <c r="O99" s="9"/>
      <c r="P99" s="9"/>
    </row>
    <row r="100" spans="1:16">
      <c r="A100" s="2"/>
      <c r="B100" s="2"/>
      <c r="C100" s="2"/>
      <c r="D100" s="2"/>
      <c r="E100" s="1"/>
      <c r="F100" s="7"/>
      <c r="G100" s="7"/>
      <c r="H100" s="7"/>
      <c r="I100" s="7"/>
      <c r="J100" s="7"/>
      <c r="K100" s="7"/>
      <c r="L100" s="7"/>
      <c r="M100" s="7"/>
      <c r="N100" s="9"/>
      <c r="O100" s="9"/>
      <c r="P100" s="9"/>
    </row>
    <row r="101" spans="1:16">
      <c r="A101" s="7"/>
      <c r="B101" s="11"/>
      <c r="C101" s="11"/>
      <c r="D101" s="11"/>
      <c r="E101" s="7"/>
      <c r="F101" s="7"/>
      <c r="G101" s="7"/>
      <c r="H101" s="7"/>
      <c r="I101" s="7"/>
      <c r="J101" s="7"/>
      <c r="K101" s="7"/>
      <c r="L101" s="7"/>
      <c r="M101" s="7"/>
      <c r="N101" s="9"/>
      <c r="O101" s="9"/>
      <c r="P101" s="9"/>
    </row>
    <row r="102" spans="1:16">
      <c r="A102" s="33">
        <v>0</v>
      </c>
      <c r="B102" s="34">
        <f>L$43</f>
        <v>1132767.4965971562</v>
      </c>
      <c r="C102" s="35">
        <f>$B$90</f>
        <v>10.943620788811774</v>
      </c>
      <c r="D102" s="35">
        <f>$I$90</f>
        <v>7.8691727788472638</v>
      </c>
      <c r="E102" s="34">
        <f>B102*D102</f>
        <v>8913943.1489853021</v>
      </c>
      <c r="F102" s="7"/>
      <c r="G102" s="7"/>
      <c r="H102" s="7"/>
      <c r="I102" s="7"/>
      <c r="J102" s="7"/>
      <c r="K102" s="7"/>
      <c r="L102" s="7"/>
      <c r="M102" s="7"/>
      <c r="N102" s="9"/>
      <c r="O102" s="9"/>
      <c r="P102" s="9"/>
    </row>
    <row r="103" spans="1:16">
      <c r="A103" s="33">
        <v>1</v>
      </c>
      <c r="B103" s="34">
        <f>M$43</f>
        <v>58680.465714319209</v>
      </c>
      <c r="C103" s="35">
        <f>$C$90</f>
        <v>12.246826342283963</v>
      </c>
      <c r="D103" s="35">
        <f>$J$90</f>
        <v>11.465142033404399</v>
      </c>
      <c r="E103" s="34">
        <f>B103*D103</f>
        <v>672779.87400098692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9"/>
    </row>
    <row r="104" spans="1:16">
      <c r="A104" s="33">
        <v>2</v>
      </c>
      <c r="B104" s="34">
        <f>N$43</f>
        <v>32.570688524590167</v>
      </c>
      <c r="C104" s="35">
        <f>$D$90</f>
        <v>14.25</v>
      </c>
      <c r="D104" s="35">
        <f>$K$90</f>
        <v>18.711387470303642</v>
      </c>
      <c r="E104" s="34">
        <f>B104*D104</f>
        <v>609.44277315817908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9"/>
    </row>
    <row r="105" spans="1:16">
      <c r="A105" s="33">
        <v>3</v>
      </c>
      <c r="B105" s="34">
        <f>O$43</f>
        <v>0</v>
      </c>
      <c r="C105" s="35">
        <f>$E$90</f>
        <v>0</v>
      </c>
      <c r="D105" s="35">
        <f>$L$90</f>
        <v>0</v>
      </c>
      <c r="E105" s="34">
        <f>B105*D105</f>
        <v>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9"/>
    </row>
    <row r="106" spans="1:16">
      <c r="A106" s="33" t="s">
        <v>7</v>
      </c>
      <c r="B106" s="34">
        <f>SUM(B102:B105)</f>
        <v>1191480.5329999998</v>
      </c>
      <c r="C106" s="35">
        <f>$F$90</f>
        <v>11.007894100649985</v>
      </c>
      <c r="D106" s="35">
        <f>$M$90</f>
        <v>8.0465708001285865</v>
      </c>
      <c r="E106" s="34">
        <f>SUM(E102:E105)</f>
        <v>9587332.4657594468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9"/>
    </row>
    <row r="107" spans="1:16">
      <c r="A107" s="33" t="s">
        <v>2</v>
      </c>
      <c r="B107" s="36">
        <f>$I$2</f>
        <v>9590320</v>
      </c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9"/>
    </row>
    <row r="108" spans="1:16" ht="22.5">
      <c r="A108" s="37" t="s">
        <v>20</v>
      </c>
      <c r="B108" s="34">
        <f>IF(E106&gt;0,$I$2/E106,"")</f>
        <v>1.0003116126671545</v>
      </c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9"/>
    </row>
  </sheetData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POL01</vt:lpstr>
      <vt:lpstr>POL02</vt:lpstr>
      <vt:lpstr>POL03</vt:lpstr>
      <vt:lpstr>POL04</vt:lpstr>
      <vt:lpstr>POL05</vt:lpstr>
      <vt:lpstr>POL06</vt:lpstr>
      <vt:lpstr>POL07</vt:lpstr>
      <vt:lpstr>POL08</vt:lpstr>
      <vt:lpstr>POL09</vt:lpstr>
      <vt:lpstr>POL10</vt:lpstr>
      <vt:lpstr>SPAIN</vt:lpstr>
      <vt:lpstr>PORTUGAL</vt:lpstr>
      <vt:lpstr>GULF OF CADIZ</vt:lpstr>
      <vt:lpstr>PLANTILLA ALK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dc:description/>
  <cp:lastModifiedBy>Jorge Tornero</cp:lastModifiedBy>
  <cp:revision>10</cp:revision>
  <dcterms:created xsi:type="dcterms:W3CDTF">2017-03-31T10:13:36Z</dcterms:created>
  <dcterms:modified xsi:type="dcterms:W3CDTF">2020-04-24T12:34:31Z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