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31.xml" ContentType="application/vnd.openxmlformats-officedocument.drawingml.chart+xml"/>
  <Override PartName="/xl/charts/chart30.xml" ContentType="application/vnd.openxmlformats-officedocument.drawingml.chart+xml"/>
  <Override PartName="/xl/charts/chart32.xml" ContentType="application/vnd.openxmlformats-officedocument.drawingml.chart+xml"/>
  <Override PartName="/xl/charts/chart26.xml" ContentType="application/vnd.openxmlformats-officedocument.drawingml.chart+xml"/>
  <Override PartName="/xl/charts/chart33.xml" ContentType="application/vnd.openxmlformats-officedocument.drawingml.chart+xml"/>
  <Override PartName="/xl/charts/chart27.xml" ContentType="application/vnd.openxmlformats-officedocument.drawingml.chart+xml"/>
  <Override PartName="/xl/charts/chart34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ALKs_FINAL" sheetId="1" state="visible" r:id="rId2"/>
    <sheet name="AbundanceBiomassANE_FINAL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<sst xmlns="http://schemas.openxmlformats.org/spreadsheetml/2006/main" count="124" uniqueCount="26">
  <si>
    <t xml:space="preserve">Species</t>
  </si>
  <si>
    <t xml:space="preserve">ANE</t>
  </si>
  <si>
    <t xml:space="preserve">Area</t>
  </si>
  <si>
    <t xml:space="preserve">OCN (IXaCN)</t>
  </si>
  <si>
    <t xml:space="preserve">CAD (IXaS)</t>
  </si>
  <si>
    <t xml:space="preserve">OCN+CAD (IXaCN+IXaS)</t>
  </si>
  <si>
    <t xml:space="preserve">Survey</t>
  </si>
  <si>
    <t xml:space="preserve">PELAGO16</t>
  </si>
  <si>
    <t xml:space="preserve">Length Class</t>
  </si>
  <si>
    <t xml:space="preserve">AGE GROUP</t>
  </si>
  <si>
    <t xml:space="preserve">TOTAL</t>
  </si>
  <si>
    <t xml:space="preserve">ALK</t>
  </si>
  <si>
    <t xml:space="preserve">%</t>
  </si>
  <si>
    <t xml:space="preserve">Abundance inds</t>
  </si>
  <si>
    <t xml:space="preserve">Biomass (Tonnes)</t>
  </si>
  <si>
    <t xml:space="preserve">L</t>
  </si>
  <si>
    <t xml:space="preserve">mil</t>
  </si>
  <si>
    <t xml:space="preserve">ton</t>
  </si>
  <si>
    <t xml:space="preserve">milhoes</t>
  </si>
  <si>
    <t xml:space="preserve">L_CLASS</t>
  </si>
  <si>
    <t xml:space="preserve">Age Group</t>
  </si>
  <si>
    <t xml:space="preserve">Total</t>
  </si>
  <si>
    <t xml:space="preserve">Lmed (cm)</t>
  </si>
  <si>
    <t xml:space="preserve">wmed</t>
  </si>
  <si>
    <t xml:space="preserve">TOTAL (IXaCN+CAD_IXaS)</t>
  </si>
  <si>
    <t xml:space="preserve">Abundance (Millions)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</si>
</sst>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"/>
    <numFmt numFmtId="166" formatCode="0.00"/>
    <numFmt numFmtId="167" formatCode="_-* #,##0.00\ _€_-;\-* #,##0.00\ _€_-;_-* \-??\ _€_-;_-@_-"/>
    <numFmt numFmtId="168" formatCode="_-* #,##0.0\ _€_-;\-* #,##0.0\ _€_-;_-* \-??\ _€_-;_-@_-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20"/>
      <color rgb="FF000000"/>
      <name val="Calibri"/>
      <family val="2"/>
      <charset val="1"/>
    </font>
    <font>
      <sz val="10"/>
      <name val="Arial"/>
      <family val="2"/>
    </font>
    <font>
      <b val="true"/>
      <sz val="10"/>
      <color rgb="FF595959"/>
      <name val="Calibri"/>
      <family val="2"/>
    </font>
    <font>
      <b val="true"/>
      <sz val="10.5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EEBF7"/>
        <bgColor rgb="FFEDEDED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center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0" fillId="0" borderId="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4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7C7C7C"/>
      <rgbColor rgb="FF8497B0"/>
      <rgbColor rgb="FF993366"/>
      <rgbColor rgb="FFEDEDED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B8B8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AbundanceBiomassANE_FINAL!$AD$3:$AF$3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rgbClr val="8497b0"/>
            </a:solidFill>
            <a:ln>
              <a:solidFill>
                <a:srgbClr val="adb9ca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AbundanceBiomassANE_FINAL!$AD$4:$AF$4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AbundanceBiomassANE_FINAL!$AD$27:$AF$27</c:f>
              <c:numCache>
                <c:formatCode>General</c:formatCode>
                <c:ptCount val="3"/>
                <c:pt idx="0">
                  <c:v>1888067.99318818</c:v>
                </c:pt>
                <c:pt idx="1">
                  <c:v>1179356.48083779</c:v>
                </c:pt>
                <c:pt idx="2">
                  <c:v>130591.525974026</c:v>
                </c:pt>
              </c:numCache>
            </c:numRef>
          </c:val>
        </c:ser>
        <c:gapWidth val="219"/>
        <c:overlap val="0"/>
        <c:axId val="36639548"/>
        <c:axId val="84059847"/>
      </c:barChart>
      <c:catAx>
        <c:axId val="3663954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4059847"/>
        <c:crosses val="autoZero"/>
        <c:auto val="1"/>
        <c:lblAlgn val="ctr"/>
        <c:lblOffset val="100"/>
      </c:catAx>
      <c:valAx>
        <c:axId val="84059847"/>
        <c:scaling>
          <c:orientation val="minMax"/>
          <c:max val="1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Abundance (millions)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639548"/>
        <c:crossesAt val="0"/>
        <c:crossBetween val="midCat"/>
      </c:valAx>
      <c:spPr>
        <a:solidFill>
          <a:srgbClr val="deebf7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AbundanceBiomassANE_FINAL!$AJ$3:$AL$3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rgbClr val="7c7c7c"/>
            </a:solidFill>
            <a:ln>
              <a:solidFill>
                <a:srgbClr val="7c7c7c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AbundanceBiomassANE_FINAL!$AJ$4:$AL$4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AbundanceBiomassANE_FINAL!$AJ$27:$AL$27</c:f>
              <c:numCache>
                <c:formatCode>General</c:formatCode>
                <c:ptCount val="3"/>
                <c:pt idx="0">
                  <c:v>21735.5184046346</c:v>
                </c:pt>
                <c:pt idx="1">
                  <c:v>14606.7470174433</c:v>
                </c:pt>
                <c:pt idx="2">
                  <c:v>1959.73457792208</c:v>
                </c:pt>
              </c:numCache>
            </c:numRef>
          </c:val>
        </c:ser>
        <c:gapWidth val="219"/>
        <c:overlap val="0"/>
        <c:axId val="16815617"/>
        <c:axId val="3601743"/>
      </c:barChart>
      <c:catAx>
        <c:axId val="1681561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01743"/>
        <c:crosses val="autoZero"/>
        <c:auto val="1"/>
        <c:lblAlgn val="ctr"/>
        <c:lblOffset val="100"/>
      </c:catAx>
      <c:valAx>
        <c:axId val="3601743"/>
        <c:scaling>
          <c:orientation val="minMax"/>
          <c:max val="9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Biomass (tonnes)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16815617"/>
        <c:crossesAt val="0"/>
        <c:crossBetween val="midCat"/>
      </c:valAx>
      <c:spPr>
        <a:solidFill>
          <a:srgbClr val="ededed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AbundanceBiomassANE_FINAL!$AD$66:$AF$66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rgbClr val="8497b0"/>
            </a:solidFill>
            <a:ln>
              <a:solidFill>
                <a:srgbClr val="adb9ca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AbundanceBiomassANE_FINAL!$AD$67:$AF$67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AbundanceBiomassANE_FINAL!$AD$90:$AF$90</c:f>
              <c:numCache>
                <c:formatCode>General</c:formatCode>
                <c:ptCount val="3"/>
                <c:pt idx="0">
                  <c:v>9709614.71413829</c:v>
                </c:pt>
                <c:pt idx="1">
                  <c:v>98362.4721362229</c:v>
                </c:pt>
                <c:pt idx="2">
                  <c:v>2870.8137254902</c:v>
                </c:pt>
              </c:numCache>
            </c:numRef>
          </c:val>
        </c:ser>
        <c:gapWidth val="219"/>
        <c:overlap val="0"/>
        <c:axId val="81148665"/>
        <c:axId val="62078737"/>
      </c:barChart>
      <c:catAx>
        <c:axId val="8114866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2078737"/>
        <c:crosses val="autoZero"/>
        <c:auto val="1"/>
        <c:lblAlgn val="ctr"/>
        <c:lblOffset val="100"/>
      </c:catAx>
      <c:valAx>
        <c:axId val="62078737"/>
        <c:scaling>
          <c:orientation val="minMax"/>
          <c:max val="12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Abundnce (millions)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148665"/>
        <c:crossesAt val="0"/>
        <c:crossBetween val="midCat"/>
      </c:valAx>
      <c:spPr>
        <a:solidFill>
          <a:srgbClr val="deebf7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AbundanceBiomassANE_FINAL!$AJ$66:$AL$66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rgbClr val="7c7c7c"/>
            </a:solidFill>
            <a:ln>
              <a:solidFill>
                <a:srgbClr val="7c7c7c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AbundanceBiomassANE_FINAL!$AJ$67:$AL$67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AbundanceBiomassANE_FINAL!$AJ$90:$AL$90</c:f>
              <c:numCache>
                <c:formatCode>General</c:formatCode>
                <c:ptCount val="3"/>
                <c:pt idx="0">
                  <c:v>64028.8369453044</c:v>
                </c:pt>
                <c:pt idx="1">
                  <c:v>1274.1826625387</c:v>
                </c:pt>
                <c:pt idx="2">
                  <c:v>41.9803921568628</c:v>
                </c:pt>
              </c:numCache>
            </c:numRef>
          </c:val>
        </c:ser>
        <c:gapWidth val="219"/>
        <c:overlap val="0"/>
        <c:axId val="44635894"/>
        <c:axId val="54782762"/>
      </c:barChart>
      <c:catAx>
        <c:axId val="44635894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782762"/>
        <c:crosses val="autoZero"/>
        <c:auto val="1"/>
        <c:lblAlgn val="ctr"/>
        <c:lblOffset val="100"/>
      </c:catAx>
      <c:valAx>
        <c:axId val="54782762"/>
        <c:scaling>
          <c:orientation val="minMax"/>
          <c:max val="900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Biomass (tonnes)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4635894"/>
        <c:crossesAt val="0"/>
        <c:crossBetween val="midCat"/>
      </c:valAx>
      <c:spPr>
        <a:solidFill>
          <a:srgbClr val="ededed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AbundanceBiomassANE_FINAL!$AD$129:$AF$129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rgbClr val="8497b0"/>
            </a:solidFill>
            <a:ln>
              <a:solidFill>
                <a:srgbClr val="adb9ca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AbundanceBiomassANE_FINAL!$AD$130:$AF$130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AbundanceBiomassANE_FINAL!$AD$153:$AF$153</c:f>
              <c:numCache>
                <c:formatCode>General</c:formatCode>
                <c:ptCount val="3"/>
                <c:pt idx="0">
                  <c:v>10996.1298627273</c:v>
                </c:pt>
                <c:pt idx="1">
                  <c:v>1862.85147818182</c:v>
                </c:pt>
                <c:pt idx="2">
                  <c:v>149.882659090909</c:v>
                </c:pt>
              </c:numCache>
            </c:numRef>
          </c:val>
        </c:ser>
        <c:gapWidth val="219"/>
        <c:overlap val="0"/>
        <c:axId val="99520355"/>
        <c:axId val="21910786"/>
      </c:barChart>
      <c:catAx>
        <c:axId val="99520355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1910786"/>
        <c:crosses val="autoZero"/>
        <c:auto val="1"/>
        <c:lblAlgn val="ctr"/>
        <c:lblOffset val="100"/>
      </c:catAx>
      <c:valAx>
        <c:axId val="2191078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Abundance (millions)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9520355"/>
        <c:crossesAt val="0"/>
        <c:crossBetween val="midCat"/>
      </c:valAx>
      <c:spPr>
        <a:solidFill>
          <a:srgbClr val="deebf7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tx>
            <c:strRef>
              <c:f>AbundanceBiomassANE_FINAL!$AJ$129:$AL$129</c:f>
              <c:strCache>
                <c:ptCount val="1"/>
                <c:pt idx="0">
                  <c:v>Age Group</c:v>
                </c:pt>
              </c:strCache>
            </c:strRef>
          </c:tx>
          <c:spPr>
            <a:solidFill>
              <a:srgbClr val="7c7c7c"/>
            </a:solidFill>
            <a:ln>
              <a:solidFill>
                <a:srgbClr val="7c7c7c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AbundanceBiomassANE_FINAL!$AJ$130:$AL$130</c:f>
              <c:strCache>
                <c:ptCount val="3"/>
                <c:pt idx="0">
                  <c:v>1</c:v>
                </c:pt>
                <c:pt idx="1">
                  <c:v>2</c:v>
                </c:pt>
                <c:pt idx="2">
                  <c:v>3</c:v>
                </c:pt>
              </c:strCache>
            </c:strRef>
          </c:cat>
          <c:val>
            <c:numRef>
              <c:f>AbundanceBiomassANE_FINAL!$AJ$153:$AL$153</c:f>
              <c:numCache>
                <c:formatCode>General</c:formatCode>
                <c:ptCount val="3"/>
                <c:pt idx="0">
                  <c:v>79607.382002635</c:v>
                </c:pt>
                <c:pt idx="1">
                  <c:v>21789.1588405797</c:v>
                </c:pt>
                <c:pt idx="2">
                  <c:v>2250.45915678524</c:v>
                </c:pt>
              </c:numCache>
            </c:numRef>
          </c:val>
        </c:ser>
        <c:gapWidth val="219"/>
        <c:overlap val="0"/>
        <c:axId val="69292223"/>
        <c:axId val="79767894"/>
      </c:barChart>
      <c:catAx>
        <c:axId val="6929222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Age Group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79767894"/>
        <c:crosses val="autoZero"/>
        <c:auto val="1"/>
        <c:lblAlgn val="ctr"/>
        <c:lblOffset val="100"/>
      </c:catAx>
      <c:valAx>
        <c:axId val="7976789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00" spc="-1" strike="noStrike">
                    <a:solidFill>
                      <a:srgbClr val="595959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Biomass (Tonnes)</a:t>
                </a:r>
              </a:p>
            </c:rich>
          </c:tx>
          <c:overlay val="0"/>
        </c:title>
        <c:numFmt formatCode="0.0" sourceLinked="1"/>
        <c:majorTickMark val="none"/>
        <c:minorTickMark val="none"/>
        <c:tickLblPos val="nextTo"/>
        <c:spPr>
          <a:ln w="6480">
            <a:solidFill>
              <a:srgbClr val="000000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9292223"/>
        <c:crossesAt val="0"/>
        <c:crossBetween val="midCat"/>
      </c:valAx>
      <c:spPr>
        <a:solidFill>
          <a:srgbClr val="ededed"/>
        </a:solidFill>
        <a:ln>
          <a:noFill/>
        </a:ln>
      </c:spPr>
    </c:plotArea>
    <c:plotVisOnly val="1"/>
    <c:dispBlanksAs val="zero"/>
  </c:chart>
  <c:spPr>
    <a:solidFill>
      <a:srgbClr val="ffffff"/>
    </a:solidFill>
    <a:ln w="9360">
      <a:solidFill>
        <a:srgbClr val="000000"/>
      </a:solidFill>
      <a:round/>
    </a:ln>
  </c:spPr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AbundanceBiomassANE_FINAL!$A$6:$A$27</c:f>
              <c:strCache>
                <c:ptCount val="22"/>
                <c:pt idx="0">
                  <c:v>6</c:v>
                </c:pt>
                <c:pt idx="1">
                  <c:v>6,5</c:v>
                </c:pt>
                <c:pt idx="2">
                  <c:v>7</c:v>
                </c:pt>
                <c:pt idx="3">
                  <c:v>7,5</c:v>
                </c:pt>
                <c:pt idx="4">
                  <c:v>8</c:v>
                </c:pt>
                <c:pt idx="5">
                  <c:v>8,5</c:v>
                </c:pt>
                <c:pt idx="6">
                  <c:v>9</c:v>
                </c:pt>
                <c:pt idx="7">
                  <c:v>9,5</c:v>
                </c:pt>
                <c:pt idx="8">
                  <c:v>10</c:v>
                </c:pt>
                <c:pt idx="9">
                  <c:v>10,5</c:v>
                </c:pt>
                <c:pt idx="10">
                  <c:v>11</c:v>
                </c:pt>
                <c:pt idx="11">
                  <c:v>11,5</c:v>
                </c:pt>
                <c:pt idx="12">
                  <c:v>12</c:v>
                </c:pt>
                <c:pt idx="13">
                  <c:v>12,5</c:v>
                </c:pt>
                <c:pt idx="14">
                  <c:v>13</c:v>
                </c:pt>
                <c:pt idx="15">
                  <c:v>13,5</c:v>
                </c:pt>
                <c:pt idx="16">
                  <c:v>14</c:v>
                </c:pt>
                <c:pt idx="17">
                  <c:v>14,5</c:v>
                </c:pt>
                <c:pt idx="18">
                  <c:v>15</c:v>
                </c:pt>
                <c:pt idx="19">
                  <c:v>15,5</c:v>
                </c:pt>
                <c:pt idx="20">
                  <c:v>16</c:v>
                </c:pt>
                <c:pt idx="21">
                  <c:v>16,5</c:v>
                </c:pt>
              </c:strCache>
            </c:strRef>
          </c:cat>
          <c:val>
            <c:numRef>
              <c:f>AbundanceBiomassANE_FINAL!$D$6:$D$27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4.94</c:v>
                </c:pt>
                <c:pt idx="9">
                  <c:v>69.919</c:v>
                </c:pt>
                <c:pt idx="10">
                  <c:v>191.508</c:v>
                </c:pt>
                <c:pt idx="11">
                  <c:v>251.457</c:v>
                </c:pt>
                <c:pt idx="12">
                  <c:v>386.549</c:v>
                </c:pt>
                <c:pt idx="13">
                  <c:v>839.023</c:v>
                </c:pt>
                <c:pt idx="14">
                  <c:v>846.2</c:v>
                </c:pt>
                <c:pt idx="15">
                  <c:v>364.334</c:v>
                </c:pt>
                <c:pt idx="16">
                  <c:v>200.963</c:v>
                </c:pt>
                <c:pt idx="17">
                  <c:v>21.935</c:v>
                </c:pt>
                <c:pt idx="18">
                  <c:v>19.695</c:v>
                </c:pt>
                <c:pt idx="19">
                  <c:v>1.493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gapWidth val="50"/>
        <c:overlap val="0"/>
        <c:axId val="26594937"/>
        <c:axId val="43927188"/>
      </c:barChart>
      <c:catAx>
        <c:axId val="2659493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Length class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43927188"/>
        <c:crosses val="autoZero"/>
        <c:auto val="1"/>
        <c:lblAlgn val="ctr"/>
        <c:lblOffset val="100"/>
      </c:catAx>
      <c:valAx>
        <c:axId val="43927188"/>
        <c:scaling>
          <c:orientation val="minMax"/>
          <c:max val="220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Millions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6594937"/>
        <c:crossesAt val="0"/>
        <c:crossBetween val="midCat"/>
        <c:majorUnit val="200"/>
      </c:valAx>
      <c:spPr>
        <a:noFill/>
        <a:ln w="25560"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AbundanceBiomassANE_FINAL!$A$69:$A$90</c:f>
              <c:strCache>
                <c:ptCount val="22"/>
                <c:pt idx="0">
                  <c:v>6</c:v>
                </c:pt>
                <c:pt idx="1">
                  <c:v>6,5</c:v>
                </c:pt>
                <c:pt idx="2">
                  <c:v>7</c:v>
                </c:pt>
                <c:pt idx="3">
                  <c:v>7,5</c:v>
                </c:pt>
                <c:pt idx="4">
                  <c:v>8</c:v>
                </c:pt>
                <c:pt idx="5">
                  <c:v>8,5</c:v>
                </c:pt>
                <c:pt idx="6">
                  <c:v>9</c:v>
                </c:pt>
                <c:pt idx="7">
                  <c:v>9,5</c:v>
                </c:pt>
                <c:pt idx="8">
                  <c:v>10</c:v>
                </c:pt>
                <c:pt idx="9">
                  <c:v>10,5</c:v>
                </c:pt>
                <c:pt idx="10">
                  <c:v>11</c:v>
                </c:pt>
                <c:pt idx="11">
                  <c:v>11,5</c:v>
                </c:pt>
                <c:pt idx="12">
                  <c:v>12</c:v>
                </c:pt>
                <c:pt idx="13">
                  <c:v>12,5</c:v>
                </c:pt>
                <c:pt idx="14">
                  <c:v>13</c:v>
                </c:pt>
                <c:pt idx="15">
                  <c:v>13,5</c:v>
                </c:pt>
                <c:pt idx="16">
                  <c:v>14</c:v>
                </c:pt>
                <c:pt idx="17">
                  <c:v>14,5</c:v>
                </c:pt>
                <c:pt idx="18">
                  <c:v>15</c:v>
                </c:pt>
                <c:pt idx="19">
                  <c:v>15,5</c:v>
                </c:pt>
                <c:pt idx="20">
                  <c:v>16</c:v>
                </c:pt>
                <c:pt idx="21">
                  <c:v>16,5</c:v>
                </c:pt>
              </c:strCache>
            </c:strRef>
          </c:cat>
          <c:val>
            <c:numRef>
              <c:f>AbundanceBiomassANE_FINAL!$D$69:$D$90</c:f>
              <c:numCache>
                <c:formatCode>General</c:formatCode>
                <c:ptCount val="22"/>
                <c:pt idx="0">
                  <c:v>29.09</c:v>
                </c:pt>
                <c:pt idx="1">
                  <c:v>219.142</c:v>
                </c:pt>
                <c:pt idx="2">
                  <c:v>321.925</c:v>
                </c:pt>
                <c:pt idx="3">
                  <c:v>581.792</c:v>
                </c:pt>
                <c:pt idx="4">
                  <c:v>507.613</c:v>
                </c:pt>
                <c:pt idx="5">
                  <c:v>595.852</c:v>
                </c:pt>
                <c:pt idx="6">
                  <c:v>1035.104</c:v>
                </c:pt>
                <c:pt idx="7">
                  <c:v>780.278</c:v>
                </c:pt>
                <c:pt idx="8">
                  <c:v>711.319</c:v>
                </c:pt>
                <c:pt idx="9">
                  <c:v>793.083</c:v>
                </c:pt>
                <c:pt idx="10">
                  <c:v>1457.893</c:v>
                </c:pt>
                <c:pt idx="11">
                  <c:v>1832.686</c:v>
                </c:pt>
                <c:pt idx="12">
                  <c:v>698.817</c:v>
                </c:pt>
                <c:pt idx="13">
                  <c:v>201.093</c:v>
                </c:pt>
                <c:pt idx="14">
                  <c:v>43.174</c:v>
                </c:pt>
                <c:pt idx="15">
                  <c:v>1.987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gapWidth val="50"/>
        <c:overlap val="0"/>
        <c:axId val="54350789"/>
        <c:axId val="59145006"/>
      </c:barChart>
      <c:catAx>
        <c:axId val="54350789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Length class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145006"/>
        <c:crosses val="autoZero"/>
        <c:auto val="1"/>
        <c:lblAlgn val="ctr"/>
        <c:lblOffset val="100"/>
      </c:catAx>
      <c:valAx>
        <c:axId val="59145006"/>
        <c:scaling>
          <c:orientation val="minMax"/>
          <c:max val="2200"/>
          <c:min val="0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Millions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4350789"/>
        <c:crossesAt val="0"/>
        <c:crossBetween val="midCat"/>
        <c:majorUnit val="200"/>
      </c:valAx>
      <c:spPr>
        <a:noFill/>
        <a:ln w="25560">
          <a:noFill/>
        </a:ln>
      </c:spPr>
    </c:plotArea>
    <c:plotVisOnly val="1"/>
    <c:dispBlanksAs val="zero"/>
  </c:chart>
  <c:spPr>
    <a:noFill/>
    <a:ln>
      <a:noFill/>
    </a:ln>
  </c:spPr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0000"/>
            </a:solidFill>
            <a:ln>
              <a:solidFill>
                <a:srgbClr val="000000"/>
              </a:solidFill>
            </a:ln>
          </c:spPr>
          <c:invertIfNegative val="0"/>
          <c:dPt>
            <c:idx val="0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3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5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8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9"/>
            <c:spPr>
              <a:solidFill>
                <a:srgbClr val="ff950e"/>
              </a:solidFill>
              <a:ln w="6029941680">
                <a:noFill/>
              </a:ln>
            </c:spPr>
          </c:dPt>
          <c:dPt>
            <c:idx val="10"/>
            <c:spPr>
              <a:solidFill>
                <a:srgbClr val="c5000b">
                  <a:alpha val="-25601112"/>
                </a:srgbClr>
              </a:solidFill>
              <a:ln w="4647817080">
                <a:noFill/>
              </a:ln>
            </c:spPr>
          </c:dPt>
          <c:dPt>
            <c:idx val="11"/>
            <c:spPr>
              <a:solidFill>
                <a:srgbClr val="0084d1">
                  <a:alpha val="-33901000"/>
                </a:srgbClr>
              </a:solidFill>
              <a:ln w="12240360">
                <a:noFill/>
              </a:ln>
            </c:spPr>
          </c:dPt>
          <c:dPt>
            <c:idx val="12"/>
            <c:spPr>
              <a:solidFill>
                <a:srgbClr val="004586">
                  <a:alpha val="-17698000"/>
                </a:srgbClr>
              </a:solidFill>
              <a:ln w="6407280"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 w="6022292400"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 w="6035662080">
                <a:noFill/>
              </a:ln>
            </c:spPr>
          </c:dPt>
          <c:dPt>
            <c:idx val="15"/>
            <c:spPr>
              <a:solidFill>
                <a:srgbClr val="579d1c">
                  <a:alpha val="-1446784704"/>
                </a:srgbClr>
              </a:solidFill>
              <a:ln w="2067066720">
                <a:noFill/>
              </a:ln>
            </c:spPr>
          </c:dPt>
          <c:dPt>
            <c:idx val="16"/>
            <c:spPr>
              <a:solidFill>
                <a:srgbClr val="7e0021"/>
              </a:solidFill>
              <a:ln w="2972724840">
                <a:noFill/>
              </a:ln>
            </c:spPr>
          </c:dPt>
          <c:dPt>
            <c:idx val="17"/>
            <c:spPr>
              <a:solidFill>
                <a:srgbClr val="83caff">
                  <a:alpha val="-47148408"/>
                </a:srgbClr>
              </a:solidFill>
              <a:ln w="3109385880">
                <a:noFill/>
              </a:ln>
            </c:spPr>
          </c:dPt>
          <c:dPt>
            <c:idx val="18"/>
            <c:spPr>
              <a:solidFill>
                <a:srgbClr val="314004"/>
              </a:solidFill>
              <a:ln w="1161954720">
                <a:noFill/>
              </a:ln>
            </c:spPr>
          </c:dPt>
          <c:dPt>
            <c:idx val="19"/>
            <c:spPr>
              <a:solidFill>
                <a:srgbClr val="aecf00"/>
              </a:solidFill>
              <a:ln w="4124252160">
                <a:noFill/>
              </a:ln>
            </c:spPr>
          </c:dPt>
          <c:dPt>
            <c:idx val="20"/>
            <c:spPr>
              <a:solidFill>
                <a:srgbClr val="4b1f6f">
                  <a:alpha val="-628179704"/>
                </a:srgbClr>
              </a:solidFill>
              <a:ln w="1772368920">
                <a:noFill/>
              </a:ln>
            </c:spPr>
          </c:dPt>
          <c:dPt>
            <c:idx val="21"/>
            <c:spPr>
              <a:solidFill>
                <a:srgbClr val="ff950e"/>
              </a:solidFill>
              <a:ln w="6029941680">
                <a:noFill/>
              </a:ln>
            </c:spPr>
          </c:dPt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AbundanceBiomassANE_FINAL!$A$132:$A$153</c:f>
              <c:strCache>
                <c:ptCount val="22"/>
                <c:pt idx="0">
                  <c:v>6</c:v>
                </c:pt>
                <c:pt idx="1">
                  <c:v>6,5</c:v>
                </c:pt>
                <c:pt idx="2">
                  <c:v>7</c:v>
                </c:pt>
                <c:pt idx="3">
                  <c:v>7,5</c:v>
                </c:pt>
                <c:pt idx="4">
                  <c:v>8</c:v>
                </c:pt>
                <c:pt idx="5">
                  <c:v>8,5</c:v>
                </c:pt>
                <c:pt idx="6">
                  <c:v>9</c:v>
                </c:pt>
                <c:pt idx="7">
                  <c:v>9,5</c:v>
                </c:pt>
                <c:pt idx="8">
                  <c:v>10</c:v>
                </c:pt>
                <c:pt idx="9">
                  <c:v>10,5</c:v>
                </c:pt>
                <c:pt idx="10">
                  <c:v>11</c:v>
                </c:pt>
                <c:pt idx="11">
                  <c:v>11,5</c:v>
                </c:pt>
                <c:pt idx="12">
                  <c:v>12</c:v>
                </c:pt>
                <c:pt idx="13">
                  <c:v>12,5</c:v>
                </c:pt>
                <c:pt idx="14">
                  <c:v>13</c:v>
                </c:pt>
                <c:pt idx="15">
                  <c:v>13,5</c:v>
                </c:pt>
                <c:pt idx="16">
                  <c:v>14</c:v>
                </c:pt>
                <c:pt idx="17">
                  <c:v>14,5</c:v>
                </c:pt>
                <c:pt idx="18">
                  <c:v>15</c:v>
                </c:pt>
                <c:pt idx="19">
                  <c:v>15,5</c:v>
                </c:pt>
                <c:pt idx="20">
                  <c:v>16</c:v>
                </c:pt>
                <c:pt idx="21">
                  <c:v>16,5</c:v>
                </c:pt>
              </c:strCache>
            </c:strRef>
          </c:cat>
          <c:val>
            <c:numRef>
              <c:f>AbundanceBiomassANE_FINAL!$D$132:$D$153</c:f>
              <c:numCache>
                <c:formatCode>General</c:formatCode>
                <c:ptCount val="22"/>
                <c:pt idx="0">
                  <c:v>29.09</c:v>
                </c:pt>
                <c:pt idx="1">
                  <c:v>219.142</c:v>
                </c:pt>
                <c:pt idx="2">
                  <c:v>321.925</c:v>
                </c:pt>
                <c:pt idx="3">
                  <c:v>581.792</c:v>
                </c:pt>
                <c:pt idx="4">
                  <c:v>507.613</c:v>
                </c:pt>
                <c:pt idx="5">
                  <c:v>595.852</c:v>
                </c:pt>
                <c:pt idx="6">
                  <c:v>1035.104</c:v>
                </c:pt>
                <c:pt idx="7">
                  <c:v>780.278</c:v>
                </c:pt>
                <c:pt idx="8">
                  <c:v>716.259</c:v>
                </c:pt>
                <c:pt idx="9">
                  <c:v>863.002</c:v>
                </c:pt>
                <c:pt idx="10">
                  <c:v>1649.401</c:v>
                </c:pt>
                <c:pt idx="11">
                  <c:v>2084.143</c:v>
                </c:pt>
                <c:pt idx="12">
                  <c:v>1085.366</c:v>
                </c:pt>
                <c:pt idx="13">
                  <c:v>1040.116</c:v>
                </c:pt>
                <c:pt idx="14">
                  <c:v>889.374</c:v>
                </c:pt>
                <c:pt idx="15">
                  <c:v>366.321</c:v>
                </c:pt>
                <c:pt idx="16">
                  <c:v>200.963</c:v>
                </c:pt>
                <c:pt idx="17">
                  <c:v>21.935</c:v>
                </c:pt>
                <c:pt idx="18">
                  <c:v>19.695</c:v>
                </c:pt>
                <c:pt idx="19">
                  <c:v>1.493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</c:ser>
        <c:gapWidth val="50"/>
        <c:overlap val="0"/>
        <c:axId val="81854712"/>
        <c:axId val="36857061"/>
      </c:barChart>
      <c:catAx>
        <c:axId val="818547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Length class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6857061"/>
        <c:crosses val="autoZero"/>
        <c:auto val="1"/>
        <c:lblAlgn val="ctr"/>
        <c:lblOffset val="100"/>
      </c:catAx>
      <c:valAx>
        <c:axId val="36857061"/>
        <c:scaling>
          <c:orientation val="minMax"/>
        </c:scaling>
        <c:delete val="0"/>
        <c:axPos val="l"/>
        <c:title>
          <c:tx>
            <c:rich>
              <a:bodyPr rot="-5400000"/>
              <a:lstStyle/>
              <a:p>
                <a:pPr>
                  <a:def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defRPr>
                </a:pPr>
                <a:r>
                  <a:rPr b="1" sz="1050" spc="-1" strike="noStrike">
                    <a:solidFill>
                      <a:srgbClr val="000000"/>
                    </a:solidFill>
                    <a:uFill>
                      <a:solidFill>
                        <a:srgbClr val="ffffff"/>
                      </a:solidFill>
                    </a:uFill>
                    <a:latin typeface="Calibri"/>
                  </a:rPr>
                  <a:t>Millions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 w="6480">
            <a:solidFill>
              <a:srgbClr val="8b8b8b"/>
            </a:solidFill>
            <a:round/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854712"/>
        <c:crossesAt val="0"/>
        <c:crossBetween val="midCat"/>
        <c:majorUnit val="200"/>
      </c:valAx>
      <c:spPr>
        <a:noFill/>
        <a:ln w="25560">
          <a:noFill/>
        </a:ln>
      </c:spPr>
    </c:plotArea>
    <c:plotVisOnly val="1"/>
    <c:dispBlanksAs val="zero"/>
  </c:chart>
  <c:spPr>
    <a:noFill/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6.xml"/><Relationship Id="rId2" Type="http://schemas.openxmlformats.org/officeDocument/2006/relationships/chart" Target="../charts/chart27.xml"/><Relationship Id="rId3" Type="http://schemas.openxmlformats.org/officeDocument/2006/relationships/chart" Target="../charts/chart28.xml"/><Relationship Id="rId4" Type="http://schemas.openxmlformats.org/officeDocument/2006/relationships/chart" Target="../charts/chart29.xml"/><Relationship Id="rId5" Type="http://schemas.openxmlformats.org/officeDocument/2006/relationships/chart" Target="../charts/chart30.xml"/><Relationship Id="rId6" Type="http://schemas.openxmlformats.org/officeDocument/2006/relationships/chart" Target="../charts/chart31.xml"/><Relationship Id="rId7" Type="http://schemas.openxmlformats.org/officeDocument/2006/relationships/chart" Target="../charts/chart32.xml"/><Relationship Id="rId8" Type="http://schemas.openxmlformats.org/officeDocument/2006/relationships/chart" Target="../charts/chart33.xml"/><Relationship Id="rId9" Type="http://schemas.openxmlformats.org/officeDocument/2006/relationships/chart" Target="../charts/chart3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15</xdr:col>
      <xdr:colOff>627120</xdr:colOff>
      <xdr:row>28</xdr:row>
      <xdr:rowOff>181440</xdr:rowOff>
    </xdr:from>
    <xdr:to>
      <xdr:col>23</xdr:col>
      <xdr:colOff>321480</xdr:colOff>
      <xdr:row>43</xdr:row>
      <xdr:rowOff>66600</xdr:rowOff>
    </xdr:to>
    <xdr:graphicFrame>
      <xdr:nvGraphicFramePr>
        <xdr:cNvPr id="0" name="Gráfico 17"/>
        <xdr:cNvGraphicFramePr/>
      </xdr:nvGraphicFramePr>
      <xdr:xfrm>
        <a:off x="11914200" y="5801040"/>
        <a:ext cx="571392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23</xdr:col>
      <xdr:colOff>512640</xdr:colOff>
      <xdr:row>28</xdr:row>
      <xdr:rowOff>181440</xdr:rowOff>
    </xdr:from>
    <xdr:to>
      <xdr:col>30</xdr:col>
      <xdr:colOff>359640</xdr:colOff>
      <xdr:row>43</xdr:row>
      <xdr:rowOff>66600</xdr:rowOff>
    </xdr:to>
    <xdr:graphicFrame>
      <xdr:nvGraphicFramePr>
        <xdr:cNvPr id="1" name="Gráfico 18"/>
        <xdr:cNvGraphicFramePr/>
      </xdr:nvGraphicFramePr>
      <xdr:xfrm>
        <a:off x="17819280" y="5801040"/>
        <a:ext cx="59907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16</xdr:col>
      <xdr:colOff>36360</xdr:colOff>
      <xdr:row>92</xdr:row>
      <xdr:rowOff>15480</xdr:rowOff>
    </xdr:from>
    <xdr:to>
      <xdr:col>23</xdr:col>
      <xdr:colOff>340560</xdr:colOff>
      <xdr:row>106</xdr:row>
      <xdr:rowOff>91440</xdr:rowOff>
    </xdr:to>
    <xdr:graphicFrame>
      <xdr:nvGraphicFramePr>
        <xdr:cNvPr id="2" name="Gráfico 23"/>
        <xdr:cNvGraphicFramePr/>
      </xdr:nvGraphicFramePr>
      <xdr:xfrm>
        <a:off x="12075840" y="18078480"/>
        <a:ext cx="55713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23</xdr:col>
      <xdr:colOff>531720</xdr:colOff>
      <xdr:row>92</xdr:row>
      <xdr:rowOff>15480</xdr:rowOff>
    </xdr:from>
    <xdr:to>
      <xdr:col>30</xdr:col>
      <xdr:colOff>378720</xdr:colOff>
      <xdr:row>106</xdr:row>
      <xdr:rowOff>91440</xdr:rowOff>
    </xdr:to>
    <xdr:graphicFrame>
      <xdr:nvGraphicFramePr>
        <xdr:cNvPr id="3" name="Gráfico 24"/>
        <xdr:cNvGraphicFramePr/>
      </xdr:nvGraphicFramePr>
      <xdr:xfrm>
        <a:off x="17838360" y="18078480"/>
        <a:ext cx="5990760" cy="27428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16</xdr:col>
      <xdr:colOff>36360</xdr:colOff>
      <xdr:row>154</xdr:row>
      <xdr:rowOff>187560</xdr:rowOff>
    </xdr:from>
    <xdr:to>
      <xdr:col>23</xdr:col>
      <xdr:colOff>340560</xdr:colOff>
      <xdr:row>169</xdr:row>
      <xdr:rowOff>72360</xdr:rowOff>
    </xdr:to>
    <xdr:graphicFrame>
      <xdr:nvGraphicFramePr>
        <xdr:cNvPr id="4" name="Gráfico 29"/>
        <xdr:cNvGraphicFramePr/>
      </xdr:nvGraphicFramePr>
      <xdr:xfrm>
        <a:off x="12075840" y="30347280"/>
        <a:ext cx="55713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23</xdr:col>
      <xdr:colOff>531720</xdr:colOff>
      <xdr:row>154</xdr:row>
      <xdr:rowOff>187560</xdr:rowOff>
    </xdr:from>
    <xdr:to>
      <xdr:col>30</xdr:col>
      <xdr:colOff>378720</xdr:colOff>
      <xdr:row>169</xdr:row>
      <xdr:rowOff>72360</xdr:rowOff>
    </xdr:to>
    <xdr:graphicFrame>
      <xdr:nvGraphicFramePr>
        <xdr:cNvPr id="5" name="Gráfico 30"/>
        <xdr:cNvGraphicFramePr/>
      </xdr:nvGraphicFramePr>
      <xdr:xfrm>
        <a:off x="17838360" y="30347280"/>
        <a:ext cx="599076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6</xdr:col>
      <xdr:colOff>27000</xdr:colOff>
      <xdr:row>2</xdr:row>
      <xdr:rowOff>181440</xdr:rowOff>
    </xdr:from>
    <xdr:to>
      <xdr:col>14</xdr:col>
      <xdr:colOff>626400</xdr:colOff>
      <xdr:row>19</xdr:row>
      <xdr:rowOff>171360</xdr:rowOff>
    </xdr:to>
    <xdr:graphicFrame>
      <xdr:nvGraphicFramePr>
        <xdr:cNvPr id="6" name="Gráfico 15"/>
        <xdr:cNvGraphicFramePr/>
      </xdr:nvGraphicFramePr>
      <xdr:xfrm>
        <a:off x="4541760" y="848160"/>
        <a:ext cx="6618960" cy="322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5</xdr:col>
      <xdr:colOff>227160</xdr:colOff>
      <xdr:row>65</xdr:row>
      <xdr:rowOff>110880</xdr:rowOff>
    </xdr:from>
    <xdr:to>
      <xdr:col>14</xdr:col>
      <xdr:colOff>217080</xdr:colOff>
      <xdr:row>82</xdr:row>
      <xdr:rowOff>119880</xdr:rowOff>
    </xdr:to>
    <xdr:graphicFrame>
      <xdr:nvGraphicFramePr>
        <xdr:cNvPr id="7" name="Gráfico 16"/>
        <xdr:cNvGraphicFramePr/>
      </xdr:nvGraphicFramePr>
      <xdr:xfrm>
        <a:off x="3989520" y="13049640"/>
        <a:ext cx="6761880" cy="3228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 editAs="oneCell">
    <xdr:from>
      <xdr:col>7</xdr:col>
      <xdr:colOff>27000</xdr:colOff>
      <xdr:row>129</xdr:row>
      <xdr:rowOff>6120</xdr:rowOff>
    </xdr:from>
    <xdr:to>
      <xdr:col>15</xdr:col>
      <xdr:colOff>626400</xdr:colOff>
      <xdr:row>145</xdr:row>
      <xdr:rowOff>186480</xdr:rowOff>
    </xdr:to>
    <xdr:graphicFrame>
      <xdr:nvGraphicFramePr>
        <xdr:cNvPr id="8" name="Gráfico 17"/>
        <xdr:cNvGraphicFramePr/>
      </xdr:nvGraphicFramePr>
      <xdr:xfrm>
        <a:off x="5294160" y="25403400"/>
        <a:ext cx="6619320" cy="3228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9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11.9959514170041"/>
    <col collapsed="false" hidden="false" max="4" min="2" style="0" width="8.46153846153846"/>
    <col collapsed="false" hidden="false" max="5" min="5" style="0" width="6.53441295546559"/>
    <col collapsed="false" hidden="false" max="7" min="6" style="0" width="8.46153846153846"/>
    <col collapsed="false" hidden="false" max="8" min="8" style="0" width="11.9959514170041"/>
    <col collapsed="false" hidden="false" max="11" min="9" style="0" width="8.46153846153846"/>
    <col collapsed="false" hidden="false" max="12" min="12" style="0" width="6.53441295546559"/>
    <col collapsed="false" hidden="false" max="14" min="13" style="0" width="8.46153846153846"/>
    <col collapsed="false" hidden="false" max="15" min="15" style="0" width="11.9959514170041"/>
    <col collapsed="false" hidden="false" max="1025" min="16" style="0" width="8.4615384615384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/>
      <c r="H1" s="1" t="s">
        <v>0</v>
      </c>
      <c r="I1" s="1" t="s">
        <v>1</v>
      </c>
      <c r="O1" s="1" t="s">
        <v>0</v>
      </c>
      <c r="P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/>
      <c r="H2" s="1" t="s">
        <v>2</v>
      </c>
      <c r="I2" s="1" t="s">
        <v>4</v>
      </c>
      <c r="O2" s="1" t="s">
        <v>2</v>
      </c>
      <c r="P2" s="1" t="s">
        <v>5</v>
      </c>
    </row>
    <row r="3" customFormat="false" ht="15" hidden="false" customHeight="false" outlineLevel="0" collapsed="false">
      <c r="A3" s="1" t="s">
        <v>6</v>
      </c>
      <c r="B3" s="1" t="s">
        <v>7</v>
      </c>
      <c r="C3" s="1"/>
      <c r="H3" s="1" t="s">
        <v>6</v>
      </c>
      <c r="I3" s="1" t="s">
        <v>7</v>
      </c>
      <c r="O3" s="1" t="s">
        <v>6</v>
      </c>
      <c r="P3" s="1" t="s">
        <v>7</v>
      </c>
    </row>
    <row r="5" customFormat="false" ht="15" hidden="false" customHeight="false" outlineLevel="0" collapsed="false">
      <c r="A5" s="2" t="s">
        <v>8</v>
      </c>
      <c r="B5" s="3" t="s">
        <v>9</v>
      </c>
      <c r="C5" s="3"/>
      <c r="D5" s="3"/>
      <c r="E5" s="2" t="s">
        <v>10</v>
      </c>
      <c r="H5" s="2" t="s">
        <v>8</v>
      </c>
      <c r="I5" s="3" t="s">
        <v>9</v>
      </c>
      <c r="J5" s="3"/>
      <c r="K5" s="3"/>
      <c r="L5" s="2" t="s">
        <v>10</v>
      </c>
      <c r="O5" s="2" t="s">
        <v>8</v>
      </c>
      <c r="P5" s="3" t="s">
        <v>9</v>
      </c>
      <c r="Q5" s="3"/>
      <c r="R5" s="3"/>
      <c r="S5" s="2" t="s">
        <v>10</v>
      </c>
    </row>
    <row r="6" customFormat="false" ht="15" hidden="false" customHeight="false" outlineLevel="0" collapsed="false">
      <c r="A6" s="2"/>
      <c r="B6" s="4" t="n">
        <v>1</v>
      </c>
      <c r="C6" s="4" t="n">
        <v>2</v>
      </c>
      <c r="D6" s="4" t="n">
        <v>3</v>
      </c>
      <c r="E6" s="2"/>
      <c r="H6" s="2"/>
      <c r="I6" s="4" t="n">
        <v>1</v>
      </c>
      <c r="J6" s="4" t="n">
        <v>2</v>
      </c>
      <c r="K6" s="4" t="n">
        <v>3</v>
      </c>
      <c r="L6" s="2"/>
      <c r="O6" s="2"/>
      <c r="P6" s="4" t="n">
        <v>1</v>
      </c>
      <c r="Q6" s="4" t="n">
        <v>2</v>
      </c>
      <c r="R6" s="4" t="n">
        <v>3</v>
      </c>
      <c r="S6" s="2"/>
    </row>
    <row r="7" customFormat="false" ht="15" hidden="false" customHeight="false" outlineLevel="0" collapsed="false">
      <c r="A7" s="5" t="n">
        <v>6</v>
      </c>
      <c r="B7" s="6"/>
      <c r="C7" s="6"/>
      <c r="D7" s="6"/>
      <c r="E7" s="7"/>
      <c r="H7" s="5" t="n">
        <v>6</v>
      </c>
      <c r="I7" s="8" t="n">
        <v>2</v>
      </c>
      <c r="J7" s="6"/>
      <c r="K7" s="6"/>
      <c r="L7" s="9" t="n">
        <v>2</v>
      </c>
      <c r="O7" s="5" t="n">
        <v>6</v>
      </c>
      <c r="P7" s="10" t="n">
        <v>2</v>
      </c>
      <c r="Q7" s="10"/>
      <c r="R7" s="10"/>
      <c r="S7" s="11" t="n">
        <v>2</v>
      </c>
    </row>
    <row r="8" customFormat="false" ht="15" hidden="false" customHeight="false" outlineLevel="0" collapsed="false">
      <c r="A8" s="5" t="n">
        <v>6.5</v>
      </c>
      <c r="B8" s="6"/>
      <c r="C8" s="6"/>
      <c r="D8" s="6"/>
      <c r="E8" s="7"/>
      <c r="H8" s="5" t="n">
        <v>6.5</v>
      </c>
      <c r="I8" s="8" t="n">
        <v>10</v>
      </c>
      <c r="J8" s="6"/>
      <c r="K8" s="6"/>
      <c r="L8" s="9" t="n">
        <v>10</v>
      </c>
      <c r="O8" s="5" t="n">
        <v>6.5</v>
      </c>
      <c r="P8" s="10" t="n">
        <v>10</v>
      </c>
      <c r="Q8" s="10"/>
      <c r="R8" s="10"/>
      <c r="S8" s="12" t="n">
        <v>10</v>
      </c>
    </row>
    <row r="9" customFormat="false" ht="15" hidden="false" customHeight="false" outlineLevel="0" collapsed="false">
      <c r="A9" s="5" t="n">
        <v>7</v>
      </c>
      <c r="B9" s="6"/>
      <c r="C9" s="6"/>
      <c r="D9" s="6"/>
      <c r="E9" s="7"/>
      <c r="H9" s="5" t="n">
        <v>7</v>
      </c>
      <c r="I9" s="8" t="n">
        <v>16</v>
      </c>
      <c r="J9" s="6"/>
      <c r="K9" s="6"/>
      <c r="L9" s="9" t="n">
        <v>16</v>
      </c>
      <c r="O9" s="5" t="n">
        <v>7</v>
      </c>
      <c r="P9" s="10" t="n">
        <v>16</v>
      </c>
      <c r="Q9" s="10"/>
      <c r="R9" s="10"/>
      <c r="S9" s="12" t="n">
        <v>16</v>
      </c>
    </row>
    <row r="10" customFormat="false" ht="15" hidden="false" customHeight="false" outlineLevel="0" collapsed="false">
      <c r="A10" s="5" t="n">
        <v>7.5</v>
      </c>
      <c r="B10" s="6"/>
      <c r="C10" s="6"/>
      <c r="D10" s="6"/>
      <c r="E10" s="7"/>
      <c r="H10" s="5" t="n">
        <v>7.5</v>
      </c>
      <c r="I10" s="8" t="n">
        <v>20</v>
      </c>
      <c r="J10" s="6"/>
      <c r="K10" s="6"/>
      <c r="L10" s="9" t="n">
        <v>20</v>
      </c>
      <c r="O10" s="5" t="n">
        <v>7.5</v>
      </c>
      <c r="P10" s="10" t="n">
        <v>20</v>
      </c>
      <c r="Q10" s="10"/>
      <c r="R10" s="10"/>
      <c r="S10" s="12" t="n">
        <v>20</v>
      </c>
    </row>
    <row r="11" customFormat="false" ht="15" hidden="false" customHeight="false" outlineLevel="0" collapsed="false">
      <c r="A11" s="5" t="n">
        <v>8</v>
      </c>
      <c r="E11" s="12"/>
      <c r="H11" s="5" t="n">
        <v>8</v>
      </c>
      <c r="I11" s="8" t="n">
        <v>20</v>
      </c>
      <c r="J11" s="13"/>
      <c r="K11" s="13"/>
      <c r="L11" s="9" t="n">
        <v>20</v>
      </c>
      <c r="O11" s="5" t="n">
        <v>8</v>
      </c>
      <c r="P11" s="10" t="n">
        <v>20</v>
      </c>
      <c r="Q11" s="10"/>
      <c r="R11" s="10"/>
      <c r="S11" s="12" t="n">
        <v>20</v>
      </c>
    </row>
    <row r="12" customFormat="false" ht="15" hidden="false" customHeight="false" outlineLevel="0" collapsed="false">
      <c r="A12" s="5" t="n">
        <v>8.5</v>
      </c>
      <c r="E12" s="12"/>
      <c r="H12" s="5" t="n">
        <v>8.5</v>
      </c>
      <c r="I12" s="8" t="n">
        <v>20</v>
      </c>
      <c r="J12" s="13"/>
      <c r="K12" s="13"/>
      <c r="L12" s="9" t="n">
        <v>20</v>
      </c>
      <c r="O12" s="5" t="n">
        <v>8.5</v>
      </c>
      <c r="P12" s="10" t="n">
        <v>20</v>
      </c>
      <c r="Q12" s="10"/>
      <c r="R12" s="10"/>
      <c r="S12" s="12" t="n">
        <v>20</v>
      </c>
    </row>
    <row r="13" customFormat="false" ht="15" hidden="false" customHeight="false" outlineLevel="0" collapsed="false">
      <c r="A13" s="5" t="n">
        <v>9</v>
      </c>
      <c r="E13" s="12"/>
      <c r="H13" s="5" t="n">
        <v>9</v>
      </c>
      <c r="I13" s="8" t="n">
        <v>20</v>
      </c>
      <c r="J13" s="13"/>
      <c r="K13" s="13"/>
      <c r="L13" s="9" t="n">
        <v>20</v>
      </c>
      <c r="O13" s="5" t="n">
        <v>9</v>
      </c>
      <c r="P13" s="10" t="n">
        <v>20</v>
      </c>
      <c r="Q13" s="10"/>
      <c r="R13" s="10"/>
      <c r="S13" s="12" t="n">
        <v>20</v>
      </c>
    </row>
    <row r="14" customFormat="false" ht="15" hidden="false" customHeight="false" outlineLevel="0" collapsed="false">
      <c r="A14" s="5" t="n">
        <v>9.5</v>
      </c>
      <c r="E14" s="12"/>
      <c r="H14" s="5" t="n">
        <v>9.5</v>
      </c>
      <c r="I14" s="0" t="n">
        <v>26</v>
      </c>
      <c r="L14" s="12" t="n">
        <v>26</v>
      </c>
      <c r="O14" s="5" t="n">
        <v>9.5</v>
      </c>
      <c r="P14" s="10" t="n">
        <v>26</v>
      </c>
      <c r="Q14" s="10"/>
      <c r="R14" s="10"/>
      <c r="S14" s="12" t="n">
        <v>26</v>
      </c>
    </row>
    <row r="15" customFormat="false" ht="15" hidden="false" customHeight="false" outlineLevel="0" collapsed="false">
      <c r="A15" s="5" t="n">
        <v>10</v>
      </c>
      <c r="B15" s="0" t="n">
        <v>3</v>
      </c>
      <c r="E15" s="12" t="n">
        <v>3</v>
      </c>
      <c r="H15" s="5" t="n">
        <v>10</v>
      </c>
      <c r="I15" s="0" t="n">
        <v>33</v>
      </c>
      <c r="L15" s="12" t="n">
        <v>33</v>
      </c>
      <c r="O15" s="5" t="n">
        <v>10</v>
      </c>
      <c r="P15" s="10" t="n">
        <v>36</v>
      </c>
      <c r="Q15" s="10"/>
      <c r="R15" s="10"/>
      <c r="S15" s="12" t="n">
        <v>36</v>
      </c>
    </row>
    <row r="16" customFormat="false" ht="15" hidden="false" customHeight="false" outlineLevel="0" collapsed="false">
      <c r="A16" s="5" t="n">
        <v>10.5</v>
      </c>
      <c r="B16" s="0" t="n">
        <v>5</v>
      </c>
      <c r="E16" s="12" t="n">
        <v>5</v>
      </c>
      <c r="H16" s="5" t="n">
        <v>10.5</v>
      </c>
      <c r="I16" s="0" t="n">
        <v>19</v>
      </c>
      <c r="L16" s="12" t="n">
        <v>19</v>
      </c>
      <c r="O16" s="5" t="n">
        <v>10.5</v>
      </c>
      <c r="P16" s="10" t="n">
        <v>24</v>
      </c>
      <c r="Q16" s="10"/>
      <c r="R16" s="10"/>
      <c r="S16" s="12" t="n">
        <v>24</v>
      </c>
    </row>
    <row r="17" customFormat="false" ht="15" hidden="false" customHeight="false" outlineLevel="0" collapsed="false">
      <c r="A17" s="5" t="n">
        <v>11</v>
      </c>
      <c r="B17" s="0" t="n">
        <v>14</v>
      </c>
      <c r="C17" s="0" t="n">
        <v>1</v>
      </c>
      <c r="E17" s="12" t="n">
        <v>15</v>
      </c>
      <c r="H17" s="5" t="n">
        <v>11</v>
      </c>
      <c r="I17" s="0" t="n">
        <v>14</v>
      </c>
      <c r="L17" s="12" t="n">
        <v>14</v>
      </c>
      <c r="O17" s="5" t="n">
        <v>11</v>
      </c>
      <c r="P17" s="10" t="n">
        <v>28</v>
      </c>
      <c r="Q17" s="10" t="n">
        <v>1</v>
      </c>
      <c r="R17" s="10"/>
      <c r="S17" s="12" t="n">
        <v>29</v>
      </c>
    </row>
    <row r="18" customFormat="false" ht="15" hidden="false" customHeight="false" outlineLevel="0" collapsed="false">
      <c r="A18" s="5" t="n">
        <v>11.5</v>
      </c>
      <c r="B18" s="0" t="n">
        <v>7</v>
      </c>
      <c r="C18" s="0" t="n">
        <v>5</v>
      </c>
      <c r="E18" s="12" t="n">
        <v>12</v>
      </c>
      <c r="H18" s="5" t="n">
        <v>11.5</v>
      </c>
      <c r="I18" s="0" t="n">
        <v>10</v>
      </c>
      <c r="L18" s="12" t="n">
        <v>10</v>
      </c>
      <c r="O18" s="5" t="n">
        <v>11.5</v>
      </c>
      <c r="P18" s="10" t="n">
        <v>17</v>
      </c>
      <c r="Q18" s="10" t="n">
        <v>5</v>
      </c>
      <c r="R18" s="10"/>
      <c r="S18" s="12" t="n">
        <v>22</v>
      </c>
    </row>
    <row r="19" customFormat="false" ht="15" hidden="false" customHeight="false" outlineLevel="0" collapsed="false">
      <c r="A19" s="5" t="n">
        <v>12</v>
      </c>
      <c r="B19" s="0" t="n">
        <v>7</v>
      </c>
      <c r="C19" s="0" t="n">
        <v>8</v>
      </c>
      <c r="E19" s="12" t="n">
        <v>15</v>
      </c>
      <c r="H19" s="5" t="n">
        <v>12</v>
      </c>
      <c r="I19" s="0" t="n">
        <v>10</v>
      </c>
      <c r="L19" s="12" t="n">
        <v>10</v>
      </c>
      <c r="O19" s="5" t="n">
        <v>12</v>
      </c>
      <c r="P19" s="10" t="n">
        <v>17</v>
      </c>
      <c r="Q19" s="10" t="n">
        <v>8</v>
      </c>
      <c r="R19" s="10"/>
      <c r="S19" s="12" t="n">
        <v>25</v>
      </c>
    </row>
    <row r="20" customFormat="false" ht="15" hidden="false" customHeight="false" outlineLevel="0" collapsed="false">
      <c r="A20" s="5" t="n">
        <v>12.5</v>
      </c>
      <c r="B20" s="0" t="n">
        <v>9</v>
      </c>
      <c r="C20" s="0" t="n">
        <v>5</v>
      </c>
      <c r="E20" s="12" t="n">
        <v>14</v>
      </c>
      <c r="H20" s="5" t="n">
        <v>12.5</v>
      </c>
      <c r="I20" s="0" t="n">
        <v>11</v>
      </c>
      <c r="J20" s="0" t="n">
        <v>8</v>
      </c>
      <c r="L20" s="12" t="n">
        <v>19</v>
      </c>
      <c r="O20" s="5" t="n">
        <v>12.5</v>
      </c>
      <c r="P20" s="10" t="n">
        <v>20</v>
      </c>
      <c r="Q20" s="10" t="n">
        <v>13</v>
      </c>
      <c r="R20" s="10"/>
      <c r="S20" s="12" t="n">
        <v>33</v>
      </c>
    </row>
    <row r="21" customFormat="false" ht="15" hidden="false" customHeight="false" outlineLevel="0" collapsed="false">
      <c r="A21" s="5" t="n">
        <v>13</v>
      </c>
      <c r="B21" s="0" t="n">
        <v>10</v>
      </c>
      <c r="C21" s="0" t="n">
        <v>5</v>
      </c>
      <c r="D21" s="0" t="n">
        <v>1</v>
      </c>
      <c r="E21" s="12" t="n">
        <v>16</v>
      </c>
      <c r="H21" s="5" t="n">
        <v>13</v>
      </c>
      <c r="I21" s="0" t="n">
        <v>11</v>
      </c>
      <c r="J21" s="0" t="n">
        <v>5</v>
      </c>
      <c r="K21" s="0" t="n">
        <v>1</v>
      </c>
      <c r="L21" s="12" t="n">
        <v>17</v>
      </c>
      <c r="O21" s="5" t="n">
        <v>13</v>
      </c>
      <c r="P21" s="10" t="n">
        <v>21</v>
      </c>
      <c r="Q21" s="10" t="n">
        <v>10</v>
      </c>
      <c r="R21" s="10" t="n">
        <v>2</v>
      </c>
      <c r="S21" s="12" t="n">
        <v>33</v>
      </c>
    </row>
    <row r="22" customFormat="false" ht="15" hidden="false" customHeight="false" outlineLevel="0" collapsed="false">
      <c r="A22" s="5" t="n">
        <v>13.5</v>
      </c>
      <c r="B22" s="0" t="n">
        <v>10</v>
      </c>
      <c r="C22" s="0" t="n">
        <v>7</v>
      </c>
      <c r="E22" s="12" t="n">
        <v>17</v>
      </c>
      <c r="H22" s="5" t="n">
        <v>13.5</v>
      </c>
      <c r="I22" s="0" t="n">
        <v>2</v>
      </c>
      <c r="J22" s="0" t="n">
        <v>3</v>
      </c>
      <c r="K22" s="0" t="n">
        <v>1</v>
      </c>
      <c r="L22" s="12" t="n">
        <v>6</v>
      </c>
      <c r="O22" s="5" t="n">
        <v>13.5</v>
      </c>
      <c r="P22" s="10" t="n">
        <v>12</v>
      </c>
      <c r="Q22" s="10" t="n">
        <v>10</v>
      </c>
      <c r="R22" s="10" t="n">
        <v>1</v>
      </c>
      <c r="S22" s="12" t="n">
        <v>23</v>
      </c>
    </row>
    <row r="23" customFormat="false" ht="15" hidden="false" customHeight="false" outlineLevel="0" collapsed="false">
      <c r="A23" s="5" t="n">
        <v>14</v>
      </c>
      <c r="B23" s="0" t="n">
        <v>1</v>
      </c>
      <c r="C23" s="0" t="n">
        <v>6</v>
      </c>
      <c r="D23" s="0" t="n">
        <v>4</v>
      </c>
      <c r="E23" s="12" t="n">
        <v>11</v>
      </c>
      <c r="H23" s="5" t="n">
        <v>14</v>
      </c>
      <c r="L23" s="12"/>
      <c r="O23" s="5" t="n">
        <v>14</v>
      </c>
      <c r="P23" s="10" t="n">
        <v>1</v>
      </c>
      <c r="Q23" s="10" t="n">
        <v>6</v>
      </c>
      <c r="R23" s="10" t="n">
        <v>4</v>
      </c>
      <c r="S23" s="12" t="n">
        <v>11</v>
      </c>
    </row>
    <row r="24" customFormat="false" ht="15" hidden="false" customHeight="false" outlineLevel="0" collapsed="false">
      <c r="A24" s="5" t="n">
        <v>14.5</v>
      </c>
      <c r="C24" s="0" t="n">
        <v>6</v>
      </c>
      <c r="D24" s="0" t="n">
        <v>1</v>
      </c>
      <c r="E24" s="12" t="n">
        <v>7</v>
      </c>
      <c r="H24" s="5" t="n">
        <v>14.5</v>
      </c>
      <c r="L24" s="12"/>
      <c r="O24" s="5" t="n">
        <v>14.5</v>
      </c>
      <c r="P24" s="10"/>
      <c r="Q24" s="10" t="n">
        <v>6</v>
      </c>
      <c r="R24" s="10" t="n">
        <v>1</v>
      </c>
      <c r="S24" s="12" t="n">
        <v>7</v>
      </c>
    </row>
    <row r="25" customFormat="false" ht="15" hidden="false" customHeight="false" outlineLevel="0" collapsed="false">
      <c r="A25" s="5" t="n">
        <v>15</v>
      </c>
      <c r="B25" s="0" t="n">
        <v>1</v>
      </c>
      <c r="C25" s="0" t="n">
        <v>2</v>
      </c>
      <c r="E25" s="12" t="n">
        <v>3</v>
      </c>
      <c r="H25" s="5" t="n">
        <v>15</v>
      </c>
      <c r="L25" s="12"/>
      <c r="O25" s="5" t="n">
        <v>15</v>
      </c>
      <c r="P25" s="10" t="n">
        <v>1</v>
      </c>
      <c r="Q25" s="10" t="n">
        <v>2</v>
      </c>
      <c r="R25" s="10"/>
      <c r="S25" s="12" t="n">
        <v>3</v>
      </c>
    </row>
    <row r="26" customFormat="false" ht="15" hidden="false" customHeight="false" outlineLevel="0" collapsed="false">
      <c r="A26" s="5" t="n">
        <v>15.5</v>
      </c>
      <c r="D26" s="0" t="n">
        <v>2</v>
      </c>
      <c r="E26" s="12" t="n">
        <v>2</v>
      </c>
      <c r="H26" s="5" t="n">
        <v>15.5</v>
      </c>
      <c r="L26" s="12"/>
      <c r="O26" s="5" t="n">
        <v>15.5</v>
      </c>
      <c r="P26" s="10"/>
      <c r="Q26" s="10"/>
      <c r="R26" s="10" t="n">
        <v>2</v>
      </c>
      <c r="S26" s="12" t="n">
        <v>2</v>
      </c>
    </row>
    <row r="27" customFormat="false" ht="15" hidden="false" customHeight="false" outlineLevel="0" collapsed="false">
      <c r="A27" s="5" t="n">
        <v>16</v>
      </c>
      <c r="E27" s="12"/>
      <c r="H27" s="5" t="n">
        <v>16</v>
      </c>
      <c r="L27" s="12"/>
      <c r="O27" s="5" t="n">
        <v>16</v>
      </c>
      <c r="P27" s="10"/>
      <c r="Q27" s="10"/>
      <c r="R27" s="10"/>
      <c r="S27" s="12"/>
    </row>
    <row r="28" customFormat="false" ht="15" hidden="false" customHeight="false" outlineLevel="0" collapsed="false">
      <c r="A28" s="5" t="n">
        <v>16.5</v>
      </c>
      <c r="E28" s="12"/>
      <c r="H28" s="5" t="n">
        <v>16.5</v>
      </c>
      <c r="L28" s="12"/>
      <c r="O28" s="5" t="n">
        <v>16.5</v>
      </c>
      <c r="P28" s="10"/>
      <c r="Q28" s="10"/>
      <c r="R28" s="10"/>
      <c r="S28" s="12"/>
    </row>
    <row r="29" customFormat="false" ht="15" hidden="false" customHeight="false" outlineLevel="0" collapsed="false">
      <c r="A29" s="2" t="s">
        <v>10</v>
      </c>
      <c r="B29" s="14" t="n">
        <v>67</v>
      </c>
      <c r="C29" s="14" t="n">
        <v>45</v>
      </c>
      <c r="D29" s="14" t="n">
        <v>8</v>
      </c>
      <c r="E29" s="15" t="n">
        <v>120</v>
      </c>
      <c r="H29" s="2" t="s">
        <v>10</v>
      </c>
      <c r="I29" s="16" t="n">
        <v>244</v>
      </c>
      <c r="J29" s="14" t="n">
        <v>16</v>
      </c>
      <c r="K29" s="17" t="n">
        <v>2</v>
      </c>
      <c r="L29" s="15" t="n">
        <v>262</v>
      </c>
      <c r="O29" s="2" t="s">
        <v>10</v>
      </c>
      <c r="P29" s="16" t="n">
        <v>311</v>
      </c>
      <c r="Q29" s="14" t="n">
        <v>61</v>
      </c>
      <c r="R29" s="14" t="n">
        <v>10</v>
      </c>
      <c r="S29" s="15" t="n">
        <v>382</v>
      </c>
    </row>
  </sheetData>
  <mergeCells count="9">
    <mergeCell ref="A5:A6"/>
    <mergeCell ref="B5:D5"/>
    <mergeCell ref="E5:E6"/>
    <mergeCell ref="H5:H6"/>
    <mergeCell ref="I5:K5"/>
    <mergeCell ref="L5:L6"/>
    <mergeCell ref="O5:O6"/>
    <mergeCell ref="P5:R5"/>
    <mergeCell ref="S5:S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72"/>
  <sheetViews>
    <sheetView windowProtection="false" showFormulas="false" showGridLines="true" showRowColHeaders="true" showZeros="true" rightToLeft="false" tabSelected="true" showOutlineSymbols="true" defaultGridColor="true" view="normal" topLeftCell="T55" colorId="64" zoomScale="100" zoomScaleNormal="100" zoomScalePageLayoutView="100" workbookViewId="0">
      <selection pane="topLeft" activeCell="AD89" activeCellId="0" sqref="AD89"/>
    </sheetView>
  </sheetViews>
  <sheetFormatPr defaultRowHeight="15"/>
  <cols>
    <col collapsed="false" hidden="false" max="23" min="1" style="0" width="8.46153846153846"/>
    <col collapsed="false" hidden="false" max="26" min="24" style="0" width="9.63967611336032"/>
    <col collapsed="false" hidden="false" max="29" min="27" style="0" width="8.46153846153846"/>
    <col collapsed="false" hidden="false" max="31" min="30" style="0" width="14.7813765182186"/>
    <col collapsed="false" hidden="false" max="32" min="32" style="0" width="13.7125506072874"/>
    <col collapsed="false" hidden="false" max="33" min="33" style="0" width="9.63967611336032"/>
    <col collapsed="false" hidden="false" max="35" min="34" style="0" width="8.46153846153846"/>
    <col collapsed="false" hidden="false" max="37" min="36" style="0" width="12.6396761133603"/>
    <col collapsed="false" hidden="false" max="38" min="38" style="0" width="10.6032388663968"/>
    <col collapsed="false" hidden="false" max="39" min="39" style="0" width="11.4615384615385"/>
    <col collapsed="false" hidden="false" max="1025" min="40" style="0" width="8.46153846153846"/>
  </cols>
  <sheetData>
    <row r="1" customFormat="false" ht="26.25" hidden="false" customHeight="false" outlineLevel="0" collapsed="false">
      <c r="A1" s="18" t="s">
        <v>3</v>
      </c>
      <c r="Q1" s="19" t="s">
        <v>3</v>
      </c>
      <c r="R1" s="19"/>
      <c r="S1" s="19"/>
      <c r="T1" s="19"/>
      <c r="U1" s="19"/>
      <c r="W1" s="19" t="s">
        <v>3</v>
      </c>
      <c r="X1" s="19"/>
      <c r="Y1" s="19"/>
      <c r="Z1" s="19"/>
      <c r="AA1" s="19"/>
      <c r="AC1" s="19" t="s">
        <v>3</v>
      </c>
      <c r="AD1" s="19"/>
      <c r="AE1" s="19"/>
      <c r="AF1" s="19"/>
      <c r="AG1" s="19"/>
      <c r="AI1" s="19" t="s">
        <v>3</v>
      </c>
      <c r="AJ1" s="19"/>
      <c r="AK1" s="19"/>
      <c r="AL1" s="19"/>
      <c r="AM1" s="19"/>
    </row>
    <row r="2" customFormat="false" ht="26.25" hidden="false" customHeight="true" outlineLevel="0" collapsed="false">
      <c r="Q2" s="20" t="s">
        <v>11</v>
      </c>
      <c r="R2" s="20"/>
      <c r="S2" s="20"/>
      <c r="T2" s="20"/>
      <c r="U2" s="20"/>
      <c r="W2" s="21" t="s">
        <v>12</v>
      </c>
      <c r="X2" s="21"/>
      <c r="Y2" s="21"/>
      <c r="Z2" s="21"/>
      <c r="AA2" s="21"/>
      <c r="AC2" s="22" t="s">
        <v>13</v>
      </c>
      <c r="AD2" s="22"/>
      <c r="AE2" s="22"/>
      <c r="AF2" s="22"/>
      <c r="AG2" s="22"/>
      <c r="AI2" s="23" t="s">
        <v>14</v>
      </c>
      <c r="AJ2" s="23"/>
      <c r="AK2" s="23"/>
      <c r="AL2" s="23"/>
      <c r="AM2" s="23"/>
    </row>
    <row r="3" customFormat="false" ht="15" hidden="false" customHeight="false" outlineLevel="0" collapsed="false">
      <c r="A3" s="0" t="s">
        <v>15</v>
      </c>
      <c r="B3" s="0" t="s">
        <v>16</v>
      </c>
      <c r="C3" s="0" t="s">
        <v>17</v>
      </c>
      <c r="D3" s="0" t="s">
        <v>18</v>
      </c>
      <c r="E3" s="24" t="s">
        <v>12</v>
      </c>
      <c r="Q3" s="2" t="s">
        <v>19</v>
      </c>
      <c r="R3" s="25" t="s">
        <v>20</v>
      </c>
      <c r="S3" s="25"/>
      <c r="T3" s="25"/>
      <c r="U3" s="2" t="s">
        <v>21</v>
      </c>
      <c r="W3" s="2" t="s">
        <v>19</v>
      </c>
      <c r="X3" s="25" t="s">
        <v>20</v>
      </c>
      <c r="Y3" s="25"/>
      <c r="Z3" s="25"/>
      <c r="AA3" s="2" t="s">
        <v>21</v>
      </c>
      <c r="AC3" s="26" t="s">
        <v>19</v>
      </c>
      <c r="AD3" s="27" t="s">
        <v>20</v>
      </c>
      <c r="AE3" s="27"/>
      <c r="AF3" s="27"/>
      <c r="AG3" s="26" t="s">
        <v>21</v>
      </c>
      <c r="AI3" s="28" t="s">
        <v>19</v>
      </c>
      <c r="AJ3" s="29" t="s">
        <v>20</v>
      </c>
      <c r="AK3" s="29"/>
      <c r="AL3" s="29"/>
      <c r="AM3" s="28" t="s">
        <v>21</v>
      </c>
    </row>
    <row r="4" customFormat="false" ht="15" hidden="false" customHeight="false" outlineLevel="0" collapsed="false">
      <c r="A4" s="0" t="n">
        <v>5</v>
      </c>
      <c r="B4" s="0" t="n">
        <v>0</v>
      </c>
      <c r="C4" s="0" t="n">
        <v>0</v>
      </c>
      <c r="D4" s="0" t="n">
        <v>0</v>
      </c>
      <c r="E4" s="0" t="n">
        <f aca="false">+B4/$B$46</f>
        <v>0</v>
      </c>
      <c r="Q4" s="2"/>
      <c r="R4" s="30" t="n">
        <v>1</v>
      </c>
      <c r="S4" s="25" t="n">
        <v>2</v>
      </c>
      <c r="T4" s="31" t="n">
        <v>3</v>
      </c>
      <c r="U4" s="2"/>
      <c r="W4" s="2"/>
      <c r="X4" s="30" t="n">
        <v>1</v>
      </c>
      <c r="Y4" s="25" t="n">
        <v>2</v>
      </c>
      <c r="Z4" s="31" t="n">
        <v>3</v>
      </c>
      <c r="AA4" s="2"/>
      <c r="AC4" s="26"/>
      <c r="AD4" s="32" t="n">
        <v>1</v>
      </c>
      <c r="AE4" s="27" t="n">
        <v>2</v>
      </c>
      <c r="AF4" s="33" t="n">
        <v>3</v>
      </c>
      <c r="AG4" s="26"/>
      <c r="AI4" s="28"/>
      <c r="AJ4" s="34" t="n">
        <v>1</v>
      </c>
      <c r="AK4" s="29" t="n">
        <v>2</v>
      </c>
      <c r="AL4" s="35" t="n">
        <v>3</v>
      </c>
      <c r="AM4" s="28"/>
    </row>
    <row r="5" customFormat="false" ht="15" hidden="false" customHeight="false" outlineLevel="0" collapsed="false">
      <c r="A5" s="0" t="n">
        <v>5.5</v>
      </c>
      <c r="B5" s="0" t="n">
        <v>0</v>
      </c>
      <c r="C5" s="0" t="n">
        <v>0</v>
      </c>
      <c r="D5" s="0" t="n">
        <v>0</v>
      </c>
      <c r="E5" s="0" t="n">
        <f aca="false">+B5/$B$46</f>
        <v>0</v>
      </c>
      <c r="Q5" s="5" t="n">
        <v>6</v>
      </c>
      <c r="R5" s="36"/>
      <c r="S5" s="36"/>
      <c r="T5" s="36"/>
      <c r="U5" s="37"/>
      <c r="V5" s="38"/>
      <c r="W5" s="5" t="n">
        <v>6</v>
      </c>
      <c r="X5" s="36"/>
      <c r="Y5" s="36"/>
      <c r="Z5" s="36"/>
      <c r="AA5" s="7"/>
      <c r="AB5" s="39" t="n">
        <f aca="false">Q5+0.25</f>
        <v>6.25</v>
      </c>
      <c r="AC5" s="40" t="n">
        <v>6</v>
      </c>
      <c r="AD5" s="41"/>
      <c r="AE5" s="41"/>
      <c r="AF5" s="41"/>
      <c r="AG5" s="40"/>
      <c r="AH5" s="38"/>
      <c r="AI5" s="42" t="n">
        <v>6</v>
      </c>
      <c r="AJ5" s="43" t="n">
        <f aca="false">+X5*$C6</f>
        <v>0</v>
      </c>
      <c r="AK5" s="43" t="n">
        <f aca="false">+Y5*$C6</f>
        <v>0</v>
      </c>
      <c r="AL5" s="43" t="n">
        <f aca="false">+Z5*$C6</f>
        <v>0</v>
      </c>
      <c r="AM5" s="44" t="n">
        <f aca="false">+AA5*$C6</f>
        <v>0</v>
      </c>
    </row>
    <row r="6" customFormat="false" ht="15" hidden="false" customHeight="false" outlineLevel="0" collapsed="false">
      <c r="A6" s="0" t="n">
        <v>6</v>
      </c>
      <c r="B6" s="0" t="n">
        <v>0</v>
      </c>
      <c r="C6" s="0" t="n">
        <v>0</v>
      </c>
      <c r="D6" s="0" t="n">
        <v>0</v>
      </c>
      <c r="E6" s="0" t="n">
        <f aca="false">+B6/$B$46</f>
        <v>0</v>
      </c>
      <c r="Q6" s="5" t="n">
        <v>6.5</v>
      </c>
      <c r="R6" s="36"/>
      <c r="S6" s="36"/>
      <c r="T6" s="36"/>
      <c r="U6" s="7"/>
      <c r="V6" s="38"/>
      <c r="W6" s="5" t="n">
        <v>6.5</v>
      </c>
      <c r="X6" s="36"/>
      <c r="Y6" s="36"/>
      <c r="Z6" s="36"/>
      <c r="AA6" s="7"/>
      <c r="AB6" s="39" t="n">
        <f aca="false">Q6+0.25</f>
        <v>6.75</v>
      </c>
      <c r="AC6" s="40" t="n">
        <v>6.5</v>
      </c>
      <c r="AD6" s="41"/>
      <c r="AE6" s="41"/>
      <c r="AF6" s="41"/>
      <c r="AG6" s="40"/>
      <c r="AH6" s="38"/>
      <c r="AI6" s="42" t="n">
        <v>6.5</v>
      </c>
      <c r="AJ6" s="43" t="n">
        <f aca="false">+X6*$C7</f>
        <v>0</v>
      </c>
      <c r="AK6" s="43" t="n">
        <f aca="false">+Y6*$C7</f>
        <v>0</v>
      </c>
      <c r="AL6" s="43" t="n">
        <f aca="false">+Z6*$C7</f>
        <v>0</v>
      </c>
      <c r="AM6" s="44" t="n">
        <f aca="false">+AA6*$C7</f>
        <v>0</v>
      </c>
    </row>
    <row r="7" customFormat="false" ht="15" hidden="false" customHeight="false" outlineLevel="0" collapsed="false">
      <c r="A7" s="0" t="n">
        <v>6.5</v>
      </c>
      <c r="B7" s="0" t="n">
        <v>0</v>
      </c>
      <c r="C7" s="0" t="n">
        <v>0</v>
      </c>
      <c r="D7" s="0" t="n">
        <v>0</v>
      </c>
      <c r="E7" s="0" t="n">
        <f aca="false">+B7/$B$46</f>
        <v>0</v>
      </c>
      <c r="Q7" s="5" t="n">
        <v>7</v>
      </c>
      <c r="R7" s="36"/>
      <c r="S7" s="36"/>
      <c r="T7" s="36"/>
      <c r="U7" s="7"/>
      <c r="V7" s="38"/>
      <c r="W7" s="5" t="n">
        <v>7</v>
      </c>
      <c r="X7" s="36"/>
      <c r="Y7" s="36"/>
      <c r="Z7" s="36"/>
      <c r="AA7" s="7"/>
      <c r="AB7" s="39" t="n">
        <f aca="false">Q7+0.25</f>
        <v>7.25</v>
      </c>
      <c r="AC7" s="40" t="n">
        <v>7</v>
      </c>
      <c r="AD7" s="41"/>
      <c r="AE7" s="41"/>
      <c r="AF7" s="41"/>
      <c r="AG7" s="40"/>
      <c r="AH7" s="38"/>
      <c r="AI7" s="42" t="n">
        <v>7</v>
      </c>
      <c r="AJ7" s="43" t="n">
        <f aca="false">+X7*$C8</f>
        <v>0</v>
      </c>
      <c r="AK7" s="43" t="n">
        <f aca="false">+Y7*$C8</f>
        <v>0</v>
      </c>
      <c r="AL7" s="43" t="n">
        <f aca="false">+Z7*$C8</f>
        <v>0</v>
      </c>
      <c r="AM7" s="44" t="n">
        <f aca="false">+AA7*$C8</f>
        <v>0</v>
      </c>
    </row>
    <row r="8" customFormat="false" ht="15" hidden="false" customHeight="false" outlineLevel="0" collapsed="false">
      <c r="A8" s="0" t="n">
        <v>7</v>
      </c>
      <c r="B8" s="0" t="n">
        <v>0</v>
      </c>
      <c r="C8" s="0" t="n">
        <v>0</v>
      </c>
      <c r="D8" s="0" t="n">
        <v>0</v>
      </c>
      <c r="E8" s="0" t="n">
        <f aca="false">+B8/$B$46</f>
        <v>0</v>
      </c>
      <c r="Q8" s="5" t="n">
        <v>7.5</v>
      </c>
      <c r="R8" s="36"/>
      <c r="S8" s="36"/>
      <c r="T8" s="36"/>
      <c r="U8" s="7"/>
      <c r="V8" s="38"/>
      <c r="W8" s="5" t="n">
        <v>7.5</v>
      </c>
      <c r="X8" s="36"/>
      <c r="Y8" s="36"/>
      <c r="Z8" s="36"/>
      <c r="AA8" s="7"/>
      <c r="AB8" s="39" t="n">
        <f aca="false">Q8+0.25</f>
        <v>7.75</v>
      </c>
      <c r="AC8" s="40" t="n">
        <v>7.5</v>
      </c>
      <c r="AD8" s="41"/>
      <c r="AE8" s="41"/>
      <c r="AF8" s="41"/>
      <c r="AG8" s="40"/>
      <c r="AH8" s="38"/>
      <c r="AI8" s="42" t="n">
        <v>7.5</v>
      </c>
      <c r="AJ8" s="43" t="n">
        <f aca="false">+X8*$C9</f>
        <v>0</v>
      </c>
      <c r="AK8" s="43" t="n">
        <f aca="false">+Y8*$C9</f>
        <v>0</v>
      </c>
      <c r="AL8" s="43" t="n">
        <f aca="false">+Z8*$C9</f>
        <v>0</v>
      </c>
      <c r="AM8" s="44" t="n">
        <f aca="false">+AA8*$C9</f>
        <v>0</v>
      </c>
    </row>
    <row r="9" customFormat="false" ht="15" hidden="false" customHeight="false" outlineLevel="0" collapsed="false">
      <c r="A9" s="0" t="n">
        <v>7.5</v>
      </c>
      <c r="B9" s="0" t="n">
        <v>0</v>
      </c>
      <c r="C9" s="0" t="n">
        <v>0</v>
      </c>
      <c r="D9" s="0" t="n">
        <v>0</v>
      </c>
      <c r="E9" s="0" t="n">
        <f aca="false">+B9/$B$46</f>
        <v>0</v>
      </c>
      <c r="Q9" s="5" t="n">
        <v>8</v>
      </c>
      <c r="R9" s="36"/>
      <c r="S9" s="36"/>
      <c r="T9" s="36"/>
      <c r="U9" s="7"/>
      <c r="V9" s="38"/>
      <c r="W9" s="5" t="n">
        <v>8</v>
      </c>
      <c r="X9" s="36"/>
      <c r="Y9" s="36"/>
      <c r="Z9" s="36"/>
      <c r="AA9" s="7"/>
      <c r="AB9" s="39" t="n">
        <f aca="false">Q9+0.25</f>
        <v>8.25</v>
      </c>
      <c r="AC9" s="40" t="n">
        <v>8</v>
      </c>
      <c r="AD9" s="41"/>
      <c r="AE9" s="41"/>
      <c r="AF9" s="41"/>
      <c r="AG9" s="40"/>
      <c r="AH9" s="38"/>
      <c r="AI9" s="42" t="n">
        <v>8</v>
      </c>
      <c r="AJ9" s="43" t="n">
        <f aca="false">+X9*$C10</f>
        <v>0</v>
      </c>
      <c r="AK9" s="43" t="n">
        <f aca="false">+Y9*$C10</f>
        <v>0</v>
      </c>
      <c r="AL9" s="43" t="n">
        <f aca="false">+Z9*$C10</f>
        <v>0</v>
      </c>
      <c r="AM9" s="44" t="n">
        <f aca="false">+AA9*$C10</f>
        <v>0</v>
      </c>
    </row>
    <row r="10" customFormat="false" ht="15" hidden="false" customHeight="false" outlineLevel="0" collapsed="false">
      <c r="A10" s="0" t="n">
        <v>8</v>
      </c>
      <c r="B10" s="0" t="n">
        <v>0</v>
      </c>
      <c r="C10" s="0" t="n">
        <v>0</v>
      </c>
      <c r="D10" s="0" t="n">
        <v>0</v>
      </c>
      <c r="E10" s="0" t="n">
        <f aca="false">+B10/$B$46</f>
        <v>0</v>
      </c>
      <c r="Q10" s="5" t="n">
        <v>8.5</v>
      </c>
      <c r="R10" s="38"/>
      <c r="S10" s="38"/>
      <c r="T10" s="38"/>
      <c r="U10" s="12"/>
      <c r="W10" s="5" t="n">
        <v>8.5</v>
      </c>
      <c r="X10" s="45"/>
      <c r="Y10" s="45"/>
      <c r="Z10" s="45"/>
      <c r="AA10" s="46"/>
      <c r="AB10" s="39" t="n">
        <f aca="false">Q10+0.25</f>
        <v>8.75</v>
      </c>
      <c r="AC10" s="40" t="n">
        <v>8.5</v>
      </c>
      <c r="AD10" s="41"/>
      <c r="AE10" s="41"/>
      <c r="AF10" s="41"/>
      <c r="AG10" s="40"/>
      <c r="AI10" s="42" t="n">
        <v>8.5</v>
      </c>
      <c r="AJ10" s="43" t="n">
        <f aca="false">+X10*$C11</f>
        <v>0</v>
      </c>
      <c r="AK10" s="43" t="n">
        <f aca="false">+Y10*$C11</f>
        <v>0</v>
      </c>
      <c r="AL10" s="43" t="n">
        <f aca="false">+Z10*$C11</f>
        <v>0</v>
      </c>
      <c r="AM10" s="44" t="n">
        <f aca="false">+AA10*$C11</f>
        <v>0</v>
      </c>
    </row>
    <row r="11" customFormat="false" ht="15" hidden="false" customHeight="false" outlineLevel="0" collapsed="false">
      <c r="A11" s="0" t="n">
        <v>8.5</v>
      </c>
      <c r="B11" s="0" t="n">
        <v>0</v>
      </c>
      <c r="C11" s="0" t="n">
        <v>0</v>
      </c>
      <c r="D11" s="0" t="n">
        <v>0</v>
      </c>
      <c r="E11" s="0" t="n">
        <f aca="false">+B11/$B$46</f>
        <v>0</v>
      </c>
      <c r="Q11" s="5" t="n">
        <v>9</v>
      </c>
      <c r="R11" s="38"/>
      <c r="S11" s="38"/>
      <c r="T11" s="38"/>
      <c r="U11" s="12"/>
      <c r="W11" s="5" t="n">
        <v>9</v>
      </c>
      <c r="X11" s="45"/>
      <c r="Y11" s="45"/>
      <c r="Z11" s="45"/>
      <c r="AA11" s="46"/>
      <c r="AB11" s="39" t="n">
        <f aca="false">Q11+0.25</f>
        <v>9.25</v>
      </c>
      <c r="AC11" s="40" t="n">
        <v>9</v>
      </c>
      <c r="AD11" s="41"/>
      <c r="AE11" s="41"/>
      <c r="AF11" s="41"/>
      <c r="AG11" s="40"/>
      <c r="AI11" s="42" t="n">
        <v>9</v>
      </c>
      <c r="AJ11" s="43" t="n">
        <f aca="false">+X11*$C12</f>
        <v>0</v>
      </c>
      <c r="AK11" s="43" t="n">
        <f aca="false">+Y11*$C12</f>
        <v>0</v>
      </c>
      <c r="AL11" s="43" t="n">
        <f aca="false">+Z11*$C12</f>
        <v>0</v>
      </c>
      <c r="AM11" s="44" t="n">
        <f aca="false">+AA11*$C12</f>
        <v>0</v>
      </c>
    </row>
    <row r="12" customFormat="false" ht="15" hidden="false" customHeight="false" outlineLevel="0" collapsed="false">
      <c r="A12" s="0" t="n">
        <v>9</v>
      </c>
      <c r="B12" s="0" t="n">
        <v>0</v>
      </c>
      <c r="C12" s="0" t="n">
        <v>0</v>
      </c>
      <c r="D12" s="0" t="n">
        <v>0</v>
      </c>
      <c r="E12" s="0" t="n">
        <f aca="false">+B12/$B$46</f>
        <v>0</v>
      </c>
      <c r="Q12" s="5" t="n">
        <v>9.5</v>
      </c>
      <c r="R12" s="38"/>
      <c r="S12" s="38"/>
      <c r="T12" s="38"/>
      <c r="U12" s="12"/>
      <c r="W12" s="5" t="n">
        <v>9.5</v>
      </c>
      <c r="X12" s="45"/>
      <c r="Y12" s="45"/>
      <c r="Z12" s="45"/>
      <c r="AA12" s="46"/>
      <c r="AB12" s="39" t="n">
        <f aca="false">Q12+0.25</f>
        <v>9.75</v>
      </c>
      <c r="AC12" s="40" t="n">
        <v>9.5</v>
      </c>
      <c r="AD12" s="41"/>
      <c r="AE12" s="41"/>
      <c r="AF12" s="41"/>
      <c r="AG12" s="40"/>
      <c r="AI12" s="42" t="n">
        <v>9.5</v>
      </c>
      <c r="AJ12" s="43" t="n">
        <f aca="false">+X12*$C13</f>
        <v>0</v>
      </c>
      <c r="AK12" s="43" t="n">
        <f aca="false">+Y12*$C13</f>
        <v>0</v>
      </c>
      <c r="AL12" s="43" t="n">
        <f aca="false">+Z12*$C13</f>
        <v>0</v>
      </c>
      <c r="AM12" s="44" t="n">
        <f aca="false">+AA12*$C13</f>
        <v>0</v>
      </c>
    </row>
    <row r="13" customFormat="false" ht="15" hidden="false" customHeight="false" outlineLevel="0" collapsed="false">
      <c r="A13" s="0" t="n">
        <v>9.5</v>
      </c>
      <c r="B13" s="0" t="n">
        <v>0</v>
      </c>
      <c r="C13" s="0" t="n">
        <v>0</v>
      </c>
      <c r="D13" s="0" t="n">
        <v>0</v>
      </c>
      <c r="E13" s="0" t="n">
        <f aca="false">+B13/$B$46</f>
        <v>0</v>
      </c>
      <c r="Q13" s="5" t="n">
        <v>10</v>
      </c>
      <c r="R13" s="38" t="n">
        <v>3</v>
      </c>
      <c r="S13" s="38"/>
      <c r="T13" s="38"/>
      <c r="U13" s="12" t="n">
        <v>3</v>
      </c>
      <c r="W13" s="5" t="n">
        <v>10</v>
      </c>
      <c r="X13" s="45" t="n">
        <f aca="false">+R13/$U13</f>
        <v>1</v>
      </c>
      <c r="Y13" s="45" t="n">
        <f aca="false">+S13/$U13</f>
        <v>0</v>
      </c>
      <c r="Z13" s="45" t="n">
        <f aca="false">+T13/$U13</f>
        <v>0</v>
      </c>
      <c r="AA13" s="46" t="n">
        <f aca="false">+U13/$U13</f>
        <v>1</v>
      </c>
      <c r="AB13" s="39" t="n">
        <f aca="false">Q13+0.25</f>
        <v>10.25</v>
      </c>
      <c r="AC13" s="40" t="n">
        <v>10</v>
      </c>
      <c r="AD13" s="41" t="n">
        <f aca="false">+(X13*$B14)</f>
        <v>4940</v>
      </c>
      <c r="AE13" s="41" t="n">
        <f aca="false">+(Y13*$B14)</f>
        <v>0</v>
      </c>
      <c r="AF13" s="41" t="n">
        <f aca="false">+(Z13*$B14)</f>
        <v>0</v>
      </c>
      <c r="AG13" s="40" t="n">
        <f aca="false">+AA13*$B14</f>
        <v>4940</v>
      </c>
      <c r="AI13" s="42" t="n">
        <v>10</v>
      </c>
      <c r="AJ13" s="43" t="n">
        <f aca="false">+X13*$C14</f>
        <v>30</v>
      </c>
      <c r="AK13" s="43" t="n">
        <f aca="false">+Y13*$C14</f>
        <v>0</v>
      </c>
      <c r="AL13" s="43" t="n">
        <f aca="false">+Z13*$C14</f>
        <v>0</v>
      </c>
      <c r="AM13" s="44" t="n">
        <f aca="false">+AA13*$C14</f>
        <v>30</v>
      </c>
    </row>
    <row r="14" customFormat="false" ht="15" hidden="false" customHeight="false" outlineLevel="0" collapsed="false">
      <c r="A14" s="0" t="n">
        <v>10</v>
      </c>
      <c r="B14" s="0" t="n">
        <v>4940</v>
      </c>
      <c r="C14" s="0" t="n">
        <v>30</v>
      </c>
      <c r="D14" s="0" t="n">
        <f aca="false">+B14/1000</f>
        <v>4.94</v>
      </c>
      <c r="E14" s="0" t="n">
        <f aca="false">+B14/$B$46</f>
        <v>0.00154470771878565</v>
      </c>
      <c r="Q14" s="5" t="n">
        <v>10.5</v>
      </c>
      <c r="R14" s="38" t="n">
        <v>5</v>
      </c>
      <c r="S14" s="38"/>
      <c r="T14" s="38"/>
      <c r="U14" s="12" t="n">
        <v>5</v>
      </c>
      <c r="W14" s="5" t="n">
        <v>10.5</v>
      </c>
      <c r="X14" s="45" t="n">
        <f aca="false">+R14/$U14</f>
        <v>1</v>
      </c>
      <c r="Y14" s="45" t="n">
        <f aca="false">+S14/$U14</f>
        <v>0</v>
      </c>
      <c r="Z14" s="45" t="n">
        <f aca="false">+T14/$U14</f>
        <v>0</v>
      </c>
      <c r="AA14" s="46" t="n">
        <f aca="false">+U14/$U14</f>
        <v>1</v>
      </c>
      <c r="AB14" s="39" t="n">
        <f aca="false">Q14+0.25</f>
        <v>10.75</v>
      </c>
      <c r="AC14" s="40" t="n">
        <v>10.5</v>
      </c>
      <c r="AD14" s="41" t="n">
        <f aca="false">+(X14*$B15)</f>
        <v>69919</v>
      </c>
      <c r="AE14" s="41" t="n">
        <f aca="false">+(Y14*$B15)</f>
        <v>0</v>
      </c>
      <c r="AF14" s="41" t="n">
        <f aca="false">+(Z14*$B15)</f>
        <v>0</v>
      </c>
      <c r="AG14" s="40" t="n">
        <f aca="false">+AA14*$B15</f>
        <v>69919</v>
      </c>
      <c r="AI14" s="42" t="n">
        <v>10.5</v>
      </c>
      <c r="AJ14" s="43" t="n">
        <f aca="false">+X14*$C15</f>
        <v>482</v>
      </c>
      <c r="AK14" s="43" t="n">
        <f aca="false">+Y14*$C15</f>
        <v>0</v>
      </c>
      <c r="AL14" s="43" t="n">
        <f aca="false">+Z14*$C15</f>
        <v>0</v>
      </c>
      <c r="AM14" s="44" t="n">
        <f aca="false">+AA14*$C15</f>
        <v>482</v>
      </c>
    </row>
    <row r="15" customFormat="false" ht="15" hidden="false" customHeight="false" outlineLevel="0" collapsed="false">
      <c r="A15" s="0" t="n">
        <v>10.5</v>
      </c>
      <c r="B15" s="0" t="n">
        <v>69919</v>
      </c>
      <c r="C15" s="0" t="n">
        <v>482</v>
      </c>
      <c r="D15" s="0" t="n">
        <f aca="false">+B15/1000</f>
        <v>69.919</v>
      </c>
      <c r="E15" s="0" t="n">
        <f aca="false">+B15/$B$46</f>
        <v>0.0218632427104805</v>
      </c>
      <c r="Q15" s="5" t="n">
        <v>11</v>
      </c>
      <c r="R15" s="38" t="n">
        <v>14</v>
      </c>
      <c r="S15" s="38" t="n">
        <v>1</v>
      </c>
      <c r="T15" s="38"/>
      <c r="U15" s="12" t="n">
        <v>15</v>
      </c>
      <c r="W15" s="5" t="n">
        <v>11</v>
      </c>
      <c r="X15" s="45" t="n">
        <f aca="false">+R15/$U15</f>
        <v>0.933333333333333</v>
      </c>
      <c r="Y15" s="45" t="n">
        <f aca="false">+S15/$U15</f>
        <v>0.0666666666666667</v>
      </c>
      <c r="Z15" s="45" t="n">
        <f aca="false">+T15/$U15</f>
        <v>0</v>
      </c>
      <c r="AA15" s="46" t="n">
        <f aca="false">+U15/$U15</f>
        <v>1</v>
      </c>
      <c r="AB15" s="39" t="n">
        <f aca="false">Q15+0.25</f>
        <v>11.25</v>
      </c>
      <c r="AC15" s="40" t="n">
        <v>11</v>
      </c>
      <c r="AD15" s="41" t="n">
        <f aca="false">+(X15*$B16)</f>
        <v>178740.8</v>
      </c>
      <c r="AE15" s="41" t="n">
        <f aca="false">+(Y15*$B16)</f>
        <v>12767.2</v>
      </c>
      <c r="AF15" s="41" t="n">
        <f aca="false">+(Z15*$B16)</f>
        <v>0</v>
      </c>
      <c r="AG15" s="40" t="n">
        <f aca="false">+AA15*$B16</f>
        <v>191508</v>
      </c>
      <c r="AI15" s="42" t="n">
        <v>11</v>
      </c>
      <c r="AJ15" s="43" t="n">
        <f aca="false">+X15*$C16</f>
        <v>1413.06666666667</v>
      </c>
      <c r="AK15" s="43" t="n">
        <f aca="false">+Y15*$C16</f>
        <v>100.933333333333</v>
      </c>
      <c r="AL15" s="43" t="n">
        <f aca="false">+Z15*$C16</f>
        <v>0</v>
      </c>
      <c r="AM15" s="44" t="n">
        <f aca="false">+AA15*$C16</f>
        <v>1514</v>
      </c>
    </row>
    <row r="16" customFormat="false" ht="15" hidden="false" customHeight="false" outlineLevel="0" collapsed="false">
      <c r="A16" s="0" t="n">
        <v>11</v>
      </c>
      <c r="B16" s="0" t="n">
        <v>191508</v>
      </c>
      <c r="C16" s="0" t="n">
        <v>1514</v>
      </c>
      <c r="D16" s="0" t="n">
        <f aca="false">+B16/1000</f>
        <v>191.508</v>
      </c>
      <c r="E16" s="0" t="n">
        <f aca="false">+B16/$B$46</f>
        <v>0.0598833776941704</v>
      </c>
      <c r="Q16" s="5" t="n">
        <v>11.5</v>
      </c>
      <c r="R16" s="38" t="n">
        <v>7</v>
      </c>
      <c r="S16" s="38" t="n">
        <v>5</v>
      </c>
      <c r="T16" s="38"/>
      <c r="U16" s="12" t="n">
        <v>12</v>
      </c>
      <c r="W16" s="5" t="n">
        <v>11.5</v>
      </c>
      <c r="X16" s="45" t="n">
        <f aca="false">+R16/$U16</f>
        <v>0.583333333333333</v>
      </c>
      <c r="Y16" s="45" t="n">
        <f aca="false">+S16/$U16</f>
        <v>0.416666666666667</v>
      </c>
      <c r="Z16" s="45" t="n">
        <f aca="false">+T16/$U16</f>
        <v>0</v>
      </c>
      <c r="AA16" s="46" t="n">
        <f aca="false">+U16/$U16</f>
        <v>1</v>
      </c>
      <c r="AB16" s="39" t="n">
        <f aca="false">Q16+0.25</f>
        <v>11.75</v>
      </c>
      <c r="AC16" s="40" t="n">
        <v>11.5</v>
      </c>
      <c r="AD16" s="41" t="n">
        <f aca="false">+(X16*$B17)</f>
        <v>146683.25</v>
      </c>
      <c r="AE16" s="41" t="n">
        <f aca="false">+(Y16*$B17)</f>
        <v>104773.75</v>
      </c>
      <c r="AF16" s="41" t="n">
        <f aca="false">+(Z16*$B17)</f>
        <v>0</v>
      </c>
      <c r="AG16" s="40" t="n">
        <f aca="false">+AA16*$B17</f>
        <v>251457</v>
      </c>
      <c r="AI16" s="42" t="n">
        <v>11.5</v>
      </c>
      <c r="AJ16" s="43" t="n">
        <f aca="false">+X16*$C17</f>
        <v>1323</v>
      </c>
      <c r="AK16" s="43" t="n">
        <f aca="false">+Y16*$C17</f>
        <v>945</v>
      </c>
      <c r="AL16" s="43" t="n">
        <f aca="false">+Z16*$C17</f>
        <v>0</v>
      </c>
      <c r="AM16" s="44" t="n">
        <f aca="false">+AA16*$C17</f>
        <v>2268</v>
      </c>
    </row>
    <row r="17" customFormat="false" ht="15" hidden="false" customHeight="false" outlineLevel="0" collapsed="false">
      <c r="A17" s="0" t="n">
        <v>11.5</v>
      </c>
      <c r="B17" s="0" t="n">
        <v>251457</v>
      </c>
      <c r="C17" s="0" t="n">
        <v>2268</v>
      </c>
      <c r="D17" s="0" t="n">
        <f aca="false">+B17/1000</f>
        <v>251.457</v>
      </c>
      <c r="E17" s="0" t="n">
        <f aca="false">+B17/$B$46</f>
        <v>0.0786290625187616</v>
      </c>
      <c r="Q17" s="5" t="n">
        <v>12</v>
      </c>
      <c r="R17" s="38" t="n">
        <v>7</v>
      </c>
      <c r="S17" s="38" t="n">
        <v>8</v>
      </c>
      <c r="T17" s="38"/>
      <c r="U17" s="12" t="n">
        <v>15</v>
      </c>
      <c r="W17" s="5" t="n">
        <v>12</v>
      </c>
      <c r="X17" s="45" t="n">
        <f aca="false">+R17/$U17</f>
        <v>0.466666666666667</v>
      </c>
      <c r="Y17" s="45" t="n">
        <f aca="false">+S17/$U17</f>
        <v>0.533333333333333</v>
      </c>
      <c r="Z17" s="45" t="n">
        <f aca="false">+T17/$U17</f>
        <v>0</v>
      </c>
      <c r="AA17" s="46" t="n">
        <f aca="false">+U17/$U17</f>
        <v>1</v>
      </c>
      <c r="AB17" s="39" t="n">
        <f aca="false">Q17+0.25</f>
        <v>12.25</v>
      </c>
      <c r="AC17" s="40" t="n">
        <v>12</v>
      </c>
      <c r="AD17" s="41" t="n">
        <f aca="false">+(X17*$B18)</f>
        <v>180389.533333333</v>
      </c>
      <c r="AE17" s="41" t="n">
        <f aca="false">+(Y17*$B18)</f>
        <v>206159.466666667</v>
      </c>
      <c r="AF17" s="41" t="n">
        <f aca="false">+(Z17*$B18)</f>
        <v>0</v>
      </c>
      <c r="AG17" s="40" t="n">
        <f aca="false">+AA17*$B18</f>
        <v>386549</v>
      </c>
      <c r="AI17" s="42" t="n">
        <v>12</v>
      </c>
      <c r="AJ17" s="43" t="n">
        <f aca="false">+X17*$C18</f>
        <v>1846.13333333333</v>
      </c>
      <c r="AK17" s="43" t="n">
        <f aca="false">+Y17*$C18</f>
        <v>2109.86666666667</v>
      </c>
      <c r="AL17" s="43" t="n">
        <f aca="false">+Z17*$C18</f>
        <v>0</v>
      </c>
      <c r="AM17" s="44" t="n">
        <f aca="false">+AA17*$C18</f>
        <v>3956</v>
      </c>
    </row>
    <row r="18" customFormat="false" ht="15" hidden="false" customHeight="false" outlineLevel="0" collapsed="false">
      <c r="A18" s="0" t="n">
        <v>12</v>
      </c>
      <c r="B18" s="0" t="n">
        <v>386549</v>
      </c>
      <c r="C18" s="0" t="n">
        <v>3956</v>
      </c>
      <c r="D18" s="0" t="n">
        <f aca="false">+B18/1000</f>
        <v>386.549</v>
      </c>
      <c r="E18" s="0" t="n">
        <f aca="false">+B18/$B$46</f>
        <v>0.120871502831756</v>
      </c>
      <c r="Q18" s="5" t="n">
        <v>12.5</v>
      </c>
      <c r="R18" s="38" t="n">
        <v>9</v>
      </c>
      <c r="S18" s="38" t="n">
        <v>5</v>
      </c>
      <c r="T18" s="38"/>
      <c r="U18" s="12" t="n">
        <v>14</v>
      </c>
      <c r="W18" s="5" t="n">
        <v>12.5</v>
      </c>
      <c r="X18" s="45" t="n">
        <f aca="false">+R18/$U18</f>
        <v>0.642857142857143</v>
      </c>
      <c r="Y18" s="45" t="n">
        <f aca="false">+S18/$U18</f>
        <v>0.357142857142857</v>
      </c>
      <c r="Z18" s="45" t="n">
        <f aca="false">+T18/$U18</f>
        <v>0</v>
      </c>
      <c r="AA18" s="46" t="n">
        <f aca="false">+U18/$U18</f>
        <v>1</v>
      </c>
      <c r="AB18" s="39" t="n">
        <f aca="false">Q18+0.25</f>
        <v>12.75</v>
      </c>
      <c r="AC18" s="40" t="n">
        <v>12.5</v>
      </c>
      <c r="AD18" s="41" t="n">
        <f aca="false">+(X18*$B19)</f>
        <v>539371.928571429</v>
      </c>
      <c r="AE18" s="41" t="n">
        <f aca="false">+(Y18*$B19)</f>
        <v>299651.071428571</v>
      </c>
      <c r="AF18" s="41" t="n">
        <f aca="false">+(Z18*$B19)</f>
        <v>0</v>
      </c>
      <c r="AG18" s="40" t="n">
        <f aca="false">+AA18*$B19</f>
        <v>839023</v>
      </c>
      <c r="AI18" s="42" t="n">
        <v>12.5</v>
      </c>
      <c r="AJ18" s="43" t="n">
        <f aca="false">+X18*$C19</f>
        <v>6232.5</v>
      </c>
      <c r="AK18" s="43" t="n">
        <f aca="false">+Y18*$C19</f>
        <v>3462.5</v>
      </c>
      <c r="AL18" s="43" t="n">
        <f aca="false">+Z18*$C19</f>
        <v>0</v>
      </c>
      <c r="AM18" s="44" t="n">
        <f aca="false">+AA18*$C19</f>
        <v>9695</v>
      </c>
    </row>
    <row r="19" customFormat="false" ht="15" hidden="false" customHeight="false" outlineLevel="0" collapsed="false">
      <c r="A19" s="0" t="n">
        <v>12.5</v>
      </c>
      <c r="B19" s="0" t="n">
        <v>839023</v>
      </c>
      <c r="C19" s="0" t="n">
        <v>9695</v>
      </c>
      <c r="D19" s="0" t="n">
        <f aca="false">+B19/1000</f>
        <v>839.023</v>
      </c>
      <c r="E19" s="0" t="n">
        <f aca="false">+B19/$B$46</f>
        <v>0.262357349056415</v>
      </c>
      <c r="Q19" s="5" t="n">
        <v>13</v>
      </c>
      <c r="R19" s="38" t="n">
        <v>10</v>
      </c>
      <c r="S19" s="38" t="n">
        <v>5</v>
      </c>
      <c r="T19" s="38" t="n">
        <v>1</v>
      </c>
      <c r="U19" s="12" t="n">
        <v>16</v>
      </c>
      <c r="W19" s="5" t="n">
        <v>13</v>
      </c>
      <c r="X19" s="45" t="n">
        <f aca="false">+R19/$U19</f>
        <v>0.625</v>
      </c>
      <c r="Y19" s="45" t="n">
        <f aca="false">+S19/$U19</f>
        <v>0.3125</v>
      </c>
      <c r="Z19" s="45" t="n">
        <f aca="false">+T19/$U19</f>
        <v>0.0625</v>
      </c>
      <c r="AA19" s="46" t="n">
        <f aca="false">+U19/$U19</f>
        <v>1</v>
      </c>
      <c r="AB19" s="39" t="n">
        <f aca="false">Q19+0.25</f>
        <v>13.25</v>
      </c>
      <c r="AC19" s="40" t="n">
        <v>13</v>
      </c>
      <c r="AD19" s="41" t="n">
        <f aca="false">+(X19*$B20)</f>
        <v>528875</v>
      </c>
      <c r="AE19" s="41" t="n">
        <f aca="false">+(Y19*$B20)</f>
        <v>264437.5</v>
      </c>
      <c r="AF19" s="41" t="n">
        <f aca="false">+(Z19*$B20)</f>
        <v>52887.5</v>
      </c>
      <c r="AG19" s="40" t="n">
        <f aca="false">+AA19*$B20</f>
        <v>846200</v>
      </c>
      <c r="AI19" s="42" t="n">
        <v>13</v>
      </c>
      <c r="AJ19" s="43" t="n">
        <f aca="false">+X19*$C20</f>
        <v>6868.125</v>
      </c>
      <c r="AK19" s="43" t="n">
        <f aca="false">+Y19*$C20</f>
        <v>3434.0625</v>
      </c>
      <c r="AL19" s="43" t="n">
        <f aca="false">+Z19*$C20</f>
        <v>686.8125</v>
      </c>
      <c r="AM19" s="44" t="n">
        <f aca="false">+AA19*$C20</f>
        <v>10989</v>
      </c>
    </row>
    <row r="20" customFormat="false" ht="15" hidden="false" customHeight="false" outlineLevel="0" collapsed="false">
      <c r="A20" s="0" t="n">
        <v>13</v>
      </c>
      <c r="B20" s="0" t="n">
        <v>846200</v>
      </c>
      <c r="C20" s="0" t="n">
        <v>10989</v>
      </c>
      <c r="D20" s="0" t="n">
        <f aca="false">+B20/1000</f>
        <v>846.2</v>
      </c>
      <c r="E20" s="0" t="n">
        <f aca="false">+B20/$B$46</f>
        <v>0.264601552962837</v>
      </c>
      <c r="Q20" s="5" t="n">
        <v>13.5</v>
      </c>
      <c r="R20" s="38" t="n">
        <v>10</v>
      </c>
      <c r="S20" s="38" t="n">
        <v>7</v>
      </c>
      <c r="T20" s="38"/>
      <c r="U20" s="12" t="n">
        <v>17</v>
      </c>
      <c r="W20" s="5" t="n">
        <v>13.5</v>
      </c>
      <c r="X20" s="45" t="n">
        <f aca="false">+R20/$U20</f>
        <v>0.588235294117647</v>
      </c>
      <c r="Y20" s="45" t="n">
        <f aca="false">+S20/$U20</f>
        <v>0.411764705882353</v>
      </c>
      <c r="Z20" s="45" t="n">
        <f aca="false">+T20/$U20</f>
        <v>0</v>
      </c>
      <c r="AA20" s="46" t="n">
        <f aca="false">+U20/$U20</f>
        <v>1</v>
      </c>
      <c r="AB20" s="39" t="n">
        <f aca="false">Q20+0.25</f>
        <v>13.75</v>
      </c>
      <c r="AC20" s="40" t="n">
        <v>13.5</v>
      </c>
      <c r="AD20" s="41" t="n">
        <f aca="false">+(X20*$B21)</f>
        <v>214314.117647059</v>
      </c>
      <c r="AE20" s="41" t="n">
        <f aca="false">+(Y20*$B21)</f>
        <v>150019.882352941</v>
      </c>
      <c r="AF20" s="41" t="n">
        <f aca="false">+(Z20*$B21)</f>
        <v>0</v>
      </c>
      <c r="AG20" s="40" t="n">
        <f aca="false">+AA20*$B21</f>
        <v>364334</v>
      </c>
      <c r="AI20" s="42" t="n">
        <v>13.5</v>
      </c>
      <c r="AJ20" s="43" t="n">
        <f aca="false">+X20*$C21</f>
        <v>3114.11764705882</v>
      </c>
      <c r="AK20" s="43" t="n">
        <f aca="false">+Y20*$C21</f>
        <v>2179.88235294118</v>
      </c>
      <c r="AL20" s="43" t="n">
        <f aca="false">+Z20*$C21</f>
        <v>0</v>
      </c>
      <c r="AM20" s="44" t="n">
        <f aca="false">+AA20*$C21</f>
        <v>5294</v>
      </c>
    </row>
    <row r="21" customFormat="false" ht="15" hidden="false" customHeight="false" outlineLevel="0" collapsed="false">
      <c r="A21" s="0" t="n">
        <v>13.5</v>
      </c>
      <c r="B21" s="0" t="n">
        <v>364334</v>
      </c>
      <c r="C21" s="0" t="n">
        <v>5294</v>
      </c>
      <c r="D21" s="0" t="n">
        <f aca="false">+B21/1000</f>
        <v>364.334</v>
      </c>
      <c r="E21" s="0" t="n">
        <f aca="false">+B21/$B$46</f>
        <v>0.113925008505273</v>
      </c>
      <c r="Q21" s="5" t="n">
        <v>14</v>
      </c>
      <c r="R21" s="38" t="n">
        <v>1</v>
      </c>
      <c r="S21" s="38" t="n">
        <v>6</v>
      </c>
      <c r="T21" s="38" t="n">
        <v>4</v>
      </c>
      <c r="U21" s="12" t="n">
        <v>11</v>
      </c>
      <c r="W21" s="5" t="n">
        <v>14</v>
      </c>
      <c r="X21" s="45" t="n">
        <f aca="false">+R21/$U21</f>
        <v>0.0909090909090909</v>
      </c>
      <c r="Y21" s="45" t="n">
        <f aca="false">+S21/$U21</f>
        <v>0.545454545454545</v>
      </c>
      <c r="Z21" s="45" t="n">
        <f aca="false">+T21/$U21</f>
        <v>0.363636363636364</v>
      </c>
      <c r="AA21" s="46" t="n">
        <f aca="false">+U21/$U21</f>
        <v>1</v>
      </c>
      <c r="AB21" s="39" t="n">
        <f aca="false">Q21+0.25</f>
        <v>14.25</v>
      </c>
      <c r="AC21" s="40" t="n">
        <v>14</v>
      </c>
      <c r="AD21" s="41" t="n">
        <f aca="false">+(X21*$B22)</f>
        <v>18269.3636363636</v>
      </c>
      <c r="AE21" s="41" t="n">
        <f aca="false">+(Y21*$B22)</f>
        <v>109616.181818182</v>
      </c>
      <c r="AF21" s="41" t="n">
        <f aca="false">+(Z21*$B22)</f>
        <v>73077.4545454545</v>
      </c>
      <c r="AG21" s="40" t="n">
        <f aca="false">+AA21*$B22</f>
        <v>200963</v>
      </c>
      <c r="AI21" s="42" t="n">
        <v>14</v>
      </c>
      <c r="AJ21" s="43" t="n">
        <f aca="false">+X21*$C22</f>
        <v>295.909090909091</v>
      </c>
      <c r="AK21" s="43" t="n">
        <f aca="false">+Y21*$C22</f>
        <v>1775.45454545455</v>
      </c>
      <c r="AL21" s="43" t="n">
        <f aca="false">+Z21*$C22</f>
        <v>1183.63636363636</v>
      </c>
      <c r="AM21" s="44" t="n">
        <f aca="false">+AA21*$C22</f>
        <v>3255</v>
      </c>
    </row>
    <row r="22" customFormat="false" ht="15" hidden="false" customHeight="false" outlineLevel="0" collapsed="false">
      <c r="A22" s="0" t="n">
        <v>14</v>
      </c>
      <c r="B22" s="0" t="n">
        <v>200963</v>
      </c>
      <c r="C22" s="0" t="n">
        <v>3255</v>
      </c>
      <c r="D22" s="0" t="n">
        <f aca="false">+B22/1000</f>
        <v>200.963</v>
      </c>
      <c r="E22" s="0" t="n">
        <f aca="false">+B22/$B$46</f>
        <v>0.0628398982369069</v>
      </c>
      <c r="Q22" s="5" t="n">
        <v>14.5</v>
      </c>
      <c r="R22" s="38"/>
      <c r="S22" s="38" t="n">
        <v>6</v>
      </c>
      <c r="T22" s="38" t="n">
        <v>1</v>
      </c>
      <c r="U22" s="12" t="n">
        <v>7</v>
      </c>
      <c r="W22" s="5" t="n">
        <v>14.5</v>
      </c>
      <c r="X22" s="45" t="n">
        <f aca="false">+R22/$U22</f>
        <v>0</v>
      </c>
      <c r="Y22" s="45" t="n">
        <f aca="false">+S22/$U22</f>
        <v>0.857142857142857</v>
      </c>
      <c r="Z22" s="45" t="n">
        <f aca="false">+T22/$U22</f>
        <v>0.142857142857143</v>
      </c>
      <c r="AA22" s="46" t="n">
        <f aca="false">+U22/$U22</f>
        <v>1</v>
      </c>
      <c r="AB22" s="39" t="n">
        <f aca="false">Q22+0.25</f>
        <v>14.75</v>
      </c>
      <c r="AC22" s="40" t="n">
        <v>14.5</v>
      </c>
      <c r="AD22" s="41" t="n">
        <f aca="false">+(X22*$B23)</f>
        <v>0</v>
      </c>
      <c r="AE22" s="41" t="n">
        <f aca="false">+(Y22*$B23)</f>
        <v>18801.4285714286</v>
      </c>
      <c r="AF22" s="41" t="n">
        <f aca="false">+(Z22*$B23)</f>
        <v>3133.57142857143</v>
      </c>
      <c r="AG22" s="40" t="n">
        <f aca="false">+AA22*$B23</f>
        <v>21935</v>
      </c>
      <c r="AI22" s="42" t="n">
        <v>14.5</v>
      </c>
      <c r="AJ22" s="43" t="n">
        <f aca="false">+X22*$C23</f>
        <v>0</v>
      </c>
      <c r="AK22" s="43" t="n">
        <f aca="false">+Y22*$C23</f>
        <v>337.714285714286</v>
      </c>
      <c r="AL22" s="43" t="n">
        <f aca="false">+Z22*$C23</f>
        <v>56.2857142857143</v>
      </c>
      <c r="AM22" s="44" t="n">
        <f aca="false">+AA22*$C23</f>
        <v>394</v>
      </c>
    </row>
    <row r="23" customFormat="false" ht="15" hidden="false" customHeight="false" outlineLevel="0" collapsed="false">
      <c r="A23" s="0" t="n">
        <v>14.5</v>
      </c>
      <c r="B23" s="0" t="n">
        <v>21935</v>
      </c>
      <c r="C23" s="0" t="n">
        <v>394</v>
      </c>
      <c r="D23" s="0" t="n">
        <f aca="false">+B23/1000</f>
        <v>21.935</v>
      </c>
      <c r="E23" s="0" t="n">
        <f aca="false">+B23/$B$46</f>
        <v>0.00685894004282655</v>
      </c>
      <c r="Q23" s="5" t="n">
        <v>15</v>
      </c>
      <c r="R23" s="38" t="n">
        <v>1</v>
      </c>
      <c r="S23" s="38" t="n">
        <v>2</v>
      </c>
      <c r="T23" s="38"/>
      <c r="U23" s="12" t="n">
        <v>3</v>
      </c>
      <c r="W23" s="5" t="n">
        <v>15</v>
      </c>
      <c r="X23" s="45" t="n">
        <f aca="false">+R23/$U23</f>
        <v>0.333333333333333</v>
      </c>
      <c r="Y23" s="45" t="n">
        <f aca="false">+S23/$U23</f>
        <v>0.666666666666667</v>
      </c>
      <c r="Z23" s="45" t="n">
        <f aca="false">+T23/$U23</f>
        <v>0</v>
      </c>
      <c r="AA23" s="46" t="n">
        <f aca="false">+U23/$U23</f>
        <v>1</v>
      </c>
      <c r="AB23" s="39" t="n">
        <f aca="false">Q23+0.25</f>
        <v>15.25</v>
      </c>
      <c r="AC23" s="40" t="n">
        <v>15</v>
      </c>
      <c r="AD23" s="41" t="n">
        <f aca="false">+(X23*$B24)</f>
        <v>6565</v>
      </c>
      <c r="AE23" s="41" t="n">
        <f aca="false">+(Y23*$B24)</f>
        <v>13130</v>
      </c>
      <c r="AF23" s="41" t="n">
        <f aca="false">+(Z23*$B24)</f>
        <v>0</v>
      </c>
      <c r="AG23" s="40" t="n">
        <f aca="false">+AA23*$B24</f>
        <v>19695</v>
      </c>
      <c r="AI23" s="42" t="n">
        <v>15</v>
      </c>
      <c r="AJ23" s="43" t="n">
        <f aca="false">+X23*$C24</f>
        <v>130.666666666667</v>
      </c>
      <c r="AK23" s="43" t="n">
        <f aca="false">+Y23*$C24</f>
        <v>261.333333333333</v>
      </c>
      <c r="AL23" s="43" t="n">
        <f aca="false">+Z23*$C24</f>
        <v>0</v>
      </c>
      <c r="AM23" s="44" t="n">
        <f aca="false">+AA23*$C24</f>
        <v>392</v>
      </c>
    </row>
    <row r="24" customFormat="false" ht="15" hidden="false" customHeight="false" outlineLevel="0" collapsed="false">
      <c r="A24" s="0" t="n">
        <v>15</v>
      </c>
      <c r="B24" s="0" t="n">
        <v>19695</v>
      </c>
      <c r="C24" s="0" t="n">
        <v>392</v>
      </c>
      <c r="D24" s="0" t="n">
        <f aca="false">+B24/1000</f>
        <v>19.695</v>
      </c>
      <c r="E24" s="0" t="n">
        <f aca="false">+B24/$B$46</f>
        <v>0.00615850577357962</v>
      </c>
      <c r="Q24" s="5" t="n">
        <v>15.5</v>
      </c>
      <c r="R24" s="38"/>
      <c r="S24" s="38"/>
      <c r="T24" s="38" t="n">
        <v>2</v>
      </c>
      <c r="U24" s="12" t="n">
        <v>2</v>
      </c>
      <c r="W24" s="5" t="n">
        <v>15.5</v>
      </c>
      <c r="X24" s="45" t="n">
        <f aca="false">+R24/$U24</f>
        <v>0</v>
      </c>
      <c r="Y24" s="45" t="n">
        <f aca="false">+S24/$U24</f>
        <v>0</v>
      </c>
      <c r="Z24" s="45" t="n">
        <f aca="false">+T24/$U24</f>
        <v>1</v>
      </c>
      <c r="AA24" s="46" t="n">
        <f aca="false">+U24/$U24</f>
        <v>1</v>
      </c>
      <c r="AB24" s="39" t="n">
        <f aca="false">Q24+0.25</f>
        <v>15.75</v>
      </c>
      <c r="AC24" s="40" t="n">
        <v>15.5</v>
      </c>
      <c r="AD24" s="41" t="n">
        <f aca="false">+(X24*$B25)</f>
        <v>0</v>
      </c>
      <c r="AE24" s="41" t="n">
        <f aca="false">+(Y24*$B25)</f>
        <v>0</v>
      </c>
      <c r="AF24" s="41" t="n">
        <f aca="false">+(Z24*$B25)</f>
        <v>1493</v>
      </c>
      <c r="AG24" s="40" t="n">
        <f aca="false">+AA24*$B25</f>
        <v>1493</v>
      </c>
      <c r="AI24" s="42" t="n">
        <v>15.5</v>
      </c>
      <c r="AJ24" s="43" t="n">
        <f aca="false">+X24*$C25</f>
        <v>0</v>
      </c>
      <c r="AK24" s="43" t="n">
        <f aca="false">+Y24*$C25</f>
        <v>0</v>
      </c>
      <c r="AL24" s="43" t="n">
        <f aca="false">+Z24*$C25</f>
        <v>33</v>
      </c>
      <c r="AM24" s="44" t="n">
        <f aca="false">+AA24*$C25</f>
        <v>33</v>
      </c>
    </row>
    <row r="25" customFormat="false" ht="15" hidden="false" customHeight="false" outlineLevel="0" collapsed="false">
      <c r="A25" s="0" t="n">
        <v>15.5</v>
      </c>
      <c r="B25" s="0" t="n">
        <v>1493</v>
      </c>
      <c r="C25" s="0" t="n">
        <v>33</v>
      </c>
      <c r="D25" s="0" t="n">
        <f aca="false">+B25/1000</f>
        <v>1.493</v>
      </c>
      <c r="E25" s="0" t="n">
        <f aca="false">+B25/$B$46</f>
        <v>0.000466851948207889</v>
      </c>
      <c r="Q25" s="5" t="n">
        <v>16</v>
      </c>
      <c r="R25" s="38"/>
      <c r="S25" s="38"/>
      <c r="T25" s="38"/>
      <c r="U25" s="12"/>
      <c r="W25" s="5" t="n">
        <v>16</v>
      </c>
      <c r="X25" s="45"/>
      <c r="Y25" s="45"/>
      <c r="Z25" s="45"/>
      <c r="AA25" s="46"/>
      <c r="AB25" s="39" t="n">
        <f aca="false">Q25+0.25</f>
        <v>16.25</v>
      </c>
      <c r="AC25" s="40" t="n">
        <v>16</v>
      </c>
      <c r="AD25" s="41" t="n">
        <f aca="false">+(X25*$B26)</f>
        <v>0</v>
      </c>
      <c r="AE25" s="41" t="n">
        <f aca="false">+(Y25*$B26)</f>
        <v>0</v>
      </c>
      <c r="AF25" s="41" t="n">
        <f aca="false">+(Z25*$B26)</f>
        <v>0</v>
      </c>
      <c r="AG25" s="40" t="n">
        <f aca="false">+AA25*$D26</f>
        <v>0</v>
      </c>
      <c r="AI25" s="42" t="n">
        <v>16</v>
      </c>
      <c r="AJ25" s="43" t="n">
        <f aca="false">+X25*$C26</f>
        <v>0</v>
      </c>
      <c r="AK25" s="43" t="n">
        <f aca="false">+Y25*$C26</f>
        <v>0</v>
      </c>
      <c r="AL25" s="43" t="n">
        <f aca="false">+Z25*$C26</f>
        <v>0</v>
      </c>
      <c r="AM25" s="44" t="n">
        <f aca="false">+AA25*$C26</f>
        <v>0</v>
      </c>
    </row>
    <row r="26" customFormat="false" ht="15" hidden="false" customHeight="false" outlineLevel="0" collapsed="false">
      <c r="A26" s="0" t="n">
        <v>16</v>
      </c>
      <c r="B26" s="0" t="n">
        <v>0</v>
      </c>
      <c r="C26" s="0" t="n">
        <v>0</v>
      </c>
      <c r="D26" s="0" t="n">
        <v>0</v>
      </c>
      <c r="E26" s="0" t="n">
        <f aca="false">+B26/$B$46</f>
        <v>0</v>
      </c>
      <c r="Q26" s="47" t="n">
        <v>16.5</v>
      </c>
      <c r="R26" s="48"/>
      <c r="S26" s="48"/>
      <c r="T26" s="48"/>
      <c r="U26" s="49"/>
      <c r="W26" s="47" t="n">
        <v>16.5</v>
      </c>
      <c r="X26" s="45"/>
      <c r="Y26" s="45"/>
      <c r="Z26" s="45"/>
      <c r="AA26" s="50"/>
      <c r="AB26" s="39" t="n">
        <f aca="false">Q26+0.25</f>
        <v>16.75</v>
      </c>
      <c r="AC26" s="51" t="n">
        <v>16.5</v>
      </c>
      <c r="AD26" s="41" t="n">
        <f aca="false">+(X26*$B27)</f>
        <v>0</v>
      </c>
      <c r="AE26" s="41" t="n">
        <f aca="false">+(Y26*$B27)</f>
        <v>0</v>
      </c>
      <c r="AF26" s="41" t="n">
        <f aca="false">+(Z26*$B27)</f>
        <v>0</v>
      </c>
      <c r="AG26" s="51" t="n">
        <f aca="false">+AA26*$D27</f>
        <v>0</v>
      </c>
      <c r="AI26" s="52" t="n">
        <v>16.5</v>
      </c>
      <c r="AJ26" s="43" t="n">
        <f aca="false">+X26*$C27</f>
        <v>0</v>
      </c>
      <c r="AK26" s="43" t="n">
        <f aca="false">+Y26*$C27</f>
        <v>0</v>
      </c>
      <c r="AL26" s="43" t="n">
        <f aca="false">+Z26*$C27</f>
        <v>0</v>
      </c>
      <c r="AM26" s="53" t="n">
        <f aca="false">+AA26*$C27</f>
        <v>0</v>
      </c>
    </row>
    <row r="27" customFormat="false" ht="15" hidden="false" customHeight="false" outlineLevel="0" collapsed="false">
      <c r="A27" s="0" t="n">
        <v>16.5</v>
      </c>
      <c r="B27" s="0" t="n">
        <v>0</v>
      </c>
      <c r="C27" s="0" t="n">
        <v>0</v>
      </c>
      <c r="D27" s="0" t="n">
        <v>0</v>
      </c>
      <c r="E27" s="0" t="n">
        <f aca="false">+B27/$B$46</f>
        <v>0</v>
      </c>
      <c r="P27" s="39"/>
      <c r="Q27" s="54" t="s">
        <v>10</v>
      </c>
      <c r="R27" s="55" t="n">
        <v>67</v>
      </c>
      <c r="S27" s="55" t="n">
        <v>45</v>
      </c>
      <c r="T27" s="55" t="n">
        <v>8</v>
      </c>
      <c r="U27" s="49" t="n">
        <v>120</v>
      </c>
      <c r="W27" s="56" t="s">
        <v>10</v>
      </c>
      <c r="X27" s="57" t="n">
        <f aca="false">+R27/$U$27</f>
        <v>0.558333333333333</v>
      </c>
      <c r="Y27" s="58" t="n">
        <f aca="false">+S27/$U$27</f>
        <v>0.375</v>
      </c>
      <c r="Z27" s="58" t="n">
        <f aca="false">+T27/$U$27</f>
        <v>0.0666666666666667</v>
      </c>
      <c r="AA27" s="59" t="n">
        <f aca="false">+U27/$U$27</f>
        <v>1</v>
      </c>
      <c r="AC27" s="60" t="s">
        <v>10</v>
      </c>
      <c r="AD27" s="61" t="n">
        <f aca="false">SUM(AD10:AD26)</f>
        <v>1888067.99318818</v>
      </c>
      <c r="AE27" s="62" t="n">
        <f aca="false">SUM(AE10:AE26)</f>
        <v>1179356.48083779</v>
      </c>
      <c r="AF27" s="62" t="n">
        <f aca="false">SUM(AF10:AF26)</f>
        <v>130591.525974026</v>
      </c>
      <c r="AG27" s="63" t="n">
        <f aca="false">SUM(AG10:AG26)</f>
        <v>3198016</v>
      </c>
      <c r="AI27" s="28" t="s">
        <v>10</v>
      </c>
      <c r="AJ27" s="64" t="n">
        <f aca="false">SUM(AJ10:AJ26)</f>
        <v>21735.5184046346</v>
      </c>
      <c r="AK27" s="64" t="n">
        <f aca="false">SUM(AK10:AK26)</f>
        <v>14606.7470174433</v>
      </c>
      <c r="AL27" s="64" t="n">
        <f aca="false">SUM(AL10:AL26)</f>
        <v>1959.73457792208</v>
      </c>
      <c r="AM27" s="65" t="n">
        <f aca="false">SUM(AM10:AM26)</f>
        <v>38302</v>
      </c>
    </row>
    <row r="28" customFormat="false" ht="15" hidden="false" customHeight="false" outlineLevel="0" collapsed="false">
      <c r="A28" s="0" t="n">
        <v>17</v>
      </c>
      <c r="B28" s="0" t="n">
        <v>0</v>
      </c>
      <c r="C28" s="0" t="n">
        <v>0</v>
      </c>
      <c r="D28" s="0" t="n">
        <v>0</v>
      </c>
      <c r="E28" s="0" t="n">
        <f aca="false">+B28/$B$46</f>
        <v>0</v>
      </c>
      <c r="P28" s="39"/>
      <c r="AC28" s="66" t="s">
        <v>22</v>
      </c>
      <c r="AD28" s="58" t="n">
        <f aca="false">SUMPRODUCT(AD5:AD26, $AB$5:$AB$26)/AD27</f>
        <v>12.6787053993549</v>
      </c>
      <c r="AE28" s="58" t="n">
        <f aca="false">SUMPRODUCT(AE5:AE26, $AB$5:$AB$26)/AE27</f>
        <v>12.9959701401595</v>
      </c>
      <c r="AF28" s="58" t="n">
        <f aca="false">SUMPRODUCT(AF5:AF26, $AB$5:$AB$26)/AF27</f>
        <v>13.8741623342737</v>
      </c>
      <c r="AG28" s="58" t="n">
        <f aca="false">SUMPRODUCT(AG5:AG26, $AB$5:$AB$26)/AG27</f>
        <v>12.8445221975125</v>
      </c>
      <c r="AI28" s="24" t="s">
        <v>23</v>
      </c>
      <c r="AJ28" s="58" t="n">
        <f aca="false">SUMPRODUCT(AJ5:AJ26, $AI$5:$AI$26)/AJ27</f>
        <v>12.5880606456119</v>
      </c>
      <c r="AK28" s="58" t="n">
        <f aca="false">SUMPRODUCT(AK5:AK26, $AI$5:$AI$26)/AK27</f>
        <v>12.8927995730808</v>
      </c>
      <c r="AL28" s="58" t="n">
        <f aca="false">SUMPRODUCT(AL5:AL26, $AI$5:$AI$26)/AL27</f>
        <v>13.6891570676356</v>
      </c>
      <c r="AM28" s="58" t="n">
        <f aca="false">SUMPRODUCT(AM5:AM26, $AI$5:$AI$26)/AM27</f>
        <v>12.7606130228187</v>
      </c>
    </row>
    <row r="29" customFormat="false" ht="15" hidden="false" customHeight="false" outlineLevel="0" collapsed="false">
      <c r="A29" s="0" t="n">
        <v>17.5</v>
      </c>
      <c r="B29" s="0" t="n">
        <v>0</v>
      </c>
      <c r="C29" s="0" t="n">
        <v>0</v>
      </c>
      <c r="D29" s="0" t="n">
        <v>0</v>
      </c>
      <c r="E29" s="0" t="n">
        <f aca="false">+B29/$B$46</f>
        <v>0</v>
      </c>
    </row>
    <row r="30" customFormat="false" ht="15" hidden="false" customHeight="false" outlineLevel="0" collapsed="false">
      <c r="A30" s="0" t="n">
        <v>18</v>
      </c>
      <c r="B30" s="0" t="n">
        <v>0</v>
      </c>
      <c r="C30" s="0" t="n">
        <v>0</v>
      </c>
      <c r="D30" s="0" t="n">
        <v>0</v>
      </c>
      <c r="E30" s="0" t="n">
        <f aca="false">+B30/$B$46</f>
        <v>0</v>
      </c>
    </row>
    <row r="31" customFormat="false" ht="15" hidden="false" customHeight="false" outlineLevel="0" collapsed="false">
      <c r="A31" s="0" t="n">
        <v>18.5</v>
      </c>
      <c r="B31" s="0" t="n">
        <v>0</v>
      </c>
      <c r="C31" s="0" t="n">
        <v>0</v>
      </c>
      <c r="D31" s="0" t="n">
        <v>0</v>
      </c>
      <c r="E31" s="0" t="n">
        <f aca="false">+B31/$B$46</f>
        <v>0</v>
      </c>
    </row>
    <row r="32" customFormat="false" ht="15" hidden="false" customHeight="false" outlineLevel="0" collapsed="false">
      <c r="A32" s="0" t="n">
        <v>19</v>
      </c>
      <c r="B32" s="0" t="n">
        <v>0</v>
      </c>
      <c r="C32" s="0" t="n">
        <v>0</v>
      </c>
      <c r="D32" s="0" t="n">
        <v>0</v>
      </c>
      <c r="E32" s="0" t="n">
        <f aca="false">+B32/$B$46</f>
        <v>0</v>
      </c>
    </row>
    <row r="33" customFormat="false" ht="15" hidden="false" customHeight="false" outlineLevel="0" collapsed="false">
      <c r="A33" s="0" t="n">
        <v>19.5</v>
      </c>
      <c r="B33" s="0" t="n">
        <v>0</v>
      </c>
      <c r="C33" s="0" t="n">
        <v>0</v>
      </c>
      <c r="D33" s="0" t="n">
        <v>0</v>
      </c>
      <c r="E33" s="0" t="n">
        <f aca="false">+B33/$B$46</f>
        <v>0</v>
      </c>
    </row>
    <row r="34" customFormat="false" ht="15" hidden="false" customHeight="false" outlineLevel="0" collapsed="false">
      <c r="A34" s="0" t="n">
        <v>20</v>
      </c>
      <c r="B34" s="0" t="n">
        <v>0</v>
      </c>
      <c r="C34" s="0" t="n">
        <v>0</v>
      </c>
      <c r="D34" s="0" t="n">
        <v>0</v>
      </c>
      <c r="E34" s="0" t="n">
        <f aca="false">+B34/$B$46</f>
        <v>0</v>
      </c>
    </row>
    <row r="35" customFormat="false" ht="15" hidden="false" customHeight="false" outlineLevel="0" collapsed="false">
      <c r="A35" s="0" t="n">
        <v>20.5</v>
      </c>
      <c r="B35" s="0" t="n">
        <v>0</v>
      </c>
      <c r="C35" s="0" t="n">
        <v>0</v>
      </c>
      <c r="D35" s="0" t="n">
        <v>0</v>
      </c>
      <c r="E35" s="0" t="n">
        <f aca="false">+B35/$B$46</f>
        <v>0</v>
      </c>
    </row>
    <row r="36" customFormat="false" ht="15" hidden="false" customHeight="false" outlineLevel="0" collapsed="false">
      <c r="A36" s="0" t="n">
        <v>21</v>
      </c>
      <c r="B36" s="0" t="n">
        <v>0</v>
      </c>
      <c r="C36" s="0" t="n">
        <v>0</v>
      </c>
      <c r="D36" s="0" t="n">
        <v>0</v>
      </c>
      <c r="E36" s="0" t="n">
        <f aca="false">+B36/$B$46</f>
        <v>0</v>
      </c>
    </row>
    <row r="37" customFormat="false" ht="15" hidden="false" customHeight="false" outlineLevel="0" collapsed="false">
      <c r="A37" s="0" t="n">
        <v>21.5</v>
      </c>
      <c r="B37" s="0" t="n">
        <v>0</v>
      </c>
      <c r="C37" s="0" t="n">
        <v>0</v>
      </c>
      <c r="D37" s="0" t="n">
        <v>0</v>
      </c>
      <c r="E37" s="0" t="n">
        <f aca="false">+B37/$B$46</f>
        <v>0</v>
      </c>
    </row>
    <row r="38" customFormat="false" ht="15" hidden="false" customHeight="false" outlineLevel="0" collapsed="false">
      <c r="A38" s="0" t="n">
        <v>22</v>
      </c>
      <c r="B38" s="0" t="n">
        <v>0</v>
      </c>
      <c r="C38" s="0" t="n">
        <v>0</v>
      </c>
      <c r="D38" s="0" t="n">
        <v>0</v>
      </c>
      <c r="E38" s="0" t="n">
        <f aca="false">+B38/$B$46</f>
        <v>0</v>
      </c>
    </row>
    <row r="39" customFormat="false" ht="15" hidden="false" customHeight="false" outlineLevel="0" collapsed="false">
      <c r="A39" s="0" t="n">
        <v>22.5</v>
      </c>
      <c r="B39" s="0" t="n">
        <v>0</v>
      </c>
      <c r="C39" s="0" t="n">
        <v>0</v>
      </c>
      <c r="D39" s="0" t="n">
        <v>0</v>
      </c>
      <c r="E39" s="0" t="n">
        <f aca="false">+B39/$B$46</f>
        <v>0</v>
      </c>
    </row>
    <row r="40" customFormat="false" ht="15" hidden="false" customHeight="false" outlineLevel="0" collapsed="false">
      <c r="A40" s="0" t="n">
        <v>23</v>
      </c>
      <c r="B40" s="0" t="n">
        <v>0</v>
      </c>
      <c r="C40" s="0" t="n">
        <v>0</v>
      </c>
      <c r="D40" s="0" t="n">
        <v>0</v>
      </c>
      <c r="E40" s="0" t="n">
        <f aca="false">+B40/$B$46</f>
        <v>0</v>
      </c>
    </row>
    <row r="41" customFormat="false" ht="15" hidden="false" customHeight="false" outlineLevel="0" collapsed="false">
      <c r="A41" s="0" t="n">
        <v>23.5</v>
      </c>
      <c r="B41" s="0" t="n">
        <v>0</v>
      </c>
      <c r="C41" s="0" t="n">
        <v>0</v>
      </c>
      <c r="D41" s="0" t="n">
        <v>0</v>
      </c>
      <c r="E41" s="0" t="n">
        <f aca="false">+B41/$B$46</f>
        <v>0</v>
      </c>
    </row>
    <row r="42" customFormat="false" ht="15" hidden="false" customHeight="false" outlineLevel="0" collapsed="false">
      <c r="A42" s="0" t="n">
        <v>24</v>
      </c>
      <c r="B42" s="0" t="n">
        <v>0</v>
      </c>
      <c r="C42" s="0" t="n">
        <v>0</v>
      </c>
      <c r="D42" s="0" t="n">
        <v>0</v>
      </c>
      <c r="E42" s="0" t="n">
        <f aca="false">+B42/$B$46</f>
        <v>0</v>
      </c>
    </row>
    <row r="43" customFormat="false" ht="15" hidden="false" customHeight="false" outlineLevel="0" collapsed="false">
      <c r="A43" s="0" t="n">
        <v>24.5</v>
      </c>
      <c r="B43" s="0" t="n">
        <v>0</v>
      </c>
      <c r="C43" s="0" t="n">
        <v>0</v>
      </c>
      <c r="D43" s="0" t="n">
        <v>0</v>
      </c>
      <c r="E43" s="0" t="n">
        <f aca="false">+B43/$B$46</f>
        <v>0</v>
      </c>
    </row>
    <row r="44" customFormat="false" ht="15" hidden="false" customHeight="false" outlineLevel="0" collapsed="false">
      <c r="A44" s="0" t="n">
        <v>25</v>
      </c>
      <c r="B44" s="0" t="n">
        <v>0</v>
      </c>
      <c r="C44" s="0" t="n">
        <v>0</v>
      </c>
      <c r="D44" s="0" t="n">
        <v>0</v>
      </c>
      <c r="E44" s="0" t="n">
        <f aca="false">+B44/$B$46</f>
        <v>0</v>
      </c>
    </row>
    <row r="45" customFormat="false" ht="15" hidden="false" customHeight="false" outlineLevel="0" collapsed="false">
      <c r="A45" s="0" t="n">
        <v>25.5</v>
      </c>
      <c r="B45" s="0" t="n">
        <v>0</v>
      </c>
      <c r="C45" s="0" t="n">
        <v>0</v>
      </c>
      <c r="D45" s="0" t="n">
        <v>0</v>
      </c>
      <c r="E45" s="0" t="n">
        <f aca="false">+B45/$B$46</f>
        <v>0</v>
      </c>
    </row>
    <row r="46" customFormat="false" ht="15" hidden="false" customHeight="false" outlineLevel="0" collapsed="false">
      <c r="B46" s="1" t="n">
        <v>3198016</v>
      </c>
      <c r="C46" s="1" t="n">
        <v>38302</v>
      </c>
      <c r="D46" s="1" t="n">
        <f aca="false">+B46/1000</f>
        <v>3198.016</v>
      </c>
      <c r="E46" s="0" t="n">
        <f aca="false">+B46/$B$46</f>
        <v>1</v>
      </c>
      <c r="F46" s="1"/>
      <c r="G46" s="1"/>
      <c r="H46" s="1"/>
      <c r="I46" s="1"/>
      <c r="J46" s="1"/>
      <c r="K46" s="1"/>
    </row>
    <row r="62" customFormat="false" ht="13.8" hidden="false" customHeight="false" outlineLevel="0" collapsed="false">
      <c r="A62" s="0" t="n">
        <v>1</v>
      </c>
      <c r="B62" s="0" t="n">
        <v>2</v>
      </c>
      <c r="C62" s="0" t="n">
        <v>3</v>
      </c>
      <c r="D62" s="0" t="n">
        <v>4</v>
      </c>
      <c r="E62" s="0" t="n">
        <v>5</v>
      </c>
      <c r="F62" s="0" t="n">
        <v>6</v>
      </c>
      <c r="G62" s="0" t="n">
        <v>7</v>
      </c>
      <c r="H62" s="0" t="n">
        <v>8</v>
      </c>
      <c r="I62" s="0" t="n">
        <v>9</v>
      </c>
      <c r="J62" s="0" t="n">
        <v>10</v>
      </c>
      <c r="K62" s="0" t="n">
        <v>11</v>
      </c>
      <c r="L62" s="0" t="n">
        <v>12</v>
      </c>
      <c r="M62" s="0" t="n">
        <v>13</v>
      </c>
      <c r="N62" s="0" t="n">
        <v>14</v>
      </c>
      <c r="O62" s="0" t="n">
        <v>15</v>
      </c>
      <c r="P62" s="0" t="n">
        <v>16</v>
      </c>
      <c r="Q62" s="0" t="n">
        <v>17</v>
      </c>
      <c r="R62" s="0" t="n">
        <v>18</v>
      </c>
      <c r="S62" s="0" t="n">
        <v>19</v>
      </c>
      <c r="T62" s="0" t="n">
        <v>20</v>
      </c>
      <c r="U62" s="0" t="n">
        <v>21</v>
      </c>
      <c r="V62" s="0" t="n">
        <v>22</v>
      </c>
      <c r="W62" s="0" t="n">
        <v>23</v>
      </c>
      <c r="X62" s="0" t="n">
        <v>24</v>
      </c>
      <c r="Y62" s="0" t="n">
        <v>25</v>
      </c>
      <c r="Z62" s="0" t="n">
        <v>26</v>
      </c>
      <c r="AA62" s="0" t="n">
        <v>27</v>
      </c>
      <c r="AB62" s="0" t="n">
        <v>28</v>
      </c>
      <c r="AC62" s="0" t="n">
        <v>29</v>
      </c>
      <c r="AD62" s="0" t="n">
        <v>30</v>
      </c>
      <c r="AE62" s="0" t="n">
        <v>31</v>
      </c>
      <c r="AF62" s="0" t="n">
        <v>32</v>
      </c>
    </row>
    <row r="64" customFormat="false" ht="26.25" hidden="false" customHeight="false" outlineLevel="0" collapsed="false">
      <c r="A64" s="18" t="s">
        <v>4</v>
      </c>
      <c r="Q64" s="19" t="s">
        <v>4</v>
      </c>
      <c r="R64" s="19"/>
      <c r="S64" s="19"/>
      <c r="T64" s="19"/>
      <c r="U64" s="19"/>
      <c r="W64" s="19" t="s">
        <v>4</v>
      </c>
      <c r="X64" s="19"/>
      <c r="Y64" s="19"/>
      <c r="Z64" s="19"/>
      <c r="AA64" s="19"/>
      <c r="AC64" s="19" t="s">
        <v>4</v>
      </c>
      <c r="AD64" s="19"/>
      <c r="AE64" s="19"/>
      <c r="AF64" s="19"/>
      <c r="AG64" s="19"/>
      <c r="AI64" s="19" t="s">
        <v>4</v>
      </c>
      <c r="AJ64" s="19"/>
      <c r="AK64" s="19"/>
      <c r="AL64" s="19"/>
      <c r="AM64" s="19"/>
    </row>
    <row r="65" customFormat="false" ht="26.25" hidden="false" customHeight="true" outlineLevel="0" collapsed="false">
      <c r="Q65" s="20" t="s">
        <v>11</v>
      </c>
      <c r="R65" s="20"/>
      <c r="S65" s="20"/>
      <c r="T65" s="20"/>
      <c r="U65" s="20"/>
      <c r="W65" s="21" t="s">
        <v>12</v>
      </c>
      <c r="X65" s="21"/>
      <c r="Y65" s="21"/>
      <c r="Z65" s="21"/>
      <c r="AA65" s="21"/>
      <c r="AC65" s="22" t="s">
        <v>13</v>
      </c>
      <c r="AD65" s="22"/>
      <c r="AE65" s="22"/>
      <c r="AF65" s="22"/>
      <c r="AG65" s="22"/>
      <c r="AI65" s="23" t="s">
        <v>14</v>
      </c>
      <c r="AJ65" s="23"/>
      <c r="AK65" s="23"/>
      <c r="AL65" s="23"/>
      <c r="AM65" s="23"/>
    </row>
    <row r="66" customFormat="false" ht="15" hidden="false" customHeight="false" outlineLevel="0" collapsed="false">
      <c r="A66" s="0" t="s">
        <v>15</v>
      </c>
      <c r="B66" s="0" t="s">
        <v>16</v>
      </c>
      <c r="C66" s="0" t="s">
        <v>17</v>
      </c>
      <c r="D66" s="0" t="s">
        <v>18</v>
      </c>
      <c r="E66" s="67" t="s">
        <v>12</v>
      </c>
      <c r="Q66" s="2" t="s">
        <v>19</v>
      </c>
      <c r="R66" s="25" t="s">
        <v>20</v>
      </c>
      <c r="S66" s="25"/>
      <c r="T66" s="25"/>
      <c r="U66" s="2" t="s">
        <v>21</v>
      </c>
      <c r="W66" s="2" t="s">
        <v>19</v>
      </c>
      <c r="X66" s="25" t="s">
        <v>20</v>
      </c>
      <c r="Y66" s="25"/>
      <c r="Z66" s="25"/>
      <c r="AA66" s="2" t="s">
        <v>21</v>
      </c>
      <c r="AC66" s="26" t="s">
        <v>19</v>
      </c>
      <c r="AD66" s="27" t="s">
        <v>20</v>
      </c>
      <c r="AE66" s="27"/>
      <c r="AF66" s="27"/>
      <c r="AG66" s="26" t="s">
        <v>21</v>
      </c>
      <c r="AI66" s="28" t="s">
        <v>19</v>
      </c>
      <c r="AJ66" s="29" t="s">
        <v>20</v>
      </c>
      <c r="AK66" s="29"/>
      <c r="AL66" s="29"/>
      <c r="AM66" s="28" t="s">
        <v>21</v>
      </c>
    </row>
    <row r="67" customFormat="false" ht="15" hidden="false" customHeight="false" outlineLevel="0" collapsed="false">
      <c r="A67" s="0" t="n">
        <v>5</v>
      </c>
      <c r="B67" s="0" t="n">
        <v>0</v>
      </c>
      <c r="C67" s="0" t="n">
        <v>0</v>
      </c>
      <c r="D67" s="0" t="n">
        <f aca="false">+B67/1000</f>
        <v>0</v>
      </c>
      <c r="E67" s="0" t="n">
        <f aca="false">+B67/$B$109</f>
        <v>0</v>
      </c>
      <c r="Q67" s="2"/>
      <c r="R67" s="30" t="n">
        <v>1</v>
      </c>
      <c r="S67" s="25" t="n">
        <v>2</v>
      </c>
      <c r="T67" s="31" t="n">
        <v>3</v>
      </c>
      <c r="U67" s="2"/>
      <c r="W67" s="2"/>
      <c r="X67" s="30" t="n">
        <v>1</v>
      </c>
      <c r="Y67" s="25" t="n">
        <v>2</v>
      </c>
      <c r="Z67" s="31" t="n">
        <v>3</v>
      </c>
      <c r="AA67" s="2"/>
      <c r="AC67" s="26"/>
      <c r="AD67" s="32" t="n">
        <v>1</v>
      </c>
      <c r="AE67" s="27" t="n">
        <v>2</v>
      </c>
      <c r="AF67" s="33" t="n">
        <v>3</v>
      </c>
      <c r="AG67" s="26"/>
      <c r="AI67" s="28"/>
      <c r="AJ67" s="34" t="n">
        <v>1</v>
      </c>
      <c r="AK67" s="29" t="n">
        <v>2</v>
      </c>
      <c r="AL67" s="35" t="n">
        <v>3</v>
      </c>
      <c r="AM67" s="28"/>
    </row>
    <row r="68" customFormat="false" ht="15" hidden="false" customHeight="false" outlineLevel="0" collapsed="false">
      <c r="A68" s="0" t="n">
        <v>5.5</v>
      </c>
      <c r="B68" s="0" t="n">
        <v>0</v>
      </c>
      <c r="C68" s="0" t="n">
        <v>0</v>
      </c>
      <c r="D68" s="0" t="n">
        <f aca="false">+B68/1000</f>
        <v>0</v>
      </c>
      <c r="E68" s="0" t="n">
        <f aca="false">+B68/$B$109</f>
        <v>0</v>
      </c>
      <c r="Q68" s="5" t="n">
        <v>6</v>
      </c>
      <c r="R68" s="10" t="n">
        <v>2</v>
      </c>
      <c r="S68" s="10"/>
      <c r="T68" s="10"/>
      <c r="U68" s="68" t="n">
        <v>2</v>
      </c>
      <c r="V68" s="38"/>
      <c r="W68" s="5" t="n">
        <v>6</v>
      </c>
      <c r="X68" s="45" t="n">
        <f aca="false">+R68/$U68</f>
        <v>1</v>
      </c>
      <c r="Y68" s="45" t="n">
        <f aca="false">+S68/$U68</f>
        <v>0</v>
      </c>
      <c r="Z68" s="45" t="n">
        <f aca="false">+T68/$U68</f>
        <v>0</v>
      </c>
      <c r="AA68" s="46" t="n">
        <f aca="false">+U68/$U68</f>
        <v>1</v>
      </c>
      <c r="AB68" s="39" t="n">
        <f aca="false">Q68+0.25</f>
        <v>6.25</v>
      </c>
      <c r="AC68" s="40" t="n">
        <v>6</v>
      </c>
      <c r="AD68" s="41" t="n">
        <f aca="false">+(X68*$B69)</f>
        <v>29090</v>
      </c>
      <c r="AE68" s="41" t="n">
        <f aca="false">+(Y68*$B69)</f>
        <v>0</v>
      </c>
      <c r="AF68" s="41" t="n">
        <f aca="false">+(Z68*$B69)</f>
        <v>0</v>
      </c>
      <c r="AG68" s="40" t="n">
        <f aca="false">+AA68*$B69</f>
        <v>29090</v>
      </c>
      <c r="AH68" s="38"/>
      <c r="AI68" s="42" t="n">
        <v>6</v>
      </c>
      <c r="AJ68" s="43" t="n">
        <f aca="false">+X68*$C69</f>
        <v>34</v>
      </c>
      <c r="AK68" s="43" t="n">
        <f aca="false">+Y68*$C69</f>
        <v>0</v>
      </c>
      <c r="AL68" s="43" t="n">
        <f aca="false">+Z68*$C69</f>
        <v>0</v>
      </c>
      <c r="AM68" s="44" t="n">
        <f aca="false">+AA68*$C69</f>
        <v>34</v>
      </c>
    </row>
    <row r="69" customFormat="false" ht="15" hidden="false" customHeight="false" outlineLevel="0" collapsed="false">
      <c r="A69" s="0" t="n">
        <v>6</v>
      </c>
      <c r="B69" s="0" t="n">
        <v>29090</v>
      </c>
      <c r="C69" s="0" t="n">
        <v>34</v>
      </c>
      <c r="D69" s="0" t="n">
        <f aca="false">+B69/1000</f>
        <v>29.09</v>
      </c>
      <c r="E69" s="0" t="n">
        <f aca="false">+B69/$B$109</f>
        <v>0.00296508517918125</v>
      </c>
      <c r="Q69" s="5" t="n">
        <v>6.5</v>
      </c>
      <c r="R69" s="10" t="n">
        <v>10</v>
      </c>
      <c r="S69" s="10"/>
      <c r="T69" s="10"/>
      <c r="U69" s="69" t="n">
        <v>10</v>
      </c>
      <c r="V69" s="38"/>
      <c r="W69" s="5" t="n">
        <v>6.5</v>
      </c>
      <c r="X69" s="45" t="n">
        <f aca="false">+R69/$U69</f>
        <v>1</v>
      </c>
      <c r="Y69" s="45" t="n">
        <f aca="false">+S69/$U69</f>
        <v>0</v>
      </c>
      <c r="Z69" s="45" t="n">
        <f aca="false">+T69/$U69</f>
        <v>0</v>
      </c>
      <c r="AA69" s="46" t="n">
        <f aca="false">+U69/$U69</f>
        <v>1</v>
      </c>
      <c r="AB69" s="39" t="n">
        <f aca="false">Q69+0.25</f>
        <v>6.75</v>
      </c>
      <c r="AC69" s="40" t="n">
        <v>6.5</v>
      </c>
      <c r="AD69" s="41" t="n">
        <f aca="false">+(X69*$B70)</f>
        <v>219142</v>
      </c>
      <c r="AE69" s="41" t="n">
        <f aca="false">+(Y69*$B70)</f>
        <v>0</v>
      </c>
      <c r="AF69" s="41" t="n">
        <f aca="false">+(Z69*$B70)</f>
        <v>0</v>
      </c>
      <c r="AG69" s="40" t="n">
        <f aca="false">+AA69*$B70</f>
        <v>219142</v>
      </c>
      <c r="AH69" s="38"/>
      <c r="AI69" s="42" t="n">
        <v>6.5</v>
      </c>
      <c r="AJ69" s="43" t="n">
        <f aca="false">+X69*$C70</f>
        <v>330</v>
      </c>
      <c r="AK69" s="43" t="n">
        <f aca="false">+Y69*$C70</f>
        <v>0</v>
      </c>
      <c r="AL69" s="43" t="n">
        <f aca="false">+Z69*$C70</f>
        <v>0</v>
      </c>
      <c r="AM69" s="44" t="n">
        <f aca="false">+AA69*$C70</f>
        <v>330</v>
      </c>
    </row>
    <row r="70" customFormat="false" ht="13.5" hidden="false" customHeight="true" outlineLevel="0" collapsed="false">
      <c r="A70" s="0" t="n">
        <v>6.5</v>
      </c>
      <c r="B70" s="0" t="n">
        <v>219142</v>
      </c>
      <c r="C70" s="0" t="n">
        <v>330</v>
      </c>
      <c r="D70" s="0" t="n">
        <f aca="false">+B70/1000</f>
        <v>219.142</v>
      </c>
      <c r="E70" s="0" t="n">
        <f aca="false">+B70/$B$109</f>
        <v>0.02233670320853</v>
      </c>
      <c r="Q70" s="5" t="n">
        <v>7</v>
      </c>
      <c r="R70" s="10" t="n">
        <v>16</v>
      </c>
      <c r="S70" s="10"/>
      <c r="T70" s="10"/>
      <c r="U70" s="69" t="n">
        <v>16</v>
      </c>
      <c r="V70" s="38"/>
      <c r="W70" s="5" t="n">
        <v>7</v>
      </c>
      <c r="X70" s="45" t="n">
        <f aca="false">+R70/$U70</f>
        <v>1</v>
      </c>
      <c r="Y70" s="45" t="n">
        <f aca="false">+S70/$U70</f>
        <v>0</v>
      </c>
      <c r="Z70" s="45" t="n">
        <f aca="false">+T70/$U70</f>
        <v>0</v>
      </c>
      <c r="AA70" s="46" t="n">
        <f aca="false">+U70/$U70</f>
        <v>1</v>
      </c>
      <c r="AB70" s="39" t="n">
        <f aca="false">Q70+0.25</f>
        <v>7.25</v>
      </c>
      <c r="AC70" s="40" t="n">
        <v>7</v>
      </c>
      <c r="AD70" s="41" t="n">
        <f aca="false">+(X70*$B71)</f>
        <v>321925</v>
      </c>
      <c r="AE70" s="41" t="n">
        <f aca="false">+(Y70*$B71)</f>
        <v>0</v>
      </c>
      <c r="AF70" s="41" t="n">
        <f aca="false">+(Z70*$B71)</f>
        <v>0</v>
      </c>
      <c r="AG70" s="40" t="n">
        <f aca="false">+AA70*$B71</f>
        <v>321925</v>
      </c>
      <c r="AH70" s="38"/>
      <c r="AI70" s="42" t="n">
        <v>7</v>
      </c>
      <c r="AJ70" s="43" t="n">
        <f aca="false">+X70*$C71</f>
        <v>615</v>
      </c>
      <c r="AK70" s="43" t="n">
        <f aca="false">+Y70*$C71</f>
        <v>0</v>
      </c>
      <c r="AL70" s="43" t="n">
        <f aca="false">+Z70*$C71</f>
        <v>0</v>
      </c>
      <c r="AM70" s="44" t="n">
        <f aca="false">+AA70*$C71</f>
        <v>615</v>
      </c>
    </row>
    <row r="71" customFormat="false" ht="15" hidden="false" customHeight="false" outlineLevel="0" collapsed="false">
      <c r="A71" s="0" t="n">
        <v>7</v>
      </c>
      <c r="B71" s="0" t="n">
        <v>321925</v>
      </c>
      <c r="C71" s="0" t="n">
        <v>615</v>
      </c>
      <c r="D71" s="0" t="n">
        <f aca="false">+B71/1000</f>
        <v>321.925</v>
      </c>
      <c r="E71" s="0" t="n">
        <f aca="false">+B71/$B$109</f>
        <v>0.0328131676283233</v>
      </c>
      <c r="Q71" s="5" t="n">
        <v>7.5</v>
      </c>
      <c r="R71" s="10" t="n">
        <v>20</v>
      </c>
      <c r="S71" s="10"/>
      <c r="T71" s="10"/>
      <c r="U71" s="69" t="n">
        <v>20</v>
      </c>
      <c r="V71" s="38"/>
      <c r="W71" s="5" t="n">
        <v>7.5</v>
      </c>
      <c r="X71" s="45" t="n">
        <f aca="false">+R71/$U71</f>
        <v>1</v>
      </c>
      <c r="Y71" s="45" t="n">
        <f aca="false">+S71/$U71</f>
        <v>0</v>
      </c>
      <c r="Z71" s="45" t="n">
        <f aca="false">+T71/$U71</f>
        <v>0</v>
      </c>
      <c r="AA71" s="46" t="n">
        <f aca="false">+U71/$U71</f>
        <v>1</v>
      </c>
      <c r="AB71" s="39" t="n">
        <f aca="false">Q71+0.25</f>
        <v>7.75</v>
      </c>
      <c r="AC71" s="40" t="n">
        <v>7.5</v>
      </c>
      <c r="AD71" s="41" t="n">
        <f aca="false">+(X71*$B72)</f>
        <v>581792</v>
      </c>
      <c r="AE71" s="41" t="n">
        <f aca="false">+(Y71*$B72)</f>
        <v>0</v>
      </c>
      <c r="AF71" s="41" t="n">
        <f aca="false">+(Z71*$B72)</f>
        <v>0</v>
      </c>
      <c r="AG71" s="40" t="n">
        <f aca="false">+AA71*$B72</f>
        <v>581792</v>
      </c>
      <c r="AH71" s="38"/>
      <c r="AI71" s="42" t="n">
        <v>7.5</v>
      </c>
      <c r="AJ71" s="43" t="n">
        <f aca="false">+X71*$C72</f>
        <v>1390</v>
      </c>
      <c r="AK71" s="43" t="n">
        <f aca="false">+Y71*$C72</f>
        <v>0</v>
      </c>
      <c r="AL71" s="43" t="n">
        <f aca="false">+Z71*$C72</f>
        <v>0</v>
      </c>
      <c r="AM71" s="44" t="n">
        <f aca="false">+AA71*$C72</f>
        <v>1390</v>
      </c>
    </row>
    <row r="72" customFormat="false" ht="15" hidden="false" customHeight="false" outlineLevel="0" collapsed="false">
      <c r="A72" s="0" t="n">
        <v>7.5</v>
      </c>
      <c r="B72" s="0" t="n">
        <v>581792</v>
      </c>
      <c r="C72" s="0" t="n">
        <v>1390</v>
      </c>
      <c r="D72" s="0" t="n">
        <f aca="false">+B72/1000</f>
        <v>581.792</v>
      </c>
      <c r="E72" s="0" t="n">
        <f aca="false">+B72/$B$109</f>
        <v>0.0593008881597187</v>
      </c>
      <c r="Q72" s="5" t="n">
        <v>8</v>
      </c>
      <c r="R72" s="10" t="n">
        <v>20</v>
      </c>
      <c r="S72" s="10"/>
      <c r="T72" s="10"/>
      <c r="U72" s="69" t="n">
        <v>20</v>
      </c>
      <c r="V72" s="38"/>
      <c r="W72" s="5" t="n">
        <v>8</v>
      </c>
      <c r="X72" s="45" t="n">
        <f aca="false">+R72/$U72</f>
        <v>1</v>
      </c>
      <c r="Y72" s="45" t="n">
        <f aca="false">+S72/$U72</f>
        <v>0</v>
      </c>
      <c r="Z72" s="45" t="n">
        <f aca="false">+T72/$U72</f>
        <v>0</v>
      </c>
      <c r="AA72" s="46" t="n">
        <f aca="false">+U72/$U72</f>
        <v>1</v>
      </c>
      <c r="AB72" s="39" t="n">
        <f aca="false">Q72+0.25</f>
        <v>8.25</v>
      </c>
      <c r="AC72" s="40" t="n">
        <v>8</v>
      </c>
      <c r="AD72" s="41" t="n">
        <f aca="false">+(X72*$B73)</f>
        <v>507613</v>
      </c>
      <c r="AE72" s="41" t="n">
        <f aca="false">+(Y72*$B73)</f>
        <v>0</v>
      </c>
      <c r="AF72" s="41" t="n">
        <f aca="false">+(Z72*$B73)</f>
        <v>0</v>
      </c>
      <c r="AG72" s="40" t="n">
        <f aca="false">+AA72*$B73</f>
        <v>507613</v>
      </c>
      <c r="AH72" s="38"/>
      <c r="AI72" s="42" t="n">
        <v>8</v>
      </c>
      <c r="AJ72" s="43" t="n">
        <f aca="false">+X72*$C73</f>
        <v>1496</v>
      </c>
      <c r="AK72" s="43" t="n">
        <f aca="false">+Y72*$C73</f>
        <v>0</v>
      </c>
      <c r="AL72" s="43" t="n">
        <f aca="false">+Z72*$C73</f>
        <v>0</v>
      </c>
      <c r="AM72" s="44" t="n">
        <f aca="false">+AA72*$C73</f>
        <v>1496</v>
      </c>
    </row>
    <row r="73" customFormat="false" ht="15" hidden="false" customHeight="false" outlineLevel="0" collapsed="false">
      <c r="A73" s="0" t="n">
        <v>8</v>
      </c>
      <c r="B73" s="0" t="n">
        <v>507613</v>
      </c>
      <c r="C73" s="0" t="n">
        <v>1496</v>
      </c>
      <c r="D73" s="0" t="n">
        <f aca="false">+B73/1000</f>
        <v>507.613</v>
      </c>
      <c r="E73" s="0" t="n">
        <f aca="false">+B73/$B$109</f>
        <v>0.0517399719168007</v>
      </c>
      <c r="Q73" s="5" t="n">
        <v>8.5</v>
      </c>
      <c r="R73" s="10" t="n">
        <v>20</v>
      </c>
      <c r="S73" s="10"/>
      <c r="T73" s="10"/>
      <c r="U73" s="70" t="n">
        <v>20</v>
      </c>
      <c r="W73" s="5" t="n">
        <v>8.5</v>
      </c>
      <c r="X73" s="45" t="n">
        <f aca="false">+R73/$U73</f>
        <v>1</v>
      </c>
      <c r="Y73" s="45" t="n">
        <f aca="false">+S73/$U73</f>
        <v>0</v>
      </c>
      <c r="Z73" s="45" t="n">
        <f aca="false">+T73/$U73</f>
        <v>0</v>
      </c>
      <c r="AA73" s="46" t="n">
        <f aca="false">+U73/$U73</f>
        <v>1</v>
      </c>
      <c r="AB73" s="39" t="n">
        <f aca="false">Q73+0.25</f>
        <v>8.75</v>
      </c>
      <c r="AC73" s="40" t="n">
        <v>8.5</v>
      </c>
      <c r="AD73" s="41" t="n">
        <f aca="false">+(X73*$B74)</f>
        <v>595852</v>
      </c>
      <c r="AE73" s="41" t="n">
        <f aca="false">+(Y73*$B74)</f>
        <v>0</v>
      </c>
      <c r="AF73" s="41" t="n">
        <f aca="false">+(Z73*$B74)</f>
        <v>0</v>
      </c>
      <c r="AG73" s="40" t="n">
        <f aca="false">+AA73*$B74</f>
        <v>595852</v>
      </c>
      <c r="AI73" s="42" t="n">
        <v>8.5</v>
      </c>
      <c r="AJ73" s="43" t="n">
        <f aca="false">+X73*$C74</f>
        <v>2139</v>
      </c>
      <c r="AK73" s="43" t="n">
        <f aca="false">+Y73*$C74</f>
        <v>0</v>
      </c>
      <c r="AL73" s="43" t="n">
        <f aca="false">+Z73*$C74</f>
        <v>0</v>
      </c>
      <c r="AM73" s="44" t="n">
        <f aca="false">+AA73*$C74</f>
        <v>2139</v>
      </c>
    </row>
    <row r="74" customFormat="false" ht="15" hidden="false" customHeight="false" outlineLevel="0" collapsed="false">
      <c r="A74" s="0" t="n">
        <v>8.5</v>
      </c>
      <c r="B74" s="0" t="n">
        <v>595852</v>
      </c>
      <c r="C74" s="0" t="n">
        <v>2139</v>
      </c>
      <c r="D74" s="0" t="n">
        <f aca="false">+B74/1000</f>
        <v>595.852</v>
      </c>
      <c r="E74" s="0" t="n">
        <f aca="false">+B74/$B$109</f>
        <v>0.0607339956749916</v>
      </c>
      <c r="Q74" s="5" t="n">
        <v>9</v>
      </c>
      <c r="R74" s="10" t="n">
        <v>20</v>
      </c>
      <c r="S74" s="10"/>
      <c r="T74" s="10"/>
      <c r="U74" s="70" t="n">
        <v>20</v>
      </c>
      <c r="W74" s="5" t="n">
        <v>9</v>
      </c>
      <c r="X74" s="45" t="n">
        <f aca="false">+R74/$U74</f>
        <v>1</v>
      </c>
      <c r="Y74" s="45" t="n">
        <f aca="false">+S74/$U74</f>
        <v>0</v>
      </c>
      <c r="Z74" s="45" t="n">
        <f aca="false">+T74/$U74</f>
        <v>0</v>
      </c>
      <c r="AA74" s="46" t="n">
        <f aca="false">+U74/$U74</f>
        <v>1</v>
      </c>
      <c r="AB74" s="39" t="n">
        <f aca="false">Q74+0.25</f>
        <v>9.25</v>
      </c>
      <c r="AC74" s="40" t="n">
        <v>9</v>
      </c>
      <c r="AD74" s="41" t="n">
        <f aca="false">+(X74*$B75)</f>
        <v>1035104</v>
      </c>
      <c r="AE74" s="41" t="n">
        <f aca="false">+(Y74*$B75)</f>
        <v>0</v>
      </c>
      <c r="AF74" s="41" t="n">
        <f aca="false">+(Z74*$B75)</f>
        <v>0</v>
      </c>
      <c r="AG74" s="40" t="n">
        <f aca="false">+AA74*$B75</f>
        <v>1035104</v>
      </c>
      <c r="AI74" s="42" t="n">
        <v>9</v>
      </c>
      <c r="AJ74" s="43" t="n">
        <f aca="false">+X74*$C75</f>
        <v>4478</v>
      </c>
      <c r="AK74" s="43" t="n">
        <f aca="false">+Y74*$C75</f>
        <v>0</v>
      </c>
      <c r="AL74" s="43" t="n">
        <f aca="false">+Z74*$C75</f>
        <v>0</v>
      </c>
      <c r="AM74" s="44" t="n">
        <f aca="false">+AA74*$C75</f>
        <v>4478</v>
      </c>
    </row>
    <row r="75" customFormat="false" ht="15" hidden="false" customHeight="false" outlineLevel="0" collapsed="false">
      <c r="A75" s="0" t="n">
        <v>9</v>
      </c>
      <c r="B75" s="0" t="n">
        <v>1035104</v>
      </c>
      <c r="C75" s="0" t="n">
        <v>4478</v>
      </c>
      <c r="D75" s="0" t="n">
        <f aca="false">+B75/1000</f>
        <v>1035.104</v>
      </c>
      <c r="E75" s="0" t="n">
        <f aca="false">+B75/$B$109</f>
        <v>0.10550606838471</v>
      </c>
      <c r="Q75" s="5" t="n">
        <v>9.5</v>
      </c>
      <c r="R75" s="10" t="n">
        <v>26</v>
      </c>
      <c r="S75" s="10"/>
      <c r="T75" s="10"/>
      <c r="U75" s="70" t="n">
        <v>26</v>
      </c>
      <c r="W75" s="5" t="n">
        <v>9.5</v>
      </c>
      <c r="X75" s="45" t="n">
        <f aca="false">+R75/$U75</f>
        <v>1</v>
      </c>
      <c r="Y75" s="45" t="n">
        <f aca="false">+S75/$U75</f>
        <v>0</v>
      </c>
      <c r="Z75" s="45" t="n">
        <f aca="false">+T75/$U75</f>
        <v>0</v>
      </c>
      <c r="AA75" s="46" t="n">
        <f aca="false">+U75/$U75</f>
        <v>1</v>
      </c>
      <c r="AB75" s="39" t="n">
        <f aca="false">Q75+0.25</f>
        <v>9.75</v>
      </c>
      <c r="AC75" s="40" t="n">
        <v>9.5</v>
      </c>
      <c r="AD75" s="41" t="n">
        <f aca="false">+(X75*$B76)</f>
        <v>780278</v>
      </c>
      <c r="AE75" s="41" t="n">
        <f aca="false">+(Y75*$B76)</f>
        <v>0</v>
      </c>
      <c r="AF75" s="41" t="n">
        <f aca="false">+(Z75*$B76)</f>
        <v>0</v>
      </c>
      <c r="AG75" s="40" t="n">
        <f aca="false">+AA75*$B76</f>
        <v>780278</v>
      </c>
      <c r="AI75" s="42" t="n">
        <v>9.5</v>
      </c>
      <c r="AJ75" s="43" t="n">
        <f aca="false">+X75*$C76</f>
        <v>4028</v>
      </c>
      <c r="AK75" s="43" t="n">
        <f aca="false">+Y75*$C76</f>
        <v>0</v>
      </c>
      <c r="AL75" s="43" t="n">
        <f aca="false">+Z75*$C76</f>
        <v>0</v>
      </c>
      <c r="AM75" s="44" t="n">
        <f aca="false">+AA75*$C76</f>
        <v>4028</v>
      </c>
    </row>
    <row r="76" customFormat="false" ht="15" hidden="false" customHeight="false" outlineLevel="0" collapsed="false">
      <c r="A76" s="0" t="n">
        <v>9.5</v>
      </c>
      <c r="B76" s="0" t="n">
        <v>780278</v>
      </c>
      <c r="C76" s="0" t="n">
        <v>4028</v>
      </c>
      <c r="D76" s="0" t="n">
        <f aca="false">+B76/1000</f>
        <v>780.278</v>
      </c>
      <c r="E76" s="0" t="n">
        <f aca="false">+B76/$B$109</f>
        <v>0.0795321668422546</v>
      </c>
      <c r="Q76" s="5" t="n">
        <v>10</v>
      </c>
      <c r="R76" s="10" t="n">
        <v>33</v>
      </c>
      <c r="S76" s="10"/>
      <c r="T76" s="10"/>
      <c r="U76" s="70" t="n">
        <v>33</v>
      </c>
      <c r="W76" s="5" t="n">
        <v>10</v>
      </c>
      <c r="X76" s="45" t="n">
        <f aca="false">+R76/$U76</f>
        <v>1</v>
      </c>
      <c r="Y76" s="45" t="n">
        <f aca="false">+S76/$U76</f>
        <v>0</v>
      </c>
      <c r="Z76" s="45" t="n">
        <f aca="false">+T76/$U76</f>
        <v>0</v>
      </c>
      <c r="AA76" s="46" t="n">
        <f aca="false">+U76/$U76</f>
        <v>1</v>
      </c>
      <c r="AB76" s="39" t="n">
        <f aca="false">Q76+0.25</f>
        <v>10.25</v>
      </c>
      <c r="AC76" s="40" t="n">
        <v>10</v>
      </c>
      <c r="AD76" s="41" t="n">
        <f aca="false">+(X76*$B77)</f>
        <v>711319</v>
      </c>
      <c r="AE76" s="41" t="n">
        <f aca="false">+(Y76*$B77)</f>
        <v>0</v>
      </c>
      <c r="AF76" s="41" t="n">
        <f aca="false">+(Z76*$B77)</f>
        <v>0</v>
      </c>
      <c r="AG76" s="40" t="n">
        <f aca="false">+AA76*$B77</f>
        <v>711319</v>
      </c>
      <c r="AI76" s="42" t="n">
        <v>10</v>
      </c>
      <c r="AJ76" s="43" t="n">
        <f aca="false">+X76*$C77</f>
        <v>4342</v>
      </c>
      <c r="AK76" s="43" t="n">
        <f aca="false">+Y76*$C77</f>
        <v>0</v>
      </c>
      <c r="AL76" s="43" t="n">
        <f aca="false">+Z76*$C77</f>
        <v>0</v>
      </c>
      <c r="AM76" s="44" t="n">
        <f aca="false">+AA76*$C77</f>
        <v>4342</v>
      </c>
    </row>
    <row r="77" customFormat="false" ht="15" hidden="false" customHeight="false" outlineLevel="0" collapsed="false">
      <c r="A77" s="0" t="n">
        <v>10</v>
      </c>
      <c r="B77" s="0" t="n">
        <v>711319</v>
      </c>
      <c r="C77" s="0" t="n">
        <v>4342</v>
      </c>
      <c r="D77" s="0" t="n">
        <f aca="false">+B77/1000</f>
        <v>711.319</v>
      </c>
      <c r="E77" s="0" t="n">
        <f aca="false">+B77/$B$109</f>
        <v>0.072503314698179</v>
      </c>
      <c r="Q77" s="5" t="n">
        <v>10.5</v>
      </c>
      <c r="R77" s="10" t="n">
        <v>19</v>
      </c>
      <c r="S77" s="10"/>
      <c r="T77" s="10"/>
      <c r="U77" s="70" t="n">
        <v>19</v>
      </c>
      <c r="W77" s="5" t="n">
        <v>10.5</v>
      </c>
      <c r="X77" s="45" t="n">
        <f aca="false">+R77/$U77</f>
        <v>1</v>
      </c>
      <c r="Y77" s="45" t="n">
        <f aca="false">+S77/$U77</f>
        <v>0</v>
      </c>
      <c r="Z77" s="45" t="n">
        <f aca="false">+T77/$U77</f>
        <v>0</v>
      </c>
      <c r="AA77" s="46" t="n">
        <f aca="false">+U77/$U77</f>
        <v>1</v>
      </c>
      <c r="AB77" s="39" t="n">
        <f aca="false">Q77+0.25</f>
        <v>10.75</v>
      </c>
      <c r="AC77" s="40" t="n">
        <v>10.5</v>
      </c>
      <c r="AD77" s="41" t="n">
        <f aca="false">+(X77*$B78)</f>
        <v>793083</v>
      </c>
      <c r="AE77" s="41" t="n">
        <f aca="false">+(Y77*$B78)</f>
        <v>0</v>
      </c>
      <c r="AF77" s="41" t="n">
        <f aca="false">+(Z77*$B78)</f>
        <v>0</v>
      </c>
      <c r="AG77" s="40" t="n">
        <f aca="false">+AA77*$B78</f>
        <v>793083</v>
      </c>
      <c r="AI77" s="42" t="n">
        <v>10.5</v>
      </c>
      <c r="AJ77" s="43" t="n">
        <f aca="false">+X77*$C78</f>
        <v>5680</v>
      </c>
      <c r="AK77" s="43" t="n">
        <f aca="false">+Y77*$C78</f>
        <v>0</v>
      </c>
      <c r="AL77" s="43" t="n">
        <f aca="false">+Z77*$C78</f>
        <v>0</v>
      </c>
      <c r="AM77" s="44" t="n">
        <f aca="false">+AA77*$C78</f>
        <v>5680</v>
      </c>
    </row>
    <row r="78" customFormat="false" ht="15" hidden="false" customHeight="false" outlineLevel="0" collapsed="false">
      <c r="A78" s="0" t="n">
        <v>10.5</v>
      </c>
      <c r="B78" s="0" t="n">
        <v>793083</v>
      </c>
      <c r="C78" s="0" t="n">
        <v>5680</v>
      </c>
      <c r="D78" s="0" t="n">
        <f aca="false">+B78/1000</f>
        <v>793.083</v>
      </c>
      <c r="E78" s="0" t="n">
        <f aca="false">+B78/$B$109</f>
        <v>0.0808373547322311</v>
      </c>
      <c r="Q78" s="5" t="n">
        <v>11</v>
      </c>
      <c r="R78" s="10" t="n">
        <v>14</v>
      </c>
      <c r="S78" s="10"/>
      <c r="T78" s="10"/>
      <c r="U78" s="70" t="n">
        <v>14</v>
      </c>
      <c r="W78" s="5" t="n">
        <v>11</v>
      </c>
      <c r="X78" s="45" t="n">
        <f aca="false">+R78/$U78</f>
        <v>1</v>
      </c>
      <c r="Y78" s="45" t="n">
        <f aca="false">+S78/$U78</f>
        <v>0</v>
      </c>
      <c r="Z78" s="45" t="n">
        <f aca="false">+T78/$U78</f>
        <v>0</v>
      </c>
      <c r="AA78" s="46" t="n">
        <f aca="false">+U78/$U78</f>
        <v>1</v>
      </c>
      <c r="AB78" s="39" t="n">
        <f aca="false">Q78+0.25</f>
        <v>11.25</v>
      </c>
      <c r="AC78" s="40" t="n">
        <v>11</v>
      </c>
      <c r="AD78" s="41" t="n">
        <f aca="false">+(X78*$B79)</f>
        <v>1457893</v>
      </c>
      <c r="AE78" s="41" t="n">
        <f aca="false">+(Y78*$B79)</f>
        <v>0</v>
      </c>
      <c r="AF78" s="41" t="n">
        <f aca="false">+(Z78*$B79)</f>
        <v>0</v>
      </c>
      <c r="AG78" s="40" t="n">
        <f aca="false">+AA78*$B79</f>
        <v>1457893</v>
      </c>
      <c r="AI78" s="42" t="n">
        <v>11</v>
      </c>
      <c r="AJ78" s="43" t="n">
        <f aca="false">+X78*$C79</f>
        <v>12161</v>
      </c>
      <c r="AK78" s="43" t="n">
        <f aca="false">+Y78*$C79</f>
        <v>0</v>
      </c>
      <c r="AL78" s="43" t="n">
        <f aca="false">+Z78*$C79</f>
        <v>0</v>
      </c>
      <c r="AM78" s="44" t="n">
        <f aca="false">+AA78*$C79</f>
        <v>12161</v>
      </c>
    </row>
    <row r="79" customFormat="false" ht="15" hidden="false" customHeight="false" outlineLevel="0" collapsed="false">
      <c r="A79" s="0" t="n">
        <v>11</v>
      </c>
      <c r="B79" s="0" t="n">
        <v>1457893</v>
      </c>
      <c r="C79" s="0" t="n">
        <v>12161</v>
      </c>
      <c r="D79" s="0" t="n">
        <f aca="false">+B79/1000</f>
        <v>1457.893</v>
      </c>
      <c r="E79" s="0" t="n">
        <f aca="false">+B79/$B$109</f>
        <v>0.14860010062331</v>
      </c>
      <c r="Q79" s="5" t="n">
        <v>11.5</v>
      </c>
      <c r="R79" s="10" t="n">
        <v>10</v>
      </c>
      <c r="S79" s="10"/>
      <c r="T79" s="10"/>
      <c r="U79" s="70" t="n">
        <v>10</v>
      </c>
      <c r="W79" s="5" t="n">
        <v>11.5</v>
      </c>
      <c r="X79" s="45" t="n">
        <f aca="false">+R79/$U79</f>
        <v>1</v>
      </c>
      <c r="Y79" s="45" t="n">
        <f aca="false">+S79/$U79</f>
        <v>0</v>
      </c>
      <c r="Z79" s="45" t="n">
        <f aca="false">+T79/$U79</f>
        <v>0</v>
      </c>
      <c r="AA79" s="46" t="n">
        <f aca="false">+U79/$U79</f>
        <v>1</v>
      </c>
      <c r="AB79" s="39" t="n">
        <f aca="false">Q79+0.25</f>
        <v>11.75</v>
      </c>
      <c r="AC79" s="40" t="n">
        <v>11.5</v>
      </c>
      <c r="AD79" s="41" t="n">
        <f aca="false">+(X79*$B80)</f>
        <v>1832686</v>
      </c>
      <c r="AE79" s="41" t="n">
        <f aca="false">+(Y79*$B80)</f>
        <v>0</v>
      </c>
      <c r="AF79" s="41" t="n">
        <f aca="false">+(Z79*$B80)</f>
        <v>0</v>
      </c>
      <c r="AG79" s="40" t="n">
        <f aca="false">+AA79*$B80</f>
        <v>1832686</v>
      </c>
      <c r="AI79" s="42" t="n">
        <v>11.5</v>
      </c>
      <c r="AJ79" s="43" t="n">
        <f aca="false">+X79*$C80</f>
        <v>17688</v>
      </c>
      <c r="AK79" s="43" t="n">
        <f aca="false">+Y79*$C80</f>
        <v>0</v>
      </c>
      <c r="AL79" s="43" t="n">
        <f aca="false">+Z79*$C80</f>
        <v>0</v>
      </c>
      <c r="AM79" s="44" t="n">
        <f aca="false">+AA79*$C80</f>
        <v>17688</v>
      </c>
    </row>
    <row r="80" customFormat="false" ht="15" hidden="false" customHeight="false" outlineLevel="0" collapsed="false">
      <c r="A80" s="0" t="n">
        <v>11.5</v>
      </c>
      <c r="B80" s="0" t="n">
        <v>1832686</v>
      </c>
      <c r="C80" s="0" t="n">
        <v>17688</v>
      </c>
      <c r="D80" s="0" t="n">
        <f aca="false">+B80/1000</f>
        <v>1832.686</v>
      </c>
      <c r="E80" s="0" t="n">
        <f aca="false">+B80/$B$109</f>
        <v>0.186801997136231</v>
      </c>
      <c r="Q80" s="5" t="n">
        <v>12</v>
      </c>
      <c r="R80" s="10" t="n">
        <v>10</v>
      </c>
      <c r="S80" s="10"/>
      <c r="T80" s="10"/>
      <c r="U80" s="70" t="n">
        <v>10</v>
      </c>
      <c r="W80" s="5" t="n">
        <v>12</v>
      </c>
      <c r="X80" s="45" t="n">
        <f aca="false">+R80/$U80</f>
        <v>1</v>
      </c>
      <c r="Y80" s="45" t="n">
        <f aca="false">+S80/$U80</f>
        <v>0</v>
      </c>
      <c r="Z80" s="45" t="n">
        <f aca="false">+T80/$U80</f>
        <v>0</v>
      </c>
      <c r="AA80" s="46" t="n">
        <f aca="false">+U80/$U80</f>
        <v>1</v>
      </c>
      <c r="AB80" s="39" t="n">
        <f aca="false">Q80+0.25</f>
        <v>12.25</v>
      </c>
      <c r="AC80" s="40" t="n">
        <v>12</v>
      </c>
      <c r="AD80" s="41" t="n">
        <f aca="false">+(X80*$B81)</f>
        <v>698817</v>
      </c>
      <c r="AE80" s="41" t="n">
        <f aca="false">+(Y80*$B81)</f>
        <v>0</v>
      </c>
      <c r="AF80" s="41" t="n">
        <f aca="false">+(Z80*$B81)</f>
        <v>0</v>
      </c>
      <c r="AG80" s="40" t="n">
        <f aca="false">+AA80*$B81</f>
        <v>698817</v>
      </c>
      <c r="AI80" s="42" t="n">
        <v>12</v>
      </c>
      <c r="AJ80" s="43" t="n">
        <f aca="false">+X80*$C81</f>
        <v>7756</v>
      </c>
      <c r="AK80" s="43" t="n">
        <f aca="false">+Y80*$C81</f>
        <v>0</v>
      </c>
      <c r="AL80" s="43" t="n">
        <f aca="false">+Z80*$C81</f>
        <v>0</v>
      </c>
      <c r="AM80" s="44" t="n">
        <f aca="false">+AA80*$C81</f>
        <v>7756</v>
      </c>
    </row>
    <row r="81" customFormat="false" ht="15" hidden="false" customHeight="false" outlineLevel="0" collapsed="false">
      <c r="A81" s="0" t="n">
        <v>12</v>
      </c>
      <c r="B81" s="0" t="n">
        <v>698817</v>
      </c>
      <c r="C81" s="0" t="n">
        <v>7756</v>
      </c>
      <c r="D81" s="0" t="n">
        <f aca="false">+B81/1000</f>
        <v>698.817</v>
      </c>
      <c r="E81" s="0" t="n">
        <f aca="false">+B81/$B$109</f>
        <v>0.0712290109886526</v>
      </c>
      <c r="Q81" s="5" t="n">
        <v>12.5</v>
      </c>
      <c r="R81" s="10" t="n">
        <v>11</v>
      </c>
      <c r="S81" s="10" t="n">
        <v>8</v>
      </c>
      <c r="T81" s="10"/>
      <c r="U81" s="70" t="n">
        <v>19</v>
      </c>
      <c r="W81" s="5" t="n">
        <v>12.5</v>
      </c>
      <c r="X81" s="45" t="n">
        <f aca="false">+R81/$U81</f>
        <v>0.578947368421053</v>
      </c>
      <c r="Y81" s="45" t="n">
        <f aca="false">+S81/$U81</f>
        <v>0.421052631578947</v>
      </c>
      <c r="Z81" s="45" t="n">
        <f aca="false">+T81/$U81</f>
        <v>0</v>
      </c>
      <c r="AA81" s="46" t="n">
        <f aca="false">+U81/$U81</f>
        <v>1</v>
      </c>
      <c r="AB81" s="39" t="n">
        <f aca="false">Q81+0.25</f>
        <v>12.75</v>
      </c>
      <c r="AC81" s="40" t="n">
        <v>12.5</v>
      </c>
      <c r="AD81" s="41" t="n">
        <f aca="false">+(X81*$B82)</f>
        <v>116422.263157895</v>
      </c>
      <c r="AE81" s="41" t="n">
        <f aca="false">+(Y81*$B82)</f>
        <v>84670.7368421053</v>
      </c>
      <c r="AF81" s="41" t="n">
        <f aca="false">+(Z81*$B82)</f>
        <v>0</v>
      </c>
      <c r="AG81" s="40" t="n">
        <f aca="false">+AA81*$B82</f>
        <v>201093</v>
      </c>
      <c r="AI81" s="42" t="n">
        <v>12.5</v>
      </c>
      <c r="AJ81" s="43" t="n">
        <f aca="false">+X81*$C82</f>
        <v>1478.05263157895</v>
      </c>
      <c r="AK81" s="43" t="n">
        <f aca="false">+Y81*$C82</f>
        <v>1074.94736842105</v>
      </c>
      <c r="AL81" s="43" t="n">
        <f aca="false">+Z81*$C82</f>
        <v>0</v>
      </c>
      <c r="AM81" s="44" t="n">
        <f aca="false">+AA81*$C82</f>
        <v>2553</v>
      </c>
    </row>
    <row r="82" customFormat="false" ht="15" hidden="false" customHeight="false" outlineLevel="0" collapsed="false">
      <c r="A82" s="0" t="n">
        <v>12.5</v>
      </c>
      <c r="B82" s="0" t="n">
        <v>201093</v>
      </c>
      <c r="C82" s="0" t="n">
        <v>2553</v>
      </c>
      <c r="D82" s="0" t="n">
        <f aca="false">+B82/1000</f>
        <v>201.093</v>
      </c>
      <c r="E82" s="0" t="n">
        <f aca="false">+B82/$B$109</f>
        <v>0.0204970049479923</v>
      </c>
      <c r="Q82" s="5" t="n">
        <v>13</v>
      </c>
      <c r="R82" s="10" t="n">
        <v>11</v>
      </c>
      <c r="S82" s="10" t="n">
        <v>5</v>
      </c>
      <c r="T82" s="10" t="n">
        <v>1</v>
      </c>
      <c r="U82" s="70" t="n">
        <v>17</v>
      </c>
      <c r="W82" s="5" t="n">
        <v>13</v>
      </c>
      <c r="X82" s="45" t="n">
        <f aca="false">+R82/$U82</f>
        <v>0.647058823529412</v>
      </c>
      <c r="Y82" s="45" t="n">
        <f aca="false">+S82/$U82</f>
        <v>0.294117647058823</v>
      </c>
      <c r="Z82" s="45" t="n">
        <f aca="false">+T82/$U82</f>
        <v>0.0588235294117647</v>
      </c>
      <c r="AA82" s="46" t="n">
        <f aca="false">+U82/$U82</f>
        <v>1</v>
      </c>
      <c r="AB82" s="39" t="n">
        <f aca="false">Q82+0.25</f>
        <v>13.25</v>
      </c>
      <c r="AC82" s="40" t="n">
        <v>13</v>
      </c>
      <c r="AD82" s="41" t="n">
        <f aca="false">+(X82*$B83)</f>
        <v>27936.1176470588</v>
      </c>
      <c r="AE82" s="41" t="n">
        <f aca="false">+(Y82*$B83)</f>
        <v>12698.2352941176</v>
      </c>
      <c r="AF82" s="41" t="n">
        <f aca="false">+(Z82*$B83)</f>
        <v>2539.64705882353</v>
      </c>
      <c r="AG82" s="40" t="n">
        <f aca="false">+AA82*$B83</f>
        <v>43174</v>
      </c>
      <c r="AI82" s="42" t="n">
        <v>13</v>
      </c>
      <c r="AJ82" s="43" t="n">
        <f aca="false">+X82*$C83</f>
        <v>403.117647058824</v>
      </c>
      <c r="AK82" s="43" t="n">
        <f aca="false">+Y82*$C83</f>
        <v>183.235294117647</v>
      </c>
      <c r="AL82" s="43" t="n">
        <f aca="false">+Z82*$C83</f>
        <v>36.6470588235294</v>
      </c>
      <c r="AM82" s="44" t="n">
        <f aca="false">+AA82*$C83</f>
        <v>623</v>
      </c>
    </row>
    <row r="83" customFormat="false" ht="15" hidden="false" customHeight="false" outlineLevel="0" collapsed="false">
      <c r="A83" s="0" t="n">
        <v>13</v>
      </c>
      <c r="B83" s="0" t="n">
        <v>43174</v>
      </c>
      <c r="C83" s="0" t="n">
        <v>623</v>
      </c>
      <c r="D83" s="0" t="n">
        <f aca="false">+B83/1000</f>
        <v>43.174</v>
      </c>
      <c r="E83" s="0" t="n">
        <f aca="false">+B83/$B$109</f>
        <v>0.00440063896617295</v>
      </c>
      <c r="Q83" s="5" t="n">
        <v>13.5</v>
      </c>
      <c r="R83" s="10" t="n">
        <v>2</v>
      </c>
      <c r="S83" s="10" t="n">
        <v>3</v>
      </c>
      <c r="T83" s="10" t="n">
        <v>1</v>
      </c>
      <c r="U83" s="70" t="n">
        <v>6</v>
      </c>
      <c r="W83" s="5" t="n">
        <v>13.5</v>
      </c>
      <c r="X83" s="45" t="n">
        <f aca="false">+R83/$U83</f>
        <v>0.333333333333333</v>
      </c>
      <c r="Y83" s="45" t="n">
        <f aca="false">+S83/$U83</f>
        <v>0.5</v>
      </c>
      <c r="Z83" s="45" t="n">
        <f aca="false">+T83/$U83</f>
        <v>0.166666666666667</v>
      </c>
      <c r="AA83" s="46" t="n">
        <f aca="false">+U83/$U83</f>
        <v>1</v>
      </c>
      <c r="AB83" s="39" t="n">
        <f aca="false">Q83+0.25</f>
        <v>13.75</v>
      </c>
      <c r="AC83" s="40" t="n">
        <v>13.5</v>
      </c>
      <c r="AD83" s="41" t="n">
        <f aca="false">+(X83*$B84)</f>
        <v>662.333333333333</v>
      </c>
      <c r="AE83" s="41" t="n">
        <f aca="false">+(Y83*$B84)</f>
        <v>993.5</v>
      </c>
      <c r="AF83" s="41" t="n">
        <f aca="false">+(Z83*$B84)</f>
        <v>331.166666666667</v>
      </c>
      <c r="AG83" s="40" t="n">
        <f aca="false">+AA83*$B84</f>
        <v>1987</v>
      </c>
      <c r="AI83" s="42" t="n">
        <v>13.5</v>
      </c>
      <c r="AJ83" s="43" t="n">
        <f aca="false">+X83*$C84</f>
        <v>10.6666666666667</v>
      </c>
      <c r="AK83" s="43" t="n">
        <f aca="false">+Y83*$C84</f>
        <v>16</v>
      </c>
      <c r="AL83" s="43" t="n">
        <f aca="false">+Z83*$C84</f>
        <v>5.33333333333333</v>
      </c>
      <c r="AM83" s="44" t="n">
        <f aca="false">+AA83*$C84</f>
        <v>32</v>
      </c>
    </row>
    <row r="84" customFormat="false" ht="15" hidden="false" customHeight="false" outlineLevel="0" collapsed="false">
      <c r="A84" s="0" t="n">
        <v>13.5</v>
      </c>
      <c r="B84" s="0" t="n">
        <v>1987</v>
      </c>
      <c r="C84" s="0" t="n">
        <v>32</v>
      </c>
      <c r="D84" s="0" t="n">
        <f aca="false">+B84/1000</f>
        <v>1.987</v>
      </c>
      <c r="E84" s="0" t="n">
        <f aca="false">+B84/$B$109</f>
        <v>0.000202530912720287</v>
      </c>
      <c r="Q84" s="5" t="n">
        <v>14</v>
      </c>
      <c r="R84" s="10"/>
      <c r="S84" s="10"/>
      <c r="T84" s="10"/>
      <c r="U84" s="70"/>
      <c r="W84" s="5" t="n">
        <v>14</v>
      </c>
      <c r="X84" s="45"/>
      <c r="Y84" s="45"/>
      <c r="Z84" s="45"/>
      <c r="AA84" s="46"/>
      <c r="AB84" s="39" t="n">
        <f aca="false">Q84+0.25</f>
        <v>14.25</v>
      </c>
      <c r="AC84" s="40" t="n">
        <v>14</v>
      </c>
      <c r="AD84" s="41" t="n">
        <f aca="false">+(X84*$B85)</f>
        <v>0</v>
      </c>
      <c r="AE84" s="41" t="n">
        <f aca="false">+(Y84*$B85)</f>
        <v>0</v>
      </c>
      <c r="AF84" s="41" t="n">
        <f aca="false">+(Z84*$B85)</f>
        <v>0</v>
      </c>
      <c r="AG84" s="40" t="n">
        <f aca="false">+AA84*$B85</f>
        <v>0</v>
      </c>
      <c r="AI84" s="42" t="n">
        <v>14</v>
      </c>
      <c r="AJ84" s="43" t="n">
        <f aca="false">+X84*$C85</f>
        <v>0</v>
      </c>
      <c r="AK84" s="43" t="n">
        <f aca="false">+Y84*$C85</f>
        <v>0</v>
      </c>
      <c r="AL84" s="43" t="n">
        <f aca="false">+Z84*$C85</f>
        <v>0</v>
      </c>
      <c r="AM84" s="44" t="n">
        <f aca="false">+AA84*$C85</f>
        <v>0</v>
      </c>
    </row>
    <row r="85" customFormat="false" ht="15" hidden="false" customHeight="false" outlineLevel="0" collapsed="false">
      <c r="A85" s="0" t="n">
        <v>14</v>
      </c>
      <c r="B85" s="0" t="n">
        <v>0</v>
      </c>
      <c r="C85" s="0" t="n">
        <v>0</v>
      </c>
      <c r="D85" s="0" t="n">
        <f aca="false">+B85/1000</f>
        <v>0</v>
      </c>
      <c r="E85" s="0" t="n">
        <f aca="false">+B85/$B$109</f>
        <v>0</v>
      </c>
      <c r="Q85" s="5" t="n">
        <v>14.5</v>
      </c>
      <c r="R85" s="10"/>
      <c r="S85" s="10"/>
      <c r="T85" s="10"/>
      <c r="U85" s="70"/>
      <c r="W85" s="5" t="n">
        <v>14.5</v>
      </c>
      <c r="X85" s="45"/>
      <c r="Y85" s="45"/>
      <c r="Z85" s="45"/>
      <c r="AA85" s="46"/>
      <c r="AB85" s="39" t="n">
        <f aca="false">Q85+0.25</f>
        <v>14.75</v>
      </c>
      <c r="AC85" s="40" t="n">
        <v>14.5</v>
      </c>
      <c r="AD85" s="41" t="n">
        <f aca="false">+(X85*$B86)</f>
        <v>0</v>
      </c>
      <c r="AE85" s="41" t="n">
        <f aca="false">+(Y85*$B86)</f>
        <v>0</v>
      </c>
      <c r="AF85" s="41" t="n">
        <f aca="false">+(Z85*$B86)</f>
        <v>0</v>
      </c>
      <c r="AG85" s="40" t="n">
        <f aca="false">+AA85*$B86</f>
        <v>0</v>
      </c>
      <c r="AI85" s="42" t="n">
        <v>14.5</v>
      </c>
      <c r="AJ85" s="43" t="n">
        <f aca="false">+X85*$C86</f>
        <v>0</v>
      </c>
      <c r="AK85" s="43" t="n">
        <f aca="false">+Y85*$C86</f>
        <v>0</v>
      </c>
      <c r="AL85" s="43" t="n">
        <f aca="false">+Z85*$C86</f>
        <v>0</v>
      </c>
      <c r="AM85" s="44" t="n">
        <f aca="false">+AA85*$C86</f>
        <v>0</v>
      </c>
    </row>
    <row r="86" customFormat="false" ht="15" hidden="false" customHeight="false" outlineLevel="0" collapsed="false">
      <c r="A86" s="0" t="n">
        <v>14.5</v>
      </c>
      <c r="B86" s="0" t="n">
        <v>0</v>
      </c>
      <c r="C86" s="0" t="n">
        <v>0</v>
      </c>
      <c r="D86" s="0" t="n">
        <f aca="false">+B86/1000</f>
        <v>0</v>
      </c>
      <c r="E86" s="0" t="n">
        <f aca="false">+B86/$B$109</f>
        <v>0</v>
      </c>
      <c r="Q86" s="5" t="n">
        <v>15</v>
      </c>
      <c r="R86" s="10"/>
      <c r="S86" s="10"/>
      <c r="T86" s="10"/>
      <c r="U86" s="70"/>
      <c r="W86" s="5" t="n">
        <v>15</v>
      </c>
      <c r="X86" s="45"/>
      <c r="Y86" s="45"/>
      <c r="Z86" s="45"/>
      <c r="AA86" s="46"/>
      <c r="AB86" s="39" t="n">
        <f aca="false">Q86+0.25</f>
        <v>15.25</v>
      </c>
      <c r="AC86" s="40" t="n">
        <v>15</v>
      </c>
      <c r="AD86" s="41" t="n">
        <f aca="false">+(X86*$B87)</f>
        <v>0</v>
      </c>
      <c r="AE86" s="41" t="n">
        <f aca="false">+(Y86*$B87)</f>
        <v>0</v>
      </c>
      <c r="AF86" s="41" t="n">
        <f aca="false">+(Z86*$B87)</f>
        <v>0</v>
      </c>
      <c r="AG86" s="40" t="n">
        <f aca="false">+AA86*$B87</f>
        <v>0</v>
      </c>
      <c r="AI86" s="42" t="n">
        <v>15</v>
      </c>
      <c r="AJ86" s="43" t="n">
        <f aca="false">+X86*$C87</f>
        <v>0</v>
      </c>
      <c r="AK86" s="43" t="n">
        <f aca="false">+Y86*$C87</f>
        <v>0</v>
      </c>
      <c r="AL86" s="43" t="n">
        <f aca="false">+Z86*$C87</f>
        <v>0</v>
      </c>
      <c r="AM86" s="44" t="n">
        <f aca="false">+AA86*$C87</f>
        <v>0</v>
      </c>
    </row>
    <row r="87" customFormat="false" ht="15" hidden="false" customHeight="false" outlineLevel="0" collapsed="false">
      <c r="A87" s="0" t="n">
        <v>15</v>
      </c>
      <c r="B87" s="0" t="n">
        <v>0</v>
      </c>
      <c r="C87" s="0" t="n">
        <v>0</v>
      </c>
      <c r="D87" s="0" t="n">
        <f aca="false">+B87/1000</f>
        <v>0</v>
      </c>
      <c r="E87" s="0" t="n">
        <f aca="false">+B87/$B$109</f>
        <v>0</v>
      </c>
      <c r="Q87" s="5" t="n">
        <v>15.5</v>
      </c>
      <c r="R87" s="10"/>
      <c r="S87" s="10"/>
      <c r="T87" s="10"/>
      <c r="U87" s="70"/>
      <c r="W87" s="5" t="n">
        <v>15.5</v>
      </c>
      <c r="X87" s="45"/>
      <c r="Y87" s="45"/>
      <c r="Z87" s="45"/>
      <c r="AA87" s="46"/>
      <c r="AB87" s="39" t="n">
        <f aca="false">Q87+0.25</f>
        <v>15.75</v>
      </c>
      <c r="AC87" s="40" t="n">
        <v>15.5</v>
      </c>
      <c r="AD87" s="41" t="n">
        <f aca="false">+(X87*$B88)</f>
        <v>0</v>
      </c>
      <c r="AE87" s="41" t="n">
        <f aca="false">+(Y87*$B88)</f>
        <v>0</v>
      </c>
      <c r="AF87" s="41" t="n">
        <f aca="false">+(Z87*$B88)</f>
        <v>0</v>
      </c>
      <c r="AG87" s="40" t="n">
        <f aca="false">+AA87*$B88</f>
        <v>0</v>
      </c>
      <c r="AI87" s="42" t="n">
        <v>15.5</v>
      </c>
      <c r="AJ87" s="43" t="n">
        <f aca="false">+X87*$C88</f>
        <v>0</v>
      </c>
      <c r="AK87" s="43" t="n">
        <f aca="false">+Y87*$C88</f>
        <v>0</v>
      </c>
      <c r="AL87" s="43" t="n">
        <f aca="false">+Z87*$C88</f>
        <v>0</v>
      </c>
      <c r="AM87" s="44" t="n">
        <f aca="false">+AA87*$C88</f>
        <v>0</v>
      </c>
    </row>
    <row r="88" customFormat="false" ht="15" hidden="false" customHeight="false" outlineLevel="0" collapsed="false">
      <c r="A88" s="0" t="n">
        <v>15.5</v>
      </c>
      <c r="B88" s="0" t="n">
        <v>0</v>
      </c>
      <c r="C88" s="0" t="n">
        <v>0</v>
      </c>
      <c r="D88" s="0" t="n">
        <f aca="false">+B88/1000</f>
        <v>0</v>
      </c>
      <c r="E88" s="0" t="n">
        <f aca="false">+B88/$B$109</f>
        <v>0</v>
      </c>
      <c r="Q88" s="5" t="n">
        <v>16</v>
      </c>
      <c r="R88" s="10"/>
      <c r="S88" s="10"/>
      <c r="T88" s="10"/>
      <c r="U88" s="70"/>
      <c r="W88" s="5" t="n">
        <v>16</v>
      </c>
      <c r="X88" s="45"/>
      <c r="Y88" s="45"/>
      <c r="Z88" s="45"/>
      <c r="AA88" s="46"/>
      <c r="AB88" s="39" t="n">
        <f aca="false">Q88+0.25</f>
        <v>16.25</v>
      </c>
      <c r="AC88" s="40" t="n">
        <v>16</v>
      </c>
      <c r="AD88" s="41" t="n">
        <f aca="false">+(X88*$B89)</f>
        <v>0</v>
      </c>
      <c r="AE88" s="41" t="n">
        <f aca="false">+(Y88*$B89)</f>
        <v>0</v>
      </c>
      <c r="AF88" s="41" t="n">
        <f aca="false">+(Z88*$B89)</f>
        <v>0</v>
      </c>
      <c r="AG88" s="40" t="n">
        <f aca="false">+AA88*$B89</f>
        <v>0</v>
      </c>
      <c r="AI88" s="42" t="n">
        <v>16</v>
      </c>
      <c r="AJ88" s="43" t="n">
        <f aca="false">+X88*$C89</f>
        <v>0</v>
      </c>
      <c r="AK88" s="43" t="n">
        <f aca="false">+Y88*$C89</f>
        <v>0</v>
      </c>
      <c r="AL88" s="43" t="n">
        <f aca="false">+Z88*$C89</f>
        <v>0</v>
      </c>
      <c r="AM88" s="44" t="n">
        <f aca="false">+AA88*$C89</f>
        <v>0</v>
      </c>
    </row>
    <row r="89" customFormat="false" ht="15" hidden="false" customHeight="false" outlineLevel="0" collapsed="false">
      <c r="A89" s="0" t="n">
        <v>16</v>
      </c>
      <c r="B89" s="0" t="n">
        <v>0</v>
      </c>
      <c r="C89" s="0" t="n">
        <v>0</v>
      </c>
      <c r="D89" s="0" t="n">
        <v>0</v>
      </c>
      <c r="E89" s="0" t="n">
        <f aca="false">+B89/$B$109</f>
        <v>0</v>
      </c>
      <c r="Q89" s="47" t="n">
        <v>16.5</v>
      </c>
      <c r="R89" s="71"/>
      <c r="S89" s="71"/>
      <c r="T89" s="71"/>
      <c r="U89" s="72"/>
      <c r="W89" s="5" t="n">
        <v>16.5</v>
      </c>
      <c r="X89" s="45"/>
      <c r="Y89" s="45"/>
      <c r="Z89" s="45"/>
      <c r="AA89" s="46"/>
      <c r="AB89" s="39" t="n">
        <f aca="false">Q89+0.25</f>
        <v>16.75</v>
      </c>
      <c r="AC89" s="51" t="n">
        <v>16.5</v>
      </c>
      <c r="AD89" s="41" t="n">
        <f aca="false">+(X89*$B90)</f>
        <v>0</v>
      </c>
      <c r="AE89" s="41" t="n">
        <f aca="false">+(Y89*$B90)</f>
        <v>0</v>
      </c>
      <c r="AF89" s="41" t="n">
        <f aca="false">+(Z89*$B90)</f>
        <v>0</v>
      </c>
      <c r="AG89" s="40" t="n">
        <f aca="false">+AA89*$B90</f>
        <v>0</v>
      </c>
      <c r="AI89" s="52" t="n">
        <v>16.5</v>
      </c>
      <c r="AJ89" s="43" t="n">
        <f aca="false">+X89*$C90</f>
        <v>0</v>
      </c>
      <c r="AK89" s="43" t="n">
        <f aca="false">+Y89*$C90</f>
        <v>0</v>
      </c>
      <c r="AL89" s="43" t="n">
        <f aca="false">+Z89*$C90</f>
        <v>0</v>
      </c>
      <c r="AM89" s="53" t="n">
        <f aca="false">+AA89*$C90</f>
        <v>0</v>
      </c>
    </row>
    <row r="90" customFormat="false" ht="15" hidden="false" customHeight="false" outlineLevel="0" collapsed="false">
      <c r="A90" s="0" t="n">
        <v>16.5</v>
      </c>
      <c r="B90" s="0" t="n">
        <v>0</v>
      </c>
      <c r="C90" s="0" t="n">
        <v>0</v>
      </c>
      <c r="D90" s="0" t="n">
        <v>0</v>
      </c>
      <c r="E90" s="0" t="n">
        <f aca="false">+B90/$B$109</f>
        <v>0</v>
      </c>
      <c r="P90" s="39"/>
      <c r="Q90" s="54" t="s">
        <v>10</v>
      </c>
      <c r="R90" s="55" t="n">
        <v>244</v>
      </c>
      <c r="S90" s="55" t="n">
        <v>16</v>
      </c>
      <c r="T90" s="55" t="n">
        <v>2</v>
      </c>
      <c r="U90" s="15" t="n">
        <v>262</v>
      </c>
      <c r="W90" s="73" t="s">
        <v>10</v>
      </c>
      <c r="X90" s="57" t="n">
        <f aca="false">+R90/$U$90</f>
        <v>0.931297709923664</v>
      </c>
      <c r="Y90" s="58" t="n">
        <f aca="false">+S90/$U$90</f>
        <v>0.0610687022900763</v>
      </c>
      <c r="Z90" s="74" t="n">
        <f aca="false">+T90/$U$90</f>
        <v>0.00763358778625954</v>
      </c>
      <c r="AA90" s="74" t="n">
        <f aca="false">+U90/$U$90</f>
        <v>1</v>
      </c>
      <c r="AC90" s="60" t="s">
        <v>10</v>
      </c>
      <c r="AD90" s="61" t="n">
        <f aca="false">SUM(AD68:AD89)</f>
        <v>9709614.71413829</v>
      </c>
      <c r="AE90" s="61" t="n">
        <f aca="false">SUM(AE68:AE89)</f>
        <v>98362.4721362229</v>
      </c>
      <c r="AF90" s="61" t="n">
        <f aca="false">SUM(AF68:AF89)</f>
        <v>2870.8137254902</v>
      </c>
      <c r="AG90" s="63" t="n">
        <f aca="false">SUM(AG68:AG89)</f>
        <v>9810848</v>
      </c>
      <c r="AI90" s="28" t="s">
        <v>10</v>
      </c>
      <c r="AJ90" s="64" t="n">
        <f aca="false">SUM(AJ68:AJ89)</f>
        <v>64028.8369453044</v>
      </c>
      <c r="AK90" s="64" t="n">
        <f aca="false">SUM(AK68:AK89)</f>
        <v>1274.1826625387</v>
      </c>
      <c r="AL90" s="64" t="n">
        <f aca="false">SUM(AL68:AL89)</f>
        <v>41.9803921568628</v>
      </c>
      <c r="AM90" s="65" t="n">
        <f aca="false">SUM(AM68:AM89)</f>
        <v>65345</v>
      </c>
    </row>
    <row r="91" customFormat="false" ht="15" hidden="false" customHeight="false" outlineLevel="0" collapsed="false">
      <c r="A91" s="0" t="n">
        <v>17</v>
      </c>
      <c r="B91" s="0" t="n">
        <v>0</v>
      </c>
      <c r="C91" s="0" t="n">
        <v>0</v>
      </c>
      <c r="D91" s="0" t="n">
        <v>0</v>
      </c>
      <c r="E91" s="0" t="n">
        <f aca="false">+B91/$B$109</f>
        <v>0</v>
      </c>
      <c r="P91" s="39"/>
      <c r="AC91" s="66" t="s">
        <v>22</v>
      </c>
      <c r="AD91" s="58" t="n">
        <f aca="false">SUMPRODUCT(AD68:AD89, $AB$68:$AB$89)/AD90</f>
        <v>10.2232657443019</v>
      </c>
      <c r="AE91" s="58" t="n">
        <f aca="false">SUMPRODUCT(AE68:AE89, $AB$68:$AB$89)/AE90</f>
        <v>12.8246485675644</v>
      </c>
      <c r="AF91" s="58" t="n">
        <f aca="false">SUMPRODUCT(AF68:AF89, $AB$68:$AB$89)/AF90</f>
        <v>13.3076781878473</v>
      </c>
      <c r="AG91" s="58" t="n">
        <f aca="false">SUMPRODUCT(AG68:AG89, $AB$68:$AB$89)/AG90</f>
        <v>10.2502494687513</v>
      </c>
      <c r="AI91" s="24" t="s">
        <v>23</v>
      </c>
      <c r="AJ91" s="58" t="n">
        <f aca="false">SUMPRODUCT(AJ68:AJ89, $AI$68:$AI$89)/AJ90</f>
        <v>10.6666264747229</v>
      </c>
      <c r="AK91" s="58" t="n">
        <f aca="false">SUMPRODUCT(AK68:AK89, $AI$68:$AI$89)/AK90</f>
        <v>12.5844601407811</v>
      </c>
      <c r="AL91" s="58" t="n">
        <f aca="false">SUMPRODUCT(AL68:AL89, $AI$68:$AI$89)/AL90</f>
        <v>13.063521718823</v>
      </c>
      <c r="AM91" s="58" t="n">
        <f aca="false">SUMPRODUCT(AM68:AM89, $AI$68:$AI$89)/AM90</f>
        <v>10.7055627821562</v>
      </c>
    </row>
    <row r="92" customFormat="false" ht="15" hidden="false" customHeight="false" outlineLevel="0" collapsed="false">
      <c r="A92" s="0" t="n">
        <v>17.5</v>
      </c>
      <c r="B92" s="0" t="n">
        <v>0</v>
      </c>
      <c r="C92" s="0" t="n">
        <v>0</v>
      </c>
      <c r="D92" s="0" t="n">
        <v>0</v>
      </c>
      <c r="E92" s="0" t="n">
        <f aca="false">+B92/$B$109</f>
        <v>0</v>
      </c>
    </row>
    <row r="93" customFormat="false" ht="15" hidden="false" customHeight="false" outlineLevel="0" collapsed="false">
      <c r="A93" s="0" t="n">
        <v>18</v>
      </c>
      <c r="B93" s="0" t="n">
        <v>0</v>
      </c>
      <c r="C93" s="0" t="n">
        <v>0</v>
      </c>
      <c r="D93" s="0" t="n">
        <v>0</v>
      </c>
      <c r="E93" s="0" t="n">
        <f aca="false">+B93/$B$109</f>
        <v>0</v>
      </c>
    </row>
    <row r="94" customFormat="false" ht="15" hidden="false" customHeight="false" outlineLevel="0" collapsed="false">
      <c r="A94" s="0" t="n">
        <v>18.5</v>
      </c>
      <c r="B94" s="0" t="n">
        <v>0</v>
      </c>
      <c r="C94" s="0" t="n">
        <v>0</v>
      </c>
      <c r="D94" s="0" t="n">
        <v>0</v>
      </c>
      <c r="E94" s="0" t="n">
        <f aca="false">+B94/$B$109</f>
        <v>0</v>
      </c>
    </row>
    <row r="95" customFormat="false" ht="15" hidden="false" customHeight="false" outlineLevel="0" collapsed="false">
      <c r="A95" s="0" t="n">
        <v>19</v>
      </c>
      <c r="B95" s="0" t="n">
        <v>0</v>
      </c>
      <c r="C95" s="0" t="n">
        <v>0</v>
      </c>
      <c r="D95" s="0" t="n">
        <v>0</v>
      </c>
      <c r="E95" s="0" t="n">
        <f aca="false">+B95/$B$109</f>
        <v>0</v>
      </c>
    </row>
    <row r="96" customFormat="false" ht="15" hidden="false" customHeight="false" outlineLevel="0" collapsed="false">
      <c r="A96" s="0" t="n">
        <v>19.5</v>
      </c>
      <c r="B96" s="0" t="n">
        <v>0</v>
      </c>
      <c r="C96" s="0" t="n">
        <v>0</v>
      </c>
      <c r="D96" s="0" t="n">
        <v>0</v>
      </c>
      <c r="E96" s="0" t="n">
        <f aca="false">+B96/$B$109</f>
        <v>0</v>
      </c>
    </row>
    <row r="97" customFormat="false" ht="15" hidden="false" customHeight="false" outlineLevel="0" collapsed="false">
      <c r="A97" s="0" t="n">
        <v>20</v>
      </c>
      <c r="B97" s="0" t="n">
        <v>0</v>
      </c>
      <c r="C97" s="0" t="n">
        <v>0</v>
      </c>
      <c r="D97" s="0" t="n">
        <v>0</v>
      </c>
      <c r="E97" s="0" t="n">
        <f aca="false">+B97/$B$109</f>
        <v>0</v>
      </c>
    </row>
    <row r="98" customFormat="false" ht="15" hidden="false" customHeight="false" outlineLevel="0" collapsed="false">
      <c r="A98" s="0" t="n">
        <v>20.5</v>
      </c>
      <c r="B98" s="0" t="n">
        <v>0</v>
      </c>
      <c r="C98" s="0" t="n">
        <v>0</v>
      </c>
      <c r="D98" s="0" t="n">
        <v>0</v>
      </c>
      <c r="E98" s="0" t="n">
        <f aca="false">+B98/$B$109</f>
        <v>0</v>
      </c>
    </row>
    <row r="99" customFormat="false" ht="15" hidden="false" customHeight="false" outlineLevel="0" collapsed="false">
      <c r="A99" s="0" t="n">
        <v>21</v>
      </c>
      <c r="B99" s="0" t="n">
        <v>0</v>
      </c>
      <c r="C99" s="0" t="n">
        <v>0</v>
      </c>
      <c r="D99" s="0" t="n">
        <v>0</v>
      </c>
      <c r="E99" s="0" t="n">
        <f aca="false">+B99/$B$109</f>
        <v>0</v>
      </c>
    </row>
    <row r="100" customFormat="false" ht="15" hidden="false" customHeight="false" outlineLevel="0" collapsed="false">
      <c r="A100" s="0" t="n">
        <v>21.5</v>
      </c>
      <c r="B100" s="0" t="n">
        <v>0</v>
      </c>
      <c r="C100" s="0" t="n">
        <v>0</v>
      </c>
      <c r="D100" s="0" t="n">
        <v>0</v>
      </c>
      <c r="E100" s="0" t="n">
        <f aca="false">+B100/$B$109</f>
        <v>0</v>
      </c>
    </row>
    <row r="101" customFormat="false" ht="15" hidden="false" customHeight="false" outlineLevel="0" collapsed="false">
      <c r="A101" s="0" t="n">
        <v>22</v>
      </c>
      <c r="B101" s="0" t="n">
        <v>0</v>
      </c>
      <c r="C101" s="0" t="n">
        <v>0</v>
      </c>
      <c r="D101" s="0" t="n">
        <v>0</v>
      </c>
      <c r="E101" s="0" t="n">
        <f aca="false">+B101/$B$109</f>
        <v>0</v>
      </c>
    </row>
    <row r="102" customFormat="false" ht="15" hidden="false" customHeight="false" outlineLevel="0" collapsed="false">
      <c r="A102" s="0" t="n">
        <v>22.5</v>
      </c>
      <c r="B102" s="0" t="n">
        <v>0</v>
      </c>
      <c r="C102" s="0" t="n">
        <v>0</v>
      </c>
      <c r="D102" s="0" t="n">
        <v>0</v>
      </c>
      <c r="E102" s="0" t="n">
        <f aca="false">+B102/$B$109</f>
        <v>0</v>
      </c>
    </row>
    <row r="103" customFormat="false" ht="15" hidden="false" customHeight="false" outlineLevel="0" collapsed="false">
      <c r="A103" s="0" t="n">
        <v>23</v>
      </c>
      <c r="B103" s="0" t="n">
        <v>0</v>
      </c>
      <c r="C103" s="0" t="n">
        <v>0</v>
      </c>
      <c r="D103" s="0" t="n">
        <v>0</v>
      </c>
      <c r="E103" s="0" t="n">
        <f aca="false">+B103/$B$109</f>
        <v>0</v>
      </c>
    </row>
    <row r="104" customFormat="false" ht="15" hidden="false" customHeight="false" outlineLevel="0" collapsed="false">
      <c r="A104" s="0" t="n">
        <v>23.5</v>
      </c>
      <c r="B104" s="0" t="n">
        <v>0</v>
      </c>
      <c r="C104" s="0" t="n">
        <v>0</v>
      </c>
      <c r="D104" s="0" t="n">
        <v>0</v>
      </c>
      <c r="E104" s="0" t="n">
        <f aca="false">+B104/$B$109</f>
        <v>0</v>
      </c>
    </row>
    <row r="105" customFormat="false" ht="15" hidden="false" customHeight="false" outlineLevel="0" collapsed="false">
      <c r="A105" s="0" t="n">
        <v>24</v>
      </c>
      <c r="B105" s="0" t="n">
        <v>0</v>
      </c>
      <c r="C105" s="0" t="n">
        <v>0</v>
      </c>
      <c r="D105" s="0" t="n">
        <v>0</v>
      </c>
      <c r="E105" s="0" t="n">
        <f aca="false">+B105/$B$109</f>
        <v>0</v>
      </c>
    </row>
    <row r="106" customFormat="false" ht="15" hidden="false" customHeight="false" outlineLevel="0" collapsed="false">
      <c r="A106" s="0" t="n">
        <v>24.5</v>
      </c>
      <c r="B106" s="0" t="n">
        <v>0</v>
      </c>
      <c r="C106" s="0" t="n">
        <v>0</v>
      </c>
      <c r="D106" s="0" t="n">
        <v>0</v>
      </c>
      <c r="E106" s="0" t="n">
        <f aca="false">+B106/$B$109</f>
        <v>0</v>
      </c>
    </row>
    <row r="107" customFormat="false" ht="15" hidden="false" customHeight="false" outlineLevel="0" collapsed="false">
      <c r="A107" s="0" t="n">
        <v>25</v>
      </c>
      <c r="B107" s="0" t="n">
        <v>0</v>
      </c>
      <c r="C107" s="0" t="n">
        <v>0</v>
      </c>
      <c r="D107" s="0" t="n">
        <v>0</v>
      </c>
      <c r="E107" s="0" t="n">
        <f aca="false">+B107/$B$109</f>
        <v>0</v>
      </c>
    </row>
    <row r="108" customFormat="false" ht="15" hidden="false" customHeight="false" outlineLevel="0" collapsed="false">
      <c r="A108" s="0" t="n">
        <v>25.5</v>
      </c>
      <c r="B108" s="0" t="n">
        <v>0</v>
      </c>
      <c r="C108" s="0" t="n">
        <v>0</v>
      </c>
      <c r="D108" s="0" t="n">
        <v>0</v>
      </c>
      <c r="E108" s="0" t="n">
        <f aca="false">+B108/$B$109</f>
        <v>0</v>
      </c>
    </row>
    <row r="109" customFormat="false" ht="15" hidden="false" customHeight="false" outlineLevel="0" collapsed="false">
      <c r="B109" s="1" t="n">
        <f aca="false">SUM(B67:B108)</f>
        <v>9810848</v>
      </c>
      <c r="C109" s="1" t="n">
        <f aca="false">SUM(C67:C108)</f>
        <v>65345</v>
      </c>
      <c r="D109" s="1" t="n">
        <f aca="false">+B109/1000</f>
        <v>9810.848</v>
      </c>
      <c r="E109" s="0" t="n">
        <f aca="false">+B109/$B$109</f>
        <v>1</v>
      </c>
      <c r="F109" s="1"/>
      <c r="G109" s="1"/>
      <c r="H109" s="1"/>
      <c r="I109" s="1"/>
      <c r="J109" s="1"/>
      <c r="K109" s="1"/>
    </row>
    <row r="127" customFormat="false" ht="26.25" hidden="false" customHeight="false" outlineLevel="0" collapsed="false">
      <c r="A127" s="18" t="s">
        <v>24</v>
      </c>
      <c r="Q127" s="19" t="s">
        <v>24</v>
      </c>
      <c r="R127" s="19"/>
      <c r="S127" s="19"/>
      <c r="T127" s="19"/>
      <c r="U127" s="19"/>
      <c r="W127" s="19" t="s">
        <v>24</v>
      </c>
      <c r="X127" s="19"/>
      <c r="Y127" s="19"/>
      <c r="Z127" s="19"/>
      <c r="AA127" s="19"/>
      <c r="AC127" s="19" t="s">
        <v>24</v>
      </c>
      <c r="AD127" s="19"/>
      <c r="AE127" s="19"/>
      <c r="AF127" s="19"/>
      <c r="AG127" s="19"/>
      <c r="AI127" s="19" t="s">
        <v>24</v>
      </c>
      <c r="AJ127" s="19"/>
      <c r="AK127" s="19"/>
      <c r="AL127" s="19"/>
      <c r="AM127" s="19"/>
    </row>
    <row r="128" customFormat="false" ht="26.25" hidden="false" customHeight="true" outlineLevel="0" collapsed="false">
      <c r="Q128" s="20" t="s">
        <v>11</v>
      </c>
      <c r="R128" s="20"/>
      <c r="S128" s="20"/>
      <c r="T128" s="20"/>
      <c r="U128" s="20"/>
      <c r="W128" s="21" t="s">
        <v>12</v>
      </c>
      <c r="X128" s="21"/>
      <c r="Y128" s="21"/>
      <c r="Z128" s="21"/>
      <c r="AA128" s="21"/>
      <c r="AC128" s="22" t="s">
        <v>25</v>
      </c>
      <c r="AD128" s="22"/>
      <c r="AE128" s="22"/>
      <c r="AF128" s="22"/>
      <c r="AG128" s="22"/>
      <c r="AI128" s="23" t="s">
        <v>14</v>
      </c>
      <c r="AJ128" s="23"/>
      <c r="AK128" s="23"/>
      <c r="AL128" s="23"/>
      <c r="AM128" s="23"/>
    </row>
    <row r="129" customFormat="false" ht="15" hidden="false" customHeight="false" outlineLevel="0" collapsed="false">
      <c r="A129" s="0" t="s">
        <v>15</v>
      </c>
      <c r="B129" s="0" t="s">
        <v>16</v>
      </c>
      <c r="C129" s="0" t="s">
        <v>17</v>
      </c>
      <c r="D129" s="0" t="s">
        <v>18</v>
      </c>
      <c r="E129" s="67" t="s">
        <v>12</v>
      </c>
      <c r="Q129" s="2" t="s">
        <v>19</v>
      </c>
      <c r="R129" s="25" t="s">
        <v>20</v>
      </c>
      <c r="S129" s="25"/>
      <c r="T129" s="25"/>
      <c r="U129" s="2" t="s">
        <v>21</v>
      </c>
      <c r="W129" s="2" t="s">
        <v>19</v>
      </c>
      <c r="X129" s="25" t="s">
        <v>20</v>
      </c>
      <c r="Y129" s="25"/>
      <c r="Z129" s="25"/>
      <c r="AA129" s="2" t="s">
        <v>21</v>
      </c>
      <c r="AC129" s="26" t="s">
        <v>19</v>
      </c>
      <c r="AD129" s="27" t="s">
        <v>20</v>
      </c>
      <c r="AE129" s="27"/>
      <c r="AF129" s="27"/>
      <c r="AG129" s="26" t="s">
        <v>21</v>
      </c>
      <c r="AI129" s="28" t="s">
        <v>19</v>
      </c>
      <c r="AJ129" s="29" t="s">
        <v>20</v>
      </c>
      <c r="AK129" s="29"/>
      <c r="AL129" s="29"/>
      <c r="AM129" s="28" t="s">
        <v>21</v>
      </c>
    </row>
    <row r="130" customFormat="false" ht="15" hidden="false" customHeight="false" outlineLevel="0" collapsed="false">
      <c r="A130" s="0" t="n">
        <v>5</v>
      </c>
      <c r="B130" s="0" t="n">
        <v>0</v>
      </c>
      <c r="C130" s="0" t="n">
        <v>0</v>
      </c>
      <c r="D130" s="0" t="n">
        <f aca="false">+B130/1000</f>
        <v>0</v>
      </c>
      <c r="E130" s="0" t="n">
        <f aca="false">+B130/$B$172</f>
        <v>0</v>
      </c>
      <c r="Q130" s="2"/>
      <c r="R130" s="30" t="n">
        <v>1</v>
      </c>
      <c r="S130" s="25" t="n">
        <v>2</v>
      </c>
      <c r="T130" s="31" t="n">
        <v>3</v>
      </c>
      <c r="U130" s="2"/>
      <c r="W130" s="2"/>
      <c r="X130" s="30" t="n">
        <v>1</v>
      </c>
      <c r="Y130" s="25" t="n">
        <v>2</v>
      </c>
      <c r="Z130" s="31" t="n">
        <v>3</v>
      </c>
      <c r="AA130" s="2"/>
      <c r="AC130" s="26"/>
      <c r="AD130" s="32" t="n">
        <v>1</v>
      </c>
      <c r="AE130" s="27" t="n">
        <v>2</v>
      </c>
      <c r="AF130" s="33" t="n">
        <v>3</v>
      </c>
      <c r="AG130" s="26"/>
      <c r="AI130" s="28"/>
      <c r="AJ130" s="34" t="n">
        <v>1</v>
      </c>
      <c r="AK130" s="29" t="n">
        <v>2</v>
      </c>
      <c r="AL130" s="35" t="n">
        <v>3</v>
      </c>
      <c r="AM130" s="28"/>
    </row>
    <row r="131" customFormat="false" ht="15" hidden="false" customHeight="false" outlineLevel="0" collapsed="false">
      <c r="A131" s="0" t="n">
        <v>5.5</v>
      </c>
      <c r="B131" s="0" t="n">
        <v>0</v>
      </c>
      <c r="C131" s="0" t="n">
        <v>0</v>
      </c>
      <c r="D131" s="0" t="n">
        <f aca="false">+B131/1000</f>
        <v>0</v>
      </c>
      <c r="E131" s="0" t="n">
        <f aca="false">+B131/$B$172</f>
        <v>0</v>
      </c>
      <c r="Q131" s="5" t="n">
        <v>6</v>
      </c>
      <c r="R131" s="10" t="n">
        <v>1</v>
      </c>
      <c r="S131" s="10"/>
      <c r="T131" s="10"/>
      <c r="U131" s="68" t="n">
        <v>1</v>
      </c>
      <c r="V131" s="38"/>
      <c r="W131" s="5" t="n">
        <v>6</v>
      </c>
      <c r="X131" s="45" t="n">
        <f aca="false">+R131/$U131</f>
        <v>1</v>
      </c>
      <c r="Y131" s="45" t="n">
        <f aca="false">+S131/$U131</f>
        <v>0</v>
      </c>
      <c r="Z131" s="45" t="n">
        <f aca="false">+T131/$U131</f>
        <v>0</v>
      </c>
      <c r="AA131" s="46" t="n">
        <f aca="false">+U131/$U131</f>
        <v>1</v>
      </c>
      <c r="AB131" s="38"/>
      <c r="AC131" s="40" t="n">
        <v>6</v>
      </c>
      <c r="AD131" s="41" t="n">
        <f aca="false">+(X131*$D132)</f>
        <v>29.09</v>
      </c>
      <c r="AE131" s="41" t="n">
        <f aca="false">+(Y131*$D132)</f>
        <v>0</v>
      </c>
      <c r="AF131" s="41" t="n">
        <f aca="false">+(Z131*$D132)</f>
        <v>0</v>
      </c>
      <c r="AG131" s="40" t="n">
        <f aca="false">+AA131*$D132</f>
        <v>29.09</v>
      </c>
      <c r="AH131" s="38"/>
      <c r="AI131" s="42" t="n">
        <v>6</v>
      </c>
      <c r="AJ131" s="43" t="n">
        <f aca="false">+X131*$C132</f>
        <v>34</v>
      </c>
      <c r="AK131" s="43" t="n">
        <f aca="false">+Y131*$C132</f>
        <v>0</v>
      </c>
      <c r="AL131" s="43" t="n">
        <f aca="false">+Z131*$C132</f>
        <v>0</v>
      </c>
      <c r="AM131" s="44" t="n">
        <f aca="false">+AA131*$C132</f>
        <v>34</v>
      </c>
    </row>
    <row r="132" customFormat="false" ht="15" hidden="false" customHeight="false" outlineLevel="0" collapsed="false">
      <c r="A132" s="0" t="n">
        <v>6</v>
      </c>
      <c r="B132" s="0" t="n">
        <v>29090</v>
      </c>
      <c r="C132" s="0" t="n">
        <v>34</v>
      </c>
      <c r="D132" s="0" t="n">
        <f aca="false">+B132/1000</f>
        <v>29.09</v>
      </c>
      <c r="E132" s="0" t="n">
        <f aca="false">+B132/$B$172</f>
        <v>0.00223616758542483</v>
      </c>
      <c r="Q132" s="5" t="n">
        <v>6.5</v>
      </c>
      <c r="R132" s="10" t="n">
        <v>1</v>
      </c>
      <c r="S132" s="10"/>
      <c r="T132" s="10"/>
      <c r="U132" s="69" t="n">
        <v>1</v>
      </c>
      <c r="V132" s="38"/>
      <c r="W132" s="5" t="n">
        <v>6.5</v>
      </c>
      <c r="X132" s="45" t="n">
        <f aca="false">+R132/$U132</f>
        <v>1</v>
      </c>
      <c r="Y132" s="45" t="n">
        <f aca="false">+S132/$U132</f>
        <v>0</v>
      </c>
      <c r="Z132" s="45" t="n">
        <f aca="false">+T132/$U132</f>
        <v>0</v>
      </c>
      <c r="AA132" s="46" t="n">
        <f aca="false">+U132/$U132</f>
        <v>1</v>
      </c>
      <c r="AB132" s="38"/>
      <c r="AC132" s="40" t="n">
        <v>6.5</v>
      </c>
      <c r="AD132" s="41" t="n">
        <f aca="false">+(X132*$D133)</f>
        <v>219.142</v>
      </c>
      <c r="AE132" s="41" t="n">
        <f aca="false">+(Y132*$D133)</f>
        <v>0</v>
      </c>
      <c r="AF132" s="41" t="n">
        <f aca="false">+(Z132*$D133)</f>
        <v>0</v>
      </c>
      <c r="AG132" s="40" t="n">
        <f aca="false">+AA132*$D133</f>
        <v>219.142</v>
      </c>
      <c r="AH132" s="38"/>
      <c r="AI132" s="42" t="n">
        <v>6.5</v>
      </c>
      <c r="AJ132" s="43" t="n">
        <f aca="false">+X132*$C133</f>
        <v>330</v>
      </c>
      <c r="AK132" s="43" t="n">
        <f aca="false">+Y132*$C133</f>
        <v>0</v>
      </c>
      <c r="AL132" s="43" t="n">
        <f aca="false">+Z132*$C133</f>
        <v>0</v>
      </c>
      <c r="AM132" s="44" t="n">
        <f aca="false">+AA132*$C133</f>
        <v>330</v>
      </c>
    </row>
    <row r="133" customFormat="false" ht="15" hidden="false" customHeight="false" outlineLevel="0" collapsed="false">
      <c r="A133" s="0" t="n">
        <v>6.5</v>
      </c>
      <c r="B133" s="0" t="n">
        <v>219142</v>
      </c>
      <c r="C133" s="0" t="n">
        <v>330</v>
      </c>
      <c r="D133" s="0" t="n">
        <f aca="false">+B133/1000</f>
        <v>219.142</v>
      </c>
      <c r="E133" s="0" t="n">
        <f aca="false">+B133/$B$172</f>
        <v>0.0168455908217658</v>
      </c>
      <c r="Q133" s="5" t="n">
        <v>7</v>
      </c>
      <c r="R133" s="10" t="n">
        <v>1</v>
      </c>
      <c r="S133" s="10"/>
      <c r="T133" s="10"/>
      <c r="U133" s="69" t="n">
        <v>1</v>
      </c>
      <c r="V133" s="38"/>
      <c r="W133" s="5" t="n">
        <v>7</v>
      </c>
      <c r="X133" s="45" t="n">
        <f aca="false">+R133/$U133</f>
        <v>1</v>
      </c>
      <c r="Y133" s="45" t="n">
        <f aca="false">+S133/$U133</f>
        <v>0</v>
      </c>
      <c r="Z133" s="45" t="n">
        <f aca="false">+T133/$U133</f>
        <v>0</v>
      </c>
      <c r="AA133" s="46" t="n">
        <f aca="false">+U133/$U133</f>
        <v>1</v>
      </c>
      <c r="AB133" s="38"/>
      <c r="AC133" s="40" t="n">
        <v>7</v>
      </c>
      <c r="AD133" s="41" t="n">
        <f aca="false">+(X133*$D134)</f>
        <v>321.925</v>
      </c>
      <c r="AE133" s="41" t="n">
        <f aca="false">+(Y133*$D134)</f>
        <v>0</v>
      </c>
      <c r="AF133" s="41" t="n">
        <f aca="false">+(Z133*$D134)</f>
        <v>0</v>
      </c>
      <c r="AG133" s="40" t="n">
        <f aca="false">+AA133*$D134</f>
        <v>321.925</v>
      </c>
      <c r="AH133" s="38"/>
      <c r="AI133" s="42" t="n">
        <v>7</v>
      </c>
      <c r="AJ133" s="43" t="n">
        <f aca="false">+X133*$C134</f>
        <v>615</v>
      </c>
      <c r="AK133" s="43" t="n">
        <f aca="false">+Y133*$C134</f>
        <v>0</v>
      </c>
      <c r="AL133" s="43" t="n">
        <f aca="false">+Z133*$C134</f>
        <v>0</v>
      </c>
      <c r="AM133" s="44" t="n">
        <f aca="false">+AA133*$C134</f>
        <v>615</v>
      </c>
    </row>
    <row r="134" customFormat="false" ht="15" hidden="false" customHeight="false" outlineLevel="0" collapsed="false">
      <c r="A134" s="0" t="n">
        <v>7</v>
      </c>
      <c r="B134" s="0" t="n">
        <v>321925</v>
      </c>
      <c r="C134" s="0" t="n">
        <v>615</v>
      </c>
      <c r="D134" s="0" t="n">
        <f aca="false">+B134/1000</f>
        <v>321.925</v>
      </c>
      <c r="E134" s="0" t="n">
        <f aca="false">+B134/$B$172</f>
        <v>0.0247465881724953</v>
      </c>
      <c r="Q134" s="5" t="n">
        <v>7.5</v>
      </c>
      <c r="R134" s="10" t="n">
        <v>1</v>
      </c>
      <c r="S134" s="10"/>
      <c r="T134" s="10"/>
      <c r="U134" s="69" t="n">
        <v>1</v>
      </c>
      <c r="V134" s="38"/>
      <c r="W134" s="5" t="n">
        <v>7.5</v>
      </c>
      <c r="X134" s="45" t="n">
        <f aca="false">+R134/$U134</f>
        <v>1</v>
      </c>
      <c r="Y134" s="45" t="n">
        <f aca="false">+S134/$U134</f>
        <v>0</v>
      </c>
      <c r="Z134" s="45" t="n">
        <f aca="false">+T134/$U134</f>
        <v>0</v>
      </c>
      <c r="AA134" s="46" t="n">
        <f aca="false">+U134/$U134</f>
        <v>1</v>
      </c>
      <c r="AB134" s="38"/>
      <c r="AC134" s="40" t="n">
        <v>7.5</v>
      </c>
      <c r="AD134" s="41" t="n">
        <f aca="false">+(X134*$D135)</f>
        <v>581.792</v>
      </c>
      <c r="AE134" s="41" t="n">
        <f aca="false">+(Y134*$D135)</f>
        <v>0</v>
      </c>
      <c r="AF134" s="41" t="n">
        <f aca="false">+(Z134*$D135)</f>
        <v>0</v>
      </c>
      <c r="AG134" s="40" t="n">
        <f aca="false">+AA134*$D135</f>
        <v>581.792</v>
      </c>
      <c r="AH134" s="38"/>
      <c r="AI134" s="42" t="n">
        <v>7.5</v>
      </c>
      <c r="AJ134" s="43" t="n">
        <f aca="false">+X134*$C135</f>
        <v>1390</v>
      </c>
      <c r="AK134" s="43" t="n">
        <f aca="false">+Y134*$C135</f>
        <v>0</v>
      </c>
      <c r="AL134" s="43" t="n">
        <f aca="false">+Z134*$C135</f>
        <v>0</v>
      </c>
      <c r="AM134" s="44" t="n">
        <f aca="false">+AA134*$C135</f>
        <v>1390</v>
      </c>
    </row>
    <row r="135" customFormat="false" ht="15" hidden="false" customHeight="false" outlineLevel="0" collapsed="false">
      <c r="A135" s="0" t="n">
        <v>7.5</v>
      </c>
      <c r="B135" s="0" t="n">
        <v>581792</v>
      </c>
      <c r="C135" s="0" t="n">
        <v>1390</v>
      </c>
      <c r="D135" s="0" t="n">
        <f aca="false">+B135/1000</f>
        <v>581.792</v>
      </c>
      <c r="E135" s="0" t="n">
        <f aca="false">+B135/$B$172</f>
        <v>0.044722736743193</v>
      </c>
      <c r="Q135" s="5" t="n">
        <v>8</v>
      </c>
      <c r="R135" s="10" t="n">
        <v>1</v>
      </c>
      <c r="S135" s="10"/>
      <c r="T135" s="10"/>
      <c r="U135" s="69" t="n">
        <v>1</v>
      </c>
      <c r="V135" s="38"/>
      <c r="W135" s="5" t="n">
        <v>8</v>
      </c>
      <c r="X135" s="45" t="n">
        <f aca="false">+R135/$U135</f>
        <v>1</v>
      </c>
      <c r="Y135" s="45" t="n">
        <f aca="false">+S135/$U135</f>
        <v>0</v>
      </c>
      <c r="Z135" s="45" t="n">
        <f aca="false">+T135/$U135</f>
        <v>0</v>
      </c>
      <c r="AA135" s="46" t="n">
        <f aca="false">+U135/$U135</f>
        <v>1</v>
      </c>
      <c r="AB135" s="38"/>
      <c r="AC135" s="40" t="n">
        <v>8</v>
      </c>
      <c r="AD135" s="41" t="n">
        <f aca="false">+(X135*$D136)</f>
        <v>507.613</v>
      </c>
      <c r="AE135" s="41" t="n">
        <f aca="false">+(Y135*$D136)</f>
        <v>0</v>
      </c>
      <c r="AF135" s="41" t="n">
        <f aca="false">+(Z135*$D136)</f>
        <v>0</v>
      </c>
      <c r="AG135" s="40" t="n">
        <f aca="false">+AA135*$D136</f>
        <v>507.613</v>
      </c>
      <c r="AH135" s="38"/>
      <c r="AI135" s="42" t="n">
        <v>8</v>
      </c>
      <c r="AJ135" s="43" t="n">
        <f aca="false">+X135*$C136</f>
        <v>1496</v>
      </c>
      <c r="AK135" s="43" t="n">
        <f aca="false">+Y135*$C136</f>
        <v>0</v>
      </c>
      <c r="AL135" s="43" t="n">
        <f aca="false">+Z135*$C136</f>
        <v>0</v>
      </c>
      <c r="AM135" s="44" t="n">
        <f aca="false">+AA135*$C136</f>
        <v>1496</v>
      </c>
    </row>
    <row r="136" customFormat="false" ht="15" hidden="false" customHeight="false" outlineLevel="0" collapsed="false">
      <c r="A136" s="0" t="n">
        <v>8</v>
      </c>
      <c r="B136" s="0" t="n">
        <v>507613</v>
      </c>
      <c r="C136" s="0" t="n">
        <v>1496</v>
      </c>
      <c r="D136" s="0" t="n">
        <f aca="false">+B136/1000</f>
        <v>507.613</v>
      </c>
      <c r="E136" s="0" t="n">
        <f aca="false">+B136/$B$172</f>
        <v>0.0390205478356911</v>
      </c>
      <c r="Q136" s="5" t="n">
        <v>8.5</v>
      </c>
      <c r="R136" s="10" t="n">
        <v>1</v>
      </c>
      <c r="S136" s="10"/>
      <c r="T136" s="10"/>
      <c r="U136" s="70" t="n">
        <v>1</v>
      </c>
      <c r="W136" s="5" t="n">
        <v>8.5</v>
      </c>
      <c r="X136" s="45" t="n">
        <f aca="false">+R136/$U136</f>
        <v>1</v>
      </c>
      <c r="Y136" s="45" t="n">
        <f aca="false">+S136/$U136</f>
        <v>0</v>
      </c>
      <c r="Z136" s="45" t="n">
        <f aca="false">+T136/$U136</f>
        <v>0</v>
      </c>
      <c r="AA136" s="46" t="n">
        <f aca="false">+U136/$U136</f>
        <v>1</v>
      </c>
      <c r="AC136" s="40" t="n">
        <v>8.5</v>
      </c>
      <c r="AD136" s="41" t="n">
        <f aca="false">+(X136*$D137)</f>
        <v>595.852</v>
      </c>
      <c r="AE136" s="41" t="n">
        <f aca="false">+(Y136*$D137)</f>
        <v>0</v>
      </c>
      <c r="AF136" s="41" t="n">
        <f aca="false">+(Z136*$D137)</f>
        <v>0</v>
      </c>
      <c r="AG136" s="40" t="n">
        <f aca="false">+AA136*$D137</f>
        <v>595.852</v>
      </c>
      <c r="AI136" s="42" t="n">
        <v>8.5</v>
      </c>
      <c r="AJ136" s="43" t="n">
        <f aca="false">+X136*$C137</f>
        <v>2139</v>
      </c>
      <c r="AK136" s="43" t="n">
        <f aca="false">+Y136*$C137</f>
        <v>0</v>
      </c>
      <c r="AL136" s="43" t="n">
        <f aca="false">+Z136*$C137</f>
        <v>0</v>
      </c>
      <c r="AM136" s="44" t="n">
        <f aca="false">+AA136*$C137</f>
        <v>2139</v>
      </c>
    </row>
    <row r="137" customFormat="false" ht="15" hidden="false" customHeight="false" outlineLevel="0" collapsed="false">
      <c r="A137" s="0" t="n">
        <v>8.5</v>
      </c>
      <c r="B137" s="0" t="n">
        <v>595852</v>
      </c>
      <c r="C137" s="0" t="n">
        <v>2139</v>
      </c>
      <c r="D137" s="0" t="n">
        <f aca="false">+B137/1000</f>
        <v>595.852</v>
      </c>
      <c r="E137" s="0" t="n">
        <f aca="false">+B137/$B$172</f>
        <v>0.0458035382643711</v>
      </c>
      <c r="Q137" s="5" t="n">
        <v>9</v>
      </c>
      <c r="R137" s="10" t="n">
        <v>1</v>
      </c>
      <c r="S137" s="10"/>
      <c r="T137" s="10"/>
      <c r="U137" s="70" t="n">
        <v>1</v>
      </c>
      <c r="W137" s="5" t="n">
        <v>9</v>
      </c>
      <c r="X137" s="45" t="n">
        <f aca="false">+R137/$U137</f>
        <v>1</v>
      </c>
      <c r="Y137" s="45" t="n">
        <f aca="false">+S137/$U137</f>
        <v>0</v>
      </c>
      <c r="Z137" s="45" t="n">
        <f aca="false">+T137/$U137</f>
        <v>0</v>
      </c>
      <c r="AA137" s="46" t="n">
        <f aca="false">+U137/$U137</f>
        <v>1</v>
      </c>
      <c r="AC137" s="40" t="n">
        <v>9</v>
      </c>
      <c r="AD137" s="41" t="n">
        <f aca="false">+(X137*$D138)</f>
        <v>1035.104</v>
      </c>
      <c r="AE137" s="41" t="n">
        <f aca="false">+(Y137*$D138)</f>
        <v>0</v>
      </c>
      <c r="AF137" s="41" t="n">
        <f aca="false">+(Z137*$D138)</f>
        <v>0</v>
      </c>
      <c r="AG137" s="40" t="n">
        <f aca="false">+AA137*$D138</f>
        <v>1035.104</v>
      </c>
      <c r="AI137" s="42" t="n">
        <v>9</v>
      </c>
      <c r="AJ137" s="43" t="n">
        <f aca="false">+X137*$C138</f>
        <v>4478</v>
      </c>
      <c r="AK137" s="43" t="n">
        <f aca="false">+Y137*$C138</f>
        <v>0</v>
      </c>
      <c r="AL137" s="43" t="n">
        <f aca="false">+Z137*$C138</f>
        <v>0</v>
      </c>
      <c r="AM137" s="44" t="n">
        <f aca="false">+AA137*$C138</f>
        <v>4478</v>
      </c>
    </row>
    <row r="138" customFormat="false" ht="15" hidden="false" customHeight="false" outlineLevel="0" collapsed="false">
      <c r="A138" s="0" t="n">
        <v>9</v>
      </c>
      <c r="B138" s="0" t="n">
        <v>1035104</v>
      </c>
      <c r="C138" s="0" t="n">
        <v>4478</v>
      </c>
      <c r="D138" s="0" t="n">
        <f aca="false">+B138/1000</f>
        <v>1035.104</v>
      </c>
      <c r="E138" s="0" t="n">
        <f aca="false">+B138/$B$172</f>
        <v>0.0795691307096454</v>
      </c>
      <c r="Q138" s="5" t="n">
        <v>9.5</v>
      </c>
      <c r="R138" s="10" t="n">
        <v>5</v>
      </c>
      <c r="S138" s="10"/>
      <c r="T138" s="10"/>
      <c r="U138" s="70" t="n">
        <v>5</v>
      </c>
      <c r="W138" s="5" t="n">
        <v>9.5</v>
      </c>
      <c r="X138" s="45" t="n">
        <f aca="false">+R138/$U138</f>
        <v>1</v>
      </c>
      <c r="Y138" s="45" t="n">
        <f aca="false">+S138/$U138</f>
        <v>0</v>
      </c>
      <c r="Z138" s="45" t="n">
        <f aca="false">+T138/$U138</f>
        <v>0</v>
      </c>
      <c r="AA138" s="46" t="n">
        <f aca="false">+U138/$U138</f>
        <v>1</v>
      </c>
      <c r="AC138" s="40" t="n">
        <v>9.5</v>
      </c>
      <c r="AD138" s="41" t="n">
        <f aca="false">+(X138*$D139)</f>
        <v>780.278</v>
      </c>
      <c r="AE138" s="41" t="n">
        <f aca="false">+(Y138*$D139)</f>
        <v>0</v>
      </c>
      <c r="AF138" s="41" t="n">
        <f aca="false">+(Z138*$D139)</f>
        <v>0</v>
      </c>
      <c r="AG138" s="40" t="n">
        <f aca="false">+AA138*$D139</f>
        <v>780.278</v>
      </c>
      <c r="AI138" s="42" t="n">
        <v>9.5</v>
      </c>
      <c r="AJ138" s="43" t="n">
        <f aca="false">+X138*$C139</f>
        <v>4028</v>
      </c>
      <c r="AK138" s="43" t="n">
        <f aca="false">+Y138*$C139</f>
        <v>0</v>
      </c>
      <c r="AL138" s="43" t="n">
        <f aca="false">+Z138*$C139</f>
        <v>0</v>
      </c>
      <c r="AM138" s="44" t="n">
        <f aca="false">+AA138*$C139</f>
        <v>4028</v>
      </c>
    </row>
    <row r="139" customFormat="false" ht="15" hidden="false" customHeight="false" outlineLevel="0" collapsed="false">
      <c r="A139" s="0" t="n">
        <v>9.5</v>
      </c>
      <c r="B139" s="0" t="n">
        <v>780278</v>
      </c>
      <c r="C139" s="0" t="n">
        <v>4028</v>
      </c>
      <c r="D139" s="0" t="n">
        <f aca="false">+B139/1000</f>
        <v>780.278</v>
      </c>
      <c r="E139" s="0" t="n">
        <f aca="false">+B139/$B$172</f>
        <v>0.0599804871509149</v>
      </c>
      <c r="Q139" s="5" t="n">
        <v>10</v>
      </c>
      <c r="R139" s="10" t="n">
        <v>18</v>
      </c>
      <c r="S139" s="10"/>
      <c r="T139" s="10"/>
      <c r="U139" s="70" t="n">
        <v>18</v>
      </c>
      <c r="W139" s="5" t="n">
        <v>10</v>
      </c>
      <c r="X139" s="45" t="n">
        <f aca="false">+R139/$U139</f>
        <v>1</v>
      </c>
      <c r="Y139" s="45" t="n">
        <f aca="false">+S139/$U139</f>
        <v>0</v>
      </c>
      <c r="Z139" s="45" t="n">
        <f aca="false">+T139/$U139</f>
        <v>0</v>
      </c>
      <c r="AA139" s="46" t="n">
        <f aca="false">+U139/$U139</f>
        <v>1</v>
      </c>
      <c r="AC139" s="40" t="n">
        <v>10</v>
      </c>
      <c r="AD139" s="41" t="n">
        <f aca="false">+(X139*$D140)</f>
        <v>716.259</v>
      </c>
      <c r="AE139" s="41" t="n">
        <f aca="false">+(Y139*$D140)</f>
        <v>0</v>
      </c>
      <c r="AF139" s="41" t="n">
        <f aca="false">+(Z139*$D140)</f>
        <v>0</v>
      </c>
      <c r="AG139" s="40" t="n">
        <f aca="false">+AA139*$D140</f>
        <v>716.259</v>
      </c>
      <c r="AI139" s="42" t="n">
        <v>10</v>
      </c>
      <c r="AJ139" s="43" t="n">
        <f aca="false">+X139*$C140</f>
        <v>4372</v>
      </c>
      <c r="AK139" s="43" t="n">
        <f aca="false">+Y139*$C140</f>
        <v>0</v>
      </c>
      <c r="AL139" s="43" t="n">
        <f aca="false">+Z139*$C140</f>
        <v>0</v>
      </c>
      <c r="AM139" s="44" t="n">
        <f aca="false">+AA139*$C140</f>
        <v>4372</v>
      </c>
    </row>
    <row r="140" customFormat="false" ht="15" hidden="false" customHeight="false" outlineLevel="0" collapsed="false">
      <c r="A140" s="0" t="n">
        <v>10</v>
      </c>
      <c r="B140" s="0" t="n">
        <v>716259</v>
      </c>
      <c r="C140" s="0" t="n">
        <v>4372</v>
      </c>
      <c r="D140" s="0" t="n">
        <f aca="false">+B140/1000</f>
        <v>716.259</v>
      </c>
      <c r="E140" s="0" t="n">
        <f aca="false">+B140/$B$172</f>
        <v>0.0550593041790582</v>
      </c>
      <c r="Q140" s="5" t="n">
        <v>10.5</v>
      </c>
      <c r="R140" s="10" t="n">
        <v>15</v>
      </c>
      <c r="S140" s="10"/>
      <c r="T140" s="10"/>
      <c r="U140" s="70" t="n">
        <v>15</v>
      </c>
      <c r="W140" s="5" t="n">
        <v>10.5</v>
      </c>
      <c r="X140" s="45" t="n">
        <f aca="false">+R140/$U140</f>
        <v>1</v>
      </c>
      <c r="Y140" s="45" t="n">
        <f aca="false">+S140/$U140</f>
        <v>0</v>
      </c>
      <c r="Z140" s="45" t="n">
        <f aca="false">+T140/$U140</f>
        <v>0</v>
      </c>
      <c r="AA140" s="46" t="n">
        <f aca="false">+U140/$U140</f>
        <v>1</v>
      </c>
      <c r="AC140" s="40" t="n">
        <v>10.5</v>
      </c>
      <c r="AD140" s="41" t="n">
        <f aca="false">+(X140*$D141)</f>
        <v>863.002</v>
      </c>
      <c r="AE140" s="41" t="n">
        <f aca="false">+(Y140*$D141)</f>
        <v>0</v>
      </c>
      <c r="AF140" s="41" t="n">
        <f aca="false">+(Z140*$D141)</f>
        <v>0</v>
      </c>
      <c r="AG140" s="40" t="n">
        <f aca="false">+AA140*$D141</f>
        <v>863.002</v>
      </c>
      <c r="AI140" s="42" t="n">
        <v>10.5</v>
      </c>
      <c r="AJ140" s="43" t="n">
        <f aca="false">+X140*$C141</f>
        <v>6162</v>
      </c>
      <c r="AK140" s="43" t="n">
        <f aca="false">+Y140*$C141</f>
        <v>0</v>
      </c>
      <c r="AL140" s="43" t="n">
        <f aca="false">+Z140*$C141</f>
        <v>0</v>
      </c>
      <c r="AM140" s="44" t="n">
        <f aca="false">+AA140*$C141</f>
        <v>6162</v>
      </c>
    </row>
    <row r="141" customFormat="false" ht="15" hidden="false" customHeight="false" outlineLevel="0" collapsed="false">
      <c r="A141" s="0" t="n">
        <v>10.5</v>
      </c>
      <c r="B141" s="0" t="n">
        <v>863002</v>
      </c>
      <c r="C141" s="0" t="n">
        <v>6162</v>
      </c>
      <c r="D141" s="0" t="n">
        <f aca="false">+B141/1000</f>
        <v>863.002</v>
      </c>
      <c r="E141" s="0" t="n">
        <f aca="false">+B141/$B$172</f>
        <v>0.066339535873386</v>
      </c>
      <c r="Q141" s="5" t="n">
        <v>11</v>
      </c>
      <c r="R141" s="10" t="n">
        <v>24</v>
      </c>
      <c r="S141" s="10" t="n">
        <v>1</v>
      </c>
      <c r="T141" s="10"/>
      <c r="U141" s="70" t="n">
        <v>25</v>
      </c>
      <c r="W141" s="5" t="n">
        <v>11</v>
      </c>
      <c r="X141" s="45" t="n">
        <f aca="false">+R141/$U141</f>
        <v>0.96</v>
      </c>
      <c r="Y141" s="45" t="n">
        <f aca="false">+S141/$U141</f>
        <v>0.04</v>
      </c>
      <c r="Z141" s="45" t="n">
        <f aca="false">+T141/$U141</f>
        <v>0</v>
      </c>
      <c r="AA141" s="46" t="n">
        <f aca="false">+U141/$U141</f>
        <v>1</v>
      </c>
      <c r="AC141" s="40" t="n">
        <v>11</v>
      </c>
      <c r="AD141" s="41" t="n">
        <f aca="false">+(X141*$D142)</f>
        <v>1583.42496</v>
      </c>
      <c r="AE141" s="41" t="n">
        <f aca="false">+(Y141*$D142)</f>
        <v>65.97604</v>
      </c>
      <c r="AF141" s="41" t="n">
        <f aca="false">+(Z141*$D142)</f>
        <v>0</v>
      </c>
      <c r="AG141" s="40" t="n">
        <f aca="false">+AA141*$D142</f>
        <v>1649.401</v>
      </c>
      <c r="AI141" s="42" t="n">
        <v>11</v>
      </c>
      <c r="AJ141" s="43" t="n">
        <f aca="false">+X141*$C142</f>
        <v>13128</v>
      </c>
      <c r="AK141" s="43" t="n">
        <f aca="false">+Y141*$C142</f>
        <v>547</v>
      </c>
      <c r="AL141" s="43" t="n">
        <f aca="false">+Z141*$C142</f>
        <v>0</v>
      </c>
      <c r="AM141" s="44" t="n">
        <f aca="false">+AA141*$C142</f>
        <v>13675</v>
      </c>
    </row>
    <row r="142" customFormat="false" ht="15" hidden="false" customHeight="false" outlineLevel="0" collapsed="false">
      <c r="A142" s="0" t="n">
        <v>11</v>
      </c>
      <c r="B142" s="0" t="n">
        <v>1649401</v>
      </c>
      <c r="C142" s="0" t="n">
        <v>13675</v>
      </c>
      <c r="D142" s="0" t="n">
        <f aca="false">+B142/1000</f>
        <v>1649.401</v>
      </c>
      <c r="E142" s="0" t="n">
        <f aca="false">+B142/$B$172</f>
        <v>0.126790548352262</v>
      </c>
      <c r="Q142" s="5" t="n">
        <v>11.5</v>
      </c>
      <c r="R142" s="10" t="n">
        <v>17</v>
      </c>
      <c r="S142" s="10" t="n">
        <v>5</v>
      </c>
      <c r="T142" s="10"/>
      <c r="U142" s="70" t="n">
        <v>22</v>
      </c>
      <c r="W142" s="5" t="n">
        <v>11.5</v>
      </c>
      <c r="X142" s="45" t="n">
        <f aca="false">+R142/$U142</f>
        <v>0.772727272727273</v>
      </c>
      <c r="Y142" s="45" t="n">
        <f aca="false">+S142/$U142</f>
        <v>0.227272727272727</v>
      </c>
      <c r="Z142" s="45" t="n">
        <f aca="false">+T142/$U142</f>
        <v>0</v>
      </c>
      <c r="AA142" s="46" t="n">
        <f aca="false">+U142/$U142</f>
        <v>1</v>
      </c>
      <c r="AC142" s="40" t="n">
        <v>11.5</v>
      </c>
      <c r="AD142" s="41" t="n">
        <f aca="false">+(X142*$D143)</f>
        <v>1610.47413636364</v>
      </c>
      <c r="AE142" s="41" t="n">
        <f aca="false">+(Y142*$D143)</f>
        <v>473.668863636364</v>
      </c>
      <c r="AF142" s="41" t="n">
        <f aca="false">+(Z142*$D143)</f>
        <v>0</v>
      </c>
      <c r="AG142" s="40" t="n">
        <f aca="false">+AA142*$D143</f>
        <v>2084.143</v>
      </c>
      <c r="AI142" s="42" t="n">
        <v>11.5</v>
      </c>
      <c r="AJ142" s="43" t="n">
        <f aca="false">+X142*$C143</f>
        <v>15420.5454545455</v>
      </c>
      <c r="AK142" s="43" t="n">
        <f aca="false">+Y142*$C143</f>
        <v>4535.45454545455</v>
      </c>
      <c r="AL142" s="43" t="n">
        <f aca="false">+Z142*$C143</f>
        <v>0</v>
      </c>
      <c r="AM142" s="44" t="n">
        <f aca="false">+AA142*$C143</f>
        <v>19956</v>
      </c>
    </row>
    <row r="143" customFormat="false" ht="15" hidden="false" customHeight="false" outlineLevel="0" collapsed="false">
      <c r="A143" s="0" t="n">
        <v>11.5</v>
      </c>
      <c r="B143" s="0" t="n">
        <v>2084143</v>
      </c>
      <c r="C143" s="0" t="n">
        <v>19956</v>
      </c>
      <c r="D143" s="0" t="n">
        <f aca="false">+B143/1000</f>
        <v>2084.143</v>
      </c>
      <c r="E143" s="0" t="n">
        <f aca="false">+B143/$B$172</f>
        <v>0.160209454107599</v>
      </c>
      <c r="Q143" s="5" t="n">
        <v>12</v>
      </c>
      <c r="R143" s="10" t="n">
        <v>17</v>
      </c>
      <c r="S143" s="10" t="n">
        <v>8</v>
      </c>
      <c r="T143" s="10"/>
      <c r="U143" s="70" t="n">
        <v>25</v>
      </c>
      <c r="W143" s="5" t="n">
        <v>12</v>
      </c>
      <c r="X143" s="45" t="n">
        <f aca="false">+R143/$U143</f>
        <v>0.68</v>
      </c>
      <c r="Y143" s="45" t="n">
        <f aca="false">+S143/$U143</f>
        <v>0.32</v>
      </c>
      <c r="Z143" s="45" t="n">
        <f aca="false">+T143/$U143</f>
        <v>0</v>
      </c>
      <c r="AA143" s="46" t="n">
        <f aca="false">+U143/$U143</f>
        <v>1</v>
      </c>
      <c r="AC143" s="40" t="n">
        <v>12</v>
      </c>
      <c r="AD143" s="41" t="n">
        <f aca="false">+(X143*$D144)</f>
        <v>738.04888</v>
      </c>
      <c r="AE143" s="41" t="n">
        <f aca="false">+(Y143*$D144)</f>
        <v>347.31712</v>
      </c>
      <c r="AF143" s="41" t="n">
        <f aca="false">+(Z143*$D144)</f>
        <v>0</v>
      </c>
      <c r="AG143" s="40" t="n">
        <f aca="false">+AA143*$D144</f>
        <v>1085.366</v>
      </c>
      <c r="AI143" s="42" t="n">
        <v>12</v>
      </c>
      <c r="AJ143" s="43" t="n">
        <f aca="false">+X143*$C144</f>
        <v>7964.16</v>
      </c>
      <c r="AK143" s="43" t="n">
        <f aca="false">+Y143*$C144</f>
        <v>3747.84</v>
      </c>
      <c r="AL143" s="43" t="n">
        <f aca="false">+Z143*$C144</f>
        <v>0</v>
      </c>
      <c r="AM143" s="44" t="n">
        <f aca="false">+AA143*$C144</f>
        <v>11712</v>
      </c>
    </row>
    <row r="144" customFormat="false" ht="15" hidden="false" customHeight="false" outlineLevel="0" collapsed="false">
      <c r="A144" s="0" t="n">
        <v>12</v>
      </c>
      <c r="B144" s="0" t="n">
        <v>1085366</v>
      </c>
      <c r="C144" s="0" t="n">
        <v>11712</v>
      </c>
      <c r="D144" s="0" t="n">
        <f aca="false">+B144/1000</f>
        <v>1085.366</v>
      </c>
      <c r="E144" s="0" t="n">
        <f aca="false">+B144/$B$172</f>
        <v>0.0834328039711999</v>
      </c>
      <c r="Q144" s="5" t="n">
        <v>12.5</v>
      </c>
      <c r="R144" s="10" t="n">
        <v>20</v>
      </c>
      <c r="S144" s="10" t="n">
        <v>13</v>
      </c>
      <c r="T144" s="10"/>
      <c r="U144" s="70" t="n">
        <v>33</v>
      </c>
      <c r="W144" s="5" t="n">
        <v>12.5</v>
      </c>
      <c r="X144" s="45" t="n">
        <f aca="false">+R144/$U144</f>
        <v>0.606060606060606</v>
      </c>
      <c r="Y144" s="45" t="n">
        <f aca="false">+S144/$U144</f>
        <v>0.393939393939394</v>
      </c>
      <c r="Z144" s="45" t="n">
        <f aca="false">+T144/$U144</f>
        <v>0</v>
      </c>
      <c r="AA144" s="46" t="n">
        <f aca="false">+U144/$U144</f>
        <v>1</v>
      </c>
      <c r="AC144" s="40" t="n">
        <v>12.5</v>
      </c>
      <c r="AD144" s="41" t="n">
        <f aca="false">+(X144*$D145)</f>
        <v>630.373333333333</v>
      </c>
      <c r="AE144" s="41" t="n">
        <f aca="false">+(Y144*$D145)</f>
        <v>409.742666666667</v>
      </c>
      <c r="AF144" s="41" t="n">
        <f aca="false">+(Z144*$D145)</f>
        <v>0</v>
      </c>
      <c r="AG144" s="40" t="n">
        <f aca="false">+AA144*$D145</f>
        <v>1040.116</v>
      </c>
      <c r="AI144" s="42" t="n">
        <v>12.5</v>
      </c>
      <c r="AJ144" s="43" t="n">
        <f aca="false">+X144*$C145</f>
        <v>7423.0303030303</v>
      </c>
      <c r="AK144" s="43" t="n">
        <f aca="false">+Y144*$C145</f>
        <v>4824.9696969697</v>
      </c>
      <c r="AL144" s="43" t="n">
        <f aca="false">+Z144*$C145</f>
        <v>0</v>
      </c>
      <c r="AM144" s="44" t="n">
        <f aca="false">+AA144*$C145</f>
        <v>12248</v>
      </c>
    </row>
    <row r="145" customFormat="false" ht="15" hidden="false" customHeight="false" outlineLevel="0" collapsed="false">
      <c r="A145" s="0" t="n">
        <v>12.5</v>
      </c>
      <c r="B145" s="0" t="n">
        <v>1040116</v>
      </c>
      <c r="C145" s="0" t="n">
        <v>12248</v>
      </c>
      <c r="D145" s="0" t="n">
        <f aca="false">+B145/1000</f>
        <v>1040.116</v>
      </c>
      <c r="E145" s="0" t="n">
        <f aca="false">+B145/$B$172</f>
        <v>0.0799544064723868</v>
      </c>
      <c r="Q145" s="5" t="n">
        <v>13</v>
      </c>
      <c r="R145" s="10" t="n">
        <v>21</v>
      </c>
      <c r="S145" s="10" t="n">
        <v>10</v>
      </c>
      <c r="T145" s="10" t="n">
        <v>2</v>
      </c>
      <c r="U145" s="70" t="n">
        <v>33</v>
      </c>
      <c r="W145" s="5" t="n">
        <v>13</v>
      </c>
      <c r="X145" s="45" t="n">
        <f aca="false">+R145/$U145</f>
        <v>0.636363636363636</v>
      </c>
      <c r="Y145" s="45" t="n">
        <f aca="false">+S145/$U145</f>
        <v>0.303030303030303</v>
      </c>
      <c r="Z145" s="45" t="n">
        <f aca="false">+T145/$U145</f>
        <v>0.0606060606060606</v>
      </c>
      <c r="AA145" s="46" t="n">
        <f aca="false">+U145/$U145</f>
        <v>1</v>
      </c>
      <c r="AC145" s="40" t="n">
        <v>13</v>
      </c>
      <c r="AD145" s="41" t="n">
        <f aca="false">+(X145*$D146)</f>
        <v>565.965272727273</v>
      </c>
      <c r="AE145" s="41" t="n">
        <f aca="false">+(Y145*$D146)</f>
        <v>269.507272727273</v>
      </c>
      <c r="AF145" s="41" t="n">
        <f aca="false">+(Z145*$D146)</f>
        <v>53.9014545454546</v>
      </c>
      <c r="AG145" s="40" t="n">
        <f aca="false">+AA145*$D146</f>
        <v>889.374</v>
      </c>
      <c r="AI145" s="42" t="n">
        <v>13</v>
      </c>
      <c r="AJ145" s="43" t="n">
        <f aca="false">+X145*$C146</f>
        <v>7389.45454545455</v>
      </c>
      <c r="AK145" s="43" t="n">
        <f aca="false">+Y145*$C146</f>
        <v>3518.78787878788</v>
      </c>
      <c r="AL145" s="43" t="n">
        <f aca="false">+Z145*$C146</f>
        <v>703.757575757576</v>
      </c>
      <c r="AM145" s="44" t="n">
        <f aca="false">+AA145*$C146</f>
        <v>11612</v>
      </c>
    </row>
    <row r="146" customFormat="false" ht="15" hidden="false" customHeight="false" outlineLevel="0" collapsed="false">
      <c r="A146" s="0" t="n">
        <v>13</v>
      </c>
      <c r="B146" s="0" t="n">
        <v>889374</v>
      </c>
      <c r="C146" s="0" t="n">
        <v>11612</v>
      </c>
      <c r="D146" s="0" t="n">
        <f aca="false">+B146/1000</f>
        <v>889.374</v>
      </c>
      <c r="E146" s="0" t="n">
        <f aca="false">+B146/$B$172</f>
        <v>0.0683667689968932</v>
      </c>
      <c r="Q146" s="5" t="n">
        <v>13.5</v>
      </c>
      <c r="R146" s="10" t="n">
        <v>12</v>
      </c>
      <c r="S146" s="10" t="n">
        <v>10</v>
      </c>
      <c r="T146" s="10" t="n">
        <v>1</v>
      </c>
      <c r="U146" s="70" t="n">
        <v>23</v>
      </c>
      <c r="W146" s="5" t="n">
        <v>13.5</v>
      </c>
      <c r="X146" s="45" t="n">
        <f aca="false">+R146/$U146</f>
        <v>0.521739130434783</v>
      </c>
      <c r="Y146" s="45" t="n">
        <f aca="false">+S146/$U146</f>
        <v>0.434782608695652</v>
      </c>
      <c r="Z146" s="45" t="n">
        <f aca="false">+T146/$U146</f>
        <v>0.0434782608695652</v>
      </c>
      <c r="AA146" s="46" t="n">
        <f aca="false">+U146/$U146</f>
        <v>1</v>
      </c>
      <c r="AC146" s="40" t="n">
        <v>13.5</v>
      </c>
      <c r="AD146" s="41" t="n">
        <f aca="false">+(X146*$D147)</f>
        <v>191.124</v>
      </c>
      <c r="AE146" s="41" t="n">
        <f aca="false">+(Y146*$D147)</f>
        <v>159.27</v>
      </c>
      <c r="AF146" s="41" t="n">
        <f aca="false">+(Z146*$D147)</f>
        <v>15.927</v>
      </c>
      <c r="AG146" s="40" t="n">
        <f aca="false">+AA146*$D147</f>
        <v>366.321</v>
      </c>
      <c r="AI146" s="42" t="n">
        <v>13.5</v>
      </c>
      <c r="AJ146" s="43" t="n">
        <f aca="false">+X146*$C147</f>
        <v>2778.78260869565</v>
      </c>
      <c r="AK146" s="43" t="n">
        <f aca="false">+Y146*$C147</f>
        <v>2315.65217391304</v>
      </c>
      <c r="AL146" s="43" t="n">
        <f aca="false">+Z146*$C147</f>
        <v>231.565217391304</v>
      </c>
      <c r="AM146" s="44" t="n">
        <f aca="false">+AA146*$C147</f>
        <v>5326</v>
      </c>
    </row>
    <row r="147" customFormat="false" ht="15" hidden="false" customHeight="false" outlineLevel="0" collapsed="false">
      <c r="A147" s="0" t="n">
        <v>13.5</v>
      </c>
      <c r="B147" s="0" t="n">
        <v>366321</v>
      </c>
      <c r="C147" s="0" t="n">
        <v>5326</v>
      </c>
      <c r="D147" s="0" t="n">
        <f aca="false">+B147/1000</f>
        <v>366.321</v>
      </c>
      <c r="E147" s="0" t="n">
        <f aca="false">+B147/$B$172</f>
        <v>0.028159338125143</v>
      </c>
      <c r="Q147" s="5" t="n">
        <v>14</v>
      </c>
      <c r="R147" s="10" t="n">
        <v>1</v>
      </c>
      <c r="S147" s="10" t="n">
        <v>6</v>
      </c>
      <c r="T147" s="10" t="n">
        <v>4</v>
      </c>
      <c r="U147" s="70" t="n">
        <v>11</v>
      </c>
      <c r="W147" s="5" t="n">
        <v>14</v>
      </c>
      <c r="X147" s="45" t="n">
        <f aca="false">+R147/$U147</f>
        <v>0.0909090909090909</v>
      </c>
      <c r="Y147" s="45" t="n">
        <f aca="false">+S147/$U147</f>
        <v>0.545454545454545</v>
      </c>
      <c r="Z147" s="45" t="n">
        <f aca="false">+T147/$U147</f>
        <v>0.363636363636364</v>
      </c>
      <c r="AA147" s="46" t="n">
        <f aca="false">+U147/$U147</f>
        <v>1</v>
      </c>
      <c r="AC147" s="40" t="n">
        <v>14</v>
      </c>
      <c r="AD147" s="41" t="n">
        <f aca="false">+(X147*$D148)</f>
        <v>18.2693636363636</v>
      </c>
      <c r="AE147" s="41" t="n">
        <f aca="false">+(Y147*$D148)</f>
        <v>109.616181818182</v>
      </c>
      <c r="AF147" s="41" t="n">
        <f aca="false">+(Z147*$D148)</f>
        <v>73.0774545454545</v>
      </c>
      <c r="AG147" s="40" t="n">
        <f aca="false">+AA147*$D148</f>
        <v>200.963</v>
      </c>
      <c r="AI147" s="42" t="n">
        <v>14</v>
      </c>
      <c r="AJ147" s="43" t="n">
        <f aca="false">+X147*$C148</f>
        <v>295.909090909091</v>
      </c>
      <c r="AK147" s="43" t="n">
        <f aca="false">+Y147*$C148</f>
        <v>1775.45454545455</v>
      </c>
      <c r="AL147" s="43" t="n">
        <f aca="false">+Z147*$C148</f>
        <v>1183.63636363636</v>
      </c>
      <c r="AM147" s="44" t="n">
        <f aca="false">+AA147*$C148</f>
        <v>3255</v>
      </c>
    </row>
    <row r="148" customFormat="false" ht="15" hidden="false" customHeight="false" outlineLevel="0" collapsed="false">
      <c r="A148" s="0" t="n">
        <v>14</v>
      </c>
      <c r="B148" s="0" t="n">
        <v>200963</v>
      </c>
      <c r="C148" s="0" t="n">
        <v>3255</v>
      </c>
      <c r="D148" s="0" t="n">
        <f aca="false">+B148/1000</f>
        <v>200.963</v>
      </c>
      <c r="E148" s="0" t="n">
        <f aca="false">+B148/$B$172</f>
        <v>0.015448159039867</v>
      </c>
      <c r="Q148" s="5" t="n">
        <v>14.5</v>
      </c>
      <c r="R148" s="10" t="n">
        <v>1</v>
      </c>
      <c r="S148" s="10" t="n">
        <v>8</v>
      </c>
      <c r="T148" s="10" t="n">
        <v>3</v>
      </c>
      <c r="U148" s="70" t="n">
        <v>12</v>
      </c>
      <c r="W148" s="5" t="n">
        <v>14.5</v>
      </c>
      <c r="X148" s="45" t="n">
        <f aca="false">+R148/$U148</f>
        <v>0.0833333333333333</v>
      </c>
      <c r="Y148" s="45" t="n">
        <f aca="false">+S148/$U148</f>
        <v>0.666666666666667</v>
      </c>
      <c r="Z148" s="45" t="n">
        <f aca="false">+T148/$U148</f>
        <v>0.25</v>
      </c>
      <c r="AA148" s="46" t="n">
        <f aca="false">+U148/$U148</f>
        <v>1</v>
      </c>
      <c r="AC148" s="40" t="n">
        <v>14.5</v>
      </c>
      <c r="AD148" s="41" t="n">
        <f aca="false">+(X148*$D149)</f>
        <v>1.82791666666667</v>
      </c>
      <c r="AE148" s="41" t="n">
        <f aca="false">+(Y148*$D149)</f>
        <v>14.6233333333333</v>
      </c>
      <c r="AF148" s="41" t="n">
        <f aca="false">+(Z148*$D149)</f>
        <v>5.48375</v>
      </c>
      <c r="AG148" s="40" t="n">
        <f aca="false">+AA148*$D149</f>
        <v>21.935</v>
      </c>
      <c r="AI148" s="42" t="n">
        <v>14.5</v>
      </c>
      <c r="AJ148" s="43" t="n">
        <f aca="false">+X148*$C149</f>
        <v>32.8333333333333</v>
      </c>
      <c r="AK148" s="43" t="n">
        <f aca="false">+Y148*$C149</f>
        <v>262.666666666667</v>
      </c>
      <c r="AL148" s="43" t="n">
        <f aca="false">+Z148*$C149</f>
        <v>98.5</v>
      </c>
      <c r="AM148" s="44" t="n">
        <f aca="false">+AA148*$C149</f>
        <v>394</v>
      </c>
    </row>
    <row r="149" customFormat="false" ht="15" hidden="false" customHeight="false" outlineLevel="0" collapsed="false">
      <c r="A149" s="0" t="n">
        <v>14.5</v>
      </c>
      <c r="B149" s="0" t="n">
        <v>21935</v>
      </c>
      <c r="C149" s="0" t="n">
        <v>394</v>
      </c>
      <c r="D149" s="0" t="n">
        <f aca="false">+B149/1000</f>
        <v>21.935</v>
      </c>
      <c r="E149" s="0" t="n">
        <f aca="false">+B149/$B$172</f>
        <v>0.00168615799196609</v>
      </c>
      <c r="Q149" s="5" t="n">
        <v>15</v>
      </c>
      <c r="R149" s="10" t="n">
        <v>1</v>
      </c>
      <c r="S149" s="10" t="n">
        <v>2</v>
      </c>
      <c r="T149" s="10"/>
      <c r="U149" s="70" t="n">
        <v>3</v>
      </c>
      <c r="W149" s="5" t="n">
        <v>15</v>
      </c>
      <c r="X149" s="45" t="n">
        <f aca="false">+R149/$U149</f>
        <v>0.333333333333333</v>
      </c>
      <c r="Y149" s="45" t="n">
        <f aca="false">+S149/$U149</f>
        <v>0.666666666666667</v>
      </c>
      <c r="Z149" s="45" t="n">
        <f aca="false">+T149/$U149</f>
        <v>0</v>
      </c>
      <c r="AA149" s="46" t="n">
        <f aca="false">+U149/$U149</f>
        <v>1</v>
      </c>
      <c r="AC149" s="40" t="n">
        <v>15</v>
      </c>
      <c r="AD149" s="41" t="n">
        <f aca="false">+(X149*$D150)</f>
        <v>6.565</v>
      </c>
      <c r="AE149" s="41" t="n">
        <f aca="false">+(Y149*$D150)</f>
        <v>13.13</v>
      </c>
      <c r="AF149" s="41" t="n">
        <f aca="false">+(Z149*$D150)</f>
        <v>0</v>
      </c>
      <c r="AG149" s="40" t="n">
        <f aca="false">+AA149*$D150</f>
        <v>19.695</v>
      </c>
      <c r="AI149" s="42" t="n">
        <v>15</v>
      </c>
      <c r="AJ149" s="43" t="n">
        <f aca="false">+X149*$C150</f>
        <v>130.666666666667</v>
      </c>
      <c r="AK149" s="43" t="n">
        <f aca="false">+Y149*$C150</f>
        <v>261.333333333333</v>
      </c>
      <c r="AL149" s="43" t="n">
        <f aca="false">+Z149*$C150</f>
        <v>0</v>
      </c>
      <c r="AM149" s="44" t="n">
        <f aca="false">+AA149*$C150</f>
        <v>392</v>
      </c>
    </row>
    <row r="150" customFormat="false" ht="15" hidden="false" customHeight="false" outlineLevel="0" collapsed="false">
      <c r="A150" s="0" t="n">
        <v>15</v>
      </c>
      <c r="B150" s="0" t="n">
        <v>19695</v>
      </c>
      <c r="C150" s="0" t="n">
        <v>392</v>
      </c>
      <c r="D150" s="0" t="n">
        <f aca="false">+B150/1000</f>
        <v>19.695</v>
      </c>
      <c r="E150" s="0" t="n">
        <f aca="false">+B150/$B$172</f>
        <v>0.00151396770694197</v>
      </c>
      <c r="Q150" s="5" t="n">
        <v>15.5</v>
      </c>
      <c r="R150" s="10"/>
      <c r="S150" s="10"/>
      <c r="T150" s="10" t="n">
        <v>2</v>
      </c>
      <c r="U150" s="70" t="n">
        <v>2</v>
      </c>
      <c r="W150" s="5" t="n">
        <v>15.5</v>
      </c>
      <c r="X150" s="45" t="n">
        <f aca="false">+R150/$U150</f>
        <v>0</v>
      </c>
      <c r="Y150" s="45" t="n">
        <f aca="false">+S150/$U150</f>
        <v>0</v>
      </c>
      <c r="Z150" s="45" t="n">
        <f aca="false">+T150/$U150</f>
        <v>1</v>
      </c>
      <c r="AA150" s="46" t="n">
        <f aca="false">+U150/$U150</f>
        <v>1</v>
      </c>
      <c r="AC150" s="40" t="n">
        <v>15.5</v>
      </c>
      <c r="AD150" s="41" t="n">
        <f aca="false">+(X150*$D151)</f>
        <v>0</v>
      </c>
      <c r="AE150" s="41" t="n">
        <f aca="false">+(Y150*$D151)</f>
        <v>0</v>
      </c>
      <c r="AF150" s="41" t="n">
        <f aca="false">+(Z150*$D151)</f>
        <v>1.493</v>
      </c>
      <c r="AG150" s="40" t="n">
        <f aca="false">+AA150*$D151</f>
        <v>1.493</v>
      </c>
      <c r="AI150" s="42" t="n">
        <v>15.5</v>
      </c>
      <c r="AJ150" s="43" t="n">
        <f aca="false">+X150*$C151</f>
        <v>0</v>
      </c>
      <c r="AK150" s="43" t="n">
        <f aca="false">+Y150*$C151</f>
        <v>0</v>
      </c>
      <c r="AL150" s="43" t="n">
        <f aca="false">+Z150*$C151</f>
        <v>33</v>
      </c>
      <c r="AM150" s="44" t="n">
        <f aca="false">+AA150*$C151</f>
        <v>33</v>
      </c>
    </row>
    <row r="151" customFormat="false" ht="15" hidden="false" customHeight="false" outlineLevel="0" collapsed="false">
      <c r="A151" s="0" t="n">
        <v>15.5</v>
      </c>
      <c r="B151" s="0" t="n">
        <v>1493</v>
      </c>
      <c r="C151" s="0" t="n">
        <v>33</v>
      </c>
      <c r="D151" s="0" t="n">
        <f aca="false">+B151/1000</f>
        <v>1.493</v>
      </c>
      <c r="E151" s="0" t="n">
        <f aca="false">+B151/$B$172</f>
        <v>0.000114767899795094</v>
      </c>
      <c r="Q151" s="5" t="n">
        <v>16</v>
      </c>
      <c r="R151" s="10"/>
      <c r="S151" s="10"/>
      <c r="T151" s="10"/>
      <c r="U151" s="70"/>
      <c r="W151" s="5" t="n">
        <v>16</v>
      </c>
      <c r="X151" s="45"/>
      <c r="Y151" s="45"/>
      <c r="Z151" s="45"/>
      <c r="AA151" s="46"/>
      <c r="AC151" s="40" t="n">
        <v>16</v>
      </c>
      <c r="AD151" s="41" t="n">
        <f aca="false">+(X151*$D152)</f>
        <v>0</v>
      </c>
      <c r="AE151" s="41" t="n">
        <f aca="false">+(Y151*$D152)</f>
        <v>0</v>
      </c>
      <c r="AF151" s="41" t="n">
        <f aca="false">+(Z151*$D152)</f>
        <v>0</v>
      </c>
      <c r="AG151" s="40" t="n">
        <f aca="false">+AA151*$D152</f>
        <v>0</v>
      </c>
      <c r="AI151" s="42" t="n">
        <v>16</v>
      </c>
      <c r="AJ151" s="43" t="n">
        <f aca="false">+X151*$C152</f>
        <v>0</v>
      </c>
      <c r="AK151" s="43" t="n">
        <f aca="false">+Y151*$C152</f>
        <v>0</v>
      </c>
      <c r="AL151" s="43" t="n">
        <f aca="false">+Z151*$C152</f>
        <v>0</v>
      </c>
      <c r="AM151" s="44" t="n">
        <f aca="false">+AA151*$C152</f>
        <v>0</v>
      </c>
    </row>
    <row r="152" customFormat="false" ht="15" hidden="false" customHeight="false" outlineLevel="0" collapsed="false">
      <c r="A152" s="0" t="n">
        <v>16</v>
      </c>
      <c r="B152" s="0" t="n">
        <v>0</v>
      </c>
      <c r="C152" s="0" t="n">
        <v>0</v>
      </c>
      <c r="D152" s="0" t="n">
        <v>0</v>
      </c>
      <c r="E152" s="0" t="n">
        <f aca="false">+B152/$B$172</f>
        <v>0</v>
      </c>
      <c r="Q152" s="47" t="n">
        <v>16.5</v>
      </c>
      <c r="R152" s="71"/>
      <c r="S152" s="71"/>
      <c r="T152" s="71"/>
      <c r="U152" s="72"/>
      <c r="W152" s="5" t="n">
        <v>16.5</v>
      </c>
      <c r="X152" s="45"/>
      <c r="Y152" s="45"/>
      <c r="Z152" s="45"/>
      <c r="AA152" s="46"/>
      <c r="AC152" s="40" t="n">
        <v>16.5</v>
      </c>
      <c r="AD152" s="41" t="n">
        <f aca="false">+(X152*$D153)</f>
        <v>0</v>
      </c>
      <c r="AE152" s="41" t="n">
        <f aca="false">+(Y152*$D153)</f>
        <v>0</v>
      </c>
      <c r="AF152" s="41" t="n">
        <f aca="false">+(Z152*$D153)</f>
        <v>0</v>
      </c>
      <c r="AG152" s="40" t="n">
        <f aca="false">+AA152*$D153</f>
        <v>0</v>
      </c>
      <c r="AI152" s="52" t="n">
        <v>16.5</v>
      </c>
      <c r="AJ152" s="43" t="n">
        <f aca="false">+X152*$C153</f>
        <v>0</v>
      </c>
      <c r="AK152" s="43" t="n">
        <f aca="false">+Y152*$C153</f>
        <v>0</v>
      </c>
      <c r="AL152" s="43" t="n">
        <f aca="false">+Z152*$C153</f>
        <v>0</v>
      </c>
      <c r="AM152" s="53" t="n">
        <f aca="false">+AA152*$C153</f>
        <v>0</v>
      </c>
    </row>
    <row r="153" customFormat="false" ht="15" hidden="false" customHeight="false" outlineLevel="0" collapsed="false">
      <c r="A153" s="0" t="n">
        <v>16.5</v>
      </c>
      <c r="B153" s="0" t="n">
        <v>0</v>
      </c>
      <c r="C153" s="0" t="n">
        <v>0</v>
      </c>
      <c r="D153" s="0" t="n">
        <v>0</v>
      </c>
      <c r="E153" s="0" t="n">
        <f aca="false">+B153/$B$172</f>
        <v>0</v>
      </c>
      <c r="Q153" s="54" t="s">
        <v>10</v>
      </c>
      <c r="R153" s="55" t="n">
        <f aca="false">SUM(R131:R152)</f>
        <v>159</v>
      </c>
      <c r="S153" s="55" t="n">
        <f aca="false">SUM(S131:S152)</f>
        <v>63</v>
      </c>
      <c r="T153" s="55" t="n">
        <f aca="false">SUM(T131:T152)</f>
        <v>12</v>
      </c>
      <c r="U153" s="15" t="n">
        <f aca="false">SUM(U131:U152)</f>
        <v>234</v>
      </c>
      <c r="W153" s="2" t="s">
        <v>10</v>
      </c>
      <c r="X153" s="58" t="n">
        <f aca="false">+R153/$U$153</f>
        <v>0.67948717948718</v>
      </c>
      <c r="Y153" s="58" t="n">
        <f aca="false">+S153/$U$153</f>
        <v>0.269230769230769</v>
      </c>
      <c r="Z153" s="58" t="n">
        <f aca="false">+T153/$U$153</f>
        <v>0.0512820512820513</v>
      </c>
      <c r="AA153" s="75" t="n">
        <f aca="false">+U153/$U$153</f>
        <v>1</v>
      </c>
      <c r="AC153" s="26" t="s">
        <v>10</v>
      </c>
      <c r="AD153" s="76" t="n">
        <f aca="false">SUM(AD131:AD152)</f>
        <v>10996.1298627273</v>
      </c>
      <c r="AE153" s="76" t="n">
        <f aca="false">SUM(AE131:AE152)</f>
        <v>1862.85147818182</v>
      </c>
      <c r="AF153" s="76" t="n">
        <f aca="false">SUM(AF131:AF152)</f>
        <v>149.882659090909</v>
      </c>
      <c r="AG153" s="63" t="n">
        <f aca="false">SUM(AG131:AG152)</f>
        <v>13008.864</v>
      </c>
      <c r="AI153" s="28" t="s">
        <v>10</v>
      </c>
      <c r="AJ153" s="64" t="n">
        <f aca="false">SUM(AJ131:AJ152)</f>
        <v>79607.382002635</v>
      </c>
      <c r="AK153" s="64" t="n">
        <f aca="false">SUM(AK131:AK152)</f>
        <v>21789.1588405797</v>
      </c>
      <c r="AL153" s="64" t="n">
        <f aca="false">SUM(AL131:AL152)</f>
        <v>2250.45915678524</v>
      </c>
      <c r="AM153" s="65" t="n">
        <f aca="false">SUM(AM131:AM152)</f>
        <v>103647</v>
      </c>
    </row>
    <row r="154" customFormat="false" ht="15" hidden="false" customHeight="false" outlineLevel="0" collapsed="false">
      <c r="A154" s="0" t="n">
        <v>17</v>
      </c>
      <c r="B154" s="0" t="n">
        <v>0</v>
      </c>
      <c r="C154" s="0" t="n">
        <v>0</v>
      </c>
      <c r="D154" s="0" t="n">
        <v>0</v>
      </c>
      <c r="E154" s="0" t="n">
        <f aca="false">+B154/$B$172</f>
        <v>0</v>
      </c>
    </row>
    <row r="155" customFormat="false" ht="15" hidden="false" customHeight="false" outlineLevel="0" collapsed="false">
      <c r="A155" s="0" t="n">
        <v>17.5</v>
      </c>
      <c r="B155" s="0" t="n">
        <v>0</v>
      </c>
      <c r="C155" s="0" t="n">
        <v>0</v>
      </c>
      <c r="D155" s="0" t="n">
        <v>0</v>
      </c>
      <c r="E155" s="0" t="n">
        <f aca="false">+B155/$B$172</f>
        <v>0</v>
      </c>
    </row>
    <row r="156" customFormat="false" ht="15" hidden="false" customHeight="false" outlineLevel="0" collapsed="false">
      <c r="A156" s="0" t="n">
        <v>18</v>
      </c>
      <c r="B156" s="0" t="n">
        <v>0</v>
      </c>
      <c r="C156" s="0" t="n">
        <v>0</v>
      </c>
      <c r="D156" s="0" t="n">
        <v>0</v>
      </c>
      <c r="E156" s="0" t="n">
        <f aca="false">+B156/$B$172</f>
        <v>0</v>
      </c>
    </row>
    <row r="157" customFormat="false" ht="15" hidden="false" customHeight="false" outlineLevel="0" collapsed="false">
      <c r="A157" s="0" t="n">
        <v>18.5</v>
      </c>
      <c r="B157" s="0" t="n">
        <v>0</v>
      </c>
      <c r="C157" s="0" t="n">
        <v>0</v>
      </c>
      <c r="D157" s="0" t="n">
        <v>0</v>
      </c>
      <c r="E157" s="0" t="n">
        <f aca="false">+B157/$B$172</f>
        <v>0</v>
      </c>
    </row>
    <row r="158" customFormat="false" ht="15" hidden="false" customHeight="false" outlineLevel="0" collapsed="false">
      <c r="A158" s="0" t="n">
        <v>19</v>
      </c>
      <c r="B158" s="0" t="n">
        <v>0</v>
      </c>
      <c r="C158" s="0" t="n">
        <v>0</v>
      </c>
      <c r="D158" s="0" t="n">
        <v>0</v>
      </c>
      <c r="E158" s="0" t="n">
        <f aca="false">+B158/$B$172</f>
        <v>0</v>
      </c>
    </row>
    <row r="159" customFormat="false" ht="15" hidden="false" customHeight="false" outlineLevel="0" collapsed="false">
      <c r="A159" s="0" t="n">
        <v>19.5</v>
      </c>
      <c r="B159" s="0" t="n">
        <v>0</v>
      </c>
      <c r="C159" s="0" t="n">
        <v>0</v>
      </c>
      <c r="D159" s="0" t="n">
        <v>0</v>
      </c>
      <c r="E159" s="0" t="n">
        <f aca="false">+B159/$B$172</f>
        <v>0</v>
      </c>
    </row>
    <row r="160" customFormat="false" ht="15" hidden="false" customHeight="false" outlineLevel="0" collapsed="false">
      <c r="A160" s="0" t="n">
        <v>20</v>
      </c>
      <c r="B160" s="0" t="n">
        <v>0</v>
      </c>
      <c r="C160" s="0" t="n">
        <v>0</v>
      </c>
      <c r="D160" s="0" t="n">
        <v>0</v>
      </c>
      <c r="E160" s="0" t="n">
        <f aca="false">+B160/$B$172</f>
        <v>0</v>
      </c>
    </row>
    <row r="161" customFormat="false" ht="15" hidden="false" customHeight="false" outlineLevel="0" collapsed="false">
      <c r="A161" s="0" t="n">
        <v>20.5</v>
      </c>
      <c r="B161" s="0" t="n">
        <v>0</v>
      </c>
      <c r="C161" s="0" t="n">
        <v>0</v>
      </c>
      <c r="D161" s="0" t="n">
        <v>0</v>
      </c>
      <c r="E161" s="0" t="n">
        <f aca="false">+B161/$B$172</f>
        <v>0</v>
      </c>
    </row>
    <row r="162" customFormat="false" ht="15" hidden="false" customHeight="false" outlineLevel="0" collapsed="false">
      <c r="A162" s="0" t="n">
        <v>21</v>
      </c>
      <c r="B162" s="0" t="n">
        <v>0</v>
      </c>
      <c r="C162" s="0" t="n">
        <v>0</v>
      </c>
      <c r="D162" s="0" t="n">
        <v>0</v>
      </c>
      <c r="E162" s="0" t="n">
        <f aca="false">+B162/$B$172</f>
        <v>0</v>
      </c>
    </row>
    <row r="163" customFormat="false" ht="15" hidden="false" customHeight="false" outlineLevel="0" collapsed="false">
      <c r="A163" s="0" t="n">
        <v>21.5</v>
      </c>
      <c r="B163" s="0" t="n">
        <v>0</v>
      </c>
      <c r="C163" s="0" t="n">
        <v>0</v>
      </c>
      <c r="D163" s="0" t="n">
        <v>0</v>
      </c>
      <c r="E163" s="0" t="n">
        <f aca="false">+B163/$B$172</f>
        <v>0</v>
      </c>
    </row>
    <row r="164" customFormat="false" ht="15" hidden="false" customHeight="false" outlineLevel="0" collapsed="false">
      <c r="A164" s="0" t="n">
        <v>22</v>
      </c>
      <c r="B164" s="0" t="n">
        <v>0</v>
      </c>
      <c r="C164" s="0" t="n">
        <v>0</v>
      </c>
      <c r="D164" s="0" t="n">
        <v>0</v>
      </c>
      <c r="E164" s="0" t="n">
        <f aca="false">+B164/$B$172</f>
        <v>0</v>
      </c>
    </row>
    <row r="165" customFormat="false" ht="15" hidden="false" customHeight="false" outlineLevel="0" collapsed="false">
      <c r="A165" s="0" t="n">
        <v>22.5</v>
      </c>
      <c r="B165" s="0" t="n">
        <v>0</v>
      </c>
      <c r="C165" s="0" t="n">
        <v>0</v>
      </c>
      <c r="D165" s="0" t="n">
        <v>0</v>
      </c>
      <c r="E165" s="0" t="n">
        <f aca="false">+B165/$B$172</f>
        <v>0</v>
      </c>
    </row>
    <row r="166" customFormat="false" ht="15" hidden="false" customHeight="false" outlineLevel="0" collapsed="false">
      <c r="A166" s="0" t="n">
        <v>23</v>
      </c>
      <c r="B166" s="0" t="n">
        <v>0</v>
      </c>
      <c r="C166" s="0" t="n">
        <v>0</v>
      </c>
      <c r="D166" s="0" t="n">
        <v>0</v>
      </c>
      <c r="E166" s="0" t="n">
        <f aca="false">+B166/$B$172</f>
        <v>0</v>
      </c>
    </row>
    <row r="167" customFormat="false" ht="15" hidden="false" customHeight="false" outlineLevel="0" collapsed="false">
      <c r="A167" s="0" t="n">
        <v>23.5</v>
      </c>
      <c r="B167" s="0" t="n">
        <v>0</v>
      </c>
      <c r="C167" s="0" t="n">
        <v>0</v>
      </c>
      <c r="D167" s="0" t="n">
        <v>0</v>
      </c>
      <c r="E167" s="0" t="n">
        <f aca="false">+B167/$B$172</f>
        <v>0</v>
      </c>
    </row>
    <row r="168" customFormat="false" ht="15" hidden="false" customHeight="false" outlineLevel="0" collapsed="false">
      <c r="A168" s="0" t="n">
        <v>24</v>
      </c>
      <c r="B168" s="0" t="n">
        <v>0</v>
      </c>
      <c r="C168" s="0" t="n">
        <v>0</v>
      </c>
      <c r="D168" s="0" t="n">
        <v>0</v>
      </c>
      <c r="E168" s="0" t="n">
        <f aca="false">+B168/$B$172</f>
        <v>0</v>
      </c>
    </row>
    <row r="169" customFormat="false" ht="15" hidden="false" customHeight="false" outlineLevel="0" collapsed="false">
      <c r="A169" s="0" t="n">
        <v>24.5</v>
      </c>
      <c r="B169" s="0" t="n">
        <v>0</v>
      </c>
      <c r="C169" s="0" t="n">
        <v>0</v>
      </c>
      <c r="D169" s="0" t="n">
        <v>0</v>
      </c>
      <c r="E169" s="0" t="n">
        <f aca="false">+B169/$B$172</f>
        <v>0</v>
      </c>
    </row>
    <row r="170" customFormat="false" ht="15" hidden="false" customHeight="false" outlineLevel="0" collapsed="false">
      <c r="A170" s="0" t="n">
        <v>25</v>
      </c>
      <c r="B170" s="0" t="n">
        <v>0</v>
      </c>
      <c r="C170" s="0" t="n">
        <v>0</v>
      </c>
      <c r="D170" s="0" t="n">
        <v>0</v>
      </c>
      <c r="E170" s="0" t="n">
        <f aca="false">+B170/$B$172</f>
        <v>0</v>
      </c>
    </row>
    <row r="171" customFormat="false" ht="15" hidden="false" customHeight="false" outlineLevel="0" collapsed="false">
      <c r="A171" s="0" t="n">
        <v>25.5</v>
      </c>
      <c r="B171" s="0" t="n">
        <v>0</v>
      </c>
      <c r="C171" s="0" t="n">
        <v>0</v>
      </c>
      <c r="D171" s="0" t="n">
        <v>0</v>
      </c>
      <c r="E171" s="0" t="n">
        <f aca="false">+B171/$B$172</f>
        <v>0</v>
      </c>
    </row>
    <row r="172" customFormat="false" ht="15" hidden="false" customHeight="false" outlineLevel="0" collapsed="false">
      <c r="B172" s="1" t="n">
        <f aca="false">SUM(B130:B171)</f>
        <v>13008864</v>
      </c>
      <c r="C172" s="1" t="n">
        <f aca="false">SUM(C130:C171)</f>
        <v>103647</v>
      </c>
      <c r="D172" s="1" t="n">
        <f aca="false">+B172/1000</f>
        <v>13008.864</v>
      </c>
      <c r="E172" s="0" t="n">
        <f aca="false">+B172/$B$172</f>
        <v>1</v>
      </c>
      <c r="F172" s="1"/>
      <c r="G172" s="1"/>
      <c r="H172" s="1"/>
      <c r="I172" s="1"/>
      <c r="J172" s="1"/>
      <c r="K172" s="1"/>
    </row>
  </sheetData>
  <mergeCells count="60">
    <mergeCell ref="Q1:U1"/>
    <mergeCell ref="W1:AA1"/>
    <mergeCell ref="AC1:AG1"/>
    <mergeCell ref="AI1:AM1"/>
    <mergeCell ref="Q2:U2"/>
    <mergeCell ref="W2:AA2"/>
    <mergeCell ref="AC2:AG2"/>
    <mergeCell ref="AI2:AM2"/>
    <mergeCell ref="Q3:Q4"/>
    <mergeCell ref="R3:T3"/>
    <mergeCell ref="U3:U4"/>
    <mergeCell ref="W3:W4"/>
    <mergeCell ref="X3:Z3"/>
    <mergeCell ref="AA3:AA4"/>
    <mergeCell ref="AC3:AC4"/>
    <mergeCell ref="AD3:AF3"/>
    <mergeCell ref="AG3:AG4"/>
    <mergeCell ref="AI3:AI4"/>
    <mergeCell ref="AJ3:AL3"/>
    <mergeCell ref="AM3:AM4"/>
    <mergeCell ref="Q64:U64"/>
    <mergeCell ref="W64:AA64"/>
    <mergeCell ref="AC64:AG64"/>
    <mergeCell ref="AI64:AM64"/>
    <mergeCell ref="Q65:U65"/>
    <mergeCell ref="W65:AA65"/>
    <mergeCell ref="AC65:AG65"/>
    <mergeCell ref="AI65:AM65"/>
    <mergeCell ref="Q66:Q67"/>
    <mergeCell ref="R66:T66"/>
    <mergeCell ref="U66:U67"/>
    <mergeCell ref="W66:W67"/>
    <mergeCell ref="X66:Z66"/>
    <mergeCell ref="AA66:AA67"/>
    <mergeCell ref="AC66:AC67"/>
    <mergeCell ref="AD66:AF66"/>
    <mergeCell ref="AG66:AG67"/>
    <mergeCell ref="AI66:AI67"/>
    <mergeCell ref="AJ66:AL66"/>
    <mergeCell ref="AM66:AM67"/>
    <mergeCell ref="Q127:U127"/>
    <mergeCell ref="W127:AA127"/>
    <mergeCell ref="AC127:AG127"/>
    <mergeCell ref="AI127:AM127"/>
    <mergeCell ref="Q128:U128"/>
    <mergeCell ref="W128:AA128"/>
    <mergeCell ref="AC128:AG128"/>
    <mergeCell ref="AI128:AM128"/>
    <mergeCell ref="Q129:Q130"/>
    <mergeCell ref="R129:T129"/>
    <mergeCell ref="U129:U130"/>
    <mergeCell ref="W129:W130"/>
    <mergeCell ref="X129:Z129"/>
    <mergeCell ref="AA129:AA130"/>
    <mergeCell ref="AC129:AC130"/>
    <mergeCell ref="AD129:AF129"/>
    <mergeCell ref="AG129:AG130"/>
    <mergeCell ref="AI129:AI130"/>
    <mergeCell ref="AJ129:AL129"/>
    <mergeCell ref="AM129:AM13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2016-02-29T17:28:16Z</dcterms:created>
  <dc:creator>Andr</dc:creator>
  <dc:description/>
  <dc:language>nl-NL</dc:language>
  <cp:lastModifiedBy/>
  <cp:lastPrinted>2016-05-09T14:41:07Z</cp:lastPrinted>
  <dcterms:modified xsi:type="dcterms:W3CDTF">2020-11-13T19:04:38Z</dcterms:modified>
  <cp:revision>1</cp:revision>
  <dc:subject/>
  <dc:title/>
</cp:coreProperties>
</file>