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383" activeTab="5"/>
  </bookViews>
  <sheets>
    <sheet name="1Q" sheetId="1" r:id="rId1"/>
    <sheet name="2Q" sheetId="2" r:id="rId2"/>
    <sheet name="3Q" sheetId="3" r:id="rId3"/>
    <sheet name="4Q" sheetId="4" r:id="rId4"/>
    <sheet name="ANUAL" sheetId="5" r:id="rId5"/>
    <sheet name="RELACIONES TALLA-PESO" sheetId="6" r:id="rId6"/>
  </sheets>
  <definedNames>
    <definedName name="_xlnm.Print_Area" localSheetId="5">'RELACIONES TALLA-PESO'!$A$1:$G$7</definedName>
    <definedName name="Excel_BuiltIn_Print_Area" localSheetId="5">'4Q'!$A$1:$G$7</definedName>
  </definedNames>
  <calcPr calcId="125725" fullPrecision="0"/>
</workbook>
</file>

<file path=xl/calcChain.xml><?xml version="1.0" encoding="utf-8"?>
<calcChain xmlns="http://schemas.openxmlformats.org/spreadsheetml/2006/main">
  <c r="B40" i="4"/>
  <c r="L40" i="3"/>
  <c r="B40"/>
  <c r="I81" i="2"/>
  <c r="J81"/>
  <c r="K81"/>
  <c r="M81" s="1"/>
  <c r="L81"/>
  <c r="I82"/>
  <c r="J82"/>
  <c r="M82" s="1"/>
  <c r="K82"/>
  <c r="L82"/>
  <c r="B81"/>
  <c r="C81"/>
  <c r="F81" s="1"/>
  <c r="D81"/>
  <c r="E81"/>
  <c r="B82"/>
  <c r="C82"/>
  <c r="F82" s="1"/>
  <c r="D82"/>
  <c r="E82"/>
  <c r="H81"/>
  <c r="H82"/>
  <c r="I40" i="1"/>
  <c r="I40" i="4" l="1"/>
  <c r="H81"/>
  <c r="H82"/>
  <c r="F16"/>
  <c r="C40"/>
  <c r="D40"/>
  <c r="E40"/>
  <c r="F38"/>
  <c r="L38" s="1"/>
  <c r="F39"/>
  <c r="O39" s="1"/>
  <c r="H81" i="3"/>
  <c r="H82"/>
  <c r="I40"/>
  <c r="D40"/>
  <c r="F38"/>
  <c r="M38" s="1"/>
  <c r="I40" i="2"/>
  <c r="C40" i="3"/>
  <c r="E40"/>
  <c r="F39"/>
  <c r="N39" s="1"/>
  <c r="C40" i="2"/>
  <c r="D40"/>
  <c r="E40"/>
  <c r="B40"/>
  <c r="F38"/>
  <c r="O38" s="1"/>
  <c r="F39"/>
  <c r="M39" s="1"/>
  <c r="F6"/>
  <c r="L38"/>
  <c r="M38"/>
  <c r="N38"/>
  <c r="L39"/>
  <c r="N39"/>
  <c r="H81" i="1"/>
  <c r="H82"/>
  <c r="C40"/>
  <c r="D40"/>
  <c r="E40"/>
  <c r="B40"/>
  <c r="F38"/>
  <c r="M38" s="1"/>
  <c r="F39"/>
  <c r="O39" s="1"/>
  <c r="L39" i="4"/>
  <c r="M39"/>
  <c r="M38"/>
  <c r="N39"/>
  <c r="D82" s="1"/>
  <c r="O39" i="3"/>
  <c r="L39"/>
  <c r="M39"/>
  <c r="F6" i="1"/>
  <c r="M6" s="1"/>
  <c r="F7"/>
  <c r="N7" s="1"/>
  <c r="M7"/>
  <c r="F8"/>
  <c r="F9"/>
  <c r="N9" s="1"/>
  <c r="F10"/>
  <c r="F11"/>
  <c r="N11" s="1"/>
  <c r="F12"/>
  <c r="F13"/>
  <c r="N13" s="1"/>
  <c r="F14"/>
  <c r="F15"/>
  <c r="L15" s="1"/>
  <c r="M15"/>
  <c r="F16"/>
  <c r="F17"/>
  <c r="M17" s="1"/>
  <c r="N17"/>
  <c r="F18"/>
  <c r="F19"/>
  <c r="N19" s="1"/>
  <c r="O19"/>
  <c r="F20"/>
  <c r="F21"/>
  <c r="N21" s="1"/>
  <c r="F22"/>
  <c r="F23"/>
  <c r="N23" s="1"/>
  <c r="O23"/>
  <c r="E66" s="1"/>
  <c r="F24"/>
  <c r="F25"/>
  <c r="N25" s="1"/>
  <c r="D68" s="1"/>
  <c r="M25"/>
  <c r="C68" s="1"/>
  <c r="F26"/>
  <c r="F27"/>
  <c r="L27" s="1"/>
  <c r="F28"/>
  <c r="F29"/>
  <c r="N29"/>
  <c r="D72" s="1"/>
  <c r="F30"/>
  <c r="F31"/>
  <c r="M31" s="1"/>
  <c r="O31"/>
  <c r="E74" s="1"/>
  <c r="F32"/>
  <c r="F33"/>
  <c r="N33" s="1"/>
  <c r="F34"/>
  <c r="F35"/>
  <c r="N35" s="1"/>
  <c r="M35"/>
  <c r="C78" s="1"/>
  <c r="O35"/>
  <c r="E78" s="1"/>
  <c r="F36"/>
  <c r="F37"/>
  <c r="L37" s="1"/>
  <c r="N37"/>
  <c r="D80" s="1"/>
  <c r="M37"/>
  <c r="C80" s="1"/>
  <c r="O37"/>
  <c r="E80" s="1"/>
  <c r="H49"/>
  <c r="C50"/>
  <c r="H50"/>
  <c r="H51"/>
  <c r="H52"/>
  <c r="H53"/>
  <c r="H54"/>
  <c r="H55"/>
  <c r="H56"/>
  <c r="H57"/>
  <c r="C58"/>
  <c r="H58"/>
  <c r="H59"/>
  <c r="H60"/>
  <c r="H61"/>
  <c r="E62"/>
  <c r="H62"/>
  <c r="H63"/>
  <c r="H64"/>
  <c r="H65"/>
  <c r="H66"/>
  <c r="L66" s="1"/>
  <c r="H67"/>
  <c r="H68"/>
  <c r="H69"/>
  <c r="H70"/>
  <c r="H71"/>
  <c r="H72"/>
  <c r="K72" s="1"/>
  <c r="H73"/>
  <c r="H74"/>
  <c r="H75"/>
  <c r="H76"/>
  <c r="H77"/>
  <c r="H78"/>
  <c r="H79"/>
  <c r="H80"/>
  <c r="B101"/>
  <c r="L6" i="2"/>
  <c r="M6"/>
  <c r="N6"/>
  <c r="O6"/>
  <c r="E49" s="1"/>
  <c r="F7"/>
  <c r="F8"/>
  <c r="N8" s="1"/>
  <c r="D51" s="1"/>
  <c r="M8"/>
  <c r="C51" s="1"/>
  <c r="F9"/>
  <c r="O9" s="1"/>
  <c r="E52" s="1"/>
  <c r="F10"/>
  <c r="N10" s="1"/>
  <c r="M10"/>
  <c r="C53" s="1"/>
  <c r="F11"/>
  <c r="O11" s="1"/>
  <c r="O40" s="1"/>
  <c r="F12"/>
  <c r="O12" s="1"/>
  <c r="E55" s="1"/>
  <c r="F13"/>
  <c r="O13" s="1"/>
  <c r="E56" s="1"/>
  <c r="F14"/>
  <c r="L14" s="1"/>
  <c r="F15"/>
  <c r="L15" s="1"/>
  <c r="F16"/>
  <c r="M16" s="1"/>
  <c r="F17"/>
  <c r="L17" s="1"/>
  <c r="F18"/>
  <c r="M18" s="1"/>
  <c r="C61" s="1"/>
  <c r="F19"/>
  <c r="L19" s="1"/>
  <c r="F20"/>
  <c r="L20" s="1"/>
  <c r="O20"/>
  <c r="E63" s="1"/>
  <c r="F21"/>
  <c r="O21" s="1"/>
  <c r="E64" s="1"/>
  <c r="F22"/>
  <c r="L22"/>
  <c r="B65" s="1"/>
  <c r="F23"/>
  <c r="O23" s="1"/>
  <c r="F24"/>
  <c r="M24" s="1"/>
  <c r="C67" s="1"/>
  <c r="L24"/>
  <c r="F25"/>
  <c r="O25" s="1"/>
  <c r="E68" s="1"/>
  <c r="L25"/>
  <c r="B68" s="1"/>
  <c r="F26"/>
  <c r="N26" s="1"/>
  <c r="F27"/>
  <c r="O27" s="1"/>
  <c r="F28"/>
  <c r="O28" s="1"/>
  <c r="L28"/>
  <c r="F29"/>
  <c r="O29" s="1"/>
  <c r="E72" s="1"/>
  <c r="F30"/>
  <c r="L30" s="1"/>
  <c r="F31"/>
  <c r="O31" s="1"/>
  <c r="F32"/>
  <c r="M32" s="1"/>
  <c r="C75" s="1"/>
  <c r="F33"/>
  <c r="O33" s="1"/>
  <c r="L33"/>
  <c r="B76" s="1"/>
  <c r="F34"/>
  <c r="M34" s="1"/>
  <c r="F35"/>
  <c r="L35" s="1"/>
  <c r="B78" s="1"/>
  <c r="O35"/>
  <c r="E78" s="1"/>
  <c r="F36"/>
  <c r="O36" s="1"/>
  <c r="F37"/>
  <c r="O37" s="1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B101"/>
  <c r="F6" i="3"/>
  <c r="O6" s="1"/>
  <c r="F7"/>
  <c r="M7" s="1"/>
  <c r="F8"/>
  <c r="L8" s="1"/>
  <c r="F9"/>
  <c r="F10"/>
  <c r="N10" s="1"/>
  <c r="F11"/>
  <c r="M11" s="1"/>
  <c r="F12"/>
  <c r="M12"/>
  <c r="F13"/>
  <c r="M13" s="1"/>
  <c r="C56" s="1"/>
  <c r="F14"/>
  <c r="M14" s="1"/>
  <c r="F15"/>
  <c r="M15" s="1"/>
  <c r="F16"/>
  <c r="L16" s="1"/>
  <c r="F17"/>
  <c r="F18"/>
  <c r="O18" s="1"/>
  <c r="M18"/>
  <c r="F19"/>
  <c r="M19"/>
  <c r="C62" s="1"/>
  <c r="F20"/>
  <c r="L20" s="1"/>
  <c r="F21"/>
  <c r="M21"/>
  <c r="F22"/>
  <c r="L22" s="1"/>
  <c r="F23"/>
  <c r="M23"/>
  <c r="C66" s="1"/>
  <c r="F24"/>
  <c r="N24" s="1"/>
  <c r="F25"/>
  <c r="O25" s="1"/>
  <c r="F26"/>
  <c r="N26"/>
  <c r="D69" s="1"/>
  <c r="F27"/>
  <c r="O27" s="1"/>
  <c r="F28"/>
  <c r="N28"/>
  <c r="D71" s="1"/>
  <c r="F29"/>
  <c r="O29" s="1"/>
  <c r="F30"/>
  <c r="N30" s="1"/>
  <c r="F31"/>
  <c r="O31" s="1"/>
  <c r="F32"/>
  <c r="N32" s="1"/>
  <c r="F33"/>
  <c r="O33" s="1"/>
  <c r="F34"/>
  <c r="N34"/>
  <c r="D77" s="1"/>
  <c r="F35"/>
  <c r="O35" s="1"/>
  <c r="F36"/>
  <c r="N36" s="1"/>
  <c r="F37"/>
  <c r="O37"/>
  <c r="H49"/>
  <c r="H50"/>
  <c r="H51"/>
  <c r="H52"/>
  <c r="H53"/>
  <c r="H54"/>
  <c r="H55"/>
  <c r="H56"/>
  <c r="H57"/>
  <c r="H58"/>
  <c r="H59"/>
  <c r="H60"/>
  <c r="H61"/>
  <c r="J61" s="1"/>
  <c r="H62"/>
  <c r="H63"/>
  <c r="C64"/>
  <c r="H64"/>
  <c r="J64" s="1"/>
  <c r="H65"/>
  <c r="H66"/>
  <c r="J66" s="1"/>
  <c r="H67"/>
  <c r="H68"/>
  <c r="H69"/>
  <c r="K69" s="1"/>
  <c r="H70"/>
  <c r="H71"/>
  <c r="H72"/>
  <c r="K72" s="1"/>
  <c r="H73"/>
  <c r="H74"/>
  <c r="H75"/>
  <c r="H76"/>
  <c r="H77"/>
  <c r="K77" s="1"/>
  <c r="H78"/>
  <c r="H79"/>
  <c r="H80"/>
  <c r="B101"/>
  <c r="F6" i="4"/>
  <c r="F7"/>
  <c r="N7" s="1"/>
  <c r="F8"/>
  <c r="F9"/>
  <c r="L9" s="1"/>
  <c r="M9"/>
  <c r="N9"/>
  <c r="D52" s="1"/>
  <c r="O9"/>
  <c r="F10"/>
  <c r="M10" s="1"/>
  <c r="F11"/>
  <c r="O11" s="1"/>
  <c r="E54" s="1"/>
  <c r="F12"/>
  <c r="M12" s="1"/>
  <c r="F13"/>
  <c r="M13" s="1"/>
  <c r="C56" s="1"/>
  <c r="F14"/>
  <c r="M14" s="1"/>
  <c r="F15"/>
  <c r="N15" s="1"/>
  <c r="F17"/>
  <c r="M17" s="1"/>
  <c r="F18"/>
  <c r="M18"/>
  <c r="F19"/>
  <c r="N19" s="1"/>
  <c r="O19"/>
  <c r="F20"/>
  <c r="M20" s="1"/>
  <c r="F21"/>
  <c r="M21" s="1"/>
  <c r="F22"/>
  <c r="M22" s="1"/>
  <c r="F23"/>
  <c r="M23" s="1"/>
  <c r="F24"/>
  <c r="F25"/>
  <c r="M25" s="1"/>
  <c r="N25"/>
  <c r="D68" s="1"/>
  <c r="F26"/>
  <c r="M26" s="1"/>
  <c r="C69" s="1"/>
  <c r="F27"/>
  <c r="N27" s="1"/>
  <c r="F28"/>
  <c r="L28" s="1"/>
  <c r="F29"/>
  <c r="N29"/>
  <c r="F30"/>
  <c r="M30" s="1"/>
  <c r="F31"/>
  <c r="L31"/>
  <c r="F32"/>
  <c r="O32" s="1"/>
  <c r="F33"/>
  <c r="L33" s="1"/>
  <c r="F34"/>
  <c r="F35"/>
  <c r="L35" s="1"/>
  <c r="F36"/>
  <c r="O36" s="1"/>
  <c r="F37"/>
  <c r="L37" s="1"/>
  <c r="H49"/>
  <c r="H50"/>
  <c r="H51"/>
  <c r="E52"/>
  <c r="H52"/>
  <c r="J52" s="1"/>
  <c r="H53"/>
  <c r="H54"/>
  <c r="H55"/>
  <c r="H56"/>
  <c r="H57"/>
  <c r="H58"/>
  <c r="H59"/>
  <c r="H60"/>
  <c r="H61"/>
  <c r="J61" s="1"/>
  <c r="E62"/>
  <c r="H62"/>
  <c r="L62" s="1"/>
  <c r="H63"/>
  <c r="H64"/>
  <c r="H65"/>
  <c r="H66"/>
  <c r="H67"/>
  <c r="H68"/>
  <c r="H69"/>
  <c r="H70"/>
  <c r="H71"/>
  <c r="H72"/>
  <c r="K72" s="1"/>
  <c r="H73"/>
  <c r="H74"/>
  <c r="H75"/>
  <c r="H76"/>
  <c r="H77"/>
  <c r="H78"/>
  <c r="H79"/>
  <c r="H80"/>
  <c r="B101"/>
  <c r="B6" i="5"/>
  <c r="C6"/>
  <c r="D6"/>
  <c r="E6"/>
  <c r="B7"/>
  <c r="C7"/>
  <c r="D7"/>
  <c r="E7"/>
  <c r="B8"/>
  <c r="C8"/>
  <c r="D8"/>
  <c r="E8"/>
  <c r="B9"/>
  <c r="C9"/>
  <c r="D9"/>
  <c r="E9"/>
  <c r="B10"/>
  <c r="C10"/>
  <c r="D10"/>
  <c r="E10"/>
  <c r="B11"/>
  <c r="C11"/>
  <c r="D11"/>
  <c r="E11"/>
  <c r="B12"/>
  <c r="C12"/>
  <c r="D12"/>
  <c r="E12"/>
  <c r="B13"/>
  <c r="C13"/>
  <c r="D13"/>
  <c r="E13"/>
  <c r="B14"/>
  <c r="C14"/>
  <c r="D14"/>
  <c r="E14"/>
  <c r="B15"/>
  <c r="C15"/>
  <c r="D15"/>
  <c r="E15"/>
  <c r="B16"/>
  <c r="C16"/>
  <c r="D16"/>
  <c r="E16"/>
  <c r="B17"/>
  <c r="C17"/>
  <c r="D17"/>
  <c r="E17"/>
  <c r="B18"/>
  <c r="C18"/>
  <c r="D18"/>
  <c r="E18"/>
  <c r="B19"/>
  <c r="C19"/>
  <c r="D19"/>
  <c r="E19"/>
  <c r="B20"/>
  <c r="C20"/>
  <c r="D20"/>
  <c r="E20"/>
  <c r="B21"/>
  <c r="C21"/>
  <c r="D21"/>
  <c r="E21"/>
  <c r="B22"/>
  <c r="C22"/>
  <c r="D22"/>
  <c r="E22"/>
  <c r="B23"/>
  <c r="C23"/>
  <c r="D23"/>
  <c r="E23"/>
  <c r="B24"/>
  <c r="C24"/>
  <c r="D24"/>
  <c r="E24"/>
  <c r="B25"/>
  <c r="C25"/>
  <c r="D25"/>
  <c r="E25"/>
  <c r="B26"/>
  <c r="C26"/>
  <c r="D26"/>
  <c r="E26"/>
  <c r="B27"/>
  <c r="C27"/>
  <c r="D27"/>
  <c r="E27"/>
  <c r="B28"/>
  <c r="C28"/>
  <c r="D28"/>
  <c r="E28"/>
  <c r="B29"/>
  <c r="C29"/>
  <c r="D29"/>
  <c r="E29"/>
  <c r="B30"/>
  <c r="C30"/>
  <c r="D30"/>
  <c r="E30"/>
  <c r="B31"/>
  <c r="C31"/>
  <c r="D31"/>
  <c r="E31"/>
  <c r="B32"/>
  <c r="C32"/>
  <c r="D32"/>
  <c r="E32"/>
  <c r="B33"/>
  <c r="C33"/>
  <c r="D33"/>
  <c r="E33"/>
  <c r="B34"/>
  <c r="C34"/>
  <c r="D34"/>
  <c r="E34"/>
  <c r="B35"/>
  <c r="C35"/>
  <c r="D35"/>
  <c r="E35"/>
  <c r="B36"/>
  <c r="C36"/>
  <c r="D36"/>
  <c r="E36"/>
  <c r="B37"/>
  <c r="C37"/>
  <c r="D37"/>
  <c r="E37"/>
  <c r="I38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B97"/>
  <c r="M35" i="4"/>
  <c r="M33"/>
  <c r="C76" s="1"/>
  <c r="L19"/>
  <c r="O35"/>
  <c r="E78" s="1"/>
  <c r="O33"/>
  <c r="L76" s="1"/>
  <c r="L25"/>
  <c r="N23"/>
  <c r="D66" s="1"/>
  <c r="O21"/>
  <c r="L64" s="1"/>
  <c r="M19"/>
  <c r="C62" s="1"/>
  <c r="O17"/>
  <c r="M6"/>
  <c r="F40"/>
  <c r="O37"/>
  <c r="M29"/>
  <c r="O27"/>
  <c r="L70" s="1"/>
  <c r="O25"/>
  <c r="E68" s="1"/>
  <c r="L23"/>
  <c r="L22"/>
  <c r="B65"/>
  <c r="L21"/>
  <c r="L18"/>
  <c r="O15"/>
  <c r="L12"/>
  <c r="I55" s="1"/>
  <c r="O29"/>
  <c r="L72" s="1"/>
  <c r="N22"/>
  <c r="D65" s="1"/>
  <c r="N21"/>
  <c r="N12"/>
  <c r="K55" s="1"/>
  <c r="M37"/>
  <c r="M27"/>
  <c r="C70" s="1"/>
  <c r="M15"/>
  <c r="O13"/>
  <c r="D72"/>
  <c r="O30"/>
  <c r="E73" s="1"/>
  <c r="L29"/>
  <c r="L27"/>
  <c r="B70" s="1"/>
  <c r="N17"/>
  <c r="D60" s="1"/>
  <c r="L15"/>
  <c r="L14"/>
  <c r="B57" s="1"/>
  <c r="N13"/>
  <c r="N11"/>
  <c r="D54" s="1"/>
  <c r="L10"/>
  <c r="L7"/>
  <c r="L6"/>
  <c r="B49" s="1"/>
  <c r="M31"/>
  <c r="J74" s="1"/>
  <c r="L30"/>
  <c r="B73" s="1"/>
  <c r="N28"/>
  <c r="D71" s="1"/>
  <c r="L26"/>
  <c r="B69" s="1"/>
  <c r="L20"/>
  <c r="I63" s="1"/>
  <c r="L17"/>
  <c r="O14"/>
  <c r="E57" s="1"/>
  <c r="L13"/>
  <c r="P13" s="1"/>
  <c r="L11"/>
  <c r="M7"/>
  <c r="J50" s="1"/>
  <c r="N6"/>
  <c r="D49" s="1"/>
  <c r="O31"/>
  <c r="N30"/>
  <c r="D73" s="1"/>
  <c r="N20"/>
  <c r="O6"/>
  <c r="E49" s="1"/>
  <c r="O10" i="3"/>
  <c r="E53"/>
  <c r="O32"/>
  <c r="E75" s="1"/>
  <c r="N23"/>
  <c r="D66" s="1"/>
  <c r="O23"/>
  <c r="E66" s="1"/>
  <c r="L6"/>
  <c r="F40"/>
  <c r="O24"/>
  <c r="E67" s="1"/>
  <c r="O16"/>
  <c r="E59" s="1"/>
  <c r="N13"/>
  <c r="O8"/>
  <c r="E51" s="1"/>
  <c r="N6"/>
  <c r="M36"/>
  <c r="O28"/>
  <c r="E71" s="1"/>
  <c r="O22"/>
  <c r="E65" s="1"/>
  <c r="M16"/>
  <c r="C59" s="1"/>
  <c r="N15"/>
  <c r="N14"/>
  <c r="O12"/>
  <c r="O36"/>
  <c r="E79" s="1"/>
  <c r="M32"/>
  <c r="C75" s="1"/>
  <c r="M24"/>
  <c r="O20"/>
  <c r="E63" s="1"/>
  <c r="N18"/>
  <c r="N16"/>
  <c r="O15"/>
  <c r="L58" s="1"/>
  <c r="O14"/>
  <c r="E57" s="1"/>
  <c r="L11"/>
  <c r="M10"/>
  <c r="J53"/>
  <c r="M6"/>
  <c r="N37"/>
  <c r="L36"/>
  <c r="B79"/>
  <c r="M28"/>
  <c r="C71" s="1"/>
  <c r="L15"/>
  <c r="N12"/>
  <c r="D55" s="1"/>
  <c r="C61"/>
  <c r="B49"/>
  <c r="I49"/>
  <c r="C55"/>
  <c r="M34"/>
  <c r="C77" s="1"/>
  <c r="M30"/>
  <c r="M26"/>
  <c r="M22"/>
  <c r="J65" s="1"/>
  <c r="L21"/>
  <c r="M20"/>
  <c r="L18"/>
  <c r="L14"/>
  <c r="I57" s="1"/>
  <c r="L12"/>
  <c r="B55" s="1"/>
  <c r="M8"/>
  <c r="C51" s="1"/>
  <c r="N7"/>
  <c r="K50" s="1"/>
  <c r="L57"/>
  <c r="O34"/>
  <c r="E77" s="1"/>
  <c r="N33"/>
  <c r="L32"/>
  <c r="B75" s="1"/>
  <c r="O30"/>
  <c r="E73" s="1"/>
  <c r="N29"/>
  <c r="D72" s="1"/>
  <c r="L28"/>
  <c r="B71" s="1"/>
  <c r="O26"/>
  <c r="E69" s="1"/>
  <c r="L24"/>
  <c r="L23"/>
  <c r="N22"/>
  <c r="D65" s="1"/>
  <c r="N21"/>
  <c r="D64" s="1"/>
  <c r="N20"/>
  <c r="D63" s="1"/>
  <c r="L19"/>
  <c r="B62" s="1"/>
  <c r="L13"/>
  <c r="N8"/>
  <c r="O7"/>
  <c r="N35"/>
  <c r="L34"/>
  <c r="B77" s="1"/>
  <c r="N31"/>
  <c r="D74" s="1"/>
  <c r="L30"/>
  <c r="B73" s="1"/>
  <c r="L26"/>
  <c r="L7"/>
  <c r="I50" s="1"/>
  <c r="C49" i="2"/>
  <c r="L31"/>
  <c r="I74" s="1"/>
  <c r="L23"/>
  <c r="B66" s="1"/>
  <c r="M22"/>
  <c r="C65" s="1"/>
  <c r="M14"/>
  <c r="C57" s="1"/>
  <c r="L7"/>
  <c r="B50" s="1"/>
  <c r="B49"/>
  <c r="L37"/>
  <c r="B80" s="1"/>
  <c r="M36"/>
  <c r="C79" s="1"/>
  <c r="O32"/>
  <c r="E75" s="1"/>
  <c r="L29"/>
  <c r="B72" s="1"/>
  <c r="M28"/>
  <c r="C71" s="1"/>
  <c r="O24"/>
  <c r="E67" s="1"/>
  <c r="N22"/>
  <c r="D65" s="1"/>
  <c r="L21"/>
  <c r="B64" s="1"/>
  <c r="M20"/>
  <c r="J63" s="1"/>
  <c r="O16"/>
  <c r="N14"/>
  <c r="D57" s="1"/>
  <c r="O8"/>
  <c r="L51" s="1"/>
  <c r="O7"/>
  <c r="E50" s="1"/>
  <c r="N36"/>
  <c r="O30"/>
  <c r="E73" s="1"/>
  <c r="N28"/>
  <c r="K71" s="1"/>
  <c r="O22"/>
  <c r="E65" s="1"/>
  <c r="N20"/>
  <c r="K63" s="1"/>
  <c r="O14"/>
  <c r="L57" s="1"/>
  <c r="F15" i="5"/>
  <c r="L15" s="1"/>
  <c r="F37"/>
  <c r="O37" s="1"/>
  <c r="J68" i="1"/>
  <c r="K80"/>
  <c r="L80"/>
  <c r="M29"/>
  <c r="M21"/>
  <c r="M13"/>
  <c r="F19" i="5"/>
  <c r="L19" s="1"/>
  <c r="L33" i="1"/>
  <c r="I76" s="1"/>
  <c r="O29"/>
  <c r="L25"/>
  <c r="I68" s="1"/>
  <c r="O21"/>
  <c r="L17"/>
  <c r="O13"/>
  <c r="L56" s="1"/>
  <c r="L9"/>
  <c r="I52" s="1"/>
  <c r="N6"/>
  <c r="O6"/>
  <c r="L49" s="1"/>
  <c r="O33"/>
  <c r="L29"/>
  <c r="B72" s="1"/>
  <c r="M27"/>
  <c r="C70"/>
  <c r="O25"/>
  <c r="L21"/>
  <c r="I64" s="1"/>
  <c r="M19"/>
  <c r="C62" s="1"/>
  <c r="O17"/>
  <c r="L13"/>
  <c r="I56" s="1"/>
  <c r="M11"/>
  <c r="C54" s="1"/>
  <c r="O9"/>
  <c r="I54" i="3"/>
  <c r="B54"/>
  <c r="K73" i="4"/>
  <c r="C80"/>
  <c r="N34"/>
  <c r="K77" s="1"/>
  <c r="M34"/>
  <c r="L34"/>
  <c r="B74"/>
  <c r="E80" i="3"/>
  <c r="L80"/>
  <c r="C73"/>
  <c r="K60" i="4"/>
  <c r="C79" i="3"/>
  <c r="J79"/>
  <c r="F7" i="5"/>
  <c r="M7" s="1"/>
  <c r="N36" i="4"/>
  <c r="M36"/>
  <c r="C79" s="1"/>
  <c r="L36"/>
  <c r="M24"/>
  <c r="O24"/>
  <c r="N24"/>
  <c r="L24"/>
  <c r="D63"/>
  <c r="M16"/>
  <c r="J59" s="1"/>
  <c r="O16"/>
  <c r="E59" s="1"/>
  <c r="N16"/>
  <c r="L16"/>
  <c r="D55"/>
  <c r="M8"/>
  <c r="O8"/>
  <c r="N8"/>
  <c r="L8"/>
  <c r="B51" s="1"/>
  <c r="D80" i="3"/>
  <c r="K80"/>
  <c r="L73" i="4"/>
  <c r="B72"/>
  <c r="K52"/>
  <c r="O34"/>
  <c r="J77" i="3"/>
  <c r="J75"/>
  <c r="M17"/>
  <c r="C60" s="1"/>
  <c r="O17"/>
  <c r="N17"/>
  <c r="L17"/>
  <c r="D56"/>
  <c r="C78" i="4"/>
  <c r="N32"/>
  <c r="D75" s="1"/>
  <c r="M32"/>
  <c r="C75" s="1"/>
  <c r="L32"/>
  <c r="L79" i="3"/>
  <c r="L71"/>
  <c r="K71"/>
  <c r="J71"/>
  <c r="M9"/>
  <c r="O9"/>
  <c r="N9"/>
  <c r="D52" s="1"/>
  <c r="L9"/>
  <c r="P9" s="1"/>
  <c r="K68" i="4"/>
  <c r="J55" i="3"/>
  <c r="I55"/>
  <c r="N27"/>
  <c r="M27"/>
  <c r="L27"/>
  <c r="J59"/>
  <c r="J51"/>
  <c r="K79" i="2"/>
  <c r="D79"/>
  <c r="I73" i="4"/>
  <c r="B63"/>
  <c r="B55"/>
  <c r="C52"/>
  <c r="N37"/>
  <c r="N35"/>
  <c r="N33"/>
  <c r="D76" s="1"/>
  <c r="N31"/>
  <c r="O28"/>
  <c r="N26"/>
  <c r="D69" s="1"/>
  <c r="O20"/>
  <c r="N18"/>
  <c r="O12"/>
  <c r="N10"/>
  <c r="D53" s="1"/>
  <c r="I73" i="3"/>
  <c r="O26" i="4"/>
  <c r="O18"/>
  <c r="E61" s="1"/>
  <c r="O10"/>
  <c r="M37" i="3"/>
  <c r="L37"/>
  <c r="M35"/>
  <c r="L35"/>
  <c r="M33"/>
  <c r="L33"/>
  <c r="I76" s="1"/>
  <c r="M31"/>
  <c r="C74" s="1"/>
  <c r="L31"/>
  <c r="M29"/>
  <c r="C72" s="1"/>
  <c r="L29"/>
  <c r="N25"/>
  <c r="D68" s="1"/>
  <c r="M25"/>
  <c r="L25"/>
  <c r="I79"/>
  <c r="I71" i="2"/>
  <c r="D49"/>
  <c r="M36" i="1"/>
  <c r="L36"/>
  <c r="M34"/>
  <c r="L34"/>
  <c r="M32"/>
  <c r="L32"/>
  <c r="M30"/>
  <c r="L30"/>
  <c r="M28"/>
  <c r="L28"/>
  <c r="M26"/>
  <c r="L26"/>
  <c r="M24"/>
  <c r="L24"/>
  <c r="M22"/>
  <c r="L22"/>
  <c r="M20"/>
  <c r="L20"/>
  <c r="M18"/>
  <c r="L18"/>
  <c r="M16"/>
  <c r="L16"/>
  <c r="M14"/>
  <c r="L14"/>
  <c r="M12"/>
  <c r="L12"/>
  <c r="B55" s="1"/>
  <c r="M10"/>
  <c r="L10"/>
  <c r="M8"/>
  <c r="L8"/>
  <c r="O21" i="3"/>
  <c r="N19"/>
  <c r="P19" s="1"/>
  <c r="O13"/>
  <c r="N11"/>
  <c r="I76" i="2"/>
  <c r="I68"/>
  <c r="N36" i="1"/>
  <c r="J78"/>
  <c r="N34"/>
  <c r="N32"/>
  <c r="N30"/>
  <c r="N28"/>
  <c r="J70"/>
  <c r="N26"/>
  <c r="N24"/>
  <c r="N22"/>
  <c r="N20"/>
  <c r="N18"/>
  <c r="D61" s="1"/>
  <c r="N16"/>
  <c r="J58"/>
  <c r="N14"/>
  <c r="N12"/>
  <c r="N10"/>
  <c r="N8"/>
  <c r="J50"/>
  <c r="N35" i="2"/>
  <c r="D78" s="1"/>
  <c r="M35"/>
  <c r="N33"/>
  <c r="M33"/>
  <c r="C76" s="1"/>
  <c r="N31"/>
  <c r="K74" s="1"/>
  <c r="M31"/>
  <c r="N29"/>
  <c r="K72" s="1"/>
  <c r="M29"/>
  <c r="C72" s="1"/>
  <c r="B71"/>
  <c r="N25"/>
  <c r="M25"/>
  <c r="B67"/>
  <c r="N23"/>
  <c r="D66" s="1"/>
  <c r="M23"/>
  <c r="N21"/>
  <c r="D64" s="1"/>
  <c r="M21"/>
  <c r="J64" s="1"/>
  <c r="N19"/>
  <c r="K62" s="1"/>
  <c r="M19"/>
  <c r="N9"/>
  <c r="K52" s="1"/>
  <c r="M9"/>
  <c r="N7"/>
  <c r="M7"/>
  <c r="C50" s="1"/>
  <c r="P6"/>
  <c r="I49"/>
  <c r="E49" i="1"/>
  <c r="C53" i="3"/>
  <c r="O19"/>
  <c r="E62" s="1"/>
  <c r="O11"/>
  <c r="E54" s="1"/>
  <c r="J65" i="2"/>
  <c r="O36" i="1"/>
  <c r="O34"/>
  <c r="O32"/>
  <c r="L75" s="1"/>
  <c r="O30"/>
  <c r="O28"/>
  <c r="O26"/>
  <c r="O24"/>
  <c r="O22"/>
  <c r="O20"/>
  <c r="O18"/>
  <c r="O16"/>
  <c r="O14"/>
  <c r="O12"/>
  <c r="E55" s="1"/>
  <c r="O10"/>
  <c r="O8"/>
  <c r="K49" i="2"/>
  <c r="B76" i="1"/>
  <c r="B68"/>
  <c r="B60"/>
  <c r="B52"/>
  <c r="L6"/>
  <c r="J62" i="4"/>
  <c r="E60"/>
  <c r="L60"/>
  <c r="I68"/>
  <c r="B68"/>
  <c r="B62"/>
  <c r="N37" i="5"/>
  <c r="K78" s="1"/>
  <c r="E76" i="4"/>
  <c r="J70"/>
  <c r="L56"/>
  <c r="E56"/>
  <c r="E72"/>
  <c r="E70"/>
  <c r="C49"/>
  <c r="L68"/>
  <c r="D64"/>
  <c r="K64"/>
  <c r="L58"/>
  <c r="E58"/>
  <c r="B66"/>
  <c r="L80"/>
  <c r="E80"/>
  <c r="C72"/>
  <c r="F72" s="1"/>
  <c r="B60"/>
  <c r="I60"/>
  <c r="B58"/>
  <c r="I58"/>
  <c r="I72"/>
  <c r="I56"/>
  <c r="B56"/>
  <c r="K56"/>
  <c r="D56"/>
  <c r="K54"/>
  <c r="E74"/>
  <c r="L74"/>
  <c r="I54"/>
  <c r="B54"/>
  <c r="B50"/>
  <c r="I50"/>
  <c r="L53" i="3"/>
  <c r="L59"/>
  <c r="D49"/>
  <c r="C49"/>
  <c r="J49"/>
  <c r="E58"/>
  <c r="C67"/>
  <c r="J67"/>
  <c r="K58"/>
  <c r="D58"/>
  <c r="K61"/>
  <c r="D61"/>
  <c r="K57"/>
  <c r="D57"/>
  <c r="B58"/>
  <c r="I58"/>
  <c r="D59"/>
  <c r="K59"/>
  <c r="L55"/>
  <c r="E55"/>
  <c r="K55"/>
  <c r="L65"/>
  <c r="B69"/>
  <c r="P23"/>
  <c r="B66"/>
  <c r="I66"/>
  <c r="P26"/>
  <c r="C69"/>
  <c r="L50"/>
  <c r="E50"/>
  <c r="I67"/>
  <c r="B67"/>
  <c r="C63"/>
  <c r="P34"/>
  <c r="B50"/>
  <c r="B56"/>
  <c r="I56"/>
  <c r="K65"/>
  <c r="D76"/>
  <c r="K76"/>
  <c r="B57"/>
  <c r="I62"/>
  <c r="L73"/>
  <c r="P12"/>
  <c r="K78"/>
  <c r="D78"/>
  <c r="B61"/>
  <c r="I61"/>
  <c r="K74"/>
  <c r="D51"/>
  <c r="K51"/>
  <c r="B64"/>
  <c r="I64"/>
  <c r="L77"/>
  <c r="L65" i="2"/>
  <c r="I64"/>
  <c r="J79"/>
  <c r="B74"/>
  <c r="E59"/>
  <c r="L59"/>
  <c r="J57"/>
  <c r="B56" i="5"/>
  <c r="P29" i="1"/>
  <c r="B64"/>
  <c r="J54"/>
  <c r="E60"/>
  <c r="L60"/>
  <c r="E56"/>
  <c r="E72"/>
  <c r="L72"/>
  <c r="C64"/>
  <c r="J64"/>
  <c r="E68"/>
  <c r="L68"/>
  <c r="E76"/>
  <c r="L76"/>
  <c r="D49"/>
  <c r="K49"/>
  <c r="E64"/>
  <c r="L64"/>
  <c r="C56"/>
  <c r="J56"/>
  <c r="C72"/>
  <c r="J72"/>
  <c r="E52"/>
  <c r="L52"/>
  <c r="L59"/>
  <c r="E59"/>
  <c r="E75"/>
  <c r="K61"/>
  <c r="J57"/>
  <c r="C57"/>
  <c r="J65"/>
  <c r="C65"/>
  <c r="J77"/>
  <c r="C77"/>
  <c r="C78" i="3"/>
  <c r="J78"/>
  <c r="E69" i="4"/>
  <c r="K61"/>
  <c r="D61"/>
  <c r="J77"/>
  <c r="C77"/>
  <c r="E57" i="1"/>
  <c r="L57"/>
  <c r="E65"/>
  <c r="L65"/>
  <c r="E73"/>
  <c r="L73"/>
  <c r="K59"/>
  <c r="D59"/>
  <c r="D65"/>
  <c r="K65"/>
  <c r="K75"/>
  <c r="D75"/>
  <c r="E64" i="3"/>
  <c r="L64"/>
  <c r="P10" i="1"/>
  <c r="I53"/>
  <c r="B53"/>
  <c r="P14"/>
  <c r="I57"/>
  <c r="B57"/>
  <c r="P18"/>
  <c r="I61"/>
  <c r="B61"/>
  <c r="P22"/>
  <c r="I65"/>
  <c r="B65"/>
  <c r="P26"/>
  <c r="I69"/>
  <c r="B69"/>
  <c r="P30"/>
  <c r="I73"/>
  <c r="B73"/>
  <c r="P34"/>
  <c r="I77"/>
  <c r="B77"/>
  <c r="J68" i="3"/>
  <c r="C68"/>
  <c r="I74"/>
  <c r="B74"/>
  <c r="B78"/>
  <c r="I78"/>
  <c r="L61" i="4"/>
  <c r="E55"/>
  <c r="E71"/>
  <c r="D80"/>
  <c r="K80"/>
  <c r="I52" i="3"/>
  <c r="C52"/>
  <c r="B75" i="4"/>
  <c r="D51"/>
  <c r="K51"/>
  <c r="B59"/>
  <c r="C67"/>
  <c r="J67"/>
  <c r="D79"/>
  <c r="B77"/>
  <c r="P34"/>
  <c r="I77"/>
  <c r="D78" i="5"/>
  <c r="I49" i="1"/>
  <c r="B49"/>
  <c r="L67"/>
  <c r="E67"/>
  <c r="D77"/>
  <c r="K77"/>
  <c r="J53"/>
  <c r="C53"/>
  <c r="J69"/>
  <c r="C69"/>
  <c r="F49" i="2"/>
  <c r="J74" i="3"/>
  <c r="B70"/>
  <c r="I70"/>
  <c r="B60"/>
  <c r="I60"/>
  <c r="E77" i="4"/>
  <c r="L77"/>
  <c r="E51"/>
  <c r="D59"/>
  <c r="L63" i="1"/>
  <c r="E63"/>
  <c r="L71"/>
  <c r="E71"/>
  <c r="L79"/>
  <c r="E79"/>
  <c r="D50" i="2"/>
  <c r="K50"/>
  <c r="K64"/>
  <c r="K66"/>
  <c r="K68"/>
  <c r="D68"/>
  <c r="D72"/>
  <c r="K76"/>
  <c r="D76"/>
  <c r="D53" i="1"/>
  <c r="K53"/>
  <c r="K63"/>
  <c r="D63"/>
  <c r="D69"/>
  <c r="K69"/>
  <c r="K79"/>
  <c r="D79"/>
  <c r="D62" i="3"/>
  <c r="K62"/>
  <c r="C51" i="1"/>
  <c r="J51"/>
  <c r="C55"/>
  <c r="J55"/>
  <c r="C59"/>
  <c r="J59"/>
  <c r="C63"/>
  <c r="J63"/>
  <c r="C67"/>
  <c r="J67"/>
  <c r="C71"/>
  <c r="J71"/>
  <c r="C75"/>
  <c r="J75"/>
  <c r="C79"/>
  <c r="J79"/>
  <c r="B68" i="3"/>
  <c r="J72"/>
  <c r="C76"/>
  <c r="J80"/>
  <c r="C80"/>
  <c r="D78" i="4"/>
  <c r="K70" i="3"/>
  <c r="D70"/>
  <c r="E52"/>
  <c r="L52"/>
  <c r="E60"/>
  <c r="C59" i="4"/>
  <c r="L67"/>
  <c r="E67"/>
  <c r="L51" i="1"/>
  <c r="E51"/>
  <c r="K55"/>
  <c r="D55"/>
  <c r="K71"/>
  <c r="D71"/>
  <c r="D54" i="3"/>
  <c r="K54"/>
  <c r="J61" i="1"/>
  <c r="M61" s="1"/>
  <c r="C61"/>
  <c r="J73"/>
  <c r="C73"/>
  <c r="K68" i="3"/>
  <c r="K74" i="4"/>
  <c r="D74"/>
  <c r="E53" i="1"/>
  <c r="L53"/>
  <c r="E61"/>
  <c r="L61"/>
  <c r="E69"/>
  <c r="F69" s="1"/>
  <c r="L69"/>
  <c r="E77"/>
  <c r="F77" s="1"/>
  <c r="L77"/>
  <c r="J50" i="2"/>
  <c r="C52"/>
  <c r="J62"/>
  <c r="C62"/>
  <c r="C64"/>
  <c r="J66"/>
  <c r="J72"/>
  <c r="J74"/>
  <c r="C74"/>
  <c r="J76"/>
  <c r="C78"/>
  <c r="K51" i="1"/>
  <c r="D51"/>
  <c r="D57"/>
  <c r="F57" s="1"/>
  <c r="K57"/>
  <c r="K67"/>
  <c r="D67"/>
  <c r="F67" s="1"/>
  <c r="D73"/>
  <c r="K73"/>
  <c r="P8"/>
  <c r="B51"/>
  <c r="F51" s="1"/>
  <c r="I51"/>
  <c r="P16"/>
  <c r="B59"/>
  <c r="F59" s="1"/>
  <c r="I59"/>
  <c r="P20"/>
  <c r="B63"/>
  <c r="I63"/>
  <c r="M63" s="1"/>
  <c r="P24"/>
  <c r="B67"/>
  <c r="I67"/>
  <c r="P28"/>
  <c r="B71"/>
  <c r="F71" s="1"/>
  <c r="I71"/>
  <c r="P32"/>
  <c r="B75"/>
  <c r="F75" s="1"/>
  <c r="I75"/>
  <c r="P36"/>
  <c r="B79"/>
  <c r="I79"/>
  <c r="I72" i="3"/>
  <c r="B72"/>
  <c r="B76"/>
  <c r="P37"/>
  <c r="I80"/>
  <c r="B80"/>
  <c r="F80" s="1"/>
  <c r="L63" i="4"/>
  <c r="E63"/>
  <c r="K76"/>
  <c r="C70" i="3"/>
  <c r="J70"/>
  <c r="K60"/>
  <c r="D60"/>
  <c r="C51" i="4"/>
  <c r="D67"/>
  <c r="K67"/>
  <c r="B79"/>
  <c r="D77"/>
  <c r="M59" i="1"/>
  <c r="F65"/>
  <c r="M80" i="3"/>
  <c r="F77" i="4"/>
  <c r="M53" i="1"/>
  <c r="M65"/>
  <c r="F53"/>
  <c r="M73"/>
  <c r="M57"/>
  <c r="M77" i="4" l="1"/>
  <c r="P16"/>
  <c r="B76"/>
  <c r="P33"/>
  <c r="F49"/>
  <c r="J64"/>
  <c r="C64"/>
  <c r="B78"/>
  <c r="F78" s="1"/>
  <c r="P35"/>
  <c r="F59"/>
  <c r="P8"/>
  <c r="F69"/>
  <c r="J80"/>
  <c r="J76"/>
  <c r="I66"/>
  <c r="I59"/>
  <c r="L55"/>
  <c r="J49"/>
  <c r="F51"/>
  <c r="I70"/>
  <c r="P24"/>
  <c r="F76"/>
  <c r="J56"/>
  <c r="M56" s="1"/>
  <c r="M28"/>
  <c r="C71" s="1"/>
  <c r="M11"/>
  <c r="O7"/>
  <c r="E50" s="1"/>
  <c r="I78"/>
  <c r="J75"/>
  <c r="L71"/>
  <c r="K53"/>
  <c r="P18"/>
  <c r="P21"/>
  <c r="C38" i="5"/>
  <c r="I79" i="4"/>
  <c r="I69"/>
  <c r="I65"/>
  <c r="L51"/>
  <c r="I68" i="3"/>
  <c r="J76"/>
  <c r="K64"/>
  <c r="K49"/>
  <c r="M77" i="1"/>
  <c r="F55"/>
  <c r="I55"/>
  <c r="P12"/>
  <c r="L55"/>
  <c r="M55" s="1"/>
  <c r="B56"/>
  <c r="P17" i="3"/>
  <c r="F64"/>
  <c r="C65"/>
  <c r="L70"/>
  <c r="P27"/>
  <c r="E70"/>
  <c r="L68"/>
  <c r="E68"/>
  <c r="F68" s="1"/>
  <c r="B65"/>
  <c r="I65"/>
  <c r="M65" s="1"/>
  <c r="P22"/>
  <c r="E61"/>
  <c r="F61" s="1"/>
  <c r="P18"/>
  <c r="L61"/>
  <c r="M68"/>
  <c r="F65"/>
  <c r="L76"/>
  <c r="E76"/>
  <c r="F76" s="1"/>
  <c r="J73"/>
  <c r="L63"/>
  <c r="F69"/>
  <c r="J60"/>
  <c r="K56"/>
  <c r="J52"/>
  <c r="P13"/>
  <c r="K52"/>
  <c r="M52" s="1"/>
  <c r="L54"/>
  <c r="I75"/>
  <c r="L51"/>
  <c r="L75"/>
  <c r="L10"/>
  <c r="F60"/>
  <c r="P33"/>
  <c r="L62"/>
  <c r="P25"/>
  <c r="B52"/>
  <c r="E56"/>
  <c r="N7" i="5"/>
  <c r="K48" s="1"/>
  <c r="L67" i="3"/>
  <c r="D50"/>
  <c r="P21"/>
  <c r="P28"/>
  <c r="K66"/>
  <c r="J62"/>
  <c r="F16" i="5"/>
  <c r="O16" s="1"/>
  <c r="F30"/>
  <c r="O30" s="1"/>
  <c r="E66" i="2"/>
  <c r="L66"/>
  <c r="N16" i="5"/>
  <c r="C63" i="2"/>
  <c r="K78"/>
  <c r="L67"/>
  <c r="E51"/>
  <c r="E57"/>
  <c r="J71"/>
  <c r="L32"/>
  <c r="B75" s="1"/>
  <c r="M26"/>
  <c r="C69" s="1"/>
  <c r="N24"/>
  <c r="D67" s="1"/>
  <c r="F67" s="1"/>
  <c r="L16"/>
  <c r="B59" s="1"/>
  <c r="L37" i="5"/>
  <c r="D71" i="2"/>
  <c r="F50"/>
  <c r="L36"/>
  <c r="B79" s="1"/>
  <c r="N34"/>
  <c r="N32"/>
  <c r="O19"/>
  <c r="E62" s="1"/>
  <c r="N16"/>
  <c r="D59" s="1"/>
  <c r="F40"/>
  <c r="L64"/>
  <c r="J80" i="1"/>
  <c r="M51"/>
  <c r="J74"/>
  <c r="C74"/>
  <c r="I80"/>
  <c r="P37"/>
  <c r="B80"/>
  <c r="F80" s="1"/>
  <c r="K54"/>
  <c r="D54"/>
  <c r="P25"/>
  <c r="N31"/>
  <c r="L19"/>
  <c r="L11"/>
  <c r="M9"/>
  <c r="C52" s="1"/>
  <c r="L7"/>
  <c r="M39"/>
  <c r="C82" s="1"/>
  <c r="F73"/>
  <c r="L31"/>
  <c r="O11"/>
  <c r="E54" s="1"/>
  <c r="F79"/>
  <c r="F63"/>
  <c r="M33"/>
  <c r="O27"/>
  <c r="E70" s="1"/>
  <c r="M23"/>
  <c r="K68"/>
  <c r="L39"/>
  <c r="B82" s="1"/>
  <c r="K78" i="4"/>
  <c r="L59"/>
  <c r="K75"/>
  <c r="K59"/>
  <c r="I75"/>
  <c r="L69"/>
  <c r="I62"/>
  <c r="L78"/>
  <c r="J78"/>
  <c r="J71"/>
  <c r="K65"/>
  <c r="J69"/>
  <c r="I71"/>
  <c r="M71" s="1"/>
  <c r="L52"/>
  <c r="L49"/>
  <c r="K71"/>
  <c r="J81"/>
  <c r="I51"/>
  <c r="J79"/>
  <c r="K79"/>
  <c r="K66"/>
  <c r="I49"/>
  <c r="I76"/>
  <c r="M76" s="1"/>
  <c r="J58"/>
  <c r="J82"/>
  <c r="I53"/>
  <c r="I61"/>
  <c r="M61" s="1"/>
  <c r="J72"/>
  <c r="M72" s="1"/>
  <c r="L53"/>
  <c r="K63"/>
  <c r="K49"/>
  <c r="I74"/>
  <c r="M74" s="1"/>
  <c r="I82"/>
  <c r="P26"/>
  <c r="K69"/>
  <c r="E53"/>
  <c r="B67"/>
  <c r="F67" s="1"/>
  <c r="P11"/>
  <c r="P29"/>
  <c r="I64"/>
  <c r="M64" s="1"/>
  <c r="P31"/>
  <c r="E64"/>
  <c r="B71"/>
  <c r="F71" s="1"/>
  <c r="C50"/>
  <c r="B53"/>
  <c r="B61"/>
  <c r="C58"/>
  <c r="C61"/>
  <c r="J51"/>
  <c r="I67"/>
  <c r="M67" s="1"/>
  <c r="P28"/>
  <c r="F56"/>
  <c r="B64"/>
  <c r="F64" s="1"/>
  <c r="L57"/>
  <c r="P6"/>
  <c r="L54"/>
  <c r="I57"/>
  <c r="C74"/>
  <c r="F74" s="1"/>
  <c r="B80"/>
  <c r="F80" s="1"/>
  <c r="I80"/>
  <c r="M80" s="1"/>
  <c r="P37"/>
  <c r="E75"/>
  <c r="F75" s="1"/>
  <c r="L75"/>
  <c r="M75" s="1"/>
  <c r="P32"/>
  <c r="C65"/>
  <c r="J65"/>
  <c r="J60"/>
  <c r="M60" s="1"/>
  <c r="P17"/>
  <c r="C60"/>
  <c r="F60" s="1"/>
  <c r="K50"/>
  <c r="P7"/>
  <c r="D50"/>
  <c r="F50" s="1"/>
  <c r="I81"/>
  <c r="B81"/>
  <c r="J73"/>
  <c r="M73" s="1"/>
  <c r="C73"/>
  <c r="F73" s="1"/>
  <c r="P30"/>
  <c r="J66"/>
  <c r="C66"/>
  <c r="J63"/>
  <c r="C63"/>
  <c r="F63" s="1"/>
  <c r="P20"/>
  <c r="L82"/>
  <c r="E82"/>
  <c r="P39"/>
  <c r="C57"/>
  <c r="J57"/>
  <c r="F62"/>
  <c r="P36"/>
  <c r="L79"/>
  <c r="M79" s="1"/>
  <c r="E79"/>
  <c r="F79" s="1"/>
  <c r="D70"/>
  <c r="F70" s="1"/>
  <c r="K70"/>
  <c r="M70" s="1"/>
  <c r="P27"/>
  <c r="C68"/>
  <c r="F68" s="1"/>
  <c r="P25"/>
  <c r="J68"/>
  <c r="M68" s="1"/>
  <c r="K62"/>
  <c r="M62" s="1"/>
  <c r="P19"/>
  <c r="D62"/>
  <c r="P15"/>
  <c r="K58"/>
  <c r="M58" s="1"/>
  <c r="D58"/>
  <c r="F58" s="1"/>
  <c r="C55"/>
  <c r="F55" s="1"/>
  <c r="P12"/>
  <c r="J55"/>
  <c r="M55" s="1"/>
  <c r="J53"/>
  <c r="P10"/>
  <c r="C53"/>
  <c r="M40"/>
  <c r="B52"/>
  <c r="L40"/>
  <c r="P9"/>
  <c r="I52"/>
  <c r="M59"/>
  <c r="O23"/>
  <c r="O22"/>
  <c r="N14"/>
  <c r="N40" s="1"/>
  <c r="N38"/>
  <c r="K82"/>
  <c r="O38"/>
  <c r="B82"/>
  <c r="C81"/>
  <c r="C82"/>
  <c r="M55" i="3"/>
  <c r="J82"/>
  <c r="M70"/>
  <c r="L82"/>
  <c r="L60"/>
  <c r="M60" s="1"/>
  <c r="M64"/>
  <c r="I77"/>
  <c r="M77" s="1"/>
  <c r="J69"/>
  <c r="M76"/>
  <c r="L56"/>
  <c r="M62"/>
  <c r="K63"/>
  <c r="I82"/>
  <c r="L69"/>
  <c r="M61"/>
  <c r="J63"/>
  <c r="I69"/>
  <c r="J56"/>
  <c r="L66"/>
  <c r="M66" s="1"/>
  <c r="I71"/>
  <c r="M71" s="1"/>
  <c r="F55"/>
  <c r="F66"/>
  <c r="F70"/>
  <c r="F62"/>
  <c r="F71"/>
  <c r="F52"/>
  <c r="F77"/>
  <c r="F56"/>
  <c r="L74"/>
  <c r="M74" s="1"/>
  <c r="P31"/>
  <c r="E74"/>
  <c r="F74" s="1"/>
  <c r="J57"/>
  <c r="M57" s="1"/>
  <c r="C57"/>
  <c r="P14"/>
  <c r="P32"/>
  <c r="D75"/>
  <c r="K75"/>
  <c r="M75" s="1"/>
  <c r="D67"/>
  <c r="F67" s="1"/>
  <c r="P24"/>
  <c r="K67"/>
  <c r="M67" s="1"/>
  <c r="C58"/>
  <c r="F58" s="1"/>
  <c r="P15"/>
  <c r="J58"/>
  <c r="M58" s="1"/>
  <c r="K53"/>
  <c r="P10"/>
  <c r="D53"/>
  <c r="L49"/>
  <c r="M49" s="1"/>
  <c r="E49"/>
  <c r="P6"/>
  <c r="J81"/>
  <c r="C81"/>
  <c r="E78"/>
  <c r="F78" s="1"/>
  <c r="L78"/>
  <c r="M78" s="1"/>
  <c r="P35"/>
  <c r="L72"/>
  <c r="M72" s="1"/>
  <c r="P29"/>
  <c r="E72"/>
  <c r="F72" s="1"/>
  <c r="I63"/>
  <c r="M63" s="1"/>
  <c r="B63"/>
  <c r="F63" s="1"/>
  <c r="P20"/>
  <c r="P16"/>
  <c r="B59"/>
  <c r="F59" s="1"/>
  <c r="I59"/>
  <c r="M59" s="1"/>
  <c r="C50"/>
  <c r="F50" s="1"/>
  <c r="M40"/>
  <c r="P7"/>
  <c r="J50"/>
  <c r="D79"/>
  <c r="F79" s="1"/>
  <c r="K79"/>
  <c r="M79" s="1"/>
  <c r="P36"/>
  <c r="D73"/>
  <c r="F73" s="1"/>
  <c r="P30"/>
  <c r="K73"/>
  <c r="M73" s="1"/>
  <c r="C54"/>
  <c r="F54" s="1"/>
  <c r="J54"/>
  <c r="M54" s="1"/>
  <c r="P11"/>
  <c r="B51"/>
  <c r="F51" s="1"/>
  <c r="P8"/>
  <c r="I51"/>
  <c r="M51" s="1"/>
  <c r="P39"/>
  <c r="K82"/>
  <c r="M82" s="1"/>
  <c r="D82"/>
  <c r="F57"/>
  <c r="F75"/>
  <c r="F49"/>
  <c r="D38" i="5"/>
  <c r="N38" i="3"/>
  <c r="N40" s="1"/>
  <c r="E82"/>
  <c r="B82"/>
  <c r="F36" i="5"/>
  <c r="O36" s="1"/>
  <c r="F35"/>
  <c r="F34"/>
  <c r="F33"/>
  <c r="F32"/>
  <c r="F31"/>
  <c r="M31" s="1"/>
  <c r="C72" s="1"/>
  <c r="F29"/>
  <c r="F28"/>
  <c r="M28" s="1"/>
  <c r="C69" s="1"/>
  <c r="B38"/>
  <c r="F26"/>
  <c r="F25"/>
  <c r="N25" s="1"/>
  <c r="K66" s="1"/>
  <c r="F24"/>
  <c r="F23"/>
  <c r="F22"/>
  <c r="M22" s="1"/>
  <c r="C63" s="1"/>
  <c r="F21"/>
  <c r="F20"/>
  <c r="M20" s="1"/>
  <c r="F18"/>
  <c r="L18" s="1"/>
  <c r="B59" s="1"/>
  <c r="F17"/>
  <c r="F14"/>
  <c r="N14" s="1"/>
  <c r="D55" s="1"/>
  <c r="F13"/>
  <c r="L13" s="1"/>
  <c r="F12"/>
  <c r="M12" s="1"/>
  <c r="C53" s="1"/>
  <c r="F11"/>
  <c r="F10"/>
  <c r="F9"/>
  <c r="N9" s="1"/>
  <c r="K50" s="1"/>
  <c r="F8"/>
  <c r="F6"/>
  <c r="L6" s="1"/>
  <c r="B47" s="1"/>
  <c r="O38" i="3"/>
  <c r="L38"/>
  <c r="C82"/>
  <c r="J72" i="5"/>
  <c r="D69" i="2"/>
  <c r="K69"/>
  <c r="C59"/>
  <c r="J59"/>
  <c r="P28"/>
  <c r="P24"/>
  <c r="P38"/>
  <c r="I59" i="5"/>
  <c r="J48"/>
  <c r="C48"/>
  <c r="I56"/>
  <c r="E79" i="2"/>
  <c r="F79" s="1"/>
  <c r="L79"/>
  <c r="P36"/>
  <c r="C77"/>
  <c r="J77"/>
  <c r="I62"/>
  <c r="B62"/>
  <c r="P19"/>
  <c r="D53"/>
  <c r="K53"/>
  <c r="P16"/>
  <c r="L77" i="5"/>
  <c r="E77"/>
  <c r="J69"/>
  <c r="N36"/>
  <c r="K77" s="1"/>
  <c r="L36"/>
  <c r="M36"/>
  <c r="N34"/>
  <c r="L34"/>
  <c r="N32"/>
  <c r="O32"/>
  <c r="L32"/>
  <c r="M32"/>
  <c r="C73" s="1"/>
  <c r="L31"/>
  <c r="O31"/>
  <c r="N31"/>
  <c r="L28"/>
  <c r="N28"/>
  <c r="O28"/>
  <c r="O26"/>
  <c r="L26"/>
  <c r="M26"/>
  <c r="L25"/>
  <c r="O25"/>
  <c r="M25"/>
  <c r="N24"/>
  <c r="L24"/>
  <c r="O24"/>
  <c r="M24"/>
  <c r="L22"/>
  <c r="N22"/>
  <c r="O22"/>
  <c r="N21"/>
  <c r="M21"/>
  <c r="O21"/>
  <c r="L21"/>
  <c r="L20"/>
  <c r="N20"/>
  <c r="O20"/>
  <c r="M18"/>
  <c r="O18"/>
  <c r="N18"/>
  <c r="D59" s="1"/>
  <c r="O17"/>
  <c r="M17"/>
  <c r="N17"/>
  <c r="L17"/>
  <c r="M14"/>
  <c r="O14"/>
  <c r="E55" s="1"/>
  <c r="L14"/>
  <c r="N13"/>
  <c r="P13" s="1"/>
  <c r="M13"/>
  <c r="O13"/>
  <c r="O12"/>
  <c r="L12"/>
  <c r="N12"/>
  <c r="L11"/>
  <c r="M11"/>
  <c r="O11"/>
  <c r="N11"/>
  <c r="L10"/>
  <c r="O10"/>
  <c r="L9"/>
  <c r="M9"/>
  <c r="O9"/>
  <c r="N8"/>
  <c r="M8"/>
  <c r="L8"/>
  <c r="O8"/>
  <c r="O6"/>
  <c r="M6"/>
  <c r="N6"/>
  <c r="B73" i="2"/>
  <c r="I73"/>
  <c r="E70"/>
  <c r="L70"/>
  <c r="B57"/>
  <c r="F57" s="1"/>
  <c r="I57"/>
  <c r="P14"/>
  <c r="E80"/>
  <c r="L80"/>
  <c r="E76"/>
  <c r="L76"/>
  <c r="M76" s="1"/>
  <c r="E74"/>
  <c r="L74"/>
  <c r="E71"/>
  <c r="L71"/>
  <c r="I63"/>
  <c r="B63"/>
  <c r="P20"/>
  <c r="B60"/>
  <c r="I60"/>
  <c r="B58"/>
  <c r="I58"/>
  <c r="L54"/>
  <c r="L83" s="1"/>
  <c r="E54"/>
  <c r="E83" s="1"/>
  <c r="F72"/>
  <c r="M30" i="5"/>
  <c r="D62" i="2"/>
  <c r="L7" i="5"/>
  <c r="L16"/>
  <c r="O19"/>
  <c r="M15"/>
  <c r="I80" i="2"/>
  <c r="I50"/>
  <c r="I66"/>
  <c r="K57"/>
  <c r="L50"/>
  <c r="M11"/>
  <c r="M13"/>
  <c r="M15"/>
  <c r="M17"/>
  <c r="P23"/>
  <c r="P25"/>
  <c r="M27"/>
  <c r="P29"/>
  <c r="P35"/>
  <c r="M37"/>
  <c r="F64"/>
  <c r="L78"/>
  <c r="F27" i="5"/>
  <c r="L62" i="2"/>
  <c r="P31"/>
  <c r="J52"/>
  <c r="L30" i="5"/>
  <c r="O7"/>
  <c r="M16"/>
  <c r="O15"/>
  <c r="N15"/>
  <c r="N19"/>
  <c r="P7" i="2"/>
  <c r="I65"/>
  <c r="N30"/>
  <c r="M30"/>
  <c r="E38" i="5"/>
  <c r="L56" i="2"/>
  <c r="J49"/>
  <c r="O26"/>
  <c r="E69" s="1"/>
  <c r="L26"/>
  <c r="N18"/>
  <c r="O17"/>
  <c r="E60" s="1"/>
  <c r="O10"/>
  <c r="E53" s="1"/>
  <c r="L10"/>
  <c r="L9"/>
  <c r="L8"/>
  <c r="I51" s="1"/>
  <c r="O39"/>
  <c r="P39" s="1"/>
  <c r="L72"/>
  <c r="L60"/>
  <c r="L52"/>
  <c r="J78"/>
  <c r="C66"/>
  <c r="F66" s="1"/>
  <c r="D74"/>
  <c r="F74" s="1"/>
  <c r="F59"/>
  <c r="L73"/>
  <c r="J51"/>
  <c r="M71"/>
  <c r="N11"/>
  <c r="N40" s="1"/>
  <c r="N13"/>
  <c r="K56" s="1"/>
  <c r="N15"/>
  <c r="N17"/>
  <c r="P21"/>
  <c r="N27"/>
  <c r="P33"/>
  <c r="F78"/>
  <c r="N37"/>
  <c r="N12"/>
  <c r="L13"/>
  <c r="B56" s="1"/>
  <c r="F71"/>
  <c r="L63"/>
  <c r="M63" s="1"/>
  <c r="I78"/>
  <c r="I75"/>
  <c r="J67"/>
  <c r="O34"/>
  <c r="E77" s="1"/>
  <c r="L34"/>
  <c r="L27"/>
  <c r="I70" s="1"/>
  <c r="O18"/>
  <c r="E61" s="1"/>
  <c r="L18"/>
  <c r="O15"/>
  <c r="L12"/>
  <c r="L11"/>
  <c r="L40" s="1"/>
  <c r="M19" i="5"/>
  <c r="M12" i="2"/>
  <c r="L68"/>
  <c r="M68" s="1"/>
  <c r="L55"/>
  <c r="F76"/>
  <c r="F65"/>
  <c r="J80"/>
  <c r="J68"/>
  <c r="M62"/>
  <c r="D56"/>
  <c r="D52"/>
  <c r="I72"/>
  <c r="P32"/>
  <c r="C68"/>
  <c r="F68" s="1"/>
  <c r="M66"/>
  <c r="K65"/>
  <c r="M65" s="1"/>
  <c r="P22"/>
  <c r="J60"/>
  <c r="L75"/>
  <c r="D63"/>
  <c r="F63" s="1"/>
  <c r="M74"/>
  <c r="M78"/>
  <c r="L69"/>
  <c r="L49"/>
  <c r="M72"/>
  <c r="I59"/>
  <c r="M64"/>
  <c r="M49"/>
  <c r="I67"/>
  <c r="J61"/>
  <c r="J53"/>
  <c r="J75"/>
  <c r="K67"/>
  <c r="K51"/>
  <c r="M68" i="1"/>
  <c r="M80"/>
  <c r="L78"/>
  <c r="M79"/>
  <c r="L74"/>
  <c r="L62"/>
  <c r="K60"/>
  <c r="F72"/>
  <c r="M67"/>
  <c r="M71"/>
  <c r="M69"/>
  <c r="F68"/>
  <c r="M75"/>
  <c r="F61"/>
  <c r="P17"/>
  <c r="B51" i="5"/>
  <c r="I51"/>
  <c r="K54"/>
  <c r="D54"/>
  <c r="B72"/>
  <c r="I72"/>
  <c r="P31"/>
  <c r="J49" i="1"/>
  <c r="C49"/>
  <c r="P6"/>
  <c r="M40"/>
  <c r="P24" i="5"/>
  <c r="D65"/>
  <c r="K65"/>
  <c r="B60"/>
  <c r="I60"/>
  <c r="L78"/>
  <c r="E78"/>
  <c r="K49"/>
  <c r="D49"/>
  <c r="P21" i="1"/>
  <c r="K64"/>
  <c r="M64" s="1"/>
  <c r="D64"/>
  <c r="F64" s="1"/>
  <c r="D62"/>
  <c r="P19"/>
  <c r="K62"/>
  <c r="P13"/>
  <c r="D56"/>
  <c r="F56" s="1"/>
  <c r="K56"/>
  <c r="M56" s="1"/>
  <c r="P9"/>
  <c r="D52"/>
  <c r="F52" s="1"/>
  <c r="K52"/>
  <c r="D50"/>
  <c r="K50"/>
  <c r="C81"/>
  <c r="J81"/>
  <c r="D73" i="5"/>
  <c r="K73"/>
  <c r="P32"/>
  <c r="L35"/>
  <c r="B76" s="1"/>
  <c r="N35"/>
  <c r="O35"/>
  <c r="M35"/>
  <c r="L33"/>
  <c r="I74" s="1"/>
  <c r="N33"/>
  <c r="O33"/>
  <c r="M33"/>
  <c r="L29"/>
  <c r="I70" s="1"/>
  <c r="N29"/>
  <c r="M29"/>
  <c r="O29"/>
  <c r="N23"/>
  <c r="L23"/>
  <c r="O23"/>
  <c r="M23"/>
  <c r="F38"/>
  <c r="D78" i="1"/>
  <c r="K78"/>
  <c r="C60"/>
  <c r="J60"/>
  <c r="E82"/>
  <c r="L82"/>
  <c r="B66" i="5"/>
  <c r="I66"/>
  <c r="P25"/>
  <c r="K76" i="1"/>
  <c r="P33"/>
  <c r="D76"/>
  <c r="B70"/>
  <c r="I70"/>
  <c r="K66"/>
  <c r="D66"/>
  <c r="I58"/>
  <c r="B58"/>
  <c r="D77" i="5"/>
  <c r="P14"/>
  <c r="L55"/>
  <c r="J73"/>
  <c r="K59"/>
  <c r="I72" i="1"/>
  <c r="M72" s="1"/>
  <c r="I60"/>
  <c r="M10" i="5"/>
  <c r="M37"/>
  <c r="J52" i="1"/>
  <c r="L35"/>
  <c r="N27"/>
  <c r="P27" s="1"/>
  <c r="L23"/>
  <c r="D60"/>
  <c r="O15"/>
  <c r="N15"/>
  <c r="N39"/>
  <c r="P39" s="1"/>
  <c r="N38"/>
  <c r="I82"/>
  <c r="J62"/>
  <c r="N10" i="5"/>
  <c r="N26"/>
  <c r="O7" i="1"/>
  <c r="P7" s="1"/>
  <c r="F40"/>
  <c r="O38"/>
  <c r="J82"/>
  <c r="L38"/>
  <c r="P21" i="5"/>
  <c r="K62"/>
  <c r="D62"/>
  <c r="D57"/>
  <c r="K57"/>
  <c r="C59"/>
  <c r="P18"/>
  <c r="J59"/>
  <c r="I76"/>
  <c r="I52"/>
  <c r="B52"/>
  <c r="P11"/>
  <c r="L67"/>
  <c r="E67"/>
  <c r="D75"/>
  <c r="K75"/>
  <c r="B50"/>
  <c r="I50"/>
  <c r="P9"/>
  <c r="J63"/>
  <c r="M69" i="4" l="1"/>
  <c r="L50"/>
  <c r="M50" s="1"/>
  <c r="F61"/>
  <c r="J53" i="5"/>
  <c r="C54" i="4"/>
  <c r="F54" s="1"/>
  <c r="J54"/>
  <c r="J83" s="1"/>
  <c r="J84" s="1"/>
  <c r="D97" s="1"/>
  <c r="D66" i="5"/>
  <c r="D48"/>
  <c r="P11" i="2"/>
  <c r="P40" s="1"/>
  <c r="M40"/>
  <c r="P11" i="1"/>
  <c r="L57" i="5"/>
  <c r="E57"/>
  <c r="P16"/>
  <c r="I53" i="3"/>
  <c r="B53"/>
  <c r="K55" i="5"/>
  <c r="F53" i="3"/>
  <c r="M53"/>
  <c r="L71" i="5"/>
  <c r="E71"/>
  <c r="N30"/>
  <c r="J69" i="2"/>
  <c r="P15"/>
  <c r="L53"/>
  <c r="I79"/>
  <c r="M79" s="1"/>
  <c r="D75"/>
  <c r="F75" s="1"/>
  <c r="K75"/>
  <c r="M75" s="1"/>
  <c r="P13"/>
  <c r="I47" i="5"/>
  <c r="B96" i="2"/>
  <c r="I78" i="5"/>
  <c r="B78"/>
  <c r="M50" i="2"/>
  <c r="D77"/>
  <c r="K77"/>
  <c r="I56"/>
  <c r="B98"/>
  <c r="M57"/>
  <c r="K59"/>
  <c r="M59" s="1"/>
  <c r="B74" i="1"/>
  <c r="P31"/>
  <c r="I74"/>
  <c r="B50"/>
  <c r="I50"/>
  <c r="D74"/>
  <c r="K74"/>
  <c r="L54"/>
  <c r="C76"/>
  <c r="J76"/>
  <c r="B62"/>
  <c r="F62" s="1"/>
  <c r="I62"/>
  <c r="F76"/>
  <c r="B54"/>
  <c r="F54" s="1"/>
  <c r="I54"/>
  <c r="C66"/>
  <c r="J66"/>
  <c r="M76"/>
  <c r="L70"/>
  <c r="M63" i="4"/>
  <c r="M78"/>
  <c r="M82"/>
  <c r="M53"/>
  <c r="M51"/>
  <c r="M49"/>
  <c r="O40"/>
  <c r="B99" s="1"/>
  <c r="B98"/>
  <c r="K81"/>
  <c r="D81"/>
  <c r="B96"/>
  <c r="P19" i="5"/>
  <c r="P8"/>
  <c r="P38" i="4"/>
  <c r="L66"/>
  <c r="M66" s="1"/>
  <c r="E66"/>
  <c r="C83"/>
  <c r="F53"/>
  <c r="P23"/>
  <c r="E81"/>
  <c r="L81"/>
  <c r="M81" s="1"/>
  <c r="L65"/>
  <c r="M65" s="1"/>
  <c r="E65"/>
  <c r="E83" s="1"/>
  <c r="M52"/>
  <c r="I83"/>
  <c r="I84" s="1"/>
  <c r="D96" s="1"/>
  <c r="C84"/>
  <c r="C97" s="1"/>
  <c r="B97"/>
  <c r="F81"/>
  <c r="P22"/>
  <c r="K57"/>
  <c r="M57" s="1"/>
  <c r="D57"/>
  <c r="D83" s="1"/>
  <c r="D84" s="1"/>
  <c r="C98" s="1"/>
  <c r="F52"/>
  <c r="B83"/>
  <c r="B84" s="1"/>
  <c r="C96" s="1"/>
  <c r="F82"/>
  <c r="P14"/>
  <c r="F66"/>
  <c r="M69" i="3"/>
  <c r="M56"/>
  <c r="J83"/>
  <c r="B98"/>
  <c r="L81"/>
  <c r="L83" s="1"/>
  <c r="E81"/>
  <c r="M34" i="5"/>
  <c r="O34"/>
  <c r="F82" i="3"/>
  <c r="E83"/>
  <c r="P38"/>
  <c r="I81"/>
  <c r="B81"/>
  <c r="B54" i="5"/>
  <c r="I54"/>
  <c r="J61"/>
  <c r="C61"/>
  <c r="O40" i="3"/>
  <c r="K81"/>
  <c r="K83" s="1"/>
  <c r="K84" s="1"/>
  <c r="D98" s="1"/>
  <c r="D81"/>
  <c r="D83" s="1"/>
  <c r="D84" s="1"/>
  <c r="C98" s="1"/>
  <c r="B74" i="5"/>
  <c r="D50"/>
  <c r="M50" i="3"/>
  <c r="P40"/>
  <c r="B97"/>
  <c r="J84"/>
  <c r="D97" s="1"/>
  <c r="B70" i="5"/>
  <c r="C83" i="3"/>
  <c r="C84" s="1"/>
  <c r="C97" s="1"/>
  <c r="B54" i="2"/>
  <c r="B83" s="1"/>
  <c r="I54"/>
  <c r="I83" s="1"/>
  <c r="D60"/>
  <c r="K60"/>
  <c r="M60" s="1"/>
  <c r="D73"/>
  <c r="K73"/>
  <c r="K60" i="5"/>
  <c r="D60"/>
  <c r="E48"/>
  <c r="L48"/>
  <c r="P37" i="2"/>
  <c r="C80"/>
  <c r="C56"/>
  <c r="J56"/>
  <c r="M56" s="1"/>
  <c r="J56" i="5"/>
  <c r="C56"/>
  <c r="D47"/>
  <c r="K47"/>
  <c r="I49"/>
  <c r="B49"/>
  <c r="J50"/>
  <c r="M50" s="1"/>
  <c r="C50"/>
  <c r="D52"/>
  <c r="K52"/>
  <c r="D53"/>
  <c r="K53"/>
  <c r="C54"/>
  <c r="J54"/>
  <c r="J55"/>
  <c r="C55"/>
  <c r="L58"/>
  <c r="E58"/>
  <c r="E61"/>
  <c r="L61"/>
  <c r="L62"/>
  <c r="E62"/>
  <c r="K63"/>
  <c r="D63"/>
  <c r="B65"/>
  <c r="I65"/>
  <c r="E69"/>
  <c r="L69"/>
  <c r="E72"/>
  <c r="L72"/>
  <c r="L73"/>
  <c r="E73"/>
  <c r="J77"/>
  <c r="C77"/>
  <c r="P29"/>
  <c r="P35"/>
  <c r="F62" i="2"/>
  <c r="I61"/>
  <c r="B61"/>
  <c r="P18"/>
  <c r="K80"/>
  <c r="M80" s="1"/>
  <c r="D80"/>
  <c r="D54"/>
  <c r="D83" s="1"/>
  <c r="K54"/>
  <c r="K83" s="1"/>
  <c r="B53"/>
  <c r="F53" s="1"/>
  <c r="P10"/>
  <c r="I53"/>
  <c r="M53" s="1"/>
  <c r="I69"/>
  <c r="M69" s="1"/>
  <c r="B69"/>
  <c r="F69" s="1"/>
  <c r="P26"/>
  <c r="C73"/>
  <c r="J73"/>
  <c r="M73" s="1"/>
  <c r="J57" i="5"/>
  <c r="C57"/>
  <c r="J70" i="2"/>
  <c r="C70"/>
  <c r="C58"/>
  <c r="J58"/>
  <c r="P7" i="5"/>
  <c r="B48"/>
  <c r="I48"/>
  <c r="E49"/>
  <c r="L49"/>
  <c r="L50"/>
  <c r="E50"/>
  <c r="E54"/>
  <c r="L54"/>
  <c r="C58"/>
  <c r="J58"/>
  <c r="B62"/>
  <c r="I62"/>
  <c r="L63"/>
  <c r="E63"/>
  <c r="E65"/>
  <c r="L65"/>
  <c r="E66"/>
  <c r="L66"/>
  <c r="K72"/>
  <c r="D72"/>
  <c r="B73"/>
  <c r="F73" s="1"/>
  <c r="I73"/>
  <c r="L77" i="2"/>
  <c r="P15" i="5"/>
  <c r="J60"/>
  <c r="C60"/>
  <c r="E58" i="2"/>
  <c r="L58"/>
  <c r="B77"/>
  <c r="F77" s="1"/>
  <c r="I77"/>
  <c r="P34"/>
  <c r="D55"/>
  <c r="K55"/>
  <c r="D70"/>
  <c r="K70"/>
  <c r="B52"/>
  <c r="F52" s="1"/>
  <c r="I52"/>
  <c r="M52" s="1"/>
  <c r="D61"/>
  <c r="K61"/>
  <c r="L56" i="5"/>
  <c r="E56"/>
  <c r="P17" i="2"/>
  <c r="C60"/>
  <c r="F60" s="1"/>
  <c r="B57" i="5"/>
  <c r="I57"/>
  <c r="M57" s="1"/>
  <c r="L47"/>
  <c r="E47"/>
  <c r="E51"/>
  <c r="L51"/>
  <c r="C52"/>
  <c r="J52"/>
  <c r="E53"/>
  <c r="L53"/>
  <c r="I55"/>
  <c r="B55"/>
  <c r="K58"/>
  <c r="D58"/>
  <c r="L59"/>
  <c r="M59" s="1"/>
  <c r="E59"/>
  <c r="F59" s="1"/>
  <c r="I61"/>
  <c r="P20"/>
  <c r="B61"/>
  <c r="J65"/>
  <c r="C65"/>
  <c r="C66"/>
  <c r="F66" s="1"/>
  <c r="J66"/>
  <c r="M66" s="1"/>
  <c r="I67"/>
  <c r="B67"/>
  <c r="B69"/>
  <c r="I69"/>
  <c r="P28"/>
  <c r="B75"/>
  <c r="I75"/>
  <c r="M72"/>
  <c r="F56" i="2"/>
  <c r="E84"/>
  <c r="C99" s="1"/>
  <c r="P9"/>
  <c r="C55"/>
  <c r="J55"/>
  <c r="B55"/>
  <c r="P12"/>
  <c r="I55"/>
  <c r="B70"/>
  <c r="P27"/>
  <c r="D58"/>
  <c r="K58"/>
  <c r="B51"/>
  <c r="P8"/>
  <c r="D56" i="5"/>
  <c r="K56"/>
  <c r="I71"/>
  <c r="B71"/>
  <c r="P30"/>
  <c r="L27"/>
  <c r="O27"/>
  <c r="N27"/>
  <c r="M27"/>
  <c r="M38" s="1"/>
  <c r="C54" i="2"/>
  <c r="C83" s="1"/>
  <c r="J54"/>
  <c r="J83" s="1"/>
  <c r="L60" i="5"/>
  <c r="E60"/>
  <c r="J71"/>
  <c r="C71"/>
  <c r="J47"/>
  <c r="C47"/>
  <c r="J49"/>
  <c r="C49"/>
  <c r="E52"/>
  <c r="L52"/>
  <c r="I53"/>
  <c r="P12"/>
  <c r="B53"/>
  <c r="I58"/>
  <c r="B58"/>
  <c r="P17"/>
  <c r="K61"/>
  <c r="D61"/>
  <c r="C62"/>
  <c r="J62"/>
  <c r="P22"/>
  <c r="I63"/>
  <c r="B63"/>
  <c r="C67"/>
  <c r="J67"/>
  <c r="K69"/>
  <c r="D69"/>
  <c r="I77"/>
  <c r="M77" s="1"/>
  <c r="P36"/>
  <c r="B77"/>
  <c r="L61" i="2"/>
  <c r="P30"/>
  <c r="P6" i="5"/>
  <c r="M67" i="2"/>
  <c r="M51"/>
  <c r="M52" i="1"/>
  <c r="F60"/>
  <c r="L81"/>
  <c r="E81"/>
  <c r="D58"/>
  <c r="K58"/>
  <c r="E74" i="5"/>
  <c r="L74"/>
  <c r="J83" i="1"/>
  <c r="J84" s="1"/>
  <c r="D97" s="1"/>
  <c r="M49"/>
  <c r="L58"/>
  <c r="E58"/>
  <c r="I78"/>
  <c r="M78" s="1"/>
  <c r="B78"/>
  <c r="F78" s="1"/>
  <c r="P35"/>
  <c r="B64" i="5"/>
  <c r="I64"/>
  <c r="P23"/>
  <c r="D70"/>
  <c r="K70"/>
  <c r="D74"/>
  <c r="K74"/>
  <c r="K76"/>
  <c r="D76"/>
  <c r="B97" i="1"/>
  <c r="P33" i="5"/>
  <c r="M62" i="1"/>
  <c r="M60"/>
  <c r="O40"/>
  <c r="P15"/>
  <c r="E76" i="5"/>
  <c r="L76"/>
  <c r="K51"/>
  <c r="D51"/>
  <c r="C51"/>
  <c r="J51"/>
  <c r="J70"/>
  <c r="C70"/>
  <c r="K82" i="1"/>
  <c r="M82" s="1"/>
  <c r="D82"/>
  <c r="F82" s="1"/>
  <c r="J78" i="5"/>
  <c r="M78" s="1"/>
  <c r="P37"/>
  <c r="C78"/>
  <c r="J64"/>
  <c r="C64"/>
  <c r="E70"/>
  <c r="L70"/>
  <c r="J74"/>
  <c r="C74"/>
  <c r="J76"/>
  <c r="C76"/>
  <c r="F49" i="1"/>
  <c r="C83"/>
  <c r="C84" s="1"/>
  <c r="C97" s="1"/>
  <c r="P10" i="5"/>
  <c r="K70" i="1"/>
  <c r="M70" s="1"/>
  <c r="D70"/>
  <c r="L64" i="5"/>
  <c r="E64"/>
  <c r="K67"/>
  <c r="D67"/>
  <c r="I66" i="1"/>
  <c r="B66"/>
  <c r="P23"/>
  <c r="I81"/>
  <c r="B81"/>
  <c r="P38"/>
  <c r="E50"/>
  <c r="E83" s="1"/>
  <c r="L50"/>
  <c r="L83" s="1"/>
  <c r="D81"/>
  <c r="K81"/>
  <c r="D64" i="5"/>
  <c r="K64"/>
  <c r="P26"/>
  <c r="L40" i="1"/>
  <c r="F58"/>
  <c r="N40"/>
  <c r="E84" i="4" l="1"/>
  <c r="C99" s="1"/>
  <c r="M63" i="5"/>
  <c r="M53"/>
  <c r="M48"/>
  <c r="L84" i="4"/>
  <c r="D99" s="1"/>
  <c r="E99" s="1"/>
  <c r="M54"/>
  <c r="M83" s="1"/>
  <c r="F78" i="5"/>
  <c r="M62"/>
  <c r="F55"/>
  <c r="D83" i="1"/>
  <c r="P40"/>
  <c r="M65" i="5"/>
  <c r="F53"/>
  <c r="M55"/>
  <c r="M73"/>
  <c r="D71"/>
  <c r="K71"/>
  <c r="F49"/>
  <c r="B84" i="2"/>
  <c r="C96" s="1"/>
  <c r="I84"/>
  <c r="D96" s="1"/>
  <c r="E96" s="1"/>
  <c r="F58"/>
  <c r="K84"/>
  <c r="D98" s="1"/>
  <c r="E98" s="1"/>
  <c r="J84"/>
  <c r="D97" s="1"/>
  <c r="F54"/>
  <c r="F83" s="1"/>
  <c r="M55"/>
  <c r="M76" i="5"/>
  <c r="M70"/>
  <c r="B99" i="2"/>
  <c r="L84"/>
  <c r="D99" s="1"/>
  <c r="M61"/>
  <c r="D84"/>
  <c r="C98" s="1"/>
  <c r="M70"/>
  <c r="M58" i="1"/>
  <c r="M74"/>
  <c r="M54"/>
  <c r="F74"/>
  <c r="F70"/>
  <c r="E97" i="4"/>
  <c r="K83"/>
  <c r="K84" s="1"/>
  <c r="D98" s="1"/>
  <c r="E98" s="1"/>
  <c r="P40"/>
  <c r="F50" i="5"/>
  <c r="F65" i="4"/>
  <c r="F57"/>
  <c r="F83" s="1"/>
  <c r="L83"/>
  <c r="M69" i="5"/>
  <c r="F52"/>
  <c r="F60"/>
  <c r="M54"/>
  <c r="B100" i="4"/>
  <c r="E96"/>
  <c r="M52" i="5"/>
  <c r="F70"/>
  <c r="E97" i="3"/>
  <c r="B96"/>
  <c r="M47" i="5"/>
  <c r="E84" i="3"/>
  <c r="C99" s="1"/>
  <c r="B99"/>
  <c r="L84"/>
  <c r="D99" s="1"/>
  <c r="M81"/>
  <c r="M83" s="1"/>
  <c r="M84" s="1"/>
  <c r="D100" s="1"/>
  <c r="I83"/>
  <c r="I84" s="1"/>
  <c r="D96" s="1"/>
  <c r="J75" i="5"/>
  <c r="C75"/>
  <c r="P34"/>
  <c r="L75"/>
  <c r="E75"/>
  <c r="F74"/>
  <c r="M67"/>
  <c r="F77"/>
  <c r="M58"/>
  <c r="F47"/>
  <c r="F65"/>
  <c r="F57"/>
  <c r="F72"/>
  <c r="F67"/>
  <c r="F76"/>
  <c r="F51"/>
  <c r="M74"/>
  <c r="F63"/>
  <c r="F62"/>
  <c r="F58"/>
  <c r="M49"/>
  <c r="M60"/>
  <c r="F48"/>
  <c r="F81" i="3"/>
  <c r="F83" s="1"/>
  <c r="F84" s="1"/>
  <c r="C100" s="1"/>
  <c r="B83"/>
  <c r="B84" s="1"/>
  <c r="C96" s="1"/>
  <c r="E98"/>
  <c r="B93" i="5"/>
  <c r="C80"/>
  <c r="C93" s="1"/>
  <c r="J80"/>
  <c r="D93" s="1"/>
  <c r="B97" i="2"/>
  <c r="C84"/>
  <c r="C97" s="1"/>
  <c r="L68" i="5"/>
  <c r="E68"/>
  <c r="E79" s="1"/>
  <c r="F51" i="2"/>
  <c r="M51" i="5"/>
  <c r="M71"/>
  <c r="M77" i="2"/>
  <c r="M58"/>
  <c r="O38" i="5"/>
  <c r="M54" i="2"/>
  <c r="M83" s="1"/>
  <c r="D68" i="5"/>
  <c r="D79" s="1"/>
  <c r="K68"/>
  <c r="K79" s="1"/>
  <c r="F71"/>
  <c r="F61" i="2"/>
  <c r="F54" i="5"/>
  <c r="M56"/>
  <c r="J68"/>
  <c r="J79" s="1"/>
  <c r="C68"/>
  <c r="C79" s="1"/>
  <c r="M61"/>
  <c r="F70" i="2"/>
  <c r="F56" i="5"/>
  <c r="F80" i="2"/>
  <c r="P27" i="5"/>
  <c r="P38" s="1"/>
  <c r="F80" s="1"/>
  <c r="C96" s="1"/>
  <c r="B68"/>
  <c r="I68"/>
  <c r="L38"/>
  <c r="F55" i="2"/>
  <c r="F69" i="5"/>
  <c r="F61"/>
  <c r="F73" i="2"/>
  <c r="N38" i="5"/>
  <c r="E97" i="1"/>
  <c r="M50"/>
  <c r="M66"/>
  <c r="I83"/>
  <c r="M64" i="5"/>
  <c r="F81" i="1"/>
  <c r="K83"/>
  <c r="K84" s="1"/>
  <c r="D98" s="1"/>
  <c r="F50"/>
  <c r="D84"/>
  <c r="C98" s="1"/>
  <c r="B98"/>
  <c r="F66"/>
  <c r="B83"/>
  <c r="B84"/>
  <c r="C96" s="1"/>
  <c r="I84"/>
  <c r="D96" s="1"/>
  <c r="B96"/>
  <c r="F64" i="5"/>
  <c r="L84" i="1"/>
  <c r="D99" s="1"/>
  <c r="E84"/>
  <c r="C99" s="1"/>
  <c r="B99"/>
  <c r="M81"/>
  <c r="F84" i="4" l="1"/>
  <c r="C100" s="1"/>
  <c r="M84"/>
  <c r="D100" s="1"/>
  <c r="M80" i="5"/>
  <c r="D96" s="1"/>
  <c r="B100" i="2"/>
  <c r="E93" i="5"/>
  <c r="E97" i="2"/>
  <c r="F84"/>
  <c r="C100" s="1"/>
  <c r="M84"/>
  <c r="D100" s="1"/>
  <c r="L79" i="5"/>
  <c r="E99" i="2"/>
  <c r="F83" i="1"/>
  <c r="F84" s="1"/>
  <c r="C100" s="1"/>
  <c r="F75" i="5"/>
  <c r="M75"/>
  <c r="E100" i="4"/>
  <c r="B102" s="1"/>
  <c r="E99" i="3"/>
  <c r="E96"/>
  <c r="B100"/>
  <c r="B94" i="5"/>
  <c r="K80"/>
  <c r="D94" s="1"/>
  <c r="D80"/>
  <c r="C94" s="1"/>
  <c r="F68"/>
  <c r="B79"/>
  <c r="M68"/>
  <c r="I79"/>
  <c r="B95"/>
  <c r="L80"/>
  <c r="D95" s="1"/>
  <c r="E80"/>
  <c r="C95" s="1"/>
  <c r="B80"/>
  <c r="C92" s="1"/>
  <c r="I80"/>
  <c r="D92" s="1"/>
  <c r="B92"/>
  <c r="E98" i="1"/>
  <c r="M83"/>
  <c r="M84" s="1"/>
  <c r="D100" s="1"/>
  <c r="E99"/>
  <c r="B100"/>
  <c r="E96"/>
  <c r="E100" i="2" l="1"/>
  <c r="B102" s="1"/>
  <c r="F79" i="5"/>
  <c r="M79"/>
  <c r="E100" i="3"/>
  <c r="B102" s="1"/>
  <c r="E95" i="5"/>
  <c r="E94"/>
  <c r="E92"/>
  <c r="B96"/>
  <c r="E100" i="1"/>
  <c r="B102" s="1"/>
  <c r="E96" i="5" l="1"/>
  <c r="B98" s="1"/>
</calcChain>
</file>

<file path=xl/sharedStrings.xml><?xml version="1.0" encoding="utf-8"?>
<sst xmlns="http://schemas.openxmlformats.org/spreadsheetml/2006/main" count="221" uniqueCount="45">
  <si>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</si>
  <si>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</si>
  <si>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</si>
  <si>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</si>
  <si>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</si>
  <si>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</si>
  <si>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</si>
  <si>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</si>
  <si>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</si>
  <si>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</si>
  <si>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</si>
  <si>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</si>
  <si>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</si>
  <si>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</si>
  <si>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</si>
  <si>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</si>
  <si>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</si>
  <si>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</si>
  <si>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</si>
  <si>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</si>
  <si>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</si>
  <si>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</si>
  <si>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</si>
  <si>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</si>
  <si>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</si>
  <si>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RELACIONES TALLA – PESO PARA BOQUERON</t>
  </si>
  <si>
    <t>n</t>
  </si>
  <si>
    <t>Rango
Tallas (mm)</t>
  </si>
  <si>
    <t>a</t>
  </si>
  <si>
    <t>b</t>
  </si>
  <si>
    <t>r2</t>
  </si>
  <si>
    <t>Periodo</t>
  </si>
  <si>
    <t>PROCEDENCIA</t>
  </si>
  <si>
    <t>BOQUERÓN 2015
 CAPTURAS POR EDAD</t>
  </si>
  <si>
    <t xml:space="preserve"> 81-135  </t>
  </si>
  <si>
    <t xml:space="preserve"> PRIMER TRIMESTRE 2015</t>
  </si>
  <si>
    <t>LONJA</t>
  </si>
  <si>
    <t xml:space="preserve"> 94-138  </t>
  </si>
  <si>
    <t xml:space="preserve"> SEGUNDO TRIMESTRE 2015                         </t>
  </si>
  <si>
    <t xml:space="preserve"> 70-174  </t>
  </si>
  <si>
    <t xml:space="preserve"> TERCER TRIMESTRE 2015</t>
  </si>
  <si>
    <t>LONJA + ECOCADIZ201507</t>
  </si>
  <si>
    <t xml:space="preserve"> 84-176  </t>
  </si>
  <si>
    <t xml:space="preserve"> CUARTO TRIMESTRE 2015</t>
  </si>
  <si>
    <t>LONJA + ECOCADIZ-R-2015</t>
  </si>
</sst>
</file>

<file path=xl/styles.xml><?xml version="1.0" encoding="utf-8"?>
<styleSheet xmlns="http://schemas.openxmlformats.org/spreadsheetml/2006/main">
  <numFmts count="5">
    <numFmt numFmtId="164" formatCode="0.00000"/>
    <numFmt numFmtId="165" formatCode="0.0"/>
    <numFmt numFmtId="166" formatCode="0.000"/>
    <numFmt numFmtId="167" formatCode="#"/>
    <numFmt numFmtId="168" formatCode="0.0000000"/>
  </numFmts>
  <fonts count="12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b/>
      <sz val="14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  <fill>
      <patternFill patternType="solid">
        <fgColor indexed="51"/>
        <bgColor indexed="13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3" fillId="0" borderId="0" xfId="0" applyFont="1" applyAlignment="1" applyProtection="1">
      <alignment vertical="center"/>
    </xf>
    <xf numFmtId="1" fontId="3" fillId="0" borderId="6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0" fillId="0" borderId="0" xfId="0" applyFont="1" applyAlignment="1">
      <alignment horizontal="right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167" fontId="0" fillId="3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3" fillId="0" borderId="2" xfId="0" applyNumberFormat="1" applyFont="1" applyBorder="1" applyAlignment="1">
      <alignment vertical="center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2"/>
  <sheetViews>
    <sheetView zoomScale="80" zoomScaleNormal="80" workbookViewId="0">
      <selection activeCell="J38" sqref="J38"/>
    </sheetView>
  </sheetViews>
  <sheetFormatPr baseColWidth="10" defaultColWidth="11.5703125" defaultRowHeight="12.75"/>
  <cols>
    <col min="1" max="1" width="9" customWidth="1"/>
    <col min="2" max="2" width="12.140625" customWidth="1"/>
    <col min="3" max="3" width="11.42578125" customWidth="1"/>
    <col min="4" max="4" width="9.7109375" customWidth="1"/>
    <col min="5" max="5" width="12.140625" customWidth="1"/>
    <col min="6" max="6" width="11.42578125" customWidth="1"/>
    <col min="8" max="8" width="8.5703125" customWidth="1"/>
    <col min="9" max="9" width="10.5703125" customWidth="1"/>
    <col min="10" max="10" width="11.42578125" customWidth="1"/>
    <col min="11" max="12" width="9.7109375" customWidth="1"/>
    <col min="13" max="13" width="10.5703125" customWidth="1"/>
    <col min="14" max="14" width="8.85546875" customWidth="1"/>
    <col min="15" max="15" width="11.42578125" customWidth="1"/>
    <col min="16" max="16" width="11" customWidth="1"/>
  </cols>
  <sheetData>
    <row r="1" spans="1:18" ht="20.25">
      <c r="A1" s="44" t="s">
        <v>0</v>
      </c>
      <c r="B1" s="44"/>
      <c r="C1" s="44"/>
      <c r="D1" s="44"/>
      <c r="E1" s="44"/>
      <c r="F1" s="44"/>
      <c r="G1" s="1"/>
      <c r="H1" s="45" t="s">
        <v>1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1467409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46" t="s">
        <v>4</v>
      </c>
      <c r="C4" s="46"/>
      <c r="D4" s="46"/>
      <c r="E4" s="46"/>
      <c r="F4" s="46"/>
      <c r="G4" s="1"/>
      <c r="H4" s="5" t="s">
        <v>3</v>
      </c>
      <c r="I4" s="1"/>
      <c r="J4" s="1"/>
      <c r="K4" s="5" t="s">
        <v>3</v>
      </c>
      <c r="L4" s="45" t="s">
        <v>5</v>
      </c>
      <c r="M4" s="45"/>
      <c r="N4" s="45"/>
      <c r="O4" s="45"/>
      <c r="P4" s="45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35"/>
      <c r="C6" s="35"/>
      <c r="D6" s="35"/>
      <c r="E6" s="35"/>
      <c r="F6" s="12">
        <f t="shared" ref="F6:F39" si="0">SUM(B6:E6)</f>
        <v>0</v>
      </c>
      <c r="G6" s="1"/>
      <c r="H6" s="13">
        <v>3.75</v>
      </c>
      <c r="I6" s="4"/>
      <c r="J6" s="1"/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9" si="5">SUM(L6:O6)</f>
        <v>0</v>
      </c>
      <c r="Q6" s="3"/>
      <c r="R6" s="3"/>
    </row>
    <row r="7" spans="1:18">
      <c r="A7" s="13">
        <v>4.25</v>
      </c>
      <c r="B7" s="35"/>
      <c r="C7" s="35"/>
      <c r="D7" s="35"/>
      <c r="E7" s="35"/>
      <c r="F7" s="12">
        <f t="shared" si="0"/>
        <v>0</v>
      </c>
      <c r="G7" s="1"/>
      <c r="H7" s="13">
        <v>4.25</v>
      </c>
      <c r="I7" s="4"/>
      <c r="J7" s="1"/>
      <c r="K7" s="13">
        <v>4.25</v>
      </c>
      <c r="L7" s="14">
        <f t="shared" si="1"/>
        <v>0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0</v>
      </c>
      <c r="Q7" s="3"/>
      <c r="R7" s="3"/>
    </row>
    <row r="8" spans="1:18">
      <c r="A8" s="10">
        <v>4.75</v>
      </c>
      <c r="B8" s="35"/>
      <c r="C8" s="35"/>
      <c r="D8" s="35"/>
      <c r="E8" s="35"/>
      <c r="F8" s="12">
        <f t="shared" si="0"/>
        <v>0</v>
      </c>
      <c r="G8" s="1"/>
      <c r="H8" s="13">
        <v>4.75</v>
      </c>
      <c r="I8" s="4"/>
      <c r="J8" s="1"/>
      <c r="K8" s="13">
        <v>4.75</v>
      </c>
      <c r="L8" s="14">
        <f t="shared" si="1"/>
        <v>0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0</v>
      </c>
      <c r="Q8" s="3"/>
      <c r="R8" s="3"/>
    </row>
    <row r="9" spans="1:18">
      <c r="A9" s="13">
        <v>5.25</v>
      </c>
      <c r="B9" s="35"/>
      <c r="C9" s="35"/>
      <c r="D9" s="35"/>
      <c r="E9" s="35"/>
      <c r="F9" s="12">
        <f t="shared" si="0"/>
        <v>0</v>
      </c>
      <c r="G9" s="16"/>
      <c r="H9" s="13">
        <v>5.25</v>
      </c>
      <c r="I9" s="4"/>
      <c r="J9" s="1"/>
      <c r="K9" s="13">
        <v>5.25</v>
      </c>
      <c r="L9" s="14">
        <f t="shared" si="1"/>
        <v>0</v>
      </c>
      <c r="M9" s="14">
        <f t="shared" si="2"/>
        <v>0</v>
      </c>
      <c r="N9" s="14">
        <f t="shared" si="3"/>
        <v>0</v>
      </c>
      <c r="O9" s="14">
        <f t="shared" si="4"/>
        <v>0</v>
      </c>
      <c r="P9" s="15">
        <f t="shared" si="5"/>
        <v>0</v>
      </c>
      <c r="Q9" s="3"/>
      <c r="R9" s="3"/>
    </row>
    <row r="10" spans="1:18">
      <c r="A10" s="10">
        <v>5.75</v>
      </c>
      <c r="B10" s="35"/>
      <c r="C10" s="35"/>
      <c r="D10" s="35"/>
      <c r="E10" s="35"/>
      <c r="F10" s="12">
        <f t="shared" si="0"/>
        <v>0</v>
      </c>
      <c r="G10" s="1"/>
      <c r="H10" s="13">
        <v>5.75</v>
      </c>
      <c r="I10" s="4"/>
      <c r="J10" s="1"/>
      <c r="K10" s="13">
        <v>5.75</v>
      </c>
      <c r="L10" s="14">
        <f t="shared" si="1"/>
        <v>0</v>
      </c>
      <c r="M10" s="14">
        <f t="shared" si="2"/>
        <v>0</v>
      </c>
      <c r="N10" s="14">
        <f t="shared" si="3"/>
        <v>0</v>
      </c>
      <c r="O10" s="14">
        <f t="shared" si="4"/>
        <v>0</v>
      </c>
      <c r="P10" s="15">
        <f t="shared" si="5"/>
        <v>0</v>
      </c>
      <c r="Q10" s="3"/>
      <c r="R10" s="3"/>
    </row>
    <row r="11" spans="1:18">
      <c r="A11" s="13">
        <v>6.25</v>
      </c>
      <c r="B11" s="35"/>
      <c r="C11" s="35"/>
      <c r="D11" s="35"/>
      <c r="E11" s="35"/>
      <c r="F11" s="12">
        <f t="shared" si="0"/>
        <v>0</v>
      </c>
      <c r="G11" s="1"/>
      <c r="H11" s="13">
        <v>6.25</v>
      </c>
      <c r="J11" s="1"/>
      <c r="K11" s="13">
        <v>6.25</v>
      </c>
      <c r="L11" s="14">
        <f t="shared" si="1"/>
        <v>0</v>
      </c>
      <c r="M11" s="14">
        <f t="shared" si="2"/>
        <v>0</v>
      </c>
      <c r="N11" s="14">
        <f t="shared" si="3"/>
        <v>0</v>
      </c>
      <c r="O11" s="14">
        <f t="shared" si="4"/>
        <v>0</v>
      </c>
      <c r="P11" s="15">
        <f t="shared" si="5"/>
        <v>0</v>
      </c>
      <c r="Q11" s="3"/>
      <c r="R11" s="3"/>
    </row>
    <row r="12" spans="1:18">
      <c r="A12" s="10">
        <v>6.75</v>
      </c>
      <c r="B12" s="35"/>
      <c r="C12" s="35"/>
      <c r="D12" s="35"/>
      <c r="E12" s="35"/>
      <c r="F12" s="12">
        <f t="shared" si="0"/>
        <v>0</v>
      </c>
      <c r="G12" s="1"/>
      <c r="H12" s="13">
        <v>6.75</v>
      </c>
      <c r="J12" s="1"/>
      <c r="K12" s="13">
        <v>6.75</v>
      </c>
      <c r="L12" s="14">
        <f t="shared" si="1"/>
        <v>0</v>
      </c>
      <c r="M12" s="14">
        <f t="shared" si="2"/>
        <v>0</v>
      </c>
      <c r="N12" s="14">
        <f t="shared" si="3"/>
        <v>0</v>
      </c>
      <c r="O12" s="14">
        <f t="shared" si="4"/>
        <v>0</v>
      </c>
      <c r="P12" s="15">
        <f t="shared" si="5"/>
        <v>0</v>
      </c>
      <c r="Q12" s="3"/>
      <c r="R12" s="3"/>
    </row>
    <row r="13" spans="1:18">
      <c r="A13" s="13">
        <v>7.25</v>
      </c>
      <c r="B13" s="35"/>
      <c r="C13" s="49">
        <v>1</v>
      </c>
      <c r="D13" s="35"/>
      <c r="E13" s="35"/>
      <c r="F13" s="12">
        <f t="shared" si="0"/>
        <v>1</v>
      </c>
      <c r="G13" s="1"/>
      <c r="H13" s="13">
        <v>7.25</v>
      </c>
      <c r="I13">
        <v>5028</v>
      </c>
      <c r="J13" s="1"/>
      <c r="K13" s="13">
        <v>7.25</v>
      </c>
      <c r="L13" s="14">
        <f t="shared" si="1"/>
        <v>0</v>
      </c>
      <c r="M13" s="14">
        <f t="shared" si="2"/>
        <v>5.0279999999999996</v>
      </c>
      <c r="N13" s="14">
        <f t="shared" si="3"/>
        <v>0</v>
      </c>
      <c r="O13" s="14">
        <f t="shared" si="4"/>
        <v>0</v>
      </c>
      <c r="P13" s="15">
        <f t="shared" si="5"/>
        <v>5.0279999999999996</v>
      </c>
      <c r="Q13" s="3"/>
      <c r="R13" s="3"/>
    </row>
    <row r="14" spans="1:18">
      <c r="A14" s="10">
        <v>7.75</v>
      </c>
      <c r="B14" s="35"/>
      <c r="C14" s="49">
        <v>1</v>
      </c>
      <c r="D14" s="35"/>
      <c r="E14" s="35"/>
      <c r="F14" s="12">
        <f t="shared" si="0"/>
        <v>1</v>
      </c>
      <c r="G14" s="1"/>
      <c r="H14" s="13">
        <v>7.75</v>
      </c>
      <c r="I14">
        <v>722800</v>
      </c>
      <c r="J14" s="4"/>
      <c r="K14" s="13">
        <v>7.75</v>
      </c>
      <c r="L14" s="14">
        <f t="shared" si="1"/>
        <v>0</v>
      </c>
      <c r="M14" s="14">
        <f t="shared" si="2"/>
        <v>722.8</v>
      </c>
      <c r="N14" s="14">
        <f t="shared" si="3"/>
        <v>0</v>
      </c>
      <c r="O14" s="14">
        <f t="shared" si="4"/>
        <v>0</v>
      </c>
      <c r="P14" s="15">
        <f t="shared" si="5"/>
        <v>722.8</v>
      </c>
      <c r="Q14" s="3"/>
      <c r="R14" s="3"/>
    </row>
    <row r="15" spans="1:18">
      <c r="A15" s="13">
        <v>8.25</v>
      </c>
      <c r="B15" s="35"/>
      <c r="C15" s="35">
        <v>1</v>
      </c>
      <c r="D15" s="35"/>
      <c r="E15" s="35"/>
      <c r="F15" s="12">
        <f t="shared" si="0"/>
        <v>1</v>
      </c>
      <c r="G15" s="1"/>
      <c r="H15" s="13">
        <v>8.25</v>
      </c>
      <c r="I15">
        <v>1597153</v>
      </c>
      <c r="J15" s="4"/>
      <c r="K15" s="13">
        <v>8.25</v>
      </c>
      <c r="L15" s="14">
        <f t="shared" si="1"/>
        <v>0</v>
      </c>
      <c r="M15" s="14">
        <f t="shared" si="2"/>
        <v>1597.153</v>
      </c>
      <c r="N15" s="14">
        <f t="shared" si="3"/>
        <v>0</v>
      </c>
      <c r="O15" s="14">
        <f t="shared" si="4"/>
        <v>0</v>
      </c>
      <c r="P15" s="15">
        <f t="shared" si="5"/>
        <v>1597.153</v>
      </c>
      <c r="Q15" s="3"/>
      <c r="R15" s="3"/>
    </row>
    <row r="16" spans="1:18">
      <c r="A16" s="10">
        <v>8.75</v>
      </c>
      <c r="B16" s="35"/>
      <c r="C16" s="35">
        <v>12</v>
      </c>
      <c r="D16" s="35"/>
      <c r="E16" s="35"/>
      <c r="F16" s="12">
        <f t="shared" si="0"/>
        <v>12</v>
      </c>
      <c r="G16" s="1"/>
      <c r="H16" s="13">
        <v>8.75</v>
      </c>
      <c r="I16">
        <v>2367450</v>
      </c>
      <c r="J16" s="4"/>
      <c r="K16" s="13">
        <v>8.75</v>
      </c>
      <c r="L16" s="14">
        <f t="shared" si="1"/>
        <v>0</v>
      </c>
      <c r="M16" s="14">
        <f t="shared" si="2"/>
        <v>2367.4499999999998</v>
      </c>
      <c r="N16" s="14">
        <f t="shared" si="3"/>
        <v>0</v>
      </c>
      <c r="O16" s="14">
        <f t="shared" si="4"/>
        <v>0</v>
      </c>
      <c r="P16" s="15">
        <f t="shared" si="5"/>
        <v>2367.4499999999998</v>
      </c>
      <c r="Q16" s="3"/>
      <c r="R16" s="3"/>
    </row>
    <row r="17" spans="1:18">
      <c r="A17" s="13">
        <v>9.25</v>
      </c>
      <c r="B17" s="35"/>
      <c r="C17" s="35">
        <v>26</v>
      </c>
      <c r="D17" s="35"/>
      <c r="E17" s="35"/>
      <c r="F17" s="12">
        <f t="shared" si="0"/>
        <v>26</v>
      </c>
      <c r="G17" s="1"/>
      <c r="H17" s="13">
        <v>9.25</v>
      </c>
      <c r="I17">
        <v>7522321</v>
      </c>
      <c r="J17" s="4"/>
      <c r="K17" s="13">
        <v>9.25</v>
      </c>
      <c r="L17" s="14">
        <f t="shared" si="1"/>
        <v>0</v>
      </c>
      <c r="M17" s="14">
        <f t="shared" si="2"/>
        <v>7522.3209999999999</v>
      </c>
      <c r="N17" s="14">
        <f t="shared" si="3"/>
        <v>0</v>
      </c>
      <c r="O17" s="14">
        <f t="shared" si="4"/>
        <v>0</v>
      </c>
      <c r="P17" s="15">
        <f t="shared" si="5"/>
        <v>7522.3209999999999</v>
      </c>
      <c r="Q17" s="3"/>
      <c r="R17" s="3"/>
    </row>
    <row r="18" spans="1:18">
      <c r="A18" s="10">
        <v>9.75</v>
      </c>
      <c r="B18" s="35"/>
      <c r="C18" s="35">
        <v>38</v>
      </c>
      <c r="D18" s="35"/>
      <c r="E18" s="35"/>
      <c r="F18" s="12">
        <f t="shared" si="0"/>
        <v>38</v>
      </c>
      <c r="G18" s="1"/>
      <c r="H18" s="13">
        <v>9.75</v>
      </c>
      <c r="I18">
        <v>8667778</v>
      </c>
      <c r="J18" s="4"/>
      <c r="K18" s="13">
        <v>9.75</v>
      </c>
      <c r="L18" s="14">
        <f t="shared" si="1"/>
        <v>0</v>
      </c>
      <c r="M18" s="14">
        <f t="shared" si="2"/>
        <v>8667.7780000000002</v>
      </c>
      <c r="N18" s="14">
        <f t="shared" si="3"/>
        <v>0</v>
      </c>
      <c r="O18" s="14">
        <f t="shared" si="4"/>
        <v>0</v>
      </c>
      <c r="P18" s="15">
        <f t="shared" si="5"/>
        <v>8667.7780000000002</v>
      </c>
      <c r="Q18" s="3"/>
      <c r="R18" s="3"/>
    </row>
    <row r="19" spans="1:18">
      <c r="A19" s="13">
        <v>10.25</v>
      </c>
      <c r="B19" s="35"/>
      <c r="C19" s="35">
        <v>43</v>
      </c>
      <c r="D19" s="35"/>
      <c r="E19" s="35"/>
      <c r="F19" s="12">
        <f t="shared" si="0"/>
        <v>43</v>
      </c>
      <c r="G19" s="1"/>
      <c r="H19" s="13">
        <v>10.25</v>
      </c>
      <c r="I19">
        <v>13554766</v>
      </c>
      <c r="J19" s="4"/>
      <c r="K19" s="13">
        <v>10.25</v>
      </c>
      <c r="L19" s="14">
        <f t="shared" si="1"/>
        <v>0</v>
      </c>
      <c r="M19" s="14">
        <f t="shared" si="2"/>
        <v>13554.766</v>
      </c>
      <c r="N19" s="14">
        <f t="shared" si="3"/>
        <v>0</v>
      </c>
      <c r="O19" s="14">
        <f t="shared" si="4"/>
        <v>0</v>
      </c>
      <c r="P19" s="15">
        <f t="shared" si="5"/>
        <v>13554.766</v>
      </c>
      <c r="Q19" s="3"/>
      <c r="R19" s="3"/>
    </row>
    <row r="20" spans="1:18">
      <c r="A20" s="10">
        <v>10.75</v>
      </c>
      <c r="B20" s="35"/>
      <c r="C20" s="35">
        <v>58</v>
      </c>
      <c r="D20" s="35"/>
      <c r="E20" s="35"/>
      <c r="F20" s="12">
        <f t="shared" si="0"/>
        <v>58</v>
      </c>
      <c r="G20" s="1"/>
      <c r="H20" s="13">
        <v>10.75</v>
      </c>
      <c r="I20">
        <v>10998430</v>
      </c>
      <c r="J20" s="4"/>
      <c r="K20" s="13">
        <v>10.75</v>
      </c>
      <c r="L20" s="14">
        <f t="shared" si="1"/>
        <v>0</v>
      </c>
      <c r="M20" s="14">
        <f t="shared" si="2"/>
        <v>10998.43</v>
      </c>
      <c r="N20" s="14">
        <f t="shared" si="3"/>
        <v>0</v>
      </c>
      <c r="O20" s="14">
        <f t="shared" si="4"/>
        <v>0</v>
      </c>
      <c r="P20" s="15">
        <f t="shared" si="5"/>
        <v>10998.43</v>
      </c>
      <c r="Q20" s="3"/>
      <c r="R20" s="3"/>
    </row>
    <row r="21" spans="1:18">
      <c r="A21" s="13">
        <v>11.25</v>
      </c>
      <c r="B21" s="35"/>
      <c r="C21" s="35">
        <v>61</v>
      </c>
      <c r="D21" s="35"/>
      <c r="E21" s="35"/>
      <c r="F21" s="12">
        <f t="shared" si="0"/>
        <v>61</v>
      </c>
      <c r="G21" s="1"/>
      <c r="H21" s="13">
        <v>11.25</v>
      </c>
      <c r="I21">
        <v>16326457</v>
      </c>
      <c r="J21" s="4"/>
      <c r="K21" s="13">
        <v>11.25</v>
      </c>
      <c r="L21" s="14">
        <f t="shared" si="1"/>
        <v>0</v>
      </c>
      <c r="M21" s="14">
        <f t="shared" si="2"/>
        <v>16326.457</v>
      </c>
      <c r="N21" s="14">
        <f t="shared" si="3"/>
        <v>0</v>
      </c>
      <c r="O21" s="14">
        <f t="shared" si="4"/>
        <v>0</v>
      </c>
      <c r="P21" s="15">
        <f t="shared" si="5"/>
        <v>16326.457</v>
      </c>
      <c r="Q21" s="3"/>
      <c r="R21" s="3"/>
    </row>
    <row r="22" spans="1:18">
      <c r="A22" s="10">
        <v>11.75</v>
      </c>
      <c r="B22" s="35"/>
      <c r="C22" s="35">
        <v>35</v>
      </c>
      <c r="D22" s="35"/>
      <c r="E22" s="35"/>
      <c r="F22" s="12">
        <f t="shared" si="0"/>
        <v>35</v>
      </c>
      <c r="G22" s="4"/>
      <c r="H22" s="13">
        <v>11.75</v>
      </c>
      <c r="I22">
        <v>10974570</v>
      </c>
      <c r="J22" s="4"/>
      <c r="K22" s="13">
        <v>11.75</v>
      </c>
      <c r="L22" s="14">
        <f t="shared" si="1"/>
        <v>0</v>
      </c>
      <c r="M22" s="14">
        <f t="shared" si="2"/>
        <v>10974.57</v>
      </c>
      <c r="N22" s="14">
        <f t="shared" si="3"/>
        <v>0</v>
      </c>
      <c r="O22" s="14">
        <f t="shared" si="4"/>
        <v>0</v>
      </c>
      <c r="P22" s="15">
        <f t="shared" si="5"/>
        <v>10974.57</v>
      </c>
      <c r="Q22" s="3"/>
      <c r="R22" s="3"/>
    </row>
    <row r="23" spans="1:18">
      <c r="A23" s="13">
        <v>12.25</v>
      </c>
      <c r="B23" s="35"/>
      <c r="C23" s="35">
        <v>16</v>
      </c>
      <c r="D23" s="35"/>
      <c r="E23" s="35"/>
      <c r="F23" s="12">
        <f t="shared" si="0"/>
        <v>16</v>
      </c>
      <c r="G23" s="4"/>
      <c r="H23" s="13">
        <v>12.25</v>
      </c>
      <c r="I23">
        <v>13469362</v>
      </c>
      <c r="J23" s="4"/>
      <c r="K23" s="13">
        <v>12.25</v>
      </c>
      <c r="L23" s="14">
        <f t="shared" si="1"/>
        <v>0</v>
      </c>
      <c r="M23" s="14">
        <f t="shared" si="2"/>
        <v>13469.361999999999</v>
      </c>
      <c r="N23" s="14">
        <f t="shared" si="3"/>
        <v>0</v>
      </c>
      <c r="O23" s="14">
        <f t="shared" si="4"/>
        <v>0</v>
      </c>
      <c r="P23" s="15">
        <f t="shared" si="5"/>
        <v>13469.361999999999</v>
      </c>
      <c r="Q23" s="3"/>
      <c r="R23" s="3"/>
    </row>
    <row r="24" spans="1:18">
      <c r="A24" s="10">
        <v>12.75</v>
      </c>
      <c r="B24" s="35"/>
      <c r="C24" s="35">
        <v>9</v>
      </c>
      <c r="D24" s="35"/>
      <c r="E24" s="35"/>
      <c r="F24" s="12">
        <f t="shared" si="0"/>
        <v>9</v>
      </c>
      <c r="G24" s="4"/>
      <c r="H24" s="13">
        <v>12.75</v>
      </c>
      <c r="I24">
        <v>7770652</v>
      </c>
      <c r="J24" s="4"/>
      <c r="K24" s="13">
        <v>12.75</v>
      </c>
      <c r="L24" s="14">
        <f t="shared" si="1"/>
        <v>0</v>
      </c>
      <c r="M24" s="14">
        <f t="shared" si="2"/>
        <v>7770.652</v>
      </c>
      <c r="N24" s="14">
        <f t="shared" si="3"/>
        <v>0</v>
      </c>
      <c r="O24" s="14">
        <f t="shared" si="4"/>
        <v>0</v>
      </c>
      <c r="P24" s="15">
        <f t="shared" si="5"/>
        <v>7770.652</v>
      </c>
      <c r="Q24" s="3"/>
      <c r="R24" s="3"/>
    </row>
    <row r="25" spans="1:18">
      <c r="A25" s="13">
        <v>13.25</v>
      </c>
      <c r="B25" s="35"/>
      <c r="C25" s="49">
        <v>1</v>
      </c>
      <c r="D25" s="35"/>
      <c r="E25" s="35"/>
      <c r="F25" s="12">
        <f t="shared" si="0"/>
        <v>1</v>
      </c>
      <c r="G25" s="4"/>
      <c r="H25" s="13">
        <v>13.25</v>
      </c>
      <c r="I25">
        <v>6136587</v>
      </c>
      <c r="J25" s="4"/>
      <c r="K25" s="13">
        <v>13.25</v>
      </c>
      <c r="L25" s="14">
        <f t="shared" si="1"/>
        <v>0</v>
      </c>
      <c r="M25" s="14">
        <f t="shared" si="2"/>
        <v>6136.5870000000004</v>
      </c>
      <c r="N25" s="14">
        <f t="shared" si="3"/>
        <v>0</v>
      </c>
      <c r="O25" s="14">
        <f t="shared" si="4"/>
        <v>0</v>
      </c>
      <c r="P25" s="15">
        <f t="shared" si="5"/>
        <v>6136.5870000000004</v>
      </c>
      <c r="Q25" s="3"/>
      <c r="R25" s="3"/>
    </row>
    <row r="26" spans="1:18">
      <c r="A26" s="10">
        <v>13.75</v>
      </c>
      <c r="B26" s="35"/>
      <c r="C26" s="35">
        <v>1</v>
      </c>
      <c r="D26" s="35"/>
      <c r="E26" s="35"/>
      <c r="F26" s="12">
        <f t="shared" si="0"/>
        <v>1</v>
      </c>
      <c r="G26" s="4"/>
      <c r="H26" s="13">
        <v>13.75</v>
      </c>
      <c r="I26">
        <v>1584302</v>
      </c>
      <c r="J26" s="4"/>
      <c r="K26" s="13">
        <v>13.75</v>
      </c>
      <c r="L26" s="14">
        <f t="shared" si="1"/>
        <v>0</v>
      </c>
      <c r="M26" s="14">
        <f t="shared" si="2"/>
        <v>1584.3019999999999</v>
      </c>
      <c r="N26" s="14">
        <f t="shared" si="3"/>
        <v>0</v>
      </c>
      <c r="O26" s="14">
        <f t="shared" si="4"/>
        <v>0</v>
      </c>
      <c r="P26" s="15">
        <f t="shared" si="5"/>
        <v>1584.3019999999999</v>
      </c>
      <c r="Q26" s="3"/>
      <c r="R26" s="3"/>
    </row>
    <row r="27" spans="1:18">
      <c r="A27" s="13">
        <v>14.25</v>
      </c>
      <c r="B27" s="35"/>
      <c r="C27" s="49">
        <v>3</v>
      </c>
      <c r="D27" s="49">
        <v>1</v>
      </c>
      <c r="E27" s="35"/>
      <c r="F27" s="12">
        <f t="shared" si="0"/>
        <v>4</v>
      </c>
      <c r="G27" s="4"/>
      <c r="H27" s="13">
        <v>14.25</v>
      </c>
      <c r="I27">
        <v>8205617</v>
      </c>
      <c r="J27" s="4"/>
      <c r="K27" s="13">
        <v>14.25</v>
      </c>
      <c r="L27" s="14">
        <f t="shared" si="1"/>
        <v>0</v>
      </c>
      <c r="M27" s="14">
        <f t="shared" si="2"/>
        <v>6154.2127499999997</v>
      </c>
      <c r="N27" s="14">
        <f t="shared" si="3"/>
        <v>2051.40425</v>
      </c>
      <c r="O27" s="14">
        <f t="shared" si="4"/>
        <v>0</v>
      </c>
      <c r="P27" s="15">
        <f t="shared" si="5"/>
        <v>8205.6170000000002</v>
      </c>
      <c r="Q27" s="3"/>
      <c r="R27" s="3"/>
    </row>
    <row r="28" spans="1:18">
      <c r="A28" s="10">
        <v>14.75</v>
      </c>
      <c r="B28" s="35"/>
      <c r="C28" s="49">
        <v>3</v>
      </c>
      <c r="D28" s="49">
        <v>1</v>
      </c>
      <c r="E28" s="35"/>
      <c r="F28" s="12">
        <f t="shared" si="0"/>
        <v>4</v>
      </c>
      <c r="G28" s="1"/>
      <c r="H28" s="13">
        <v>14.75</v>
      </c>
      <c r="I28">
        <v>4523935</v>
      </c>
      <c r="J28" s="4"/>
      <c r="K28" s="13">
        <v>14.75</v>
      </c>
      <c r="L28" s="14">
        <f t="shared" si="1"/>
        <v>0</v>
      </c>
      <c r="M28" s="14">
        <f t="shared" si="2"/>
        <v>3392.9512500000001</v>
      </c>
      <c r="N28" s="14">
        <f t="shared" si="3"/>
        <v>1130.9837500000001</v>
      </c>
      <c r="O28" s="14">
        <f t="shared" si="4"/>
        <v>0</v>
      </c>
      <c r="P28" s="15">
        <f t="shared" si="5"/>
        <v>4523.9350000000004</v>
      </c>
      <c r="Q28" s="3"/>
      <c r="R28" s="3"/>
    </row>
    <row r="29" spans="1:18">
      <c r="A29" s="13">
        <v>15.25</v>
      </c>
      <c r="B29" s="35"/>
      <c r="C29" s="49">
        <v>3</v>
      </c>
      <c r="D29" s="49">
        <v>1</v>
      </c>
      <c r="E29" s="35"/>
      <c r="F29" s="12">
        <f t="shared" si="0"/>
        <v>4</v>
      </c>
      <c r="G29" s="1"/>
      <c r="H29" s="13">
        <v>15.25</v>
      </c>
      <c r="I29">
        <v>5349632</v>
      </c>
      <c r="J29" s="4"/>
      <c r="K29" s="13">
        <v>15.25</v>
      </c>
      <c r="L29" s="14">
        <f t="shared" si="1"/>
        <v>0</v>
      </c>
      <c r="M29" s="14">
        <f t="shared" si="2"/>
        <v>4012.2240000000002</v>
      </c>
      <c r="N29" s="14">
        <f t="shared" si="3"/>
        <v>1337.4079999999999</v>
      </c>
      <c r="O29" s="14">
        <f t="shared" si="4"/>
        <v>0</v>
      </c>
      <c r="P29" s="15">
        <f t="shared" si="5"/>
        <v>5349.6319999999996</v>
      </c>
      <c r="Q29" s="3"/>
      <c r="R29" s="3"/>
    </row>
    <row r="30" spans="1:18">
      <c r="A30" s="10">
        <v>15.75</v>
      </c>
      <c r="B30" s="35"/>
      <c r="C30" s="49">
        <v>3</v>
      </c>
      <c r="D30" s="49">
        <v>2</v>
      </c>
      <c r="E30" s="35"/>
      <c r="F30" s="12">
        <f t="shared" si="0"/>
        <v>5</v>
      </c>
      <c r="G30" s="1"/>
      <c r="H30" s="13">
        <v>15.75</v>
      </c>
      <c r="I30">
        <v>430034</v>
      </c>
      <c r="J30" s="4"/>
      <c r="K30" s="13">
        <v>15.75</v>
      </c>
      <c r="L30" s="14">
        <f t="shared" si="1"/>
        <v>0</v>
      </c>
      <c r="M30" s="14">
        <f t="shared" si="2"/>
        <v>258.0204</v>
      </c>
      <c r="N30" s="14">
        <f t="shared" si="3"/>
        <v>172.0136</v>
      </c>
      <c r="O30" s="14">
        <f t="shared" si="4"/>
        <v>0</v>
      </c>
      <c r="P30" s="15">
        <f t="shared" si="5"/>
        <v>430.03399999999999</v>
      </c>
      <c r="Q30" s="3"/>
      <c r="R30" s="3"/>
    </row>
    <row r="31" spans="1:18">
      <c r="A31" s="13">
        <v>16.25</v>
      </c>
      <c r="B31" s="35"/>
      <c r="C31" s="49">
        <v>2</v>
      </c>
      <c r="D31" s="49">
        <v>3</v>
      </c>
      <c r="E31" s="35"/>
      <c r="F31" s="12">
        <f t="shared" si="0"/>
        <v>5</v>
      </c>
      <c r="G31" s="1"/>
      <c r="H31" s="13">
        <v>16.25</v>
      </c>
      <c r="I31">
        <v>3609005</v>
      </c>
      <c r="J31" s="4"/>
      <c r="K31" s="13">
        <v>16.25</v>
      </c>
      <c r="L31" s="14">
        <f t="shared" si="1"/>
        <v>0</v>
      </c>
      <c r="M31" s="14">
        <f t="shared" si="2"/>
        <v>1443.6020000000001</v>
      </c>
      <c r="N31" s="14">
        <f t="shared" si="3"/>
        <v>2165.4029999999998</v>
      </c>
      <c r="O31" s="14">
        <f t="shared" si="4"/>
        <v>0</v>
      </c>
      <c r="P31" s="15">
        <f t="shared" si="5"/>
        <v>3609.0050000000001</v>
      </c>
      <c r="Q31" s="3"/>
      <c r="R31" s="3"/>
    </row>
    <row r="32" spans="1:18">
      <c r="A32" s="10">
        <v>16.75</v>
      </c>
      <c r="B32" s="35"/>
      <c r="C32" s="49">
        <v>1</v>
      </c>
      <c r="D32" s="49">
        <v>3</v>
      </c>
      <c r="E32" s="35"/>
      <c r="F32" s="12">
        <f t="shared" si="0"/>
        <v>4</v>
      </c>
      <c r="G32" s="1"/>
      <c r="H32" s="13">
        <v>16.75</v>
      </c>
      <c r="I32">
        <v>4690</v>
      </c>
      <c r="J32" s="17"/>
      <c r="K32" s="13">
        <v>16.75</v>
      </c>
      <c r="L32" s="14">
        <f t="shared" si="1"/>
        <v>0</v>
      </c>
      <c r="M32" s="14">
        <f t="shared" si="2"/>
        <v>1.1725000000000001</v>
      </c>
      <c r="N32" s="14">
        <f t="shared" si="3"/>
        <v>3.5175000000000001</v>
      </c>
      <c r="O32" s="14">
        <f t="shared" si="4"/>
        <v>0</v>
      </c>
      <c r="P32" s="15">
        <f t="shared" si="5"/>
        <v>4.6900000000000004</v>
      </c>
      <c r="Q32" s="3"/>
      <c r="R32" s="3"/>
    </row>
    <row r="33" spans="1:18">
      <c r="A33" s="13">
        <v>17.25</v>
      </c>
      <c r="B33" s="35"/>
      <c r="C33" s="50"/>
      <c r="D33" s="49">
        <v>1</v>
      </c>
      <c r="E33" s="35"/>
      <c r="F33" s="12">
        <f t="shared" si="0"/>
        <v>1</v>
      </c>
      <c r="G33" s="1"/>
      <c r="H33" s="13">
        <v>17.25</v>
      </c>
      <c r="I33">
        <v>645050</v>
      </c>
      <c r="J33" s="17"/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645.04999999999995</v>
      </c>
      <c r="O33" s="14">
        <f t="shared" si="4"/>
        <v>0</v>
      </c>
      <c r="P33" s="15">
        <f t="shared" si="5"/>
        <v>645.04999999999995</v>
      </c>
      <c r="Q33" s="3"/>
      <c r="R33" s="3"/>
    </row>
    <row r="34" spans="1:18">
      <c r="A34" s="10">
        <v>17.75</v>
      </c>
      <c r="B34" s="35"/>
      <c r="C34" s="35"/>
      <c r="D34" s="35"/>
      <c r="E34" s="35"/>
      <c r="F34" s="12">
        <f t="shared" si="0"/>
        <v>0</v>
      </c>
      <c r="G34" s="1"/>
      <c r="H34" s="13">
        <v>17.75</v>
      </c>
      <c r="I34">
        <v>0</v>
      </c>
      <c r="J34" s="17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0</v>
      </c>
      <c r="O34" s="14">
        <f t="shared" si="4"/>
        <v>0</v>
      </c>
      <c r="P34" s="15">
        <f t="shared" si="5"/>
        <v>0</v>
      </c>
      <c r="Q34" s="3"/>
      <c r="R34" s="3"/>
    </row>
    <row r="35" spans="1:18">
      <c r="A35" s="13">
        <v>18.25</v>
      </c>
      <c r="B35" s="35"/>
      <c r="C35" s="35"/>
      <c r="D35" s="35"/>
      <c r="E35" s="35"/>
      <c r="F35" s="12">
        <f t="shared" si="0"/>
        <v>0</v>
      </c>
      <c r="G35" s="1"/>
      <c r="H35" s="13">
        <v>18.25</v>
      </c>
      <c r="I35">
        <v>0</v>
      </c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35"/>
      <c r="C36" s="35"/>
      <c r="D36" s="35"/>
      <c r="E36" s="35"/>
      <c r="F36" s="12">
        <f t="shared" si="0"/>
        <v>0</v>
      </c>
      <c r="G36" s="1"/>
      <c r="H36" s="13">
        <v>18.75</v>
      </c>
      <c r="I36">
        <v>0</v>
      </c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35"/>
      <c r="C37" s="35"/>
      <c r="D37" s="35"/>
      <c r="E37" s="35"/>
      <c r="F37" s="12">
        <f t="shared" si="0"/>
        <v>0</v>
      </c>
      <c r="G37" s="1"/>
      <c r="H37" s="13">
        <v>19.25</v>
      </c>
      <c r="I37">
        <v>0</v>
      </c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13">
        <v>19.75</v>
      </c>
      <c r="B38" s="35"/>
      <c r="C38" s="35"/>
      <c r="D38" s="35"/>
      <c r="E38" s="35"/>
      <c r="F38" s="12">
        <f t="shared" si="0"/>
        <v>0</v>
      </c>
      <c r="G38" s="1"/>
      <c r="H38" s="13">
        <v>19.75</v>
      </c>
      <c r="I38">
        <v>0</v>
      </c>
      <c r="J38" s="1"/>
      <c r="K38" s="13">
        <v>19.75</v>
      </c>
      <c r="L38" s="14">
        <f t="shared" ref="L38:O39" si="6">IF($F38&gt;0,($I38/1000)*(B38/$F38),0)</f>
        <v>0</v>
      </c>
      <c r="M38" s="14">
        <f t="shared" si="6"/>
        <v>0</v>
      </c>
      <c r="N38" s="14">
        <f t="shared" si="6"/>
        <v>0</v>
      </c>
      <c r="O38" s="14">
        <f t="shared" si="6"/>
        <v>0</v>
      </c>
      <c r="P38" s="15">
        <f t="shared" si="5"/>
        <v>0</v>
      </c>
      <c r="Q38" s="3"/>
      <c r="R38" s="3"/>
    </row>
    <row r="39" spans="1:18">
      <c r="A39" s="10">
        <v>20.25</v>
      </c>
      <c r="B39" s="35"/>
      <c r="C39" s="35"/>
      <c r="D39" s="49">
        <v>1</v>
      </c>
      <c r="E39" s="35"/>
      <c r="F39" s="12">
        <f t="shared" si="0"/>
        <v>1</v>
      </c>
      <c r="G39" s="1"/>
      <c r="H39" s="13">
        <v>20.25</v>
      </c>
      <c r="I39">
        <v>2348</v>
      </c>
      <c r="J39" s="1"/>
      <c r="K39" s="13">
        <v>20.25</v>
      </c>
      <c r="L39" s="14">
        <f t="shared" si="6"/>
        <v>0</v>
      </c>
      <c r="M39" s="14">
        <f t="shared" si="6"/>
        <v>0</v>
      </c>
      <c r="N39" s="14">
        <f t="shared" si="6"/>
        <v>2.3479999999999999</v>
      </c>
      <c r="O39" s="14">
        <f t="shared" si="6"/>
        <v>0</v>
      </c>
      <c r="P39" s="15">
        <f t="shared" si="5"/>
        <v>2.3479999999999999</v>
      </c>
      <c r="Q39" s="3"/>
      <c r="R39" s="3"/>
    </row>
    <row r="40" spans="1:18">
      <c r="A40" s="18" t="s">
        <v>7</v>
      </c>
      <c r="B40" s="19">
        <f>SUM(B6:B39)</f>
        <v>0</v>
      </c>
      <c r="C40" s="19">
        <f>SUM(C6:C39)</f>
        <v>318</v>
      </c>
      <c r="D40" s="19">
        <f>SUM(D6:D39)</f>
        <v>13</v>
      </c>
      <c r="E40" s="19">
        <f>SUM(E6:E39)</f>
        <v>0</v>
      </c>
      <c r="F40" s="19">
        <f>SUM(F6:F39)</f>
        <v>331</v>
      </c>
      <c r="G40" s="21"/>
      <c r="H40" s="18" t="s">
        <v>7</v>
      </c>
      <c r="I40" s="4">
        <f>SUM(I6:I39)</f>
        <v>124467967</v>
      </c>
      <c r="J40" s="1"/>
      <c r="K40" s="18" t="s">
        <v>7</v>
      </c>
      <c r="L40" s="19">
        <f>SUM(L6:L39)</f>
        <v>0</v>
      </c>
      <c r="M40" s="19">
        <f>SUM(M6:M39)</f>
        <v>116959.8389</v>
      </c>
      <c r="N40" s="19">
        <f>SUM(N6:N39)</f>
        <v>7508.1280999999999</v>
      </c>
      <c r="O40" s="19">
        <f>SUM(O6:O39)</f>
        <v>0</v>
      </c>
      <c r="P40" s="19">
        <f>SUM(P6:P39)</f>
        <v>124467.967</v>
      </c>
      <c r="Q40" s="23"/>
      <c r="R40" s="3"/>
    </row>
    <row r="41" spans="1:18">
      <c r="A41" s="1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</row>
    <row r="42" spans="1:18">
      <c r="A42" s="1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"/>
      <c r="Q42" s="3"/>
      <c r="R42" s="3"/>
    </row>
    <row r="43" spans="1:18">
      <c r="A43" s="24"/>
      <c r="B43" s="1"/>
      <c r="C43" s="1"/>
      <c r="D43" s="1"/>
      <c r="E43" s="1"/>
      <c r="F43" s="24"/>
      <c r="G43" s="1"/>
      <c r="H43" s="1"/>
      <c r="I43" s="1"/>
      <c r="J43" s="24"/>
      <c r="K43" s="1"/>
      <c r="L43" s="1"/>
      <c r="M43" s="1"/>
      <c r="N43" s="24"/>
      <c r="O43" s="1"/>
      <c r="P43" s="3"/>
      <c r="Q43" s="3"/>
      <c r="R43" s="3"/>
    </row>
    <row r="44" spans="1:18">
      <c r="A44" s="1"/>
      <c r="B44" s="45" t="s">
        <v>9</v>
      </c>
      <c r="C44" s="45"/>
      <c r="D44" s="45"/>
      <c r="E44" s="1"/>
      <c r="F44" s="1"/>
      <c r="G44" s="25"/>
      <c r="H44" s="1"/>
      <c r="I44" s="45" t="s">
        <v>10</v>
      </c>
      <c r="J44" s="45"/>
      <c r="K44" s="45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L45" s="1"/>
      <c r="M45" s="1"/>
      <c r="N45" s="1"/>
      <c r="O45" s="1"/>
      <c r="P45" s="3"/>
      <c r="Q45" s="3"/>
      <c r="R45" s="3"/>
    </row>
    <row r="46" spans="1:18">
      <c r="A46" s="1"/>
      <c r="B46" s="1"/>
      <c r="C46" s="1"/>
      <c r="D46" s="1"/>
      <c r="E46" s="1"/>
      <c r="F46" s="1"/>
      <c r="G46" s="1"/>
      <c r="H46" s="26" t="s">
        <v>11</v>
      </c>
      <c r="I46" s="36">
        <v>3.2912000000000002E-3</v>
      </c>
      <c r="J46" s="26" t="s">
        <v>12</v>
      </c>
      <c r="K46">
        <v>3.2726214693220101</v>
      </c>
      <c r="L46" s="1"/>
      <c r="M46" s="1"/>
      <c r="N46" s="14"/>
      <c r="O46" s="1"/>
      <c r="P46" s="3"/>
      <c r="Q46" s="3"/>
      <c r="R46" s="3"/>
    </row>
    <row r="47" spans="1:18">
      <c r="A47" s="5" t="s">
        <v>3</v>
      </c>
      <c r="B47" s="1"/>
      <c r="C47" s="1"/>
      <c r="D47" s="1"/>
      <c r="E47" s="1"/>
      <c r="F47" s="1"/>
      <c r="G47" s="1"/>
      <c r="H47" s="5" t="s">
        <v>3</v>
      </c>
      <c r="I47" s="1"/>
      <c r="J47" s="1"/>
      <c r="K47" s="1"/>
      <c r="L47" s="1"/>
      <c r="M47" s="1"/>
      <c r="N47" s="3"/>
      <c r="O47" s="3"/>
      <c r="P47" s="3"/>
    </row>
    <row r="48" spans="1:18">
      <c r="A48" s="5" t="s">
        <v>6</v>
      </c>
      <c r="B48" s="6">
        <v>0</v>
      </c>
      <c r="C48" s="7">
        <v>1</v>
      </c>
      <c r="D48" s="7">
        <v>2</v>
      </c>
      <c r="E48" s="7">
        <v>3</v>
      </c>
      <c r="F48" s="8" t="s">
        <v>7</v>
      </c>
      <c r="G48" s="1"/>
      <c r="H48" s="5" t="s">
        <v>6</v>
      </c>
      <c r="I48" s="6">
        <v>0</v>
      </c>
      <c r="J48" s="7">
        <v>1</v>
      </c>
      <c r="K48" s="7">
        <v>2</v>
      </c>
      <c r="L48" s="7">
        <v>3</v>
      </c>
      <c r="M48" s="27" t="s">
        <v>7</v>
      </c>
      <c r="N48" s="3"/>
      <c r="O48" s="3"/>
      <c r="P48" s="3"/>
    </row>
    <row r="49" spans="1:16">
      <c r="A49" s="13">
        <v>3.75</v>
      </c>
      <c r="B49" s="14">
        <f t="shared" ref="B49:B82" si="7">L6*($A49)</f>
        <v>0</v>
      </c>
      <c r="C49" s="14">
        <f t="shared" ref="C49:C82" si="8">M6*($A49)</f>
        <v>0</v>
      </c>
      <c r="D49" s="14">
        <f t="shared" ref="D49:D82" si="9">N6*($A49)</f>
        <v>0</v>
      </c>
      <c r="E49" s="14">
        <f t="shared" ref="E49:E82" si="10">O6*($A49)</f>
        <v>0</v>
      </c>
      <c r="F49" s="12">
        <f t="shared" ref="F49:F80" si="11">SUM(B49:E49)</f>
        <v>0</v>
      </c>
      <c r="G49" s="1"/>
      <c r="H49" s="13">
        <f t="shared" ref="H49:H82" si="12">$I$46*((A49)^$K$46)</f>
        <v>0.24885210869910299</v>
      </c>
      <c r="I49" s="14">
        <f t="shared" ref="I49:I82" si="13">L6*$H49</f>
        <v>0</v>
      </c>
      <c r="J49" s="14">
        <f t="shared" ref="J49:J82" si="14">M6*$H49</f>
        <v>0</v>
      </c>
      <c r="K49" s="14">
        <f t="shared" ref="K49:K82" si="15">N6*$H49</f>
        <v>0</v>
      </c>
      <c r="L49" s="14">
        <f t="shared" ref="L49:L82" si="16">O6*$H49</f>
        <v>0</v>
      </c>
      <c r="M49" s="28">
        <f t="shared" ref="M49:M80" si="17">SUM(I49:L49)</f>
        <v>0</v>
      </c>
      <c r="N49" s="3"/>
      <c r="O49" s="3"/>
      <c r="P49" s="3"/>
    </row>
    <row r="50" spans="1:16">
      <c r="A50" s="13">
        <v>4.25</v>
      </c>
      <c r="B50" s="14">
        <f t="shared" si="7"/>
        <v>0</v>
      </c>
      <c r="C50" s="14">
        <f t="shared" si="8"/>
        <v>0</v>
      </c>
      <c r="D50" s="14">
        <f t="shared" si="9"/>
        <v>0</v>
      </c>
      <c r="E50" s="14">
        <f t="shared" si="10"/>
        <v>0</v>
      </c>
      <c r="F50" s="12">
        <f t="shared" si="11"/>
        <v>0</v>
      </c>
      <c r="G50" s="1"/>
      <c r="H50" s="13">
        <f t="shared" si="12"/>
        <v>0.374829167126074</v>
      </c>
      <c r="I50" s="14">
        <f t="shared" si="13"/>
        <v>0</v>
      </c>
      <c r="J50" s="14">
        <f t="shared" si="14"/>
        <v>0</v>
      </c>
      <c r="K50" s="14">
        <f t="shared" si="15"/>
        <v>0</v>
      </c>
      <c r="L50" s="14">
        <f t="shared" si="16"/>
        <v>0</v>
      </c>
      <c r="M50" s="28">
        <f t="shared" si="17"/>
        <v>0</v>
      </c>
      <c r="N50" s="3"/>
      <c r="O50" s="3"/>
      <c r="P50" s="3"/>
    </row>
    <row r="51" spans="1:16">
      <c r="A51" s="13">
        <v>4.75</v>
      </c>
      <c r="B51" s="14">
        <f t="shared" si="7"/>
        <v>0</v>
      </c>
      <c r="C51" s="14">
        <f t="shared" si="8"/>
        <v>0</v>
      </c>
      <c r="D51" s="14">
        <f t="shared" si="9"/>
        <v>0</v>
      </c>
      <c r="E51" s="14">
        <f t="shared" si="10"/>
        <v>0</v>
      </c>
      <c r="F51" s="12">
        <f t="shared" si="11"/>
        <v>0</v>
      </c>
      <c r="G51" s="1"/>
      <c r="H51" s="13">
        <f t="shared" si="12"/>
        <v>0.53940666623691802</v>
      </c>
      <c r="I51" s="14">
        <f t="shared" si="13"/>
        <v>0</v>
      </c>
      <c r="J51" s="14">
        <f t="shared" si="14"/>
        <v>0</v>
      </c>
      <c r="K51" s="14">
        <f t="shared" si="15"/>
        <v>0</v>
      </c>
      <c r="L51" s="14">
        <f t="shared" si="16"/>
        <v>0</v>
      </c>
      <c r="M51" s="28">
        <f t="shared" si="17"/>
        <v>0</v>
      </c>
      <c r="N51" s="3"/>
      <c r="O51" s="3"/>
      <c r="P51" s="3"/>
    </row>
    <row r="52" spans="1:16">
      <c r="A52" s="13">
        <v>5.25</v>
      </c>
      <c r="B52" s="14">
        <f t="shared" si="7"/>
        <v>0</v>
      </c>
      <c r="C52" s="14">
        <f t="shared" si="8"/>
        <v>0</v>
      </c>
      <c r="D52" s="14">
        <f t="shared" si="9"/>
        <v>0</v>
      </c>
      <c r="E52" s="14">
        <f t="shared" si="10"/>
        <v>0</v>
      </c>
      <c r="F52" s="12">
        <f t="shared" si="11"/>
        <v>0</v>
      </c>
      <c r="G52" s="1"/>
      <c r="H52" s="13">
        <f t="shared" si="12"/>
        <v>0.74845048131380998</v>
      </c>
      <c r="I52" s="14">
        <f t="shared" si="13"/>
        <v>0</v>
      </c>
      <c r="J52" s="14">
        <f t="shared" si="14"/>
        <v>0</v>
      </c>
      <c r="K52" s="14">
        <f t="shared" si="15"/>
        <v>0</v>
      </c>
      <c r="L52" s="14">
        <f t="shared" si="16"/>
        <v>0</v>
      </c>
      <c r="M52" s="28">
        <f t="shared" si="17"/>
        <v>0</v>
      </c>
      <c r="N52" s="3"/>
      <c r="O52" s="3"/>
      <c r="P52" s="3"/>
    </row>
    <row r="53" spans="1:16">
      <c r="A53" s="13">
        <v>5.75</v>
      </c>
      <c r="B53" s="14">
        <f t="shared" si="7"/>
        <v>0</v>
      </c>
      <c r="C53" s="14">
        <f t="shared" si="8"/>
        <v>0</v>
      </c>
      <c r="D53" s="14">
        <f t="shared" si="9"/>
        <v>0</v>
      </c>
      <c r="E53" s="14">
        <f t="shared" si="10"/>
        <v>0</v>
      </c>
      <c r="F53" s="12">
        <f t="shared" si="11"/>
        <v>0</v>
      </c>
      <c r="G53" s="1"/>
      <c r="H53" s="13">
        <f t="shared" si="12"/>
        <v>1.00799777259358</v>
      </c>
      <c r="I53" s="14">
        <f t="shared" si="13"/>
        <v>0</v>
      </c>
      <c r="J53" s="14">
        <f t="shared" si="14"/>
        <v>0</v>
      </c>
      <c r="K53" s="14">
        <f t="shared" si="15"/>
        <v>0</v>
      </c>
      <c r="L53" s="14">
        <f t="shared" si="16"/>
        <v>0</v>
      </c>
      <c r="M53" s="28">
        <f t="shared" si="17"/>
        <v>0</v>
      </c>
      <c r="N53" s="3"/>
      <c r="O53" s="3"/>
      <c r="P53" s="3"/>
    </row>
    <row r="54" spans="1:16">
      <c r="A54" s="13">
        <v>6.25</v>
      </c>
      <c r="B54" s="14">
        <f t="shared" si="7"/>
        <v>0</v>
      </c>
      <c r="C54" s="14">
        <f t="shared" si="8"/>
        <v>0</v>
      </c>
      <c r="D54" s="14">
        <f t="shared" si="9"/>
        <v>0</v>
      </c>
      <c r="E54" s="14">
        <f t="shared" si="10"/>
        <v>0</v>
      </c>
      <c r="F54" s="12">
        <f t="shared" si="11"/>
        <v>0</v>
      </c>
      <c r="G54" s="1"/>
      <c r="H54" s="13">
        <f t="shared" si="12"/>
        <v>1.3242448911012901</v>
      </c>
      <c r="I54" s="14">
        <f t="shared" si="13"/>
        <v>0</v>
      </c>
      <c r="J54" s="14">
        <f t="shared" si="14"/>
        <v>0</v>
      </c>
      <c r="K54" s="14">
        <f t="shared" si="15"/>
        <v>0</v>
      </c>
      <c r="L54" s="14">
        <f t="shared" si="16"/>
        <v>0</v>
      </c>
      <c r="M54" s="28">
        <f t="shared" si="17"/>
        <v>0</v>
      </c>
      <c r="N54" s="3"/>
      <c r="O54" s="3"/>
      <c r="P54" s="3"/>
    </row>
    <row r="55" spans="1:16">
      <c r="A55" s="13">
        <v>6.75</v>
      </c>
      <c r="B55" s="14">
        <f t="shared" si="7"/>
        <v>0</v>
      </c>
      <c r="C55" s="14">
        <f t="shared" si="8"/>
        <v>0</v>
      </c>
      <c r="D55" s="14">
        <f t="shared" si="9"/>
        <v>0</v>
      </c>
      <c r="E55" s="14">
        <f t="shared" si="10"/>
        <v>0</v>
      </c>
      <c r="F55" s="12">
        <f t="shared" si="11"/>
        <v>0</v>
      </c>
      <c r="G55" s="1"/>
      <c r="H55" s="13">
        <f t="shared" si="12"/>
        <v>1.7035371382094799</v>
      </c>
      <c r="I55" s="14">
        <f t="shared" si="13"/>
        <v>0</v>
      </c>
      <c r="J55" s="14">
        <f t="shared" si="14"/>
        <v>0</v>
      </c>
      <c r="K55" s="14">
        <f t="shared" si="15"/>
        <v>0</v>
      </c>
      <c r="L55" s="14">
        <f t="shared" si="16"/>
        <v>0</v>
      </c>
      <c r="M55" s="28">
        <f t="shared" si="17"/>
        <v>0</v>
      </c>
      <c r="N55" s="3"/>
      <c r="O55" s="3"/>
      <c r="P55" s="3"/>
    </row>
    <row r="56" spans="1:16">
      <c r="A56" s="13">
        <v>7.25</v>
      </c>
      <c r="B56" s="14">
        <f t="shared" si="7"/>
        <v>0</v>
      </c>
      <c r="C56" s="14">
        <f t="shared" si="8"/>
        <v>36.453000000000003</v>
      </c>
      <c r="D56" s="14">
        <f t="shared" si="9"/>
        <v>0</v>
      </c>
      <c r="E56" s="14">
        <f t="shared" si="10"/>
        <v>0</v>
      </c>
      <c r="F56" s="12">
        <f t="shared" si="11"/>
        <v>36.453000000000003</v>
      </c>
      <c r="G56" s="1"/>
      <c r="H56" s="13">
        <f t="shared" si="12"/>
        <v>2.1523599658883898</v>
      </c>
      <c r="I56" s="14">
        <f t="shared" si="13"/>
        <v>0</v>
      </c>
      <c r="J56" s="14">
        <f t="shared" si="14"/>
        <v>10.822065908486801</v>
      </c>
      <c r="K56" s="14">
        <f t="shared" si="15"/>
        <v>0</v>
      </c>
      <c r="L56" s="14">
        <f t="shared" si="16"/>
        <v>0</v>
      </c>
      <c r="M56" s="28">
        <f t="shared" si="17"/>
        <v>10.822065908486801</v>
      </c>
      <c r="N56" s="3"/>
      <c r="O56" s="3"/>
      <c r="P56" s="3"/>
    </row>
    <row r="57" spans="1:16">
      <c r="A57" s="13">
        <v>7.75</v>
      </c>
      <c r="B57" s="14">
        <f t="shared" si="7"/>
        <v>0</v>
      </c>
      <c r="C57" s="14">
        <f t="shared" si="8"/>
        <v>5601.7</v>
      </c>
      <c r="D57" s="14">
        <f t="shared" si="9"/>
        <v>0</v>
      </c>
      <c r="E57" s="14">
        <f t="shared" si="10"/>
        <v>0</v>
      </c>
      <c r="F57" s="12">
        <f t="shared" si="11"/>
        <v>5601.7</v>
      </c>
      <c r="G57" s="1"/>
      <c r="H57" s="13">
        <f t="shared" si="12"/>
        <v>2.6773313211235101</v>
      </c>
      <c r="I57" s="14">
        <f t="shared" si="13"/>
        <v>0</v>
      </c>
      <c r="J57" s="14">
        <f t="shared" si="14"/>
        <v>1935.17507890807</v>
      </c>
      <c r="K57" s="14">
        <f t="shared" si="15"/>
        <v>0</v>
      </c>
      <c r="L57" s="14">
        <f t="shared" si="16"/>
        <v>0</v>
      </c>
      <c r="M57" s="28">
        <f t="shared" si="17"/>
        <v>1935.17507890807</v>
      </c>
      <c r="N57" s="3"/>
      <c r="O57" s="3"/>
      <c r="P57" s="3"/>
    </row>
    <row r="58" spans="1:16">
      <c r="A58" s="13">
        <v>8.25</v>
      </c>
      <c r="B58" s="14">
        <f t="shared" si="7"/>
        <v>0</v>
      </c>
      <c r="C58" s="14">
        <f t="shared" si="8"/>
        <v>13176.51225</v>
      </c>
      <c r="D58" s="14">
        <f t="shared" si="9"/>
        <v>0</v>
      </c>
      <c r="E58" s="14">
        <f t="shared" si="10"/>
        <v>0</v>
      </c>
      <c r="F58" s="12">
        <f t="shared" si="11"/>
        <v>13176.51225</v>
      </c>
      <c r="G58" s="1"/>
      <c r="H58" s="13">
        <f t="shared" si="12"/>
        <v>3.2851949156689999</v>
      </c>
      <c r="I58" s="14">
        <f t="shared" si="13"/>
        <v>0</v>
      </c>
      <c r="J58" s="14">
        <f t="shared" si="14"/>
        <v>5246.9589151454902</v>
      </c>
      <c r="K58" s="14">
        <f t="shared" si="15"/>
        <v>0</v>
      </c>
      <c r="L58" s="14">
        <f t="shared" si="16"/>
        <v>0</v>
      </c>
      <c r="M58" s="28">
        <f t="shared" si="17"/>
        <v>5246.9589151454902</v>
      </c>
      <c r="N58" s="3"/>
      <c r="O58" s="3"/>
      <c r="P58" s="3"/>
    </row>
    <row r="59" spans="1:16">
      <c r="A59" s="13">
        <v>8.75</v>
      </c>
      <c r="B59" s="14">
        <f t="shared" si="7"/>
        <v>0</v>
      </c>
      <c r="C59" s="14">
        <f t="shared" si="8"/>
        <v>20715.1875</v>
      </c>
      <c r="D59" s="14">
        <f t="shared" si="9"/>
        <v>0</v>
      </c>
      <c r="E59" s="14">
        <f t="shared" si="10"/>
        <v>0</v>
      </c>
      <c r="F59" s="12">
        <f t="shared" si="11"/>
        <v>20715.1875</v>
      </c>
      <c r="G59" s="1"/>
      <c r="H59" s="13">
        <f t="shared" si="12"/>
        <v>3.9828142558379098</v>
      </c>
      <c r="I59" s="14">
        <f t="shared" si="13"/>
        <v>0</v>
      </c>
      <c r="J59" s="14">
        <f t="shared" si="14"/>
        <v>9429.1136099834603</v>
      </c>
      <c r="K59" s="14">
        <f t="shared" si="15"/>
        <v>0</v>
      </c>
      <c r="L59" s="14">
        <f t="shared" si="16"/>
        <v>0</v>
      </c>
      <c r="M59" s="28">
        <f t="shared" si="17"/>
        <v>9429.1136099834603</v>
      </c>
      <c r="N59" s="3"/>
      <c r="O59" s="3"/>
      <c r="P59" s="3"/>
    </row>
    <row r="60" spans="1:16">
      <c r="A60" s="13">
        <v>9.25</v>
      </c>
      <c r="B60" s="14">
        <f t="shared" si="7"/>
        <v>0</v>
      </c>
      <c r="C60" s="14">
        <f t="shared" si="8"/>
        <v>69581.469249999995</v>
      </c>
      <c r="D60" s="14">
        <f t="shared" si="9"/>
        <v>0</v>
      </c>
      <c r="E60" s="14">
        <f t="shared" si="10"/>
        <v>0</v>
      </c>
      <c r="F60" s="12">
        <f t="shared" si="11"/>
        <v>69581.469249999995</v>
      </c>
      <c r="G60" s="1"/>
      <c r="H60" s="13">
        <f t="shared" si="12"/>
        <v>4.7771673049560297</v>
      </c>
      <c r="I60" s="14">
        <f t="shared" si="13"/>
        <v>0</v>
      </c>
      <c r="J60" s="14">
        <f t="shared" si="14"/>
        <v>35935.385938584099</v>
      </c>
      <c r="K60" s="14">
        <f t="shared" si="15"/>
        <v>0</v>
      </c>
      <c r="L60" s="14">
        <f t="shared" si="16"/>
        <v>0</v>
      </c>
      <c r="M60" s="28">
        <f t="shared" si="17"/>
        <v>35935.385938584099</v>
      </c>
      <c r="N60" s="3"/>
      <c r="O60" s="3"/>
      <c r="P60" s="3"/>
    </row>
    <row r="61" spans="1:16">
      <c r="A61" s="13">
        <v>9.75</v>
      </c>
      <c r="B61" s="14">
        <f t="shared" si="7"/>
        <v>0</v>
      </c>
      <c r="C61" s="14">
        <f t="shared" si="8"/>
        <v>84510.835500000001</v>
      </c>
      <c r="D61" s="14">
        <f t="shared" si="9"/>
        <v>0</v>
      </c>
      <c r="E61" s="14">
        <f t="shared" si="10"/>
        <v>0</v>
      </c>
      <c r="F61" s="12">
        <f t="shared" si="11"/>
        <v>84510.835500000001</v>
      </c>
      <c r="G61" s="1"/>
      <c r="H61" s="13">
        <f t="shared" si="12"/>
        <v>5.6753416786233597</v>
      </c>
      <c r="I61" s="14">
        <f t="shared" si="13"/>
        <v>0</v>
      </c>
      <c r="J61" s="14">
        <f t="shared" si="14"/>
        <v>49192.601744454601</v>
      </c>
      <c r="K61" s="14">
        <f t="shared" si="15"/>
        <v>0</v>
      </c>
      <c r="L61" s="14">
        <f t="shared" si="16"/>
        <v>0</v>
      </c>
      <c r="M61" s="28">
        <f t="shared" si="17"/>
        <v>49192.601744454601</v>
      </c>
      <c r="N61" s="3"/>
      <c r="O61" s="3"/>
      <c r="P61" s="3"/>
    </row>
    <row r="62" spans="1:16">
      <c r="A62" s="13">
        <v>10.25</v>
      </c>
      <c r="B62" s="14">
        <f t="shared" si="7"/>
        <v>0</v>
      </c>
      <c r="C62" s="14">
        <f t="shared" si="8"/>
        <v>138936.35149999999</v>
      </c>
      <c r="D62" s="14">
        <f t="shared" si="9"/>
        <v>0</v>
      </c>
      <c r="E62" s="14">
        <f t="shared" si="10"/>
        <v>0</v>
      </c>
      <c r="F62" s="12">
        <f t="shared" si="11"/>
        <v>138936.35149999999</v>
      </c>
      <c r="G62" s="1"/>
      <c r="H62" s="13">
        <f t="shared" si="12"/>
        <v>6.68453029330961</v>
      </c>
      <c r="I62" s="14">
        <f t="shared" si="13"/>
        <v>0</v>
      </c>
      <c r="J62" s="14">
        <f t="shared" si="14"/>
        <v>90607.243945723094</v>
      </c>
      <c r="K62" s="14">
        <f t="shared" si="15"/>
        <v>0</v>
      </c>
      <c r="L62" s="14">
        <f t="shared" si="16"/>
        <v>0</v>
      </c>
      <c r="M62" s="28">
        <f t="shared" si="17"/>
        <v>90607.243945723094</v>
      </c>
      <c r="N62" s="3"/>
      <c r="O62" s="3"/>
      <c r="P62" s="3"/>
    </row>
    <row r="63" spans="1:16">
      <c r="A63" s="13">
        <v>10.75</v>
      </c>
      <c r="B63" s="14">
        <f t="shared" si="7"/>
        <v>0</v>
      </c>
      <c r="C63" s="14">
        <f t="shared" si="8"/>
        <v>118233.1225</v>
      </c>
      <c r="D63" s="14">
        <f t="shared" si="9"/>
        <v>0</v>
      </c>
      <c r="E63" s="14">
        <f t="shared" si="10"/>
        <v>0</v>
      </c>
      <c r="F63" s="12">
        <f t="shared" si="11"/>
        <v>118233.1225</v>
      </c>
      <c r="G63" s="1"/>
      <c r="H63" s="13">
        <f t="shared" si="12"/>
        <v>7.8120274041860602</v>
      </c>
      <c r="I63" s="14">
        <f t="shared" si="13"/>
        <v>0</v>
      </c>
      <c r="J63" s="14">
        <f t="shared" si="14"/>
        <v>85920.036563022106</v>
      </c>
      <c r="K63" s="14">
        <f t="shared" si="15"/>
        <v>0</v>
      </c>
      <c r="L63" s="14">
        <f t="shared" si="16"/>
        <v>0</v>
      </c>
      <c r="M63" s="28">
        <f t="shared" si="17"/>
        <v>85920.036563022106</v>
      </c>
      <c r="N63" s="3"/>
      <c r="O63" s="3"/>
      <c r="P63" s="3"/>
    </row>
    <row r="64" spans="1:16">
      <c r="A64" s="13">
        <v>11.25</v>
      </c>
      <c r="B64" s="14">
        <f t="shared" si="7"/>
        <v>0</v>
      </c>
      <c r="C64" s="14">
        <f t="shared" si="8"/>
        <v>183672.64124999999</v>
      </c>
      <c r="D64" s="14">
        <f t="shared" si="9"/>
        <v>0</v>
      </c>
      <c r="E64" s="14">
        <f t="shared" si="10"/>
        <v>0</v>
      </c>
      <c r="F64" s="12">
        <f t="shared" si="11"/>
        <v>183672.64124999999</v>
      </c>
      <c r="G64" s="1"/>
      <c r="H64" s="13">
        <f t="shared" si="12"/>
        <v>9.0652249798811795</v>
      </c>
      <c r="I64" s="14">
        <f t="shared" si="13"/>
        <v>0</v>
      </c>
      <c r="J64" s="14">
        <f t="shared" si="14"/>
        <v>148003.005829356</v>
      </c>
      <c r="K64" s="14">
        <f t="shared" si="15"/>
        <v>0</v>
      </c>
      <c r="L64" s="14">
        <f t="shared" si="16"/>
        <v>0</v>
      </c>
      <c r="M64" s="28">
        <f t="shared" si="17"/>
        <v>148003.005829356</v>
      </c>
      <c r="N64" s="3"/>
      <c r="O64" s="3"/>
      <c r="P64" s="3"/>
    </row>
    <row r="65" spans="1:16">
      <c r="A65" s="13">
        <v>11.75</v>
      </c>
      <c r="B65" s="14">
        <f t="shared" si="7"/>
        <v>0</v>
      </c>
      <c r="C65" s="14">
        <f t="shared" si="8"/>
        <v>128951.19749999999</v>
      </c>
      <c r="D65" s="14">
        <f t="shared" si="9"/>
        <v>0</v>
      </c>
      <c r="E65" s="14">
        <f t="shared" si="10"/>
        <v>0</v>
      </c>
      <c r="F65" s="12">
        <f t="shared" si="11"/>
        <v>128951.19749999999</v>
      </c>
      <c r="G65" s="1"/>
      <c r="H65" s="13">
        <f t="shared" si="12"/>
        <v>10.451609371012101</v>
      </c>
      <c r="I65" s="14">
        <f t="shared" si="13"/>
        <v>0</v>
      </c>
      <c r="J65" s="14">
        <f t="shared" si="14"/>
        <v>114701.918654828</v>
      </c>
      <c r="K65" s="14">
        <f t="shared" si="15"/>
        <v>0</v>
      </c>
      <c r="L65" s="14">
        <f t="shared" si="16"/>
        <v>0</v>
      </c>
      <c r="M65" s="28">
        <f t="shared" si="17"/>
        <v>114701.918654828</v>
      </c>
      <c r="N65" s="3"/>
      <c r="O65" s="3"/>
      <c r="P65" s="3"/>
    </row>
    <row r="66" spans="1:16">
      <c r="A66" s="13">
        <v>12.25</v>
      </c>
      <c r="B66" s="14">
        <f t="shared" si="7"/>
        <v>0</v>
      </c>
      <c r="C66" s="14">
        <f t="shared" si="8"/>
        <v>164999.6845</v>
      </c>
      <c r="D66" s="14">
        <f t="shared" si="9"/>
        <v>0</v>
      </c>
      <c r="E66" s="14">
        <f t="shared" si="10"/>
        <v>0</v>
      </c>
      <c r="F66" s="12">
        <f t="shared" si="11"/>
        <v>164999.6845</v>
      </c>
      <c r="G66" s="1"/>
      <c r="H66" s="13">
        <f t="shared" si="12"/>
        <v>11.978758236562699</v>
      </c>
      <c r="I66" s="14">
        <f t="shared" si="13"/>
        <v>0</v>
      </c>
      <c r="J66" s="14">
        <f t="shared" si="14"/>
        <v>161346.23099874501</v>
      </c>
      <c r="K66" s="14">
        <f t="shared" si="15"/>
        <v>0</v>
      </c>
      <c r="L66" s="14">
        <f t="shared" si="16"/>
        <v>0</v>
      </c>
      <c r="M66" s="28">
        <f t="shared" si="17"/>
        <v>161346.23099874501</v>
      </c>
      <c r="N66" s="3"/>
      <c r="O66" s="3"/>
      <c r="P66" s="3"/>
    </row>
    <row r="67" spans="1:16">
      <c r="A67" s="13">
        <v>12.75</v>
      </c>
      <c r="B67" s="14">
        <f t="shared" si="7"/>
        <v>0</v>
      </c>
      <c r="C67" s="14">
        <f t="shared" si="8"/>
        <v>99075.812999999995</v>
      </c>
      <c r="D67" s="14">
        <f t="shared" si="9"/>
        <v>0</v>
      </c>
      <c r="E67" s="14">
        <f t="shared" si="10"/>
        <v>0</v>
      </c>
      <c r="F67" s="12">
        <f t="shared" si="11"/>
        <v>99075.812999999995</v>
      </c>
      <c r="G67" s="1"/>
      <c r="H67" s="13">
        <f t="shared" si="12"/>
        <v>13.654337697929201</v>
      </c>
      <c r="I67" s="14">
        <f t="shared" si="13"/>
        <v>0</v>
      </c>
      <c r="J67" s="14">
        <f t="shared" si="14"/>
        <v>106103.106541089</v>
      </c>
      <c r="K67" s="14">
        <f t="shared" si="15"/>
        <v>0</v>
      </c>
      <c r="L67" s="14">
        <f t="shared" si="16"/>
        <v>0</v>
      </c>
      <c r="M67" s="28">
        <f t="shared" si="17"/>
        <v>106103.106541089</v>
      </c>
      <c r="N67" s="3"/>
      <c r="O67" s="3"/>
      <c r="P67" s="3"/>
    </row>
    <row r="68" spans="1:16">
      <c r="A68" s="13">
        <v>13.25</v>
      </c>
      <c r="B68" s="14">
        <f t="shared" si="7"/>
        <v>0</v>
      </c>
      <c r="C68" s="14">
        <f t="shared" si="8"/>
        <v>81309.777749999994</v>
      </c>
      <c r="D68" s="14">
        <f t="shared" si="9"/>
        <v>0</v>
      </c>
      <c r="E68" s="14">
        <f t="shared" si="10"/>
        <v>0</v>
      </c>
      <c r="F68" s="12">
        <f t="shared" si="11"/>
        <v>81309.777749999994</v>
      </c>
      <c r="G68" s="1"/>
      <c r="H68" s="13">
        <f t="shared" si="12"/>
        <v>15.4860996950872</v>
      </c>
      <c r="I68" s="14">
        <f t="shared" si="13"/>
        <v>0</v>
      </c>
      <c r="J68" s="14">
        <f t="shared" si="14"/>
        <v>95031.798069576107</v>
      </c>
      <c r="K68" s="14">
        <f t="shared" si="15"/>
        <v>0</v>
      </c>
      <c r="L68" s="14">
        <f t="shared" si="16"/>
        <v>0</v>
      </c>
      <c r="M68" s="28">
        <f t="shared" si="17"/>
        <v>95031.798069576107</v>
      </c>
      <c r="N68" s="3"/>
      <c r="O68" s="3"/>
      <c r="P68" s="3"/>
    </row>
    <row r="69" spans="1:16">
      <c r="A69" s="13">
        <v>13.75</v>
      </c>
      <c r="B69" s="14">
        <f t="shared" si="7"/>
        <v>0</v>
      </c>
      <c r="C69" s="14">
        <f t="shared" si="8"/>
        <v>21784.1525</v>
      </c>
      <c r="D69" s="14">
        <f t="shared" si="9"/>
        <v>0</v>
      </c>
      <c r="E69" s="14">
        <f t="shared" si="10"/>
        <v>0</v>
      </c>
      <c r="F69" s="12">
        <f t="shared" si="11"/>
        <v>21784.1525</v>
      </c>
      <c r="G69" s="1"/>
      <c r="H69" s="13">
        <f t="shared" si="12"/>
        <v>17.481879523098002</v>
      </c>
      <c r="I69" s="14">
        <f t="shared" si="13"/>
        <v>0</v>
      </c>
      <c r="J69" s="14">
        <f t="shared" si="14"/>
        <v>27696.576692203202</v>
      </c>
      <c r="K69" s="14">
        <f t="shared" si="15"/>
        <v>0</v>
      </c>
      <c r="L69" s="14">
        <f t="shared" si="16"/>
        <v>0</v>
      </c>
      <c r="M69" s="28">
        <f t="shared" si="17"/>
        <v>27696.576692203202</v>
      </c>
      <c r="N69" s="3"/>
      <c r="O69" s="3"/>
      <c r="P69" s="3"/>
    </row>
    <row r="70" spans="1:16">
      <c r="A70" s="13">
        <v>14.25</v>
      </c>
      <c r="B70" s="14">
        <f t="shared" si="7"/>
        <v>0</v>
      </c>
      <c r="C70" s="14">
        <f t="shared" si="8"/>
        <v>87697.531687499999</v>
      </c>
      <c r="D70" s="14">
        <f t="shared" si="9"/>
        <v>29232.5105625</v>
      </c>
      <c r="E70" s="14">
        <f t="shared" si="10"/>
        <v>0</v>
      </c>
      <c r="F70" s="12">
        <f t="shared" si="11"/>
        <v>116930.04225</v>
      </c>
      <c r="G70" s="1"/>
      <c r="H70" s="13">
        <f t="shared" si="12"/>
        <v>19.649593530259502</v>
      </c>
      <c r="I70" s="14">
        <f t="shared" si="13"/>
        <v>0</v>
      </c>
      <c r="J70" s="14">
        <f t="shared" si="14"/>
        <v>120927.779036241</v>
      </c>
      <c r="K70" s="14">
        <f t="shared" si="15"/>
        <v>40309.259678746799</v>
      </c>
      <c r="L70" s="14">
        <f t="shared" si="16"/>
        <v>0</v>
      </c>
      <c r="M70" s="28">
        <f t="shared" si="17"/>
        <v>161237.03871498801</v>
      </c>
      <c r="N70" s="3"/>
      <c r="O70" s="3"/>
      <c r="P70" s="3"/>
    </row>
    <row r="71" spans="1:16">
      <c r="A71" s="13">
        <v>14.75</v>
      </c>
      <c r="B71" s="14">
        <f t="shared" si="7"/>
        <v>0</v>
      </c>
      <c r="C71" s="14">
        <f t="shared" si="8"/>
        <v>50046.0309375</v>
      </c>
      <c r="D71" s="14">
        <f t="shared" si="9"/>
        <v>16682.010312499999</v>
      </c>
      <c r="E71" s="14">
        <f t="shared" si="10"/>
        <v>0</v>
      </c>
      <c r="F71" s="12">
        <f t="shared" si="11"/>
        <v>66728.041249999995</v>
      </c>
      <c r="G71" s="1"/>
      <c r="H71" s="13">
        <f t="shared" si="12"/>
        <v>21.9972369617611</v>
      </c>
      <c r="I71" s="14">
        <f t="shared" si="13"/>
        <v>0</v>
      </c>
      <c r="J71" s="14">
        <f t="shared" si="14"/>
        <v>74635.552645953503</v>
      </c>
      <c r="K71" s="14">
        <f t="shared" si="15"/>
        <v>24878.517548651202</v>
      </c>
      <c r="L71" s="14">
        <f t="shared" si="16"/>
        <v>0</v>
      </c>
      <c r="M71" s="28">
        <f t="shared" si="17"/>
        <v>99514.070194604705</v>
      </c>
      <c r="N71" s="3"/>
      <c r="O71" s="3"/>
      <c r="P71" s="3"/>
    </row>
    <row r="72" spans="1:16">
      <c r="A72" s="13">
        <v>15.25</v>
      </c>
      <c r="B72" s="14">
        <f t="shared" si="7"/>
        <v>0</v>
      </c>
      <c r="C72" s="14">
        <f t="shared" si="8"/>
        <v>61186.415999999997</v>
      </c>
      <c r="D72" s="14">
        <f t="shared" si="9"/>
        <v>20395.472000000002</v>
      </c>
      <c r="E72" s="14">
        <f t="shared" si="10"/>
        <v>0</v>
      </c>
      <c r="F72" s="12">
        <f t="shared" si="11"/>
        <v>81581.888000000006</v>
      </c>
      <c r="G72" s="1"/>
      <c r="H72" s="13">
        <f t="shared" si="12"/>
        <v>24.532881934825099</v>
      </c>
      <c r="I72" s="14">
        <f t="shared" si="13"/>
        <v>0</v>
      </c>
      <c r="J72" s="14">
        <f t="shared" si="14"/>
        <v>98431.417688071699</v>
      </c>
      <c r="K72" s="14">
        <f t="shared" si="15"/>
        <v>32810.4725626906</v>
      </c>
      <c r="L72" s="14">
        <f t="shared" si="16"/>
        <v>0</v>
      </c>
      <c r="M72" s="28">
        <f t="shared" si="17"/>
        <v>131241.89025076199</v>
      </c>
      <c r="N72" s="3"/>
      <c r="O72" s="3"/>
      <c r="P72" s="3"/>
    </row>
    <row r="73" spans="1:16">
      <c r="A73" s="13">
        <v>15.75</v>
      </c>
      <c r="B73" s="14">
        <f t="shared" si="7"/>
        <v>0</v>
      </c>
      <c r="C73" s="14">
        <f t="shared" si="8"/>
        <v>4063.8213000000001</v>
      </c>
      <c r="D73" s="14">
        <f t="shared" si="9"/>
        <v>2709.2141999999999</v>
      </c>
      <c r="E73" s="14">
        <f t="shared" si="10"/>
        <v>0</v>
      </c>
      <c r="F73" s="12">
        <f t="shared" si="11"/>
        <v>6773.0355</v>
      </c>
      <c r="G73" s="1"/>
      <c r="H73" s="13">
        <f t="shared" si="12"/>
        <v>27.264675533105098</v>
      </c>
      <c r="I73" s="14">
        <f t="shared" si="13"/>
        <v>0</v>
      </c>
      <c r="J73" s="14">
        <f t="shared" si="14"/>
        <v>7034.8424869219898</v>
      </c>
      <c r="K73" s="14">
        <f t="shared" si="15"/>
        <v>4689.8949912813296</v>
      </c>
      <c r="L73" s="14">
        <f t="shared" si="16"/>
        <v>0</v>
      </c>
      <c r="M73" s="28">
        <f t="shared" si="17"/>
        <v>11724.7374782033</v>
      </c>
      <c r="N73" s="3"/>
      <c r="O73" s="3"/>
      <c r="P73" s="3"/>
    </row>
    <row r="74" spans="1:16">
      <c r="A74" s="13">
        <v>16.25</v>
      </c>
      <c r="B74" s="14">
        <f t="shared" si="7"/>
        <v>0</v>
      </c>
      <c r="C74" s="14">
        <f t="shared" si="8"/>
        <v>23458.532500000001</v>
      </c>
      <c r="D74" s="14">
        <f t="shared" si="9"/>
        <v>35187.798750000002</v>
      </c>
      <c r="E74" s="14">
        <f t="shared" si="10"/>
        <v>0</v>
      </c>
      <c r="F74" s="12">
        <f t="shared" si="11"/>
        <v>58646.331250000003</v>
      </c>
      <c r="G74" s="1"/>
      <c r="H74" s="13">
        <f t="shared" si="12"/>
        <v>30.200838009608798</v>
      </c>
      <c r="I74" s="14">
        <f t="shared" si="13"/>
        <v>0</v>
      </c>
      <c r="J74" s="14">
        <f t="shared" si="14"/>
        <v>43597.990152347302</v>
      </c>
      <c r="K74" s="14">
        <f t="shared" si="15"/>
        <v>65396.985228520898</v>
      </c>
      <c r="L74" s="14">
        <f t="shared" si="16"/>
        <v>0</v>
      </c>
      <c r="M74" s="28">
        <f t="shared" si="17"/>
        <v>108994.975380868</v>
      </c>
      <c r="N74" s="3"/>
      <c r="O74" s="3"/>
      <c r="P74" s="3"/>
    </row>
    <row r="75" spans="1:16">
      <c r="A75" s="13">
        <v>16.75</v>
      </c>
      <c r="B75" s="14">
        <f t="shared" si="7"/>
        <v>0</v>
      </c>
      <c r="C75" s="14">
        <f t="shared" si="8"/>
        <v>19.639375000000001</v>
      </c>
      <c r="D75" s="14">
        <f t="shared" si="9"/>
        <v>58.918125000000003</v>
      </c>
      <c r="E75" s="14">
        <f t="shared" si="10"/>
        <v>0</v>
      </c>
      <c r="F75" s="12">
        <f t="shared" si="11"/>
        <v>78.557500000000005</v>
      </c>
      <c r="G75" s="1"/>
      <c r="H75" s="13">
        <f t="shared" si="12"/>
        <v>33.3496610886992</v>
      </c>
      <c r="I75" s="14">
        <f t="shared" si="13"/>
        <v>0</v>
      </c>
      <c r="J75" s="14">
        <f t="shared" si="14"/>
        <v>39.102477626499798</v>
      </c>
      <c r="K75" s="14">
        <f t="shared" si="15"/>
        <v>117.307432879499</v>
      </c>
      <c r="L75" s="14">
        <f t="shared" si="16"/>
        <v>0</v>
      </c>
      <c r="M75" s="28">
        <f t="shared" si="17"/>
        <v>156.40991050599899</v>
      </c>
      <c r="N75" s="3"/>
      <c r="O75" s="3"/>
      <c r="P75" s="3"/>
    </row>
    <row r="76" spans="1:16">
      <c r="A76" s="13">
        <v>17.25</v>
      </c>
      <c r="B76" s="14">
        <f t="shared" si="7"/>
        <v>0</v>
      </c>
      <c r="C76" s="14">
        <f t="shared" si="8"/>
        <v>0</v>
      </c>
      <c r="D76" s="14">
        <f t="shared" si="9"/>
        <v>11127.112499999999</v>
      </c>
      <c r="E76" s="14">
        <f t="shared" si="10"/>
        <v>0</v>
      </c>
      <c r="F76" s="12">
        <f t="shared" si="11"/>
        <v>11127.112499999999</v>
      </c>
      <c r="G76" s="1"/>
      <c r="H76" s="13">
        <f t="shared" si="12"/>
        <v>36.719506358809603</v>
      </c>
      <c r="I76" s="14">
        <f t="shared" si="13"/>
        <v>0</v>
      </c>
      <c r="J76" s="14">
        <f t="shared" si="14"/>
        <v>0</v>
      </c>
      <c r="K76" s="14">
        <f t="shared" si="15"/>
        <v>23685.9175767501</v>
      </c>
      <c r="L76" s="14">
        <f t="shared" si="16"/>
        <v>0</v>
      </c>
      <c r="M76" s="28">
        <f t="shared" si="17"/>
        <v>23685.9175767501</v>
      </c>
      <c r="N76" s="3"/>
      <c r="O76" s="3"/>
      <c r="P76" s="3"/>
    </row>
    <row r="77" spans="1:16">
      <c r="A77" s="13">
        <v>17.75</v>
      </c>
      <c r="B77" s="14">
        <f t="shared" si="7"/>
        <v>0</v>
      </c>
      <c r="C77" s="14">
        <f t="shared" si="8"/>
        <v>0</v>
      </c>
      <c r="D77" s="14">
        <f t="shared" si="9"/>
        <v>0</v>
      </c>
      <c r="E77" s="14">
        <f t="shared" si="10"/>
        <v>0</v>
      </c>
      <c r="F77" s="12">
        <f t="shared" si="11"/>
        <v>0</v>
      </c>
      <c r="G77" s="1"/>
      <c r="H77" s="13">
        <f t="shared" si="12"/>
        <v>40.318803748450399</v>
      </c>
      <c r="I77" s="14">
        <f t="shared" si="13"/>
        <v>0</v>
      </c>
      <c r="J77" s="14">
        <f t="shared" si="14"/>
        <v>0</v>
      </c>
      <c r="K77" s="14">
        <f t="shared" si="15"/>
        <v>0</v>
      </c>
      <c r="L77" s="14">
        <f t="shared" si="16"/>
        <v>0</v>
      </c>
      <c r="M77" s="28">
        <f t="shared" si="17"/>
        <v>0</v>
      </c>
      <c r="N77" s="3"/>
      <c r="O77" s="3"/>
      <c r="P77" s="3"/>
    </row>
    <row r="78" spans="1:16">
      <c r="A78" s="13">
        <v>18.25</v>
      </c>
      <c r="B78" s="14">
        <f t="shared" si="7"/>
        <v>0</v>
      </c>
      <c r="C78" s="14">
        <f t="shared" si="8"/>
        <v>0</v>
      </c>
      <c r="D78" s="14">
        <f t="shared" si="9"/>
        <v>0</v>
      </c>
      <c r="E78" s="14">
        <f t="shared" si="10"/>
        <v>0</v>
      </c>
      <c r="F78" s="12">
        <f t="shared" si="11"/>
        <v>0</v>
      </c>
      <c r="G78" s="1"/>
      <c r="H78" s="13">
        <f t="shared" si="12"/>
        <v>44.156050078887198</v>
      </c>
      <c r="I78" s="14">
        <f t="shared" si="13"/>
        <v>0</v>
      </c>
      <c r="J78" s="14">
        <f t="shared" si="14"/>
        <v>0</v>
      </c>
      <c r="K78" s="14">
        <f t="shared" si="15"/>
        <v>0</v>
      </c>
      <c r="L78" s="14">
        <f t="shared" si="16"/>
        <v>0</v>
      </c>
      <c r="M78" s="28">
        <f t="shared" si="17"/>
        <v>0</v>
      </c>
      <c r="N78" s="3"/>
      <c r="O78" s="3"/>
      <c r="P78" s="3"/>
    </row>
    <row r="79" spans="1:16">
      <c r="A79" s="13">
        <v>18.75</v>
      </c>
      <c r="B79" s="14">
        <f t="shared" si="7"/>
        <v>0</v>
      </c>
      <c r="C79" s="14">
        <f t="shared" si="8"/>
        <v>0</v>
      </c>
      <c r="D79" s="14">
        <f t="shared" si="9"/>
        <v>0</v>
      </c>
      <c r="E79" s="14">
        <f t="shared" si="10"/>
        <v>0</v>
      </c>
      <c r="F79" s="12">
        <f t="shared" si="11"/>
        <v>0</v>
      </c>
      <c r="G79" s="1"/>
      <c r="H79" s="13">
        <f t="shared" si="12"/>
        <v>48.239807687571599</v>
      </c>
      <c r="I79" s="14">
        <f t="shared" si="13"/>
        <v>0</v>
      </c>
      <c r="J79" s="14">
        <f t="shared" si="14"/>
        <v>0</v>
      </c>
      <c r="K79" s="14">
        <f t="shared" si="15"/>
        <v>0</v>
      </c>
      <c r="L79" s="14">
        <f t="shared" si="16"/>
        <v>0</v>
      </c>
      <c r="M79" s="28">
        <f t="shared" si="17"/>
        <v>0</v>
      </c>
      <c r="N79" s="3"/>
      <c r="O79" s="3"/>
      <c r="P79" s="3"/>
    </row>
    <row r="80" spans="1:16">
      <c r="A80" s="13">
        <v>19.25</v>
      </c>
      <c r="B80" s="14">
        <f t="shared" si="7"/>
        <v>0</v>
      </c>
      <c r="C80" s="14">
        <f t="shared" si="8"/>
        <v>0</v>
      </c>
      <c r="D80" s="14">
        <f t="shared" si="9"/>
        <v>0</v>
      </c>
      <c r="E80" s="14">
        <f t="shared" si="10"/>
        <v>0</v>
      </c>
      <c r="F80" s="12">
        <f t="shared" si="11"/>
        <v>0</v>
      </c>
      <c r="G80" s="1"/>
      <c r="H80" s="13">
        <f t="shared" si="12"/>
        <v>52.578703117012701</v>
      </c>
      <c r="I80" s="14">
        <f t="shared" si="13"/>
        <v>0</v>
      </c>
      <c r="J80" s="14">
        <f t="shared" si="14"/>
        <v>0</v>
      </c>
      <c r="K80" s="14">
        <f t="shared" si="15"/>
        <v>0</v>
      </c>
      <c r="L80" s="14">
        <f t="shared" si="16"/>
        <v>0</v>
      </c>
      <c r="M80" s="28">
        <f t="shared" si="17"/>
        <v>0</v>
      </c>
      <c r="N80" s="3"/>
      <c r="O80" s="3"/>
      <c r="P80" s="3"/>
    </row>
    <row r="81" spans="1:18">
      <c r="A81" s="13">
        <v>19.75</v>
      </c>
      <c r="B81" s="14">
        <f t="shared" si="7"/>
        <v>0</v>
      </c>
      <c r="C81" s="14">
        <f t="shared" si="8"/>
        <v>0</v>
      </c>
      <c r="D81" s="14">
        <f t="shared" si="9"/>
        <v>0</v>
      </c>
      <c r="E81" s="14">
        <f t="shared" si="10"/>
        <v>0</v>
      </c>
      <c r="F81" s="12">
        <f>SUM(B81:E81)</f>
        <v>0</v>
      </c>
      <c r="G81" s="1"/>
      <c r="H81" s="13">
        <f t="shared" si="12"/>
        <v>57.181425864306398</v>
      </c>
      <c r="I81" s="14">
        <f t="shared" si="13"/>
        <v>0</v>
      </c>
      <c r="J81" s="14">
        <f t="shared" si="14"/>
        <v>0</v>
      </c>
      <c r="K81" s="14">
        <f t="shared" si="15"/>
        <v>0</v>
      </c>
      <c r="L81" s="14">
        <f t="shared" si="16"/>
        <v>0</v>
      </c>
      <c r="M81" s="28">
        <f>SUM(I81:L81)</f>
        <v>0</v>
      </c>
      <c r="N81" s="3"/>
      <c r="O81" s="3"/>
      <c r="P81" s="3"/>
    </row>
    <row r="82" spans="1:18">
      <c r="A82" s="13">
        <v>20.25</v>
      </c>
      <c r="B82" s="14">
        <f t="shared" si="7"/>
        <v>0</v>
      </c>
      <c r="C82" s="14">
        <f t="shared" si="8"/>
        <v>0</v>
      </c>
      <c r="D82" s="14">
        <f t="shared" si="9"/>
        <v>47.546999999999997</v>
      </c>
      <c r="E82" s="14">
        <f t="shared" si="10"/>
        <v>0</v>
      </c>
      <c r="F82" s="12">
        <f>SUM(B82:E82)</f>
        <v>47.546999999999997</v>
      </c>
      <c r="G82" s="1"/>
      <c r="H82" s="13">
        <f t="shared" si="12"/>
        <v>62.056727187008001</v>
      </c>
      <c r="I82" s="14">
        <f t="shared" si="13"/>
        <v>0</v>
      </c>
      <c r="J82" s="14">
        <f t="shared" si="14"/>
        <v>0</v>
      </c>
      <c r="K82" s="14">
        <f t="shared" si="15"/>
        <v>145.70919543509501</v>
      </c>
      <c r="L82" s="14">
        <f t="shared" si="16"/>
        <v>0</v>
      </c>
      <c r="M82" s="28">
        <f>SUM(I82:L82)</f>
        <v>145.70919543509501</v>
      </c>
      <c r="N82" s="3"/>
      <c r="O82" s="3"/>
      <c r="P82" s="3"/>
    </row>
    <row r="83" spans="1:18">
      <c r="A83" s="18" t="s">
        <v>7</v>
      </c>
      <c r="B83" s="19">
        <f>SUM(B49:B82)</f>
        <v>0</v>
      </c>
      <c r="C83" s="19">
        <f>SUM(C49:C82)</f>
        <v>1357056.8698</v>
      </c>
      <c r="D83" s="19">
        <f>SUM(D49:D82)</f>
        <v>115440.58345000001</v>
      </c>
      <c r="E83" s="19">
        <f>SUM(E49:E82)</f>
        <v>0</v>
      </c>
      <c r="F83" s="19">
        <f>SUM(F49:F82)</f>
        <v>1472497.45325</v>
      </c>
      <c r="G83" s="12"/>
      <c r="H83" s="18" t="s">
        <v>7</v>
      </c>
      <c r="I83" s="19">
        <f>SUM(I49:I82)</f>
        <v>0</v>
      </c>
      <c r="J83" s="19">
        <f>SUM(J49:J82)</f>
        <v>1275826.65913469</v>
      </c>
      <c r="K83" s="19">
        <f>SUM(K49:K82)</f>
        <v>192034.06421495599</v>
      </c>
      <c r="L83" s="19">
        <f>SUM(L49:L82)</f>
        <v>0</v>
      </c>
      <c r="M83" s="19">
        <f>SUM(M49:M82)</f>
        <v>1467860.7233496399</v>
      </c>
      <c r="N83" s="3"/>
      <c r="O83" s="3"/>
      <c r="P83" s="3"/>
    </row>
    <row r="84" spans="1:18">
      <c r="A84" s="6" t="s">
        <v>13</v>
      </c>
      <c r="B84" s="20">
        <f>IF(L40&gt;0,B83/L40,0)</f>
        <v>0</v>
      </c>
      <c r="C84" s="20">
        <f>IF(M40&gt;0,C83/M40,0)</f>
        <v>11.6027593964136</v>
      </c>
      <c r="D84" s="20">
        <f>IF(N40&gt;0,D83/N40,0)</f>
        <v>15.375414738861499</v>
      </c>
      <c r="E84" s="20">
        <f>IF(O40&gt;0,E83/O40,0)</f>
        <v>0</v>
      </c>
      <c r="F84" s="20">
        <f>IF(P40&gt;0,F83/P40,0)</f>
        <v>11.830332644944701</v>
      </c>
      <c r="G84" s="12"/>
      <c r="H84" s="6" t="s">
        <v>13</v>
      </c>
      <c r="I84" s="20">
        <f>IF(L40&gt;0,I83/L40,0)</f>
        <v>0</v>
      </c>
      <c r="J84" s="20">
        <f>IF(M40&gt;0,J83/M40,0)</f>
        <v>10.908245694708199</v>
      </c>
      <c r="K84" s="20">
        <f>IF(N40&gt;0,K83/N40,0)</f>
        <v>25.576823098550499</v>
      </c>
      <c r="L84" s="20">
        <f>IF(O40&gt;0,L83/O40,0)</f>
        <v>0</v>
      </c>
      <c r="M84" s="20">
        <f>IF(P40&gt;0,M83/P40,0)</f>
        <v>11.7930802497131</v>
      </c>
      <c r="N84" s="3"/>
      <c r="O84" s="3"/>
      <c r="P84" s="3"/>
    </row>
    <row r="85" spans="1: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 ht="14.1" customHeight="1">
      <c r="A89" s="41" t="s">
        <v>14</v>
      </c>
      <c r="B89" s="41"/>
      <c r="C89" s="41"/>
      <c r="D89" s="41"/>
      <c r="E89" s="41"/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1"/>
      <c r="B90" s="41"/>
      <c r="C90" s="41"/>
      <c r="D90" s="41"/>
      <c r="E90" s="41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29"/>
      <c r="B91" s="2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42" t="s">
        <v>15</v>
      </c>
      <c r="B93" s="43" t="s">
        <v>16</v>
      </c>
      <c r="C93" s="43" t="s">
        <v>17</v>
      </c>
      <c r="D93" s="43" t="s">
        <v>18</v>
      </c>
      <c r="E93" s="43" t="s">
        <v>19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42"/>
      <c r="B94" s="42"/>
      <c r="C94" s="42"/>
      <c r="D94" s="42"/>
      <c r="E94" s="43"/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1"/>
      <c r="B95" s="5"/>
      <c r="C95" s="5"/>
      <c r="D95" s="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0">
        <v>0</v>
      </c>
      <c r="B96" s="31">
        <f>L$40</f>
        <v>0</v>
      </c>
      <c r="C96" s="32">
        <f>$B$84</f>
        <v>0</v>
      </c>
      <c r="D96" s="32">
        <f>$I$84</f>
        <v>0</v>
      </c>
      <c r="E96" s="31">
        <f>B96*D96</f>
        <v>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0">
        <v>1</v>
      </c>
      <c r="B97" s="31">
        <f>M$40</f>
        <v>116959.8389</v>
      </c>
      <c r="C97" s="32">
        <f>$C$84</f>
        <v>11.6</v>
      </c>
      <c r="D97" s="32">
        <f>$J$84</f>
        <v>10.9</v>
      </c>
      <c r="E97" s="31">
        <f>B97*D97</f>
        <v>1274862.24401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>
      <c r="A98" s="30">
        <v>2</v>
      </c>
      <c r="B98" s="31">
        <f>N$40</f>
        <v>7508.1280999999999</v>
      </c>
      <c r="C98" s="32">
        <f>$D$84</f>
        <v>15.4</v>
      </c>
      <c r="D98" s="32">
        <f>$K$84</f>
        <v>25.6</v>
      </c>
      <c r="E98" s="31">
        <f>B98*D98</f>
        <v>192208.07936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  <row r="99" spans="1:18">
      <c r="A99" s="30">
        <v>3</v>
      </c>
      <c r="B99" s="31">
        <f>O$40</f>
        <v>0</v>
      </c>
      <c r="C99" s="32">
        <f>$E$84</f>
        <v>0</v>
      </c>
      <c r="D99" s="32">
        <f>$L$84</f>
        <v>0</v>
      </c>
      <c r="E99" s="31">
        <f>B99*D99</f>
        <v>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3"/>
      <c r="Q99" s="3"/>
      <c r="R99" s="3"/>
    </row>
    <row r="100" spans="1:18">
      <c r="A100" s="30" t="s">
        <v>7</v>
      </c>
      <c r="B100" s="31">
        <f>SUM(B96:B99)</f>
        <v>124467.967</v>
      </c>
      <c r="C100" s="32">
        <f>$F$84</f>
        <v>11.8</v>
      </c>
      <c r="D100" s="32">
        <f>$M$84</f>
        <v>11.8</v>
      </c>
      <c r="E100" s="31">
        <f>SUM(E96:E99)</f>
        <v>1467070.3233700001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"/>
      <c r="Q100" s="3"/>
      <c r="R100" s="3"/>
    </row>
    <row r="101" spans="1:18">
      <c r="A101" s="30" t="s">
        <v>2</v>
      </c>
      <c r="B101" s="33">
        <f>$I$2</f>
        <v>1467409</v>
      </c>
      <c r="C101" s="5"/>
      <c r="D101" s="5"/>
      <c r="E101" s="5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3"/>
      <c r="Q101" s="3"/>
      <c r="R101" s="3"/>
    </row>
    <row r="102" spans="1:18" ht="22.5">
      <c r="A102" s="34" t="s">
        <v>20</v>
      </c>
      <c r="B102" s="31">
        <f>IF(E100&gt;0,$I$2/E100,"")</f>
        <v>1.00023</v>
      </c>
      <c r="C102" s="5"/>
      <c r="D102" s="5"/>
      <c r="E102" s="5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3"/>
      <c r="Q102" s="3"/>
      <c r="R102" s="3"/>
    </row>
  </sheetData>
  <sheetProtection selectLockedCells="1" selectUnlockedCells="1"/>
  <mergeCells count="12">
    <mergeCell ref="A1:F1"/>
    <mergeCell ref="H1:I1"/>
    <mergeCell ref="B4:F4"/>
    <mergeCell ref="L4:P4"/>
    <mergeCell ref="B44:D44"/>
    <mergeCell ref="I44:K44"/>
    <mergeCell ref="A89:E90"/>
    <mergeCell ref="A93:A94"/>
    <mergeCell ref="B93:B94"/>
    <mergeCell ref="C93:C94"/>
    <mergeCell ref="D93:D94"/>
    <mergeCell ref="E93:E9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R102"/>
  <sheetViews>
    <sheetView zoomScale="80" zoomScaleNormal="80" workbookViewId="0">
      <selection activeCell="I11" sqref="I11"/>
    </sheetView>
  </sheetViews>
  <sheetFormatPr baseColWidth="10" defaultColWidth="11.5703125" defaultRowHeight="12.75"/>
  <cols>
    <col min="1" max="1" width="10.140625" customWidth="1"/>
    <col min="2" max="2" width="14.140625" customWidth="1"/>
    <col min="3" max="3" width="11.42578125" customWidth="1"/>
    <col min="4" max="4" width="9.7109375" customWidth="1"/>
    <col min="5" max="5" width="12.140625" customWidth="1"/>
    <col min="6" max="6" width="11.42578125" customWidth="1"/>
    <col min="8" max="8" width="8.5703125" customWidth="1"/>
    <col min="10" max="10" width="11.42578125" customWidth="1"/>
    <col min="11" max="12" width="9.7109375" customWidth="1"/>
    <col min="13" max="13" width="10.5703125" customWidth="1"/>
    <col min="14" max="14" width="8.85546875" customWidth="1"/>
    <col min="15" max="15" width="11.42578125" customWidth="1"/>
    <col min="16" max="16" width="11" customWidth="1"/>
  </cols>
  <sheetData>
    <row r="1" spans="1:18" ht="20.25">
      <c r="A1" s="44" t="s">
        <v>21</v>
      </c>
      <c r="B1" s="44"/>
      <c r="C1" s="44"/>
      <c r="D1" s="44"/>
      <c r="E1" s="44"/>
      <c r="F1" s="44"/>
      <c r="G1" s="1"/>
      <c r="H1" s="45" t="s">
        <v>1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2385656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46" t="s">
        <v>4</v>
      </c>
      <c r="C4" s="46"/>
      <c r="D4" s="46"/>
      <c r="E4" s="46"/>
      <c r="F4" s="46"/>
      <c r="G4" s="1"/>
      <c r="H4" s="5" t="s">
        <v>3</v>
      </c>
      <c r="I4" s="1"/>
      <c r="J4" s="1"/>
      <c r="K4" s="5" t="s">
        <v>3</v>
      </c>
      <c r="L4" s="45" t="s">
        <v>5</v>
      </c>
      <c r="M4" s="45"/>
      <c r="N4" s="45"/>
      <c r="O4" s="45"/>
      <c r="P4" s="45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35"/>
      <c r="C6" s="35"/>
      <c r="D6" s="35"/>
      <c r="F6" s="12">
        <f>SUM(B6:E6)</f>
        <v>0</v>
      </c>
      <c r="G6" s="1"/>
      <c r="H6" s="13">
        <v>3.75</v>
      </c>
      <c r="I6" s="4"/>
      <c r="J6" s="1"/>
      <c r="K6" s="13">
        <v>3.75</v>
      </c>
      <c r="L6" s="14">
        <f t="shared" ref="L6:L37" si="0">IF($F6&gt;0,($I6/1000)*(B6/$F6),0)</f>
        <v>0</v>
      </c>
      <c r="M6" s="14">
        <f t="shared" ref="M6:M37" si="1">IF($F6&gt;0,($I6/1000)*(C6/$F6),0)</f>
        <v>0</v>
      </c>
      <c r="N6" s="14">
        <f t="shared" ref="N6:N37" si="2">IF($F6&gt;0,($I6/1000)*(D6/$F6),0)</f>
        <v>0</v>
      </c>
      <c r="O6" s="14">
        <f t="shared" ref="O6:O37" si="3">IF($F6&gt;0,($I6/1000)*(E6/$F6),0)</f>
        <v>0</v>
      </c>
      <c r="P6" s="15">
        <f t="shared" ref="P6:P37" si="4">SUM(L6:O6)</f>
        <v>0</v>
      </c>
      <c r="Q6" s="3"/>
      <c r="R6" s="3"/>
    </row>
    <row r="7" spans="1:18">
      <c r="A7" s="13">
        <v>4.25</v>
      </c>
      <c r="B7" s="35"/>
      <c r="C7" s="35"/>
      <c r="D7" s="35"/>
      <c r="F7" s="12">
        <f t="shared" ref="F7:F39" si="5">SUM(B7:E7)</f>
        <v>0</v>
      </c>
      <c r="G7" s="1"/>
      <c r="H7" s="13">
        <v>4.25</v>
      </c>
      <c r="I7" s="4"/>
      <c r="J7" s="1"/>
      <c r="K7" s="13">
        <v>4.25</v>
      </c>
      <c r="L7" s="14">
        <f t="shared" si="0"/>
        <v>0</v>
      </c>
      <c r="M7" s="14">
        <f t="shared" si="1"/>
        <v>0</v>
      </c>
      <c r="N7" s="14">
        <f t="shared" si="2"/>
        <v>0</v>
      </c>
      <c r="O7" s="14">
        <f t="shared" si="3"/>
        <v>0</v>
      </c>
      <c r="P7" s="15">
        <f t="shared" si="4"/>
        <v>0</v>
      </c>
      <c r="Q7" s="3"/>
      <c r="R7" s="3"/>
    </row>
    <row r="8" spans="1:18">
      <c r="A8" s="10">
        <v>4.75</v>
      </c>
      <c r="B8" s="35"/>
      <c r="C8" s="35"/>
      <c r="D8" s="35"/>
      <c r="F8" s="12">
        <f t="shared" si="5"/>
        <v>0</v>
      </c>
      <c r="G8" s="1"/>
      <c r="H8" s="13">
        <v>4.75</v>
      </c>
      <c r="I8" s="4"/>
      <c r="J8" s="1"/>
      <c r="K8" s="13">
        <v>4.75</v>
      </c>
      <c r="L8" s="14">
        <f t="shared" si="0"/>
        <v>0</v>
      </c>
      <c r="M8" s="14">
        <f t="shared" si="1"/>
        <v>0</v>
      </c>
      <c r="N8" s="14">
        <f t="shared" si="2"/>
        <v>0</v>
      </c>
      <c r="O8" s="14">
        <f t="shared" si="3"/>
        <v>0</v>
      </c>
      <c r="P8" s="15">
        <f t="shared" si="4"/>
        <v>0</v>
      </c>
      <c r="Q8" s="3"/>
      <c r="R8" s="3"/>
    </row>
    <row r="9" spans="1:18">
      <c r="A9" s="13">
        <v>5.25</v>
      </c>
      <c r="B9" s="35"/>
      <c r="C9" s="35"/>
      <c r="D9" s="35"/>
      <c r="F9" s="12">
        <f t="shared" si="5"/>
        <v>0</v>
      </c>
      <c r="G9" s="16"/>
      <c r="H9" s="13">
        <v>5.25</v>
      </c>
      <c r="I9" s="4"/>
      <c r="J9" s="1"/>
      <c r="K9" s="13">
        <v>5.25</v>
      </c>
      <c r="L9" s="14">
        <f t="shared" si="0"/>
        <v>0</v>
      </c>
      <c r="M9" s="14">
        <f t="shared" si="1"/>
        <v>0</v>
      </c>
      <c r="N9" s="14">
        <f t="shared" si="2"/>
        <v>0</v>
      </c>
      <c r="O9" s="14">
        <f t="shared" si="3"/>
        <v>0</v>
      </c>
      <c r="P9" s="15">
        <f t="shared" si="4"/>
        <v>0</v>
      </c>
      <c r="Q9" s="3"/>
      <c r="R9" s="3"/>
    </row>
    <row r="10" spans="1:18">
      <c r="A10" s="10">
        <v>5.75</v>
      </c>
      <c r="B10" s="35"/>
      <c r="C10" s="35"/>
      <c r="D10" s="35"/>
      <c r="F10" s="12">
        <f t="shared" si="5"/>
        <v>0</v>
      </c>
      <c r="G10" s="1"/>
      <c r="H10" s="13">
        <v>5.75</v>
      </c>
      <c r="I10" s="4"/>
      <c r="J10" s="1"/>
      <c r="K10" s="13">
        <v>5.75</v>
      </c>
      <c r="L10" s="14">
        <f t="shared" si="0"/>
        <v>0</v>
      </c>
      <c r="M10" s="14">
        <f t="shared" si="1"/>
        <v>0</v>
      </c>
      <c r="N10" s="14">
        <f t="shared" si="2"/>
        <v>0</v>
      </c>
      <c r="O10" s="14">
        <f t="shared" si="3"/>
        <v>0</v>
      </c>
      <c r="P10" s="15">
        <f t="shared" si="4"/>
        <v>0</v>
      </c>
      <c r="Q10" s="3"/>
      <c r="R10" s="3"/>
    </row>
    <row r="11" spans="1:18">
      <c r="A11" s="13">
        <v>6.25</v>
      </c>
      <c r="B11" s="35"/>
      <c r="C11" s="49">
        <v>1</v>
      </c>
      <c r="D11" s="35"/>
      <c r="F11" s="12">
        <f t="shared" si="5"/>
        <v>1</v>
      </c>
      <c r="G11" s="1"/>
      <c r="H11" s="13">
        <v>6.25</v>
      </c>
      <c r="J11" s="1"/>
      <c r="K11" s="13">
        <v>6.25</v>
      </c>
      <c r="L11" s="14">
        <f t="shared" si="0"/>
        <v>0</v>
      </c>
      <c r="M11" s="14">
        <f t="shared" si="1"/>
        <v>0</v>
      </c>
      <c r="N11" s="14">
        <f t="shared" si="2"/>
        <v>0</v>
      </c>
      <c r="O11" s="14">
        <f t="shared" si="3"/>
        <v>0</v>
      </c>
      <c r="P11" s="15">
        <f t="shared" si="4"/>
        <v>0</v>
      </c>
      <c r="Q11" s="3"/>
      <c r="R11" s="3"/>
    </row>
    <row r="12" spans="1:18">
      <c r="A12" s="10">
        <v>6.75</v>
      </c>
      <c r="B12" s="35"/>
      <c r="C12" s="49">
        <v>1</v>
      </c>
      <c r="D12" s="35"/>
      <c r="F12" s="12">
        <f t="shared" si="5"/>
        <v>1</v>
      </c>
      <c r="G12" s="1"/>
      <c r="H12" s="13">
        <v>6.75</v>
      </c>
      <c r="I12">
        <v>367</v>
      </c>
      <c r="J12" s="1"/>
      <c r="K12" s="13">
        <v>6.75</v>
      </c>
      <c r="L12" s="14">
        <f t="shared" si="0"/>
        <v>0</v>
      </c>
      <c r="M12" s="14">
        <f t="shared" si="1"/>
        <v>0.36699999999999999</v>
      </c>
      <c r="N12" s="14">
        <f t="shared" si="2"/>
        <v>0</v>
      </c>
      <c r="O12" s="14">
        <f t="shared" si="3"/>
        <v>0</v>
      </c>
      <c r="P12" s="15">
        <f t="shared" si="4"/>
        <v>0.36699999999999999</v>
      </c>
      <c r="Q12" s="3"/>
      <c r="R12" s="3"/>
    </row>
    <row r="13" spans="1:18">
      <c r="A13" s="13">
        <v>7.25</v>
      </c>
      <c r="B13" s="35"/>
      <c r="C13" s="49">
        <v>1</v>
      </c>
      <c r="D13" s="35"/>
      <c r="F13" s="12">
        <f t="shared" si="5"/>
        <v>1</v>
      </c>
      <c r="G13" s="1"/>
      <c r="H13" s="13">
        <v>7.25</v>
      </c>
      <c r="I13">
        <v>7272</v>
      </c>
      <c r="J13" s="1"/>
      <c r="K13" s="13">
        <v>7.25</v>
      </c>
      <c r="L13" s="14">
        <f t="shared" si="0"/>
        <v>0</v>
      </c>
      <c r="M13" s="14">
        <f t="shared" si="1"/>
        <v>7.2720000000000002</v>
      </c>
      <c r="N13" s="14">
        <f t="shared" si="2"/>
        <v>0</v>
      </c>
      <c r="O13" s="14">
        <f t="shared" si="3"/>
        <v>0</v>
      </c>
      <c r="P13" s="15">
        <f t="shared" si="4"/>
        <v>7.2720000000000002</v>
      </c>
      <c r="Q13" s="3"/>
      <c r="R13" s="3"/>
    </row>
    <row r="14" spans="1:18">
      <c r="A14" s="10">
        <v>7.75</v>
      </c>
      <c r="B14" s="35"/>
      <c r="C14" s="49">
        <v>1</v>
      </c>
      <c r="D14" s="35"/>
      <c r="F14" s="12">
        <f t="shared" si="5"/>
        <v>1</v>
      </c>
      <c r="G14" s="1"/>
      <c r="H14" s="13">
        <v>7.75</v>
      </c>
      <c r="I14">
        <v>26523</v>
      </c>
      <c r="J14" s="4"/>
      <c r="K14" s="13">
        <v>7.75</v>
      </c>
      <c r="L14" s="14">
        <f t="shared" si="0"/>
        <v>0</v>
      </c>
      <c r="M14" s="14">
        <f t="shared" si="1"/>
        <v>26.523</v>
      </c>
      <c r="N14" s="14">
        <f t="shared" si="2"/>
        <v>0</v>
      </c>
      <c r="O14" s="14">
        <f t="shared" si="3"/>
        <v>0</v>
      </c>
      <c r="P14" s="15">
        <f t="shared" si="4"/>
        <v>26.523</v>
      </c>
      <c r="Q14" s="3"/>
      <c r="R14" s="3"/>
    </row>
    <row r="15" spans="1:18">
      <c r="A15" s="13">
        <v>8.25</v>
      </c>
      <c r="B15" s="35"/>
      <c r="C15" s="49">
        <v>1</v>
      </c>
      <c r="D15" s="35"/>
      <c r="F15" s="12">
        <f t="shared" si="5"/>
        <v>1</v>
      </c>
      <c r="G15" s="1"/>
      <c r="H15" s="13">
        <v>8.25</v>
      </c>
      <c r="I15">
        <v>51012</v>
      </c>
      <c r="J15" s="4"/>
      <c r="K15" s="13">
        <v>8.25</v>
      </c>
      <c r="L15" s="14">
        <f t="shared" si="0"/>
        <v>0</v>
      </c>
      <c r="M15" s="14">
        <f t="shared" si="1"/>
        <v>51.012</v>
      </c>
      <c r="N15" s="14">
        <f t="shared" si="2"/>
        <v>0</v>
      </c>
      <c r="O15" s="14">
        <f t="shared" si="3"/>
        <v>0</v>
      </c>
      <c r="P15" s="15">
        <f t="shared" si="4"/>
        <v>51.012</v>
      </c>
      <c r="Q15" s="3"/>
      <c r="R15" s="3"/>
    </row>
    <row r="16" spans="1:18">
      <c r="A16" s="10">
        <v>8.75</v>
      </c>
      <c r="B16" s="35"/>
      <c r="C16" s="49">
        <v>1</v>
      </c>
      <c r="D16" s="35"/>
      <c r="F16" s="12">
        <f t="shared" si="5"/>
        <v>1</v>
      </c>
      <c r="G16" s="1"/>
      <c r="H16" s="13">
        <v>8.75</v>
      </c>
      <c r="I16">
        <v>1033267</v>
      </c>
      <c r="J16" s="4"/>
      <c r="K16" s="13">
        <v>8.75</v>
      </c>
      <c r="L16" s="14">
        <f t="shared" si="0"/>
        <v>0</v>
      </c>
      <c r="M16" s="14">
        <f t="shared" si="1"/>
        <v>1033.2670000000001</v>
      </c>
      <c r="N16" s="14">
        <f t="shared" si="2"/>
        <v>0</v>
      </c>
      <c r="O16" s="14">
        <f t="shared" si="3"/>
        <v>0</v>
      </c>
      <c r="P16" s="15">
        <f t="shared" si="4"/>
        <v>1033.2670000000001</v>
      </c>
      <c r="Q16" s="3"/>
      <c r="R16" s="3"/>
    </row>
    <row r="17" spans="1:18">
      <c r="A17" s="13">
        <v>9.25</v>
      </c>
      <c r="B17" s="35"/>
      <c r="C17" s="35">
        <v>1</v>
      </c>
      <c r="D17" s="35"/>
      <c r="F17" s="12">
        <f t="shared" si="5"/>
        <v>1</v>
      </c>
      <c r="G17" s="1"/>
      <c r="H17" s="13">
        <v>9.25</v>
      </c>
      <c r="I17">
        <v>4503810</v>
      </c>
      <c r="J17" s="4"/>
      <c r="K17" s="13">
        <v>9.25</v>
      </c>
      <c r="L17" s="14">
        <f t="shared" si="0"/>
        <v>0</v>
      </c>
      <c r="M17" s="14">
        <f t="shared" si="1"/>
        <v>4503.8100000000004</v>
      </c>
      <c r="N17" s="14">
        <f t="shared" si="2"/>
        <v>0</v>
      </c>
      <c r="O17" s="14">
        <f t="shared" si="3"/>
        <v>0</v>
      </c>
      <c r="P17" s="15">
        <f t="shared" si="4"/>
        <v>4503.8100000000004</v>
      </c>
      <c r="Q17" s="3"/>
      <c r="R17" s="3"/>
    </row>
    <row r="18" spans="1:18">
      <c r="A18" s="10">
        <v>9.75</v>
      </c>
      <c r="B18" s="35"/>
      <c r="C18" s="35">
        <v>8</v>
      </c>
      <c r="D18" s="35"/>
      <c r="F18" s="12">
        <f t="shared" si="5"/>
        <v>8</v>
      </c>
      <c r="G18" s="1"/>
      <c r="H18" s="13">
        <v>9.75</v>
      </c>
      <c r="I18">
        <v>17486435</v>
      </c>
      <c r="J18" s="4"/>
      <c r="K18" s="13">
        <v>9.75</v>
      </c>
      <c r="L18" s="14">
        <f t="shared" si="0"/>
        <v>0</v>
      </c>
      <c r="M18" s="14">
        <f t="shared" si="1"/>
        <v>17486.435000000001</v>
      </c>
      <c r="N18" s="14">
        <f t="shared" si="2"/>
        <v>0</v>
      </c>
      <c r="O18" s="14">
        <f t="shared" si="3"/>
        <v>0</v>
      </c>
      <c r="P18" s="15">
        <f t="shared" si="4"/>
        <v>17486.435000000001</v>
      </c>
      <c r="Q18" s="3"/>
      <c r="R18" s="3"/>
    </row>
    <row r="19" spans="1:18">
      <c r="A19" s="13">
        <v>10.25</v>
      </c>
      <c r="B19" s="35"/>
      <c r="C19" s="35">
        <v>27</v>
      </c>
      <c r="D19" s="35"/>
      <c r="F19" s="12">
        <f t="shared" si="5"/>
        <v>27</v>
      </c>
      <c r="G19" s="1"/>
      <c r="H19" s="13">
        <v>10.25</v>
      </c>
      <c r="I19">
        <v>36441581</v>
      </c>
      <c r="J19" s="4"/>
      <c r="K19" s="13">
        <v>10.25</v>
      </c>
      <c r="L19" s="14">
        <f t="shared" si="0"/>
        <v>0</v>
      </c>
      <c r="M19" s="14">
        <f t="shared" si="1"/>
        <v>36441.580999999998</v>
      </c>
      <c r="N19" s="14">
        <f t="shared" si="2"/>
        <v>0</v>
      </c>
      <c r="O19" s="14">
        <f t="shared" si="3"/>
        <v>0</v>
      </c>
      <c r="P19" s="15">
        <f t="shared" si="4"/>
        <v>36441.580999999998</v>
      </c>
      <c r="Q19" s="3"/>
      <c r="R19" s="3"/>
    </row>
    <row r="20" spans="1:18">
      <c r="A20" s="10">
        <v>10.75</v>
      </c>
      <c r="B20" s="35"/>
      <c r="C20" s="35">
        <v>81</v>
      </c>
      <c r="D20" s="35"/>
      <c r="F20" s="12">
        <f t="shared" si="5"/>
        <v>81</v>
      </c>
      <c r="G20" s="1"/>
      <c r="H20" s="13">
        <v>10.75</v>
      </c>
      <c r="I20">
        <v>39300072</v>
      </c>
      <c r="J20" s="4"/>
      <c r="K20" s="13">
        <v>10.75</v>
      </c>
      <c r="L20" s="14">
        <f t="shared" si="0"/>
        <v>0</v>
      </c>
      <c r="M20" s="14">
        <f t="shared" si="1"/>
        <v>39300.072</v>
      </c>
      <c r="N20" s="14">
        <f t="shared" si="2"/>
        <v>0</v>
      </c>
      <c r="O20" s="14">
        <f t="shared" si="3"/>
        <v>0</v>
      </c>
      <c r="P20" s="15">
        <f t="shared" si="4"/>
        <v>39300.072</v>
      </c>
      <c r="Q20" s="3"/>
      <c r="R20" s="3"/>
    </row>
    <row r="21" spans="1:18">
      <c r="A21" s="13">
        <v>11.25</v>
      </c>
      <c r="B21" s="35"/>
      <c r="C21" s="35">
        <v>132</v>
      </c>
      <c r="D21" s="35"/>
      <c r="F21" s="12">
        <f t="shared" si="5"/>
        <v>132</v>
      </c>
      <c r="G21" s="1"/>
      <c r="H21" s="13">
        <v>11.25</v>
      </c>
      <c r="I21">
        <v>34388522</v>
      </c>
      <c r="J21" s="4"/>
      <c r="K21" s="13">
        <v>11.25</v>
      </c>
      <c r="L21" s="14">
        <f t="shared" si="0"/>
        <v>0</v>
      </c>
      <c r="M21" s="14">
        <f t="shared" si="1"/>
        <v>34388.521999999997</v>
      </c>
      <c r="N21" s="14">
        <f t="shared" si="2"/>
        <v>0</v>
      </c>
      <c r="O21" s="14">
        <f t="shared" si="3"/>
        <v>0</v>
      </c>
      <c r="P21" s="15">
        <f t="shared" si="4"/>
        <v>34388.521999999997</v>
      </c>
      <c r="Q21" s="3"/>
      <c r="R21" s="3"/>
    </row>
    <row r="22" spans="1:18">
      <c r="A22" s="10">
        <v>11.75</v>
      </c>
      <c r="B22" s="35"/>
      <c r="C22" s="35">
        <v>113</v>
      </c>
      <c r="D22" s="35"/>
      <c r="F22" s="12">
        <f t="shared" si="5"/>
        <v>113</v>
      </c>
      <c r="G22" s="4"/>
      <c r="H22" s="13">
        <v>11.75</v>
      </c>
      <c r="I22">
        <v>23531055</v>
      </c>
      <c r="J22" s="4"/>
      <c r="K22" s="13">
        <v>11.75</v>
      </c>
      <c r="L22" s="14">
        <f t="shared" si="0"/>
        <v>0</v>
      </c>
      <c r="M22" s="14">
        <f t="shared" si="1"/>
        <v>23531.055</v>
      </c>
      <c r="N22" s="14">
        <f t="shared" si="2"/>
        <v>0</v>
      </c>
      <c r="O22" s="14">
        <f t="shared" si="3"/>
        <v>0</v>
      </c>
      <c r="P22" s="15">
        <f t="shared" si="4"/>
        <v>23531.055</v>
      </c>
      <c r="Q22" s="3"/>
      <c r="R22" s="3"/>
    </row>
    <row r="23" spans="1:18">
      <c r="A23" s="13">
        <v>12.25</v>
      </c>
      <c r="B23" s="35"/>
      <c r="C23" s="35">
        <v>84</v>
      </c>
      <c r="D23" s="35">
        <v>1</v>
      </c>
      <c r="F23" s="12">
        <f t="shared" si="5"/>
        <v>85</v>
      </c>
      <c r="G23" s="4"/>
      <c r="H23" s="13">
        <v>12.25</v>
      </c>
      <c r="I23">
        <v>23600977</v>
      </c>
      <c r="J23" s="4"/>
      <c r="K23" s="13">
        <v>12.25</v>
      </c>
      <c r="L23" s="14">
        <f t="shared" si="0"/>
        <v>0</v>
      </c>
      <c r="M23" s="14">
        <f t="shared" si="1"/>
        <v>23323.318447058798</v>
      </c>
      <c r="N23" s="14">
        <f t="shared" si="2"/>
        <v>277.65855294117603</v>
      </c>
      <c r="O23" s="14">
        <f t="shared" si="3"/>
        <v>0</v>
      </c>
      <c r="P23" s="15">
        <f t="shared" si="4"/>
        <v>23600.976999999999</v>
      </c>
      <c r="Q23" s="3"/>
      <c r="R23" s="3"/>
    </row>
    <row r="24" spans="1:18">
      <c r="A24" s="10">
        <v>12.75</v>
      </c>
      <c r="B24" s="35"/>
      <c r="C24" s="35">
        <v>34</v>
      </c>
      <c r="D24" s="35"/>
      <c r="F24" s="12">
        <f t="shared" si="5"/>
        <v>34</v>
      </c>
      <c r="G24" s="4"/>
      <c r="H24" s="13">
        <v>12.75</v>
      </c>
      <c r="I24">
        <v>12424737</v>
      </c>
      <c r="J24" s="4"/>
      <c r="K24" s="13">
        <v>12.75</v>
      </c>
      <c r="L24" s="14">
        <f t="shared" si="0"/>
        <v>0</v>
      </c>
      <c r="M24" s="14">
        <f t="shared" si="1"/>
        <v>12424.736999999999</v>
      </c>
      <c r="N24" s="14">
        <f t="shared" si="2"/>
        <v>0</v>
      </c>
      <c r="O24" s="14">
        <f t="shared" si="3"/>
        <v>0</v>
      </c>
      <c r="P24" s="15">
        <f t="shared" si="4"/>
        <v>12424.736999999999</v>
      </c>
      <c r="Q24" s="3"/>
      <c r="R24" s="3"/>
    </row>
    <row r="25" spans="1:18">
      <c r="A25" s="13">
        <v>13.25</v>
      </c>
      <c r="B25" s="35"/>
      <c r="C25" s="35">
        <v>15</v>
      </c>
      <c r="D25" s="35"/>
      <c r="F25" s="12">
        <f t="shared" si="5"/>
        <v>15</v>
      </c>
      <c r="G25" s="4"/>
      <c r="H25" s="13">
        <v>13.25</v>
      </c>
      <c r="I25">
        <v>12914565</v>
      </c>
      <c r="J25" s="4"/>
      <c r="K25" s="13">
        <v>13.25</v>
      </c>
      <c r="L25" s="14">
        <f t="shared" si="0"/>
        <v>0</v>
      </c>
      <c r="M25" s="14">
        <f t="shared" si="1"/>
        <v>12914.565000000001</v>
      </c>
      <c r="N25" s="14">
        <f t="shared" si="2"/>
        <v>0</v>
      </c>
      <c r="O25" s="14">
        <f t="shared" si="3"/>
        <v>0</v>
      </c>
      <c r="P25" s="15">
        <f t="shared" si="4"/>
        <v>12914.565000000001</v>
      </c>
      <c r="Q25" s="3"/>
      <c r="R25" s="3"/>
    </row>
    <row r="26" spans="1:18">
      <c r="A26" s="10">
        <v>13.75</v>
      </c>
      <c r="B26" s="35"/>
      <c r="C26" s="35">
        <v>4</v>
      </c>
      <c r="D26" s="35"/>
      <c r="F26" s="12">
        <f t="shared" si="5"/>
        <v>4</v>
      </c>
      <c r="G26" s="4"/>
      <c r="H26" s="13">
        <v>13.75</v>
      </c>
      <c r="I26">
        <v>9643071</v>
      </c>
      <c r="J26" s="4"/>
      <c r="K26" s="13">
        <v>13.75</v>
      </c>
      <c r="L26" s="14">
        <f t="shared" si="0"/>
        <v>0</v>
      </c>
      <c r="M26" s="14">
        <f t="shared" si="1"/>
        <v>9643.0709999999999</v>
      </c>
      <c r="N26" s="14">
        <f t="shared" si="2"/>
        <v>0</v>
      </c>
      <c r="O26" s="14">
        <f t="shared" si="3"/>
        <v>0</v>
      </c>
      <c r="P26" s="15">
        <f t="shared" si="4"/>
        <v>9643.0709999999999</v>
      </c>
      <c r="Q26" s="3"/>
      <c r="R26" s="3"/>
    </row>
    <row r="27" spans="1:18">
      <c r="A27" s="13">
        <v>14.25</v>
      </c>
      <c r="B27" s="35"/>
      <c r="C27" s="51">
        <v>4</v>
      </c>
      <c r="D27" s="49">
        <v>1</v>
      </c>
      <c r="F27" s="12">
        <f t="shared" si="5"/>
        <v>5</v>
      </c>
      <c r="G27" s="4"/>
      <c r="H27" s="13">
        <v>14.25</v>
      </c>
      <c r="I27">
        <v>6327122</v>
      </c>
      <c r="J27" s="4"/>
      <c r="K27" s="13">
        <v>14.25</v>
      </c>
      <c r="L27" s="14">
        <f t="shared" si="0"/>
        <v>0</v>
      </c>
      <c r="M27" s="14">
        <f t="shared" si="1"/>
        <v>5061.6976000000004</v>
      </c>
      <c r="N27" s="14">
        <f t="shared" si="2"/>
        <v>1265.4244000000001</v>
      </c>
      <c r="O27" s="14">
        <f t="shared" si="3"/>
        <v>0</v>
      </c>
      <c r="P27" s="15">
        <f t="shared" si="4"/>
        <v>6327.1220000000003</v>
      </c>
      <c r="Q27" s="3"/>
      <c r="R27" s="3"/>
    </row>
    <row r="28" spans="1:18">
      <c r="A28" s="10">
        <v>14.75</v>
      </c>
      <c r="B28" s="35"/>
      <c r="C28" s="49">
        <v>4</v>
      </c>
      <c r="D28" s="49">
        <v>1</v>
      </c>
      <c r="F28" s="12">
        <f t="shared" si="5"/>
        <v>5</v>
      </c>
      <c r="G28" s="1"/>
      <c r="H28" s="13">
        <v>14.75</v>
      </c>
      <c r="I28">
        <v>3668399</v>
      </c>
      <c r="J28" s="4"/>
      <c r="K28" s="13">
        <v>14.75</v>
      </c>
      <c r="L28" s="14">
        <f t="shared" si="0"/>
        <v>0</v>
      </c>
      <c r="M28" s="14">
        <f t="shared" si="1"/>
        <v>2934.7192</v>
      </c>
      <c r="N28" s="14">
        <f t="shared" si="2"/>
        <v>733.6798</v>
      </c>
      <c r="O28" s="14">
        <f t="shared" si="3"/>
        <v>0</v>
      </c>
      <c r="P28" s="15">
        <f t="shared" si="4"/>
        <v>3668.3989999999999</v>
      </c>
      <c r="Q28" s="3"/>
      <c r="R28" s="3"/>
    </row>
    <row r="29" spans="1:18">
      <c r="A29" s="13">
        <v>15.25</v>
      </c>
      <c r="B29" s="35"/>
      <c r="C29" s="49">
        <v>3</v>
      </c>
      <c r="D29" s="49">
        <v>1</v>
      </c>
      <c r="F29" s="12">
        <f t="shared" si="5"/>
        <v>4</v>
      </c>
      <c r="G29" s="1"/>
      <c r="H29" s="13">
        <v>15.25</v>
      </c>
      <c r="I29">
        <v>3070399</v>
      </c>
      <c r="J29" s="4"/>
      <c r="K29" s="13">
        <v>15.25</v>
      </c>
      <c r="L29" s="14">
        <f t="shared" si="0"/>
        <v>0</v>
      </c>
      <c r="M29" s="14">
        <f t="shared" si="1"/>
        <v>2302.79925</v>
      </c>
      <c r="N29" s="14">
        <f t="shared" si="2"/>
        <v>767.59974999999997</v>
      </c>
      <c r="O29" s="14">
        <f t="shared" si="3"/>
        <v>0</v>
      </c>
      <c r="P29" s="15">
        <f t="shared" si="4"/>
        <v>3070.3989999999999</v>
      </c>
      <c r="Q29" s="3"/>
      <c r="R29" s="3"/>
    </row>
    <row r="30" spans="1:18">
      <c r="A30" s="10">
        <v>15.75</v>
      </c>
      <c r="B30" s="35"/>
      <c r="C30" s="49">
        <v>3</v>
      </c>
      <c r="D30" s="49">
        <v>1</v>
      </c>
      <c r="F30" s="12">
        <f t="shared" si="5"/>
        <v>4</v>
      </c>
      <c r="G30" s="1"/>
      <c r="H30" s="13">
        <v>15.75</v>
      </c>
      <c r="I30">
        <v>2754046</v>
      </c>
      <c r="J30" s="4"/>
      <c r="K30" s="13">
        <v>15.75</v>
      </c>
      <c r="L30" s="14">
        <f t="shared" si="0"/>
        <v>0</v>
      </c>
      <c r="M30" s="14">
        <f t="shared" si="1"/>
        <v>2065.5345000000002</v>
      </c>
      <c r="N30" s="14">
        <f t="shared" si="2"/>
        <v>688.51149999999996</v>
      </c>
      <c r="O30" s="14">
        <f t="shared" si="3"/>
        <v>0</v>
      </c>
      <c r="P30" s="15">
        <f t="shared" si="4"/>
        <v>2754.0459999999998</v>
      </c>
      <c r="Q30" s="3"/>
      <c r="R30" s="3"/>
    </row>
    <row r="31" spans="1:18">
      <c r="A31" s="13">
        <v>16.25</v>
      </c>
      <c r="B31" s="35"/>
      <c r="C31" s="49">
        <v>2</v>
      </c>
      <c r="D31" s="49">
        <v>1</v>
      </c>
      <c r="F31" s="12">
        <f t="shared" si="5"/>
        <v>3</v>
      </c>
      <c r="G31" s="1"/>
      <c r="H31" s="13">
        <v>16.25</v>
      </c>
      <c r="I31">
        <v>593945</v>
      </c>
      <c r="J31" s="4"/>
      <c r="K31" s="13">
        <v>16.25</v>
      </c>
      <c r="L31" s="14">
        <f t="shared" si="0"/>
        <v>0</v>
      </c>
      <c r="M31" s="14">
        <f t="shared" si="1"/>
        <v>395.96333333333303</v>
      </c>
      <c r="N31" s="14">
        <f t="shared" si="2"/>
        <v>197.981666666667</v>
      </c>
      <c r="O31" s="14">
        <f t="shared" si="3"/>
        <v>0</v>
      </c>
      <c r="P31" s="15">
        <f t="shared" si="4"/>
        <v>593.94500000000005</v>
      </c>
      <c r="Q31" s="3"/>
      <c r="R31" s="3"/>
    </row>
    <row r="32" spans="1:18">
      <c r="A32" s="10">
        <v>16.75</v>
      </c>
      <c r="B32" s="35"/>
      <c r="C32" s="49">
        <v>1</v>
      </c>
      <c r="D32" s="49">
        <v>1</v>
      </c>
      <c r="F32" s="12">
        <f t="shared" si="5"/>
        <v>2</v>
      </c>
      <c r="G32" s="1"/>
      <c r="H32" s="13">
        <v>16.75</v>
      </c>
      <c r="I32">
        <v>258544</v>
      </c>
      <c r="J32" s="17"/>
      <c r="K32" s="13">
        <v>16.75</v>
      </c>
      <c r="L32" s="14">
        <f t="shared" si="0"/>
        <v>0</v>
      </c>
      <c r="M32" s="14">
        <f t="shared" si="1"/>
        <v>129.27199999999999</v>
      </c>
      <c r="N32" s="14">
        <f t="shared" si="2"/>
        <v>129.27199999999999</v>
      </c>
      <c r="O32" s="14">
        <f t="shared" si="3"/>
        <v>0</v>
      </c>
      <c r="P32" s="15">
        <f t="shared" si="4"/>
        <v>258.54399999999998</v>
      </c>
      <c r="Q32" s="3"/>
      <c r="R32" s="3"/>
    </row>
    <row r="33" spans="1:18">
      <c r="A33" s="13">
        <v>17.25</v>
      </c>
      <c r="B33" s="35"/>
      <c r="C33" s="50"/>
      <c r="D33" s="49">
        <v>1</v>
      </c>
      <c r="F33" s="12">
        <f t="shared" si="5"/>
        <v>1</v>
      </c>
      <c r="G33" s="1"/>
      <c r="H33" s="13">
        <v>17.25</v>
      </c>
      <c r="I33">
        <v>70210</v>
      </c>
      <c r="J33" s="17"/>
      <c r="K33" s="13">
        <v>17.25</v>
      </c>
      <c r="L33" s="14">
        <f t="shared" si="0"/>
        <v>0</v>
      </c>
      <c r="M33" s="14">
        <f t="shared" si="1"/>
        <v>0</v>
      </c>
      <c r="N33" s="14">
        <f t="shared" si="2"/>
        <v>70.209999999999994</v>
      </c>
      <c r="O33" s="14">
        <f t="shared" si="3"/>
        <v>0</v>
      </c>
      <c r="P33" s="15">
        <f t="shared" si="4"/>
        <v>70.209999999999994</v>
      </c>
      <c r="Q33" s="3"/>
      <c r="R33" s="3"/>
    </row>
    <row r="34" spans="1:18">
      <c r="A34" s="10">
        <v>17.75</v>
      </c>
      <c r="B34" s="35"/>
      <c r="C34" s="50"/>
      <c r="D34" s="50"/>
      <c r="F34" s="12">
        <f t="shared" si="5"/>
        <v>0</v>
      </c>
      <c r="G34" s="1"/>
      <c r="H34" s="13">
        <v>17.75</v>
      </c>
      <c r="I34">
        <v>0</v>
      </c>
      <c r="J34" s="17"/>
      <c r="K34" s="13">
        <v>17.75</v>
      </c>
      <c r="L34" s="14">
        <f t="shared" si="0"/>
        <v>0</v>
      </c>
      <c r="M34" s="14">
        <f t="shared" si="1"/>
        <v>0</v>
      </c>
      <c r="N34" s="14">
        <f t="shared" si="2"/>
        <v>0</v>
      </c>
      <c r="O34" s="14">
        <f t="shared" si="3"/>
        <v>0</v>
      </c>
      <c r="P34" s="15">
        <f t="shared" si="4"/>
        <v>0</v>
      </c>
      <c r="Q34" s="3"/>
      <c r="R34" s="3"/>
    </row>
    <row r="35" spans="1:18">
      <c r="A35" s="13">
        <v>18.25</v>
      </c>
      <c r="B35" s="35"/>
      <c r="C35" s="50"/>
      <c r="D35" s="50"/>
      <c r="F35" s="12">
        <f t="shared" si="5"/>
        <v>0</v>
      </c>
      <c r="G35" s="1"/>
      <c r="H35" s="13">
        <v>18.25</v>
      </c>
      <c r="I35">
        <v>0</v>
      </c>
      <c r="J35" s="1"/>
      <c r="K35" s="13">
        <v>18.25</v>
      </c>
      <c r="L35" s="14">
        <f t="shared" si="0"/>
        <v>0</v>
      </c>
      <c r="M35" s="14">
        <f t="shared" si="1"/>
        <v>0</v>
      </c>
      <c r="N35" s="14">
        <f t="shared" si="2"/>
        <v>0</v>
      </c>
      <c r="O35" s="14">
        <f t="shared" si="3"/>
        <v>0</v>
      </c>
      <c r="P35" s="15">
        <f t="shared" si="4"/>
        <v>0</v>
      </c>
      <c r="Q35" s="3"/>
      <c r="R35" s="3"/>
    </row>
    <row r="36" spans="1:18">
      <c r="A36" s="10">
        <v>18.75</v>
      </c>
      <c r="B36" s="35"/>
      <c r="C36" s="50"/>
      <c r="D36" s="50"/>
      <c r="F36" s="12">
        <f t="shared" si="5"/>
        <v>0</v>
      </c>
      <c r="G36" s="1"/>
      <c r="H36" s="13">
        <v>18.75</v>
      </c>
      <c r="I36">
        <v>0</v>
      </c>
      <c r="J36" s="1"/>
      <c r="K36" s="13">
        <v>18.75</v>
      </c>
      <c r="L36" s="14">
        <f t="shared" si="0"/>
        <v>0</v>
      </c>
      <c r="M36" s="14">
        <f t="shared" si="1"/>
        <v>0</v>
      </c>
      <c r="N36" s="14">
        <f t="shared" si="2"/>
        <v>0</v>
      </c>
      <c r="O36" s="14">
        <f t="shared" si="3"/>
        <v>0</v>
      </c>
      <c r="P36" s="15">
        <f t="shared" si="4"/>
        <v>0</v>
      </c>
      <c r="Q36" s="3"/>
      <c r="R36" s="3"/>
    </row>
    <row r="37" spans="1:18">
      <c r="A37" s="13">
        <v>19.25</v>
      </c>
      <c r="B37" s="35"/>
      <c r="C37" s="50"/>
      <c r="D37" s="50"/>
      <c r="F37" s="12">
        <f t="shared" si="5"/>
        <v>0</v>
      </c>
      <c r="G37" s="1"/>
      <c r="H37" s="13">
        <v>19.25</v>
      </c>
      <c r="I37">
        <v>0</v>
      </c>
      <c r="J37" s="1"/>
      <c r="K37" s="13">
        <v>19.25</v>
      </c>
      <c r="L37" s="14">
        <f t="shared" si="0"/>
        <v>0</v>
      </c>
      <c r="M37" s="14">
        <f t="shared" si="1"/>
        <v>0</v>
      </c>
      <c r="N37" s="14">
        <f t="shared" si="2"/>
        <v>0</v>
      </c>
      <c r="O37" s="14">
        <f t="shared" si="3"/>
        <v>0</v>
      </c>
      <c r="P37" s="15">
        <f t="shared" si="4"/>
        <v>0</v>
      </c>
      <c r="Q37" s="3"/>
      <c r="R37" s="3"/>
    </row>
    <row r="38" spans="1:18">
      <c r="A38" s="13">
        <v>19.75</v>
      </c>
      <c r="B38" s="35"/>
      <c r="C38" s="50"/>
      <c r="D38" s="50"/>
      <c r="F38" s="12">
        <f t="shared" si="5"/>
        <v>0</v>
      </c>
      <c r="G38" s="1"/>
      <c r="H38" s="13">
        <v>19.75</v>
      </c>
      <c r="I38">
        <v>0</v>
      </c>
      <c r="J38" s="1"/>
      <c r="K38" s="13">
        <v>19.75</v>
      </c>
      <c r="L38" s="14">
        <f t="shared" ref="L38:O39" si="6">IF($F38&gt;0,($I38/1000)*(B38/$F38),0)</f>
        <v>0</v>
      </c>
      <c r="M38" s="14">
        <f t="shared" si="6"/>
        <v>0</v>
      </c>
      <c r="N38" s="14">
        <f t="shared" si="6"/>
        <v>0</v>
      </c>
      <c r="O38" s="14">
        <f t="shared" si="6"/>
        <v>0</v>
      </c>
      <c r="P38" s="15">
        <f>SUM(L38:O38)</f>
        <v>0</v>
      </c>
      <c r="Q38" s="3"/>
      <c r="R38" s="3"/>
    </row>
    <row r="39" spans="1:18">
      <c r="A39" s="10">
        <v>20.25</v>
      </c>
      <c r="B39" s="35"/>
      <c r="C39" s="49"/>
      <c r="D39" s="49">
        <v>1</v>
      </c>
      <c r="F39" s="12">
        <f t="shared" si="5"/>
        <v>1</v>
      </c>
      <c r="G39" s="1"/>
      <c r="H39" s="13">
        <v>20.25</v>
      </c>
      <c r="I39">
        <v>57717</v>
      </c>
      <c r="J39" s="1"/>
      <c r="K39" s="13">
        <v>20.25</v>
      </c>
      <c r="L39" s="14">
        <f t="shared" si="6"/>
        <v>0</v>
      </c>
      <c r="M39" s="14">
        <f t="shared" si="6"/>
        <v>0</v>
      </c>
      <c r="N39" s="14">
        <f t="shared" si="6"/>
        <v>57.716999999999999</v>
      </c>
      <c r="O39" s="14">
        <f t="shared" si="6"/>
        <v>0</v>
      </c>
      <c r="P39" s="15">
        <f>SUM(L39:O39)</f>
        <v>57.716999999999999</v>
      </c>
      <c r="Q39" s="3"/>
      <c r="R39" s="3"/>
    </row>
    <row r="40" spans="1:18">
      <c r="A40" s="18" t="s">
        <v>7</v>
      </c>
      <c r="B40" s="19">
        <f>SUM(B6:B39)</f>
        <v>0</v>
      </c>
      <c r="C40" s="19">
        <f>SUM(C6:C39)</f>
        <v>522</v>
      </c>
      <c r="D40" s="19">
        <f>SUM(D6:D39)</f>
        <v>9</v>
      </c>
      <c r="E40" s="19">
        <f>SUM(E6:E39)</f>
        <v>0</v>
      </c>
      <c r="F40" s="19">
        <f>SUM(F6:F39)</f>
        <v>531</v>
      </c>
      <c r="G40" s="21"/>
      <c r="H40" s="18" t="s">
        <v>7</v>
      </c>
      <c r="I40" s="4">
        <f>SUM(I6:I39)</f>
        <v>232153648</v>
      </c>
      <c r="J40" s="1"/>
      <c r="K40" s="18" t="s">
        <v>7</v>
      </c>
      <c r="L40" s="19">
        <f>SUM(L6:L39)</f>
        <v>0</v>
      </c>
      <c r="M40" s="19">
        <f t="shared" ref="M40:P40" si="7">SUM(M6:M39)</f>
        <v>227965.593330392</v>
      </c>
      <c r="N40" s="19">
        <f t="shared" si="7"/>
        <v>4188.05466960784</v>
      </c>
      <c r="O40" s="19">
        <f t="shared" si="7"/>
        <v>0</v>
      </c>
      <c r="P40" s="19">
        <f t="shared" si="7"/>
        <v>232153.64799999999</v>
      </c>
      <c r="Q40" s="23"/>
      <c r="R40" s="3"/>
    </row>
    <row r="41" spans="1:18">
      <c r="A41" s="1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</row>
    <row r="42" spans="1:18">
      <c r="A42" s="1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"/>
      <c r="Q42" s="3"/>
      <c r="R42" s="3"/>
    </row>
    <row r="43" spans="1:18">
      <c r="A43" s="24"/>
      <c r="B43" s="1"/>
      <c r="C43" s="1"/>
      <c r="D43" s="1"/>
      <c r="E43" s="1"/>
      <c r="F43" s="24"/>
      <c r="G43" s="1"/>
      <c r="H43" s="1"/>
      <c r="I43" s="1"/>
      <c r="J43" s="24"/>
      <c r="K43" s="1"/>
      <c r="L43" s="1"/>
      <c r="M43" s="1"/>
      <c r="N43" s="24"/>
      <c r="O43" s="1"/>
      <c r="P43" s="3"/>
      <c r="Q43" s="3"/>
      <c r="R43" s="3"/>
    </row>
    <row r="44" spans="1:18">
      <c r="A44" s="1"/>
      <c r="B44" s="45" t="s">
        <v>9</v>
      </c>
      <c r="C44" s="45"/>
      <c r="D44" s="45"/>
      <c r="E44" s="1"/>
      <c r="F44" s="1"/>
      <c r="G44" s="25"/>
      <c r="H44" s="1"/>
      <c r="I44" s="45" t="s">
        <v>10</v>
      </c>
      <c r="J44" s="45"/>
      <c r="K44" s="45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"/>
      <c r="B46" s="1"/>
      <c r="C46" s="1"/>
      <c r="D46" s="1"/>
      <c r="E46" s="1"/>
      <c r="F46" s="1"/>
      <c r="G46" s="1"/>
      <c r="H46" s="26" t="s">
        <v>11</v>
      </c>
      <c r="I46" s="36">
        <v>3.1645000000000002E-3</v>
      </c>
      <c r="J46" s="26" t="s">
        <v>12</v>
      </c>
      <c r="K46">
        <v>3.2788285480781401</v>
      </c>
      <c r="L46" s="1"/>
      <c r="M46" s="1"/>
      <c r="N46" s="14"/>
      <c r="O46" s="1"/>
      <c r="P46" s="3"/>
      <c r="Q46" s="3"/>
      <c r="R46" s="3"/>
    </row>
    <row r="47" spans="1:18">
      <c r="A47" s="5" t="s">
        <v>3</v>
      </c>
      <c r="B47" s="1"/>
      <c r="C47" s="1"/>
      <c r="D47" s="1"/>
      <c r="E47" s="1"/>
      <c r="F47" s="1"/>
      <c r="G47" s="1"/>
      <c r="H47" s="5" t="s">
        <v>3</v>
      </c>
      <c r="I47" s="1"/>
      <c r="J47" s="1"/>
      <c r="K47" s="1"/>
      <c r="L47" s="1"/>
      <c r="M47" s="1"/>
      <c r="N47" s="3"/>
      <c r="O47" s="3"/>
      <c r="P47" s="3"/>
    </row>
    <row r="48" spans="1:18">
      <c r="A48" s="5" t="s">
        <v>6</v>
      </c>
      <c r="B48" s="6">
        <v>0</v>
      </c>
      <c r="C48" s="7">
        <v>1</v>
      </c>
      <c r="D48" s="7">
        <v>2</v>
      </c>
      <c r="E48" s="7">
        <v>3</v>
      </c>
      <c r="F48" s="8" t="s">
        <v>7</v>
      </c>
      <c r="G48" s="1"/>
      <c r="H48" s="5" t="s">
        <v>6</v>
      </c>
      <c r="I48" s="6">
        <v>0</v>
      </c>
      <c r="J48" s="7">
        <v>1</v>
      </c>
      <c r="K48" s="7">
        <v>2</v>
      </c>
      <c r="L48" s="7">
        <v>3</v>
      </c>
      <c r="M48" s="27" t="s">
        <v>7</v>
      </c>
      <c r="N48" s="3"/>
      <c r="O48" s="3"/>
      <c r="P48" s="3"/>
    </row>
    <row r="49" spans="1:16">
      <c r="A49" s="13">
        <v>3.75</v>
      </c>
      <c r="B49" s="14">
        <f t="shared" ref="B49:B80" si="8">L6*($A49)</f>
        <v>0</v>
      </c>
      <c r="C49" s="14">
        <f t="shared" ref="C49:C80" si="9">M6*($A49)</f>
        <v>0</v>
      </c>
      <c r="D49" s="14">
        <f t="shared" ref="D49:D80" si="10">N6*($A49)</f>
        <v>0</v>
      </c>
      <c r="E49" s="14">
        <f t="shared" ref="E49:E80" si="11">O6*($A49)</f>
        <v>0</v>
      </c>
      <c r="F49" s="12">
        <f t="shared" ref="F49:F80" si="12">SUM(B49:E49)</f>
        <v>0</v>
      </c>
      <c r="G49" s="1"/>
      <c r="H49" s="13">
        <f t="shared" ref="H49:H82" si="13">$I$46*((A49)^$K$46)</f>
        <v>0.24124327084418901</v>
      </c>
      <c r="I49" s="14">
        <f t="shared" ref="I49:I80" si="14">L6*$H49</f>
        <v>0</v>
      </c>
      <c r="J49" s="14">
        <f t="shared" ref="J49:J80" si="15">M6*$H49</f>
        <v>0</v>
      </c>
      <c r="K49" s="14">
        <f t="shared" ref="K49:K80" si="16">N6*$H49</f>
        <v>0</v>
      </c>
      <c r="L49" s="14">
        <f t="shared" ref="L49:L80" si="17">O6*$H49</f>
        <v>0</v>
      </c>
      <c r="M49" s="28">
        <f t="shared" ref="M49:M80" si="18">SUM(I49:L49)</f>
        <v>0</v>
      </c>
      <c r="N49" s="3"/>
      <c r="O49" s="3"/>
      <c r="P49" s="3"/>
    </row>
    <row r="50" spans="1:16">
      <c r="A50" s="13">
        <v>4.25</v>
      </c>
      <c r="B50" s="14">
        <f t="shared" si="8"/>
        <v>0</v>
      </c>
      <c r="C50" s="14">
        <f t="shared" si="9"/>
        <v>0</v>
      </c>
      <c r="D50" s="14">
        <f t="shared" si="10"/>
        <v>0</v>
      </c>
      <c r="E50" s="14">
        <f t="shared" si="11"/>
        <v>0</v>
      </c>
      <c r="F50" s="12">
        <f t="shared" si="12"/>
        <v>0</v>
      </c>
      <c r="G50" s="1"/>
      <c r="H50" s="13">
        <f t="shared" si="13"/>
        <v>0.36365089699491798</v>
      </c>
      <c r="I50" s="14">
        <f t="shared" si="14"/>
        <v>0</v>
      </c>
      <c r="J50" s="14">
        <f t="shared" si="15"/>
        <v>0</v>
      </c>
      <c r="K50" s="14">
        <f t="shared" si="16"/>
        <v>0</v>
      </c>
      <c r="L50" s="14">
        <f t="shared" si="17"/>
        <v>0</v>
      </c>
      <c r="M50" s="28">
        <f t="shared" si="18"/>
        <v>0</v>
      </c>
      <c r="N50" s="3"/>
      <c r="O50" s="3"/>
      <c r="P50" s="3"/>
    </row>
    <row r="51" spans="1:16">
      <c r="A51" s="13">
        <v>4.75</v>
      </c>
      <c r="B51" s="14">
        <f t="shared" si="8"/>
        <v>0</v>
      </c>
      <c r="C51" s="14">
        <f t="shared" si="9"/>
        <v>0</v>
      </c>
      <c r="D51" s="14">
        <f t="shared" si="10"/>
        <v>0</v>
      </c>
      <c r="E51" s="14">
        <f t="shared" si="11"/>
        <v>0</v>
      </c>
      <c r="F51" s="12">
        <f t="shared" si="12"/>
        <v>0</v>
      </c>
      <c r="G51" s="1"/>
      <c r="H51" s="13">
        <f t="shared" si="13"/>
        <v>0.523681733470438</v>
      </c>
      <c r="I51" s="14">
        <f t="shared" si="14"/>
        <v>0</v>
      </c>
      <c r="J51" s="14">
        <f t="shared" si="15"/>
        <v>0</v>
      </c>
      <c r="K51" s="14">
        <f t="shared" si="16"/>
        <v>0</v>
      </c>
      <c r="L51" s="14">
        <f t="shared" si="17"/>
        <v>0</v>
      </c>
      <c r="M51" s="28">
        <f t="shared" si="18"/>
        <v>0</v>
      </c>
      <c r="N51" s="3"/>
      <c r="O51" s="3"/>
      <c r="P51" s="3"/>
    </row>
    <row r="52" spans="1:16">
      <c r="A52" s="13">
        <v>5.25</v>
      </c>
      <c r="B52" s="14">
        <f t="shared" si="8"/>
        <v>0</v>
      </c>
      <c r="C52" s="14">
        <f t="shared" si="9"/>
        <v>0</v>
      </c>
      <c r="D52" s="14">
        <f t="shared" si="10"/>
        <v>0</v>
      </c>
      <c r="E52" s="14">
        <f t="shared" si="11"/>
        <v>0</v>
      </c>
      <c r="F52" s="12">
        <f t="shared" si="12"/>
        <v>0</v>
      </c>
      <c r="G52" s="1"/>
      <c r="H52" s="13">
        <f t="shared" si="13"/>
        <v>0.72708298778194502</v>
      </c>
      <c r="I52" s="14">
        <f t="shared" si="14"/>
        <v>0</v>
      </c>
      <c r="J52" s="14">
        <f t="shared" si="15"/>
        <v>0</v>
      </c>
      <c r="K52" s="14">
        <f t="shared" si="16"/>
        <v>0</v>
      </c>
      <c r="L52" s="14">
        <f t="shared" si="17"/>
        <v>0</v>
      </c>
      <c r="M52" s="28">
        <f t="shared" si="18"/>
        <v>0</v>
      </c>
      <c r="N52" s="3"/>
      <c r="O52" s="3"/>
      <c r="P52" s="3"/>
    </row>
    <row r="53" spans="1:16">
      <c r="A53" s="13">
        <v>5.75</v>
      </c>
      <c r="B53" s="14">
        <f t="shared" si="8"/>
        <v>0</v>
      </c>
      <c r="C53" s="14">
        <f t="shared" si="9"/>
        <v>0</v>
      </c>
      <c r="D53" s="14">
        <f t="shared" si="10"/>
        <v>0</v>
      </c>
      <c r="E53" s="14">
        <f t="shared" si="11"/>
        <v>0</v>
      </c>
      <c r="F53" s="12">
        <f t="shared" si="12"/>
        <v>0</v>
      </c>
      <c r="G53" s="1"/>
      <c r="H53" s="13">
        <f t="shared" si="13"/>
        <v>0.97977356169950502</v>
      </c>
      <c r="I53" s="14">
        <f t="shared" si="14"/>
        <v>0</v>
      </c>
      <c r="J53" s="14">
        <f t="shared" si="15"/>
        <v>0</v>
      </c>
      <c r="K53" s="14">
        <f t="shared" si="16"/>
        <v>0</v>
      </c>
      <c r="L53" s="14">
        <f t="shared" si="17"/>
        <v>0</v>
      </c>
      <c r="M53" s="28">
        <f t="shared" si="18"/>
        <v>0</v>
      </c>
      <c r="N53" s="3"/>
      <c r="O53" s="3"/>
      <c r="P53" s="3"/>
    </row>
    <row r="54" spans="1:16">
      <c r="A54" s="13">
        <v>6.25</v>
      </c>
      <c r="B54" s="14">
        <f t="shared" si="8"/>
        <v>0</v>
      </c>
      <c r="C54" s="14">
        <f t="shared" si="9"/>
        <v>0</v>
      </c>
      <c r="D54" s="14">
        <f t="shared" si="10"/>
        <v>0</v>
      </c>
      <c r="E54" s="14">
        <f t="shared" si="11"/>
        <v>0</v>
      </c>
      <c r="F54" s="12">
        <f t="shared" si="12"/>
        <v>0</v>
      </c>
      <c r="G54" s="1"/>
      <c r="H54" s="13">
        <f t="shared" si="13"/>
        <v>1.28783202817219</v>
      </c>
      <c r="I54" s="14">
        <f t="shared" si="14"/>
        <v>0</v>
      </c>
      <c r="J54" s="14">
        <f t="shared" si="15"/>
        <v>0</v>
      </c>
      <c r="K54" s="14">
        <f t="shared" si="16"/>
        <v>0</v>
      </c>
      <c r="L54" s="14">
        <f t="shared" si="17"/>
        <v>0</v>
      </c>
      <c r="M54" s="28">
        <f t="shared" si="18"/>
        <v>0</v>
      </c>
      <c r="N54" s="3"/>
      <c r="O54" s="3"/>
      <c r="P54" s="3"/>
    </row>
    <row r="55" spans="1:16">
      <c r="A55" s="13">
        <v>6.75</v>
      </c>
      <c r="B55" s="14">
        <f t="shared" si="8"/>
        <v>0</v>
      </c>
      <c r="C55" s="14">
        <f t="shared" si="9"/>
        <v>2.4772500000000002</v>
      </c>
      <c r="D55" s="14">
        <f t="shared" si="10"/>
        <v>0</v>
      </c>
      <c r="E55" s="14">
        <f t="shared" si="11"/>
        <v>0</v>
      </c>
      <c r="F55" s="12">
        <f t="shared" si="12"/>
        <v>2.4772500000000002</v>
      </c>
      <c r="G55" s="1"/>
      <c r="H55" s="13">
        <f t="shared" si="13"/>
        <v>1.6574864449490601</v>
      </c>
      <c r="I55" s="14">
        <f t="shared" si="14"/>
        <v>0</v>
      </c>
      <c r="J55" s="14">
        <f t="shared" si="15"/>
        <v>0.60829752529630499</v>
      </c>
      <c r="K55" s="14">
        <f t="shared" si="16"/>
        <v>0</v>
      </c>
      <c r="L55" s="14">
        <f t="shared" si="17"/>
        <v>0</v>
      </c>
      <c r="M55" s="28">
        <f t="shared" si="18"/>
        <v>0.60829752529630499</v>
      </c>
      <c r="N55" s="3"/>
      <c r="O55" s="3"/>
      <c r="P55" s="3"/>
    </row>
    <row r="56" spans="1:16">
      <c r="A56" s="13">
        <v>7.25</v>
      </c>
      <c r="B56" s="14">
        <f t="shared" si="8"/>
        <v>0</v>
      </c>
      <c r="C56" s="14">
        <f t="shared" si="9"/>
        <v>52.722000000000001</v>
      </c>
      <c r="D56" s="14">
        <f t="shared" si="10"/>
        <v>0</v>
      </c>
      <c r="E56" s="14">
        <f t="shared" si="11"/>
        <v>0</v>
      </c>
      <c r="F56" s="12">
        <f t="shared" si="12"/>
        <v>52.722000000000001</v>
      </c>
      <c r="G56" s="1"/>
      <c r="H56" s="13">
        <f t="shared" si="13"/>
        <v>2.0951055964883301</v>
      </c>
      <c r="I56" s="14">
        <f t="shared" si="14"/>
        <v>0</v>
      </c>
      <c r="J56" s="14">
        <f t="shared" si="15"/>
        <v>15.235607897663099</v>
      </c>
      <c r="K56" s="14">
        <f t="shared" si="16"/>
        <v>0</v>
      </c>
      <c r="L56" s="14">
        <f t="shared" si="17"/>
        <v>0</v>
      </c>
      <c r="M56" s="28">
        <f t="shared" si="18"/>
        <v>15.235607897663099</v>
      </c>
      <c r="N56" s="3"/>
      <c r="O56" s="3"/>
      <c r="P56" s="3"/>
    </row>
    <row r="57" spans="1:16">
      <c r="A57" s="13">
        <v>7.75</v>
      </c>
      <c r="B57" s="14">
        <f t="shared" si="8"/>
        <v>0</v>
      </c>
      <c r="C57" s="14">
        <f t="shared" si="9"/>
        <v>205.55324999999999</v>
      </c>
      <c r="D57" s="14">
        <f t="shared" si="10"/>
        <v>0</v>
      </c>
      <c r="E57" s="14">
        <f t="shared" si="11"/>
        <v>0</v>
      </c>
      <c r="F57" s="12">
        <f t="shared" si="12"/>
        <v>205.55324999999999</v>
      </c>
      <c r="G57" s="1"/>
      <c r="H57" s="13">
        <f t="shared" si="13"/>
        <v>2.6071913707849901</v>
      </c>
      <c r="I57" s="14">
        <f t="shared" si="14"/>
        <v>0</v>
      </c>
      <c r="J57" s="14">
        <f t="shared" si="15"/>
        <v>69.150536727330305</v>
      </c>
      <c r="K57" s="14">
        <f t="shared" si="16"/>
        <v>0</v>
      </c>
      <c r="L57" s="14">
        <f t="shared" si="17"/>
        <v>0</v>
      </c>
      <c r="M57" s="28">
        <f t="shared" si="18"/>
        <v>69.150536727330305</v>
      </c>
      <c r="N57" s="3"/>
      <c r="O57" s="3"/>
      <c r="P57" s="3"/>
    </row>
    <row r="58" spans="1:16">
      <c r="A58" s="13">
        <v>8.25</v>
      </c>
      <c r="B58" s="14">
        <f t="shared" si="8"/>
        <v>0</v>
      </c>
      <c r="C58" s="14">
        <f t="shared" si="9"/>
        <v>420.84899999999999</v>
      </c>
      <c r="D58" s="14">
        <f t="shared" si="10"/>
        <v>0</v>
      </c>
      <c r="E58" s="14">
        <f t="shared" si="11"/>
        <v>0</v>
      </c>
      <c r="F58" s="12">
        <f t="shared" si="12"/>
        <v>420.84899999999999</v>
      </c>
      <c r="G58" s="1"/>
      <c r="H58" s="13">
        <f t="shared" si="13"/>
        <v>3.2003720545012002</v>
      </c>
      <c r="I58" s="14">
        <f t="shared" si="14"/>
        <v>0</v>
      </c>
      <c r="J58" s="14">
        <f t="shared" si="15"/>
        <v>163.257379244215</v>
      </c>
      <c r="K58" s="14">
        <f t="shared" si="16"/>
        <v>0</v>
      </c>
      <c r="L58" s="14">
        <f t="shared" si="17"/>
        <v>0</v>
      </c>
      <c r="M58" s="28">
        <f t="shared" si="18"/>
        <v>163.257379244215</v>
      </c>
      <c r="N58" s="3"/>
      <c r="O58" s="3"/>
      <c r="P58" s="3"/>
    </row>
    <row r="59" spans="1:16">
      <c r="A59" s="13">
        <v>8.75</v>
      </c>
      <c r="B59" s="14">
        <f t="shared" si="8"/>
        <v>0</v>
      </c>
      <c r="C59" s="14">
        <f t="shared" si="9"/>
        <v>9041.0862500000003</v>
      </c>
      <c r="D59" s="14">
        <f t="shared" si="10"/>
        <v>0</v>
      </c>
      <c r="E59" s="14">
        <f t="shared" si="11"/>
        <v>0</v>
      </c>
      <c r="F59" s="12">
        <f t="shared" si="12"/>
        <v>9041.0862500000003</v>
      </c>
      <c r="G59" s="1"/>
      <c r="H59" s="13">
        <f t="shared" si="13"/>
        <v>3.8813963826973801</v>
      </c>
      <c r="I59" s="14">
        <f t="shared" si="14"/>
        <v>0</v>
      </c>
      <c r="J59" s="14">
        <f t="shared" si="15"/>
        <v>4010.5187961605702</v>
      </c>
      <c r="K59" s="14">
        <f t="shared" si="16"/>
        <v>0</v>
      </c>
      <c r="L59" s="14">
        <f t="shared" si="17"/>
        <v>0</v>
      </c>
      <c r="M59" s="28">
        <f t="shared" si="18"/>
        <v>4010.5187961605702</v>
      </c>
      <c r="N59" s="3"/>
      <c r="O59" s="3"/>
      <c r="P59" s="3"/>
    </row>
    <row r="60" spans="1:16">
      <c r="A60" s="13">
        <v>9.25</v>
      </c>
      <c r="B60" s="14">
        <f t="shared" si="8"/>
        <v>0</v>
      </c>
      <c r="C60" s="14">
        <f t="shared" si="9"/>
        <v>41660.2425</v>
      </c>
      <c r="D60" s="14">
        <f t="shared" si="10"/>
        <v>0</v>
      </c>
      <c r="E60" s="14">
        <f t="shared" si="11"/>
        <v>0</v>
      </c>
      <c r="F60" s="12">
        <f t="shared" si="12"/>
        <v>41660.2425</v>
      </c>
      <c r="G60" s="1"/>
      <c r="H60" s="13">
        <f t="shared" si="13"/>
        <v>4.6571282169655497</v>
      </c>
      <c r="I60" s="14">
        <f t="shared" si="14"/>
        <v>0</v>
      </c>
      <c r="J60" s="14">
        <f t="shared" si="15"/>
        <v>20974.8206348516</v>
      </c>
      <c r="K60" s="14">
        <f t="shared" si="16"/>
        <v>0</v>
      </c>
      <c r="L60" s="14">
        <f t="shared" si="17"/>
        <v>0</v>
      </c>
      <c r="M60" s="28">
        <f t="shared" si="18"/>
        <v>20974.8206348516</v>
      </c>
      <c r="N60" s="3"/>
      <c r="O60" s="3"/>
      <c r="P60" s="3"/>
    </row>
    <row r="61" spans="1:16">
      <c r="A61" s="13">
        <v>9.75</v>
      </c>
      <c r="B61" s="14">
        <f t="shared" si="8"/>
        <v>0</v>
      </c>
      <c r="C61" s="14">
        <f t="shared" si="9"/>
        <v>170492.74124999999</v>
      </c>
      <c r="D61" s="14">
        <f t="shared" si="10"/>
        <v>0</v>
      </c>
      <c r="E61" s="14">
        <f t="shared" si="11"/>
        <v>0</v>
      </c>
      <c r="F61" s="12">
        <f t="shared" si="12"/>
        <v>170492.74124999999</v>
      </c>
      <c r="G61" s="1"/>
      <c r="H61" s="13">
        <f t="shared" si="13"/>
        <v>5.5345417529896297</v>
      </c>
      <c r="I61" s="14">
        <f t="shared" si="14"/>
        <v>0</v>
      </c>
      <c r="J61" s="14">
        <f t="shared" si="15"/>
        <v>96779.404618439206</v>
      </c>
      <c r="K61" s="14">
        <f t="shared" si="16"/>
        <v>0</v>
      </c>
      <c r="L61" s="14">
        <f t="shared" si="17"/>
        <v>0</v>
      </c>
      <c r="M61" s="28">
        <f t="shared" si="18"/>
        <v>96779.404618439206</v>
      </c>
      <c r="N61" s="3"/>
      <c r="O61" s="3"/>
      <c r="P61" s="3"/>
    </row>
    <row r="62" spans="1:16">
      <c r="A62" s="13">
        <v>10.25</v>
      </c>
      <c r="B62" s="14">
        <f t="shared" si="8"/>
        <v>0</v>
      </c>
      <c r="C62" s="14">
        <f t="shared" si="9"/>
        <v>373526.20525</v>
      </c>
      <c r="D62" s="14">
        <f t="shared" si="10"/>
        <v>0</v>
      </c>
      <c r="E62" s="14">
        <f t="shared" si="11"/>
        <v>0</v>
      </c>
      <c r="F62" s="12">
        <f t="shared" si="12"/>
        <v>373526.20525</v>
      </c>
      <c r="G62" s="1"/>
      <c r="H62" s="13">
        <f t="shared" si="13"/>
        <v>6.5207171787298099</v>
      </c>
      <c r="I62" s="14">
        <f t="shared" si="14"/>
        <v>0</v>
      </c>
      <c r="J62" s="14">
        <f t="shared" si="15"/>
        <v>237625.24324677401</v>
      </c>
      <c r="K62" s="14">
        <f t="shared" si="16"/>
        <v>0</v>
      </c>
      <c r="L62" s="14">
        <f t="shared" si="17"/>
        <v>0</v>
      </c>
      <c r="M62" s="28">
        <f t="shared" si="18"/>
        <v>237625.24324677401</v>
      </c>
      <c r="N62" s="3"/>
      <c r="O62" s="3"/>
      <c r="P62" s="3"/>
    </row>
    <row r="63" spans="1:16">
      <c r="A63" s="13">
        <v>10.75</v>
      </c>
      <c r="B63" s="14">
        <f t="shared" si="8"/>
        <v>0</v>
      </c>
      <c r="C63" s="14">
        <f t="shared" si="9"/>
        <v>422475.77399999998</v>
      </c>
      <c r="D63" s="14">
        <f t="shared" si="10"/>
        <v>0</v>
      </c>
      <c r="E63" s="14">
        <f t="shared" si="11"/>
        <v>0</v>
      </c>
      <c r="F63" s="12">
        <f t="shared" si="12"/>
        <v>422475.77399999998</v>
      </c>
      <c r="G63" s="1"/>
      <c r="H63" s="13">
        <f t="shared" si="13"/>
        <v>7.6228367196512599</v>
      </c>
      <c r="I63" s="14">
        <f t="shared" si="14"/>
        <v>0</v>
      </c>
      <c r="J63" s="14">
        <f t="shared" si="15"/>
        <v>299578.03192653798</v>
      </c>
      <c r="K63" s="14">
        <f t="shared" si="16"/>
        <v>0</v>
      </c>
      <c r="L63" s="14">
        <f t="shared" si="17"/>
        <v>0</v>
      </c>
      <c r="M63" s="28">
        <f t="shared" si="18"/>
        <v>299578.03192653798</v>
      </c>
      <c r="N63" s="3"/>
      <c r="O63" s="3"/>
      <c r="P63" s="3"/>
    </row>
    <row r="64" spans="1:16">
      <c r="A64" s="13">
        <v>11.25</v>
      </c>
      <c r="B64" s="14">
        <f t="shared" si="8"/>
        <v>0</v>
      </c>
      <c r="C64" s="14">
        <f t="shared" si="9"/>
        <v>386870.8725</v>
      </c>
      <c r="D64" s="14">
        <f t="shared" si="10"/>
        <v>0</v>
      </c>
      <c r="E64" s="14">
        <f t="shared" si="11"/>
        <v>0</v>
      </c>
      <c r="F64" s="12">
        <f t="shared" si="12"/>
        <v>386870.8725</v>
      </c>
      <c r="G64" s="1"/>
      <c r="H64" s="13">
        <f t="shared" si="13"/>
        <v>8.8481810190896901</v>
      </c>
      <c r="I64" s="14">
        <f t="shared" si="14"/>
        <v>0</v>
      </c>
      <c r="J64" s="14">
        <f t="shared" si="15"/>
        <v>304275.86763494799</v>
      </c>
      <c r="K64" s="14">
        <f t="shared" si="16"/>
        <v>0</v>
      </c>
      <c r="L64" s="14">
        <f t="shared" si="17"/>
        <v>0</v>
      </c>
      <c r="M64" s="28">
        <f t="shared" si="18"/>
        <v>304275.86763494799</v>
      </c>
      <c r="N64" s="3"/>
      <c r="O64" s="3"/>
      <c r="P64" s="3"/>
    </row>
    <row r="65" spans="1:16">
      <c r="A65" s="13">
        <v>11.75</v>
      </c>
      <c r="B65" s="14">
        <f t="shared" si="8"/>
        <v>0</v>
      </c>
      <c r="C65" s="14">
        <f t="shared" si="9"/>
        <v>276489.89624999999</v>
      </c>
      <c r="D65" s="14">
        <f t="shared" si="10"/>
        <v>0</v>
      </c>
      <c r="E65" s="14">
        <f t="shared" si="11"/>
        <v>0</v>
      </c>
      <c r="F65" s="12">
        <f t="shared" si="12"/>
        <v>276489.89624999999</v>
      </c>
      <c r="G65" s="1"/>
      <c r="H65" s="13">
        <f t="shared" si="13"/>
        <v>10.2041258109263</v>
      </c>
      <c r="I65" s="14">
        <f t="shared" si="14"/>
        <v>0</v>
      </c>
      <c r="J65" s="14">
        <f t="shared" si="15"/>
        <v>240113.84568382599</v>
      </c>
      <c r="K65" s="14">
        <f t="shared" si="16"/>
        <v>0</v>
      </c>
      <c r="L65" s="14">
        <f t="shared" si="17"/>
        <v>0</v>
      </c>
      <c r="M65" s="28">
        <f t="shared" si="18"/>
        <v>240113.84568382599</v>
      </c>
      <c r="N65" s="3"/>
      <c r="O65" s="3"/>
      <c r="P65" s="3"/>
    </row>
    <row r="66" spans="1:16">
      <c r="A66" s="13">
        <v>12.25</v>
      </c>
      <c r="B66" s="14">
        <f t="shared" si="8"/>
        <v>0</v>
      </c>
      <c r="C66" s="14">
        <f t="shared" si="9"/>
        <v>285710.65097646997</v>
      </c>
      <c r="D66" s="14">
        <f t="shared" si="10"/>
        <v>3401.3172735294102</v>
      </c>
      <c r="E66" s="14">
        <f t="shared" si="11"/>
        <v>0</v>
      </c>
      <c r="F66" s="12">
        <f t="shared" si="12"/>
        <v>289111.96824999899</v>
      </c>
      <c r="G66" s="1"/>
      <c r="H66" s="13">
        <f t="shared" si="13"/>
        <v>11.698138848897999</v>
      </c>
      <c r="I66" s="14">
        <f t="shared" si="14"/>
        <v>0</v>
      </c>
      <c r="J66" s="14">
        <f t="shared" si="15"/>
        <v>272839.41761075798</v>
      </c>
      <c r="K66" s="14">
        <f t="shared" si="16"/>
        <v>3248.08830488997</v>
      </c>
      <c r="L66" s="14">
        <f t="shared" si="17"/>
        <v>0</v>
      </c>
      <c r="M66" s="28">
        <f t="shared" si="18"/>
        <v>276087.50591564801</v>
      </c>
      <c r="N66" s="3"/>
      <c r="O66" s="3"/>
      <c r="P66" s="3"/>
    </row>
    <row r="67" spans="1:16">
      <c r="A67" s="13">
        <v>12.75</v>
      </c>
      <c r="B67" s="14">
        <f t="shared" si="8"/>
        <v>0</v>
      </c>
      <c r="C67" s="14">
        <f t="shared" si="9"/>
        <v>158415.39675000001</v>
      </c>
      <c r="D67" s="14">
        <f t="shared" si="10"/>
        <v>0</v>
      </c>
      <c r="E67" s="14">
        <f t="shared" si="11"/>
        <v>0</v>
      </c>
      <c r="F67" s="12">
        <f t="shared" si="12"/>
        <v>158415.39675000001</v>
      </c>
      <c r="G67" s="1"/>
      <c r="H67" s="13">
        <f t="shared" si="13"/>
        <v>13.3377770625716</v>
      </c>
      <c r="I67" s="14">
        <f t="shared" si="14"/>
        <v>0</v>
      </c>
      <c r="J67" s="14">
        <f t="shared" si="15"/>
        <v>165718.37216708501</v>
      </c>
      <c r="K67" s="14">
        <f t="shared" si="16"/>
        <v>0</v>
      </c>
      <c r="L67" s="14">
        <f t="shared" si="17"/>
        <v>0</v>
      </c>
      <c r="M67" s="28">
        <f t="shared" si="18"/>
        <v>165718.37216708501</v>
      </c>
      <c r="N67" s="3"/>
      <c r="O67" s="3"/>
      <c r="P67" s="3"/>
    </row>
    <row r="68" spans="1:16">
      <c r="A68" s="13">
        <v>13.25</v>
      </c>
      <c r="B68" s="14">
        <f t="shared" si="8"/>
        <v>0</v>
      </c>
      <c r="C68" s="14">
        <f t="shared" si="9"/>
        <v>171117.98624999999</v>
      </c>
      <c r="D68" s="14">
        <f t="shared" si="10"/>
        <v>0</v>
      </c>
      <c r="E68" s="14">
        <f t="shared" si="11"/>
        <v>0</v>
      </c>
      <c r="F68" s="12">
        <f t="shared" si="12"/>
        <v>171117.98624999999</v>
      </c>
      <c r="G68" s="1"/>
      <c r="H68" s="13">
        <f t="shared" si="13"/>
        <v>15.130683914600599</v>
      </c>
      <c r="I68" s="14">
        <f t="shared" si="14"/>
        <v>0</v>
      </c>
      <c r="J68" s="14">
        <f t="shared" si="15"/>
        <v>195406.20090956401</v>
      </c>
      <c r="K68" s="14">
        <f t="shared" si="16"/>
        <v>0</v>
      </c>
      <c r="L68" s="14">
        <f t="shared" si="17"/>
        <v>0</v>
      </c>
      <c r="M68" s="28">
        <f t="shared" si="18"/>
        <v>195406.20090956401</v>
      </c>
      <c r="N68" s="3"/>
      <c r="O68" s="3"/>
      <c r="P68" s="3"/>
    </row>
    <row r="69" spans="1:16">
      <c r="A69" s="13">
        <v>13.75</v>
      </c>
      <c r="B69" s="14">
        <f t="shared" si="8"/>
        <v>0</v>
      </c>
      <c r="C69" s="14">
        <f t="shared" si="9"/>
        <v>132592.22625000001</v>
      </c>
      <c r="D69" s="14">
        <f t="shared" si="10"/>
        <v>0</v>
      </c>
      <c r="E69" s="14">
        <f t="shared" si="11"/>
        <v>0</v>
      </c>
      <c r="F69" s="12">
        <f t="shared" si="12"/>
        <v>132592.22625000001</v>
      </c>
      <c r="G69" s="1"/>
      <c r="H69" s="13">
        <f t="shared" si="13"/>
        <v>17.084586937622198</v>
      </c>
      <c r="I69" s="14">
        <f t="shared" si="14"/>
        <v>0</v>
      </c>
      <c r="J69" s="14">
        <f t="shared" si="15"/>
        <v>164747.884845163</v>
      </c>
      <c r="K69" s="14">
        <f t="shared" si="16"/>
        <v>0</v>
      </c>
      <c r="L69" s="14">
        <f t="shared" si="17"/>
        <v>0</v>
      </c>
      <c r="M69" s="28">
        <f t="shared" si="18"/>
        <v>164747.884845163</v>
      </c>
      <c r="N69" s="3"/>
      <c r="O69" s="3"/>
      <c r="P69" s="3"/>
    </row>
    <row r="70" spans="1:16">
      <c r="A70" s="13">
        <v>14.25</v>
      </c>
      <c r="B70" s="14">
        <f t="shared" si="8"/>
        <v>0</v>
      </c>
      <c r="C70" s="14">
        <f t="shared" si="9"/>
        <v>72129.190799999997</v>
      </c>
      <c r="D70" s="14">
        <f t="shared" si="10"/>
        <v>18032.297699999999</v>
      </c>
      <c r="E70" s="14">
        <f t="shared" si="11"/>
        <v>0</v>
      </c>
      <c r="F70" s="12">
        <f t="shared" si="12"/>
        <v>90161.488500000007</v>
      </c>
      <c r="G70" s="1"/>
      <c r="H70" s="13">
        <f t="shared" si="13"/>
        <v>19.207295432210501</v>
      </c>
      <c r="I70" s="14">
        <f t="shared" si="14"/>
        <v>0</v>
      </c>
      <c r="J70" s="14">
        <f t="shared" si="15"/>
        <v>97221.521191710897</v>
      </c>
      <c r="K70" s="14">
        <f t="shared" si="16"/>
        <v>24305.380297927699</v>
      </c>
      <c r="L70" s="14">
        <f t="shared" si="17"/>
        <v>0</v>
      </c>
      <c r="M70" s="28">
        <f t="shared" si="18"/>
        <v>121526.901489639</v>
      </c>
      <c r="N70" s="3"/>
      <c r="O70" s="3"/>
      <c r="P70" s="3"/>
    </row>
    <row r="71" spans="1:16">
      <c r="A71" s="13">
        <v>14.75</v>
      </c>
      <c r="B71" s="14">
        <f t="shared" si="8"/>
        <v>0</v>
      </c>
      <c r="C71" s="14">
        <f t="shared" si="9"/>
        <v>43287.108200000002</v>
      </c>
      <c r="D71" s="14">
        <f t="shared" si="10"/>
        <v>10821.777050000001</v>
      </c>
      <c r="E71" s="14">
        <f t="shared" si="11"/>
        <v>0</v>
      </c>
      <c r="F71" s="12">
        <f t="shared" si="12"/>
        <v>54108.885249999999</v>
      </c>
      <c r="G71" s="1"/>
      <c r="H71" s="13">
        <f t="shared" si="13"/>
        <v>21.506698309839699</v>
      </c>
      <c r="I71" s="14">
        <f t="shared" si="14"/>
        <v>0</v>
      </c>
      <c r="J71" s="14">
        <f t="shared" si="15"/>
        <v>63116.120458494101</v>
      </c>
      <c r="K71" s="14">
        <f t="shared" si="16"/>
        <v>15779.0301146235</v>
      </c>
      <c r="L71" s="14">
        <f t="shared" si="17"/>
        <v>0</v>
      </c>
      <c r="M71" s="28">
        <f t="shared" si="18"/>
        <v>78895.1505731176</v>
      </c>
      <c r="N71" s="3"/>
      <c r="O71" s="3"/>
      <c r="P71" s="3"/>
    </row>
    <row r="72" spans="1:16">
      <c r="A72" s="13">
        <v>15.25</v>
      </c>
      <c r="B72" s="14">
        <f t="shared" si="8"/>
        <v>0</v>
      </c>
      <c r="C72" s="14">
        <f t="shared" si="9"/>
        <v>35117.6885625</v>
      </c>
      <c r="D72" s="14">
        <f t="shared" si="10"/>
        <v>11705.8961875</v>
      </c>
      <c r="E72" s="14">
        <f t="shared" si="11"/>
        <v>0</v>
      </c>
      <c r="F72" s="12">
        <f t="shared" si="12"/>
        <v>46823.584750000002</v>
      </c>
      <c r="G72" s="1"/>
      <c r="H72" s="13">
        <f t="shared" si="13"/>
        <v>23.990762066918599</v>
      </c>
      <c r="I72" s="14">
        <f t="shared" si="14"/>
        <v>0</v>
      </c>
      <c r="J72" s="14">
        <f t="shared" si="15"/>
        <v>55245.908894628599</v>
      </c>
      <c r="K72" s="14">
        <f t="shared" si="16"/>
        <v>18415.302964876199</v>
      </c>
      <c r="L72" s="14">
        <f t="shared" si="17"/>
        <v>0</v>
      </c>
      <c r="M72" s="28">
        <f t="shared" si="18"/>
        <v>73661.211859504794</v>
      </c>
      <c r="N72" s="3"/>
      <c r="O72" s="3"/>
      <c r="P72" s="3"/>
    </row>
    <row r="73" spans="1:16">
      <c r="A73" s="13">
        <v>15.75</v>
      </c>
      <c r="B73" s="14">
        <f t="shared" si="8"/>
        <v>0</v>
      </c>
      <c r="C73" s="14">
        <f t="shared" si="9"/>
        <v>32532.168375000001</v>
      </c>
      <c r="D73" s="14">
        <f t="shared" si="10"/>
        <v>10844.056124999999</v>
      </c>
      <c r="E73" s="14">
        <f t="shared" si="11"/>
        <v>0</v>
      </c>
      <c r="F73" s="12">
        <f t="shared" si="12"/>
        <v>43376.224499999997</v>
      </c>
      <c r="G73" s="1"/>
      <c r="H73" s="13">
        <f t="shared" si="13"/>
        <v>26.667528877729001</v>
      </c>
      <c r="I73" s="14">
        <f t="shared" si="14"/>
        <v>0</v>
      </c>
      <c r="J73" s="14">
        <f t="shared" si="15"/>
        <v>55082.700926695499</v>
      </c>
      <c r="K73" s="14">
        <f t="shared" si="16"/>
        <v>18360.900308898501</v>
      </c>
      <c r="L73" s="14">
        <f t="shared" si="17"/>
        <v>0</v>
      </c>
      <c r="M73" s="28">
        <f t="shared" si="18"/>
        <v>73443.601235594004</v>
      </c>
      <c r="N73" s="3"/>
      <c r="O73" s="3"/>
      <c r="P73" s="3"/>
    </row>
    <row r="74" spans="1:16">
      <c r="A74" s="13">
        <v>16.25</v>
      </c>
      <c r="B74" s="14">
        <f t="shared" si="8"/>
        <v>0</v>
      </c>
      <c r="C74" s="14">
        <f t="shared" si="9"/>
        <v>6434.4041666666599</v>
      </c>
      <c r="D74" s="14">
        <f t="shared" si="10"/>
        <v>3217.2020833333399</v>
      </c>
      <c r="E74" s="14">
        <f t="shared" si="11"/>
        <v>0</v>
      </c>
      <c r="F74" s="12">
        <f t="shared" si="12"/>
        <v>9651.6062500000007</v>
      </c>
      <c r="G74" s="1"/>
      <c r="H74" s="13">
        <f t="shared" si="13"/>
        <v>29.545114795594699</v>
      </c>
      <c r="I74" s="14">
        <f t="shared" si="14"/>
        <v>0</v>
      </c>
      <c r="J74" s="14">
        <f t="shared" si="15"/>
        <v>11698.7821381797</v>
      </c>
      <c r="K74" s="14">
        <f t="shared" si="16"/>
        <v>5849.3910690898401</v>
      </c>
      <c r="L74" s="14">
        <f t="shared" si="17"/>
        <v>0</v>
      </c>
      <c r="M74" s="28">
        <f t="shared" si="18"/>
        <v>17548.173207269501</v>
      </c>
      <c r="N74" s="3"/>
      <c r="O74" s="3"/>
      <c r="P74" s="3"/>
    </row>
    <row r="75" spans="1:16">
      <c r="A75" s="13">
        <v>16.75</v>
      </c>
      <c r="B75" s="14">
        <f t="shared" si="8"/>
        <v>0</v>
      </c>
      <c r="C75" s="14">
        <f t="shared" si="9"/>
        <v>2165.306</v>
      </c>
      <c r="D75" s="14">
        <f t="shared" si="10"/>
        <v>2165.306</v>
      </c>
      <c r="E75" s="14">
        <f t="shared" si="11"/>
        <v>0</v>
      </c>
      <c r="F75" s="12">
        <f t="shared" si="12"/>
        <v>4330.6120000000001</v>
      </c>
      <c r="G75" s="1"/>
      <c r="H75" s="13">
        <f t="shared" si="13"/>
        <v>32.631708052876697</v>
      </c>
      <c r="I75" s="14">
        <f t="shared" si="14"/>
        <v>0</v>
      </c>
      <c r="J75" s="14">
        <f t="shared" si="15"/>
        <v>4218.3661634114796</v>
      </c>
      <c r="K75" s="14">
        <f t="shared" si="16"/>
        <v>4218.3661634114796</v>
      </c>
      <c r="L75" s="14">
        <f t="shared" si="17"/>
        <v>0</v>
      </c>
      <c r="M75" s="28">
        <f t="shared" si="18"/>
        <v>8436.7323268229593</v>
      </c>
      <c r="N75" s="3"/>
      <c r="O75" s="3"/>
      <c r="P75" s="3"/>
    </row>
    <row r="76" spans="1:16">
      <c r="A76" s="13">
        <v>17.25</v>
      </c>
      <c r="B76" s="14">
        <f t="shared" si="8"/>
        <v>0</v>
      </c>
      <c r="C76" s="14">
        <f t="shared" si="9"/>
        <v>0</v>
      </c>
      <c r="D76" s="14">
        <f t="shared" si="10"/>
        <v>1211.1224999999999</v>
      </c>
      <c r="E76" s="14">
        <f t="shared" si="11"/>
        <v>0</v>
      </c>
      <c r="F76" s="12">
        <f t="shared" si="12"/>
        <v>1211.1224999999999</v>
      </c>
      <c r="G76" s="1"/>
      <c r="H76" s="13">
        <f t="shared" si="13"/>
        <v>35.935567451473503</v>
      </c>
      <c r="I76" s="14">
        <f t="shared" si="14"/>
        <v>0</v>
      </c>
      <c r="J76" s="14">
        <f t="shared" si="15"/>
        <v>0</v>
      </c>
      <c r="K76" s="14">
        <f t="shared" si="16"/>
        <v>2523.0361907679498</v>
      </c>
      <c r="L76" s="14">
        <f t="shared" si="17"/>
        <v>0</v>
      </c>
      <c r="M76" s="28">
        <f t="shared" si="18"/>
        <v>2523.0361907679498</v>
      </c>
      <c r="N76" s="3"/>
      <c r="O76" s="3"/>
      <c r="P76" s="3"/>
    </row>
    <row r="77" spans="1:16">
      <c r="A77" s="13">
        <v>17.75</v>
      </c>
      <c r="B77" s="14">
        <f t="shared" si="8"/>
        <v>0</v>
      </c>
      <c r="C77" s="14">
        <f t="shared" si="9"/>
        <v>0</v>
      </c>
      <c r="D77" s="14">
        <f t="shared" si="10"/>
        <v>0</v>
      </c>
      <c r="E77" s="14">
        <f t="shared" si="11"/>
        <v>0</v>
      </c>
      <c r="F77" s="12">
        <f t="shared" si="12"/>
        <v>0</v>
      </c>
      <c r="G77" s="1"/>
      <c r="H77" s="13">
        <f t="shared" si="13"/>
        <v>39.465020836434597</v>
      </c>
      <c r="I77" s="14">
        <f t="shared" si="14"/>
        <v>0</v>
      </c>
      <c r="J77" s="14">
        <f t="shared" si="15"/>
        <v>0</v>
      </c>
      <c r="K77" s="14">
        <f t="shared" si="16"/>
        <v>0</v>
      </c>
      <c r="L77" s="14">
        <f t="shared" si="17"/>
        <v>0</v>
      </c>
      <c r="M77" s="28">
        <f t="shared" si="18"/>
        <v>0</v>
      </c>
      <c r="N77" s="3"/>
      <c r="O77" s="3"/>
      <c r="P77" s="3"/>
    </row>
    <row r="78" spans="1:16">
      <c r="A78" s="13">
        <v>18.25</v>
      </c>
      <c r="B78" s="14">
        <f t="shared" si="8"/>
        <v>0</v>
      </c>
      <c r="C78" s="14">
        <f t="shared" si="9"/>
        <v>0</v>
      </c>
      <c r="D78" s="14">
        <f t="shared" si="10"/>
        <v>0</v>
      </c>
      <c r="E78" s="14">
        <f t="shared" si="11"/>
        <v>0</v>
      </c>
      <c r="F78" s="12">
        <f t="shared" si="12"/>
        <v>0</v>
      </c>
      <c r="G78" s="1"/>
      <c r="H78" s="13">
        <f t="shared" si="13"/>
        <v>43.228463646097097</v>
      </c>
      <c r="I78" s="14">
        <f t="shared" si="14"/>
        <v>0</v>
      </c>
      <c r="J78" s="14">
        <f t="shared" si="15"/>
        <v>0</v>
      </c>
      <c r="K78" s="14">
        <f t="shared" si="16"/>
        <v>0</v>
      </c>
      <c r="L78" s="14">
        <f t="shared" si="17"/>
        <v>0</v>
      </c>
      <c r="M78" s="28">
        <f t="shared" si="18"/>
        <v>0</v>
      </c>
      <c r="N78" s="3"/>
      <c r="O78" s="3"/>
      <c r="P78" s="3"/>
    </row>
    <row r="79" spans="1:16">
      <c r="A79" s="13">
        <v>18.75</v>
      </c>
      <c r="B79" s="14">
        <f t="shared" si="8"/>
        <v>0</v>
      </c>
      <c r="C79" s="14">
        <f t="shared" si="9"/>
        <v>0</v>
      </c>
      <c r="D79" s="14">
        <f t="shared" si="10"/>
        <v>0</v>
      </c>
      <c r="E79" s="14">
        <f t="shared" si="11"/>
        <v>0</v>
      </c>
      <c r="F79" s="12">
        <f t="shared" si="12"/>
        <v>0</v>
      </c>
      <c r="G79" s="1"/>
      <c r="H79" s="13">
        <f t="shared" si="13"/>
        <v>47.234357532851597</v>
      </c>
      <c r="I79" s="14">
        <f t="shared" si="14"/>
        <v>0</v>
      </c>
      <c r="J79" s="14">
        <f t="shared" si="15"/>
        <v>0</v>
      </c>
      <c r="K79" s="14">
        <f t="shared" si="16"/>
        <v>0</v>
      </c>
      <c r="L79" s="14">
        <f t="shared" si="17"/>
        <v>0</v>
      </c>
      <c r="M79" s="28">
        <f t="shared" si="18"/>
        <v>0</v>
      </c>
      <c r="N79" s="3"/>
      <c r="O79" s="3"/>
      <c r="P79" s="3"/>
    </row>
    <row r="80" spans="1:16">
      <c r="A80" s="13">
        <v>19.25</v>
      </c>
      <c r="B80" s="14">
        <f t="shared" si="8"/>
        <v>0</v>
      </c>
      <c r="C80" s="14">
        <f t="shared" si="9"/>
        <v>0</v>
      </c>
      <c r="D80" s="14">
        <f t="shared" si="10"/>
        <v>0</v>
      </c>
      <c r="E80" s="14">
        <f t="shared" si="11"/>
        <v>0</v>
      </c>
      <c r="F80" s="12">
        <f t="shared" si="12"/>
        <v>0</v>
      </c>
      <c r="G80" s="1"/>
      <c r="H80" s="13">
        <f t="shared" si="13"/>
        <v>51.491229049243202</v>
      </c>
      <c r="I80" s="14">
        <f t="shared" si="14"/>
        <v>0</v>
      </c>
      <c r="J80" s="14">
        <f t="shared" si="15"/>
        <v>0</v>
      </c>
      <c r="K80" s="14">
        <f t="shared" si="16"/>
        <v>0</v>
      </c>
      <c r="L80" s="14">
        <f t="shared" si="17"/>
        <v>0</v>
      </c>
      <c r="M80" s="28">
        <f t="shared" si="18"/>
        <v>0</v>
      </c>
      <c r="N80" s="3"/>
      <c r="O80" s="3"/>
      <c r="P80" s="3"/>
    </row>
    <row r="81" spans="1:18">
      <c r="A81" s="13">
        <v>19.75</v>
      </c>
      <c r="B81" s="14">
        <f t="shared" ref="B81:B82" si="19">L38*($A81)</f>
        <v>0</v>
      </c>
      <c r="C81" s="14">
        <f t="shared" ref="C81:C82" si="20">M38*($A81)</f>
        <v>0</v>
      </c>
      <c r="D81" s="14">
        <f t="shared" ref="D81:D82" si="21">N38*($A81)</f>
        <v>0</v>
      </c>
      <c r="E81" s="14">
        <f t="shared" ref="E81:E82" si="22">O38*($A81)</f>
        <v>0</v>
      </c>
      <c r="F81" s="12">
        <f t="shared" ref="F81:F82" si="23">SUM(B81:E81)</f>
        <v>0</v>
      </c>
      <c r="G81" s="1"/>
      <c r="H81" s="13">
        <f t="shared" si="13"/>
        <v>56.007668394647702</v>
      </c>
      <c r="I81" s="14">
        <f t="shared" ref="I81:I82" si="24">L38*$H81</f>
        <v>0</v>
      </c>
      <c r="J81" s="14">
        <f t="shared" ref="J81:J82" si="25">M38*$H81</f>
        <v>0</v>
      </c>
      <c r="K81" s="14">
        <f t="shared" ref="K81:K82" si="26">N38*$H81</f>
        <v>0</v>
      </c>
      <c r="L81" s="14">
        <f t="shared" ref="L81:L82" si="27">O38*$H81</f>
        <v>0</v>
      </c>
      <c r="M81" s="28">
        <f t="shared" ref="M81:M82" si="28">SUM(I81:L81)</f>
        <v>0</v>
      </c>
      <c r="N81" s="3"/>
      <c r="O81" s="3"/>
      <c r="P81" s="3"/>
    </row>
    <row r="82" spans="1:18">
      <c r="A82" s="13">
        <v>20.25</v>
      </c>
      <c r="B82" s="14">
        <f t="shared" si="19"/>
        <v>0</v>
      </c>
      <c r="C82" s="14">
        <f t="shared" si="20"/>
        <v>0</v>
      </c>
      <c r="D82" s="14">
        <f t="shared" si="21"/>
        <v>1168.7692500000001</v>
      </c>
      <c r="E82" s="14">
        <f t="shared" si="22"/>
        <v>0</v>
      </c>
      <c r="F82" s="12">
        <f t="shared" si="23"/>
        <v>1168.7692500000001</v>
      </c>
      <c r="G82" s="1"/>
      <c r="H82" s="13">
        <f t="shared" si="13"/>
        <v>60.792328218219403</v>
      </c>
      <c r="I82" s="14">
        <f t="shared" si="24"/>
        <v>0</v>
      </c>
      <c r="J82" s="14">
        <f t="shared" si="25"/>
        <v>0</v>
      </c>
      <c r="K82" s="14">
        <f t="shared" si="26"/>
        <v>3508.7508077709699</v>
      </c>
      <c r="L82" s="14">
        <f t="shared" si="27"/>
        <v>0</v>
      </c>
      <c r="M82" s="28">
        <f t="shared" si="28"/>
        <v>3508.7508077709699</v>
      </c>
      <c r="N82" s="3"/>
      <c r="O82" s="3"/>
      <c r="P82" s="3"/>
    </row>
    <row r="83" spans="1:18">
      <c r="A83" s="18" t="s">
        <v>7</v>
      </c>
      <c r="B83" s="19">
        <f>SUM(B49:B82)</f>
        <v>0</v>
      </c>
      <c r="C83" s="19">
        <f t="shared" ref="C83:F83" si="29">SUM(C49:C82)</f>
        <v>2620740.54583064</v>
      </c>
      <c r="D83" s="19">
        <f t="shared" si="29"/>
        <v>62567.744169362697</v>
      </c>
      <c r="E83" s="19">
        <f t="shared" si="29"/>
        <v>0</v>
      </c>
      <c r="F83" s="19">
        <f t="shared" si="29"/>
        <v>2683308.29</v>
      </c>
      <c r="G83" s="12"/>
      <c r="H83" s="18" t="s">
        <v>7</v>
      </c>
      <c r="I83" s="19">
        <f>SUM(I49:I82)</f>
        <v>0</v>
      </c>
      <c r="J83" s="19">
        <f t="shared" ref="J83:M83" si="30">SUM(J49:J82)</f>
        <v>2288901.2596686198</v>
      </c>
      <c r="K83" s="19">
        <f t="shared" si="30"/>
        <v>96208.246222256101</v>
      </c>
      <c r="L83" s="19">
        <f t="shared" si="30"/>
        <v>0</v>
      </c>
      <c r="M83" s="19">
        <f t="shared" si="30"/>
        <v>2385109.5058908798</v>
      </c>
      <c r="N83" s="3"/>
      <c r="O83" s="3"/>
      <c r="P83" s="3"/>
    </row>
    <row r="84" spans="1:18">
      <c r="A84" s="6" t="s">
        <v>13</v>
      </c>
      <c r="B84" s="20">
        <f>IF(L40&gt;0,B83/L40,0)</f>
        <v>0</v>
      </c>
      <c r="C84" s="20">
        <f>IF(M40&gt;0,C83/M40,0)</f>
        <v>11.496210930534501</v>
      </c>
      <c r="D84" s="20">
        <f>IF(N40&gt;0,D83/N40,0)</f>
        <v>14.939571974408199</v>
      </c>
      <c r="E84" s="20">
        <f>IF(O40&gt;0,E83/O40,0)</f>
        <v>0</v>
      </c>
      <c r="F84" s="20">
        <f>IF(P40&gt;0,F83/P40,0)</f>
        <v>11.5583292061816</v>
      </c>
      <c r="G84" s="12"/>
      <c r="H84" s="6" t="s">
        <v>13</v>
      </c>
      <c r="I84" s="20">
        <f>IF(L40&gt;0,I83/L40,0)</f>
        <v>0</v>
      </c>
      <c r="J84" s="20">
        <f>IF(M40&gt;0,J83/M40,0)</f>
        <v>10.0405557971694</v>
      </c>
      <c r="K84" s="20">
        <f>IF(N40&gt;0,K83/N40,0)</f>
        <v>22.9720607327375</v>
      </c>
      <c r="L84" s="20">
        <f>IF(O40&gt;0,L83/O40,0)</f>
        <v>0</v>
      </c>
      <c r="M84" s="20">
        <f>IF(P40&gt;0,M83/P40,0)</f>
        <v>10.2738403054984</v>
      </c>
      <c r="N84" s="3"/>
      <c r="O84" s="3"/>
      <c r="P84" s="3"/>
    </row>
    <row r="85" spans="1: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 ht="14.1" customHeight="1">
      <c r="A89" s="41" t="s">
        <v>14</v>
      </c>
      <c r="B89" s="41"/>
      <c r="C89" s="41"/>
      <c r="D89" s="41"/>
      <c r="E89" s="41"/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 ht="12.75" customHeight="1">
      <c r="A90" s="41"/>
      <c r="B90" s="41"/>
      <c r="C90" s="41"/>
      <c r="D90" s="41"/>
      <c r="E90" s="41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29"/>
      <c r="B91" s="2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42" t="s">
        <v>15</v>
      </c>
      <c r="B93" s="43" t="s">
        <v>16</v>
      </c>
      <c r="C93" s="43" t="s">
        <v>17</v>
      </c>
      <c r="D93" s="43" t="s">
        <v>18</v>
      </c>
      <c r="E93" s="43" t="s">
        <v>19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42"/>
      <c r="B94" s="42"/>
      <c r="C94" s="42"/>
      <c r="D94" s="42"/>
      <c r="E94" s="43"/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1"/>
      <c r="B95" s="5"/>
      <c r="C95" s="5"/>
      <c r="D95" s="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0">
        <v>0</v>
      </c>
      <c r="B96" s="31">
        <f>L$40</f>
        <v>0</v>
      </c>
      <c r="C96" s="32">
        <f>$B$84</f>
        <v>0</v>
      </c>
      <c r="D96" s="32">
        <f>$I$84</f>
        <v>0</v>
      </c>
      <c r="E96" s="31">
        <f>B96*D96</f>
        <v>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0">
        <v>1</v>
      </c>
      <c r="B97" s="31">
        <f>M$40</f>
        <v>227965.59333</v>
      </c>
      <c r="C97" s="32">
        <f>$C$84</f>
        <v>11.5</v>
      </c>
      <c r="D97" s="32">
        <f>$J$84</f>
        <v>10</v>
      </c>
      <c r="E97" s="31">
        <f>B97*D97</f>
        <v>2279655.9333000001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>
      <c r="A98" s="30">
        <v>2</v>
      </c>
      <c r="B98" s="31">
        <f>N$40</f>
        <v>4188.0546700000004</v>
      </c>
      <c r="C98" s="32">
        <f>$D$84</f>
        <v>14.9</v>
      </c>
      <c r="D98" s="32">
        <f>$K$84</f>
        <v>23</v>
      </c>
      <c r="E98" s="31">
        <f>B98*D98</f>
        <v>96325.257410000006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  <row r="99" spans="1:18">
      <c r="A99" s="30">
        <v>3</v>
      </c>
      <c r="B99" s="31">
        <f>O$40</f>
        <v>0</v>
      </c>
      <c r="C99" s="32">
        <f>$E$84</f>
        <v>0</v>
      </c>
      <c r="D99" s="32">
        <f>$L$84</f>
        <v>0</v>
      </c>
      <c r="E99" s="31">
        <f>B99*D99</f>
        <v>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3"/>
      <c r="Q99" s="3"/>
      <c r="R99" s="3"/>
    </row>
    <row r="100" spans="1:18">
      <c r="A100" s="30" t="s">
        <v>7</v>
      </c>
      <c r="B100" s="31">
        <f>SUM(B96:B99)</f>
        <v>232153.64799999999</v>
      </c>
      <c r="C100" s="32">
        <f>$F$84</f>
        <v>11.6</v>
      </c>
      <c r="D100" s="32">
        <f>$M$84</f>
        <v>10.3</v>
      </c>
      <c r="E100" s="31">
        <f>SUM(E96:E99)</f>
        <v>2375981.1907100002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"/>
      <c r="Q100" s="3"/>
      <c r="R100" s="3"/>
    </row>
    <row r="101" spans="1:18">
      <c r="A101" s="30" t="s">
        <v>2</v>
      </c>
      <c r="B101" s="33">
        <f>$I$2</f>
        <v>2385656</v>
      </c>
      <c r="C101" s="5"/>
      <c r="D101" s="5"/>
      <c r="E101" s="5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3"/>
      <c r="Q101" s="3"/>
      <c r="R101" s="3"/>
    </row>
    <row r="102" spans="1:18" ht="22.5">
      <c r="A102" s="34" t="s">
        <v>20</v>
      </c>
      <c r="B102" s="31">
        <f>IF(E100&gt;0,$I$2/E100,"")</f>
        <v>1.00407</v>
      </c>
      <c r="C102" s="5"/>
      <c r="D102" s="5"/>
      <c r="E102" s="5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3"/>
      <c r="Q102" s="3"/>
      <c r="R102" s="3"/>
    </row>
  </sheetData>
  <sheetProtection selectLockedCells="1" selectUnlockedCells="1"/>
  <mergeCells count="12">
    <mergeCell ref="A1:F1"/>
    <mergeCell ref="H1:I1"/>
    <mergeCell ref="B4:F4"/>
    <mergeCell ref="L4:P4"/>
    <mergeCell ref="B44:D44"/>
    <mergeCell ref="I44:K44"/>
    <mergeCell ref="A89:E90"/>
    <mergeCell ref="A93:A94"/>
    <mergeCell ref="B93:B94"/>
    <mergeCell ref="C93:C94"/>
    <mergeCell ref="D93:D94"/>
    <mergeCell ref="E93:E9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R102"/>
  <sheetViews>
    <sheetView topLeftCell="A58" zoomScale="80" zoomScaleNormal="80" workbookViewId="0">
      <selection activeCell="I83" sqref="I83"/>
    </sheetView>
  </sheetViews>
  <sheetFormatPr baseColWidth="10" defaultColWidth="11.5703125" defaultRowHeight="12.75"/>
  <cols>
    <col min="1" max="1" width="9" customWidth="1"/>
    <col min="2" max="2" width="12.140625" customWidth="1"/>
    <col min="3" max="3" width="11.42578125" customWidth="1"/>
    <col min="4" max="4" width="9.7109375" customWidth="1"/>
    <col min="5" max="5" width="12.140625" customWidth="1"/>
    <col min="6" max="6" width="11.42578125" customWidth="1"/>
    <col min="8" max="8" width="8.5703125" customWidth="1"/>
    <col min="9" max="9" width="10.5703125" customWidth="1"/>
    <col min="10" max="10" width="11.42578125" customWidth="1"/>
    <col min="11" max="12" width="9.7109375" customWidth="1"/>
    <col min="13" max="13" width="10.5703125" customWidth="1"/>
    <col min="14" max="14" width="8.85546875" customWidth="1"/>
    <col min="15" max="15" width="11.42578125" customWidth="1"/>
    <col min="16" max="16" width="11" customWidth="1"/>
  </cols>
  <sheetData>
    <row r="1" spans="1:18" ht="20.25">
      <c r="A1" s="44" t="s">
        <v>22</v>
      </c>
      <c r="B1" s="44"/>
      <c r="C1" s="44"/>
      <c r="D1" s="44"/>
      <c r="E1" s="44"/>
      <c r="F1" s="44"/>
      <c r="G1" s="1"/>
      <c r="H1" s="45" t="s">
        <v>1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1850391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46" t="s">
        <v>4</v>
      </c>
      <c r="C4" s="46"/>
      <c r="D4" s="46"/>
      <c r="E4" s="46"/>
      <c r="F4" s="46"/>
      <c r="G4" s="1"/>
      <c r="H4" s="5" t="s">
        <v>3</v>
      </c>
      <c r="I4" s="1"/>
      <c r="J4" s="1"/>
      <c r="K4" s="5" t="s">
        <v>3</v>
      </c>
      <c r="L4" s="45" t="s">
        <v>5</v>
      </c>
      <c r="M4" s="45"/>
      <c r="N4" s="45"/>
      <c r="O4" s="45"/>
      <c r="P4" s="45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35"/>
      <c r="C6" s="35"/>
      <c r="D6" s="35"/>
      <c r="F6" s="12">
        <f t="shared" ref="F6:F39" si="0">SUM(B6:E6)</f>
        <v>0</v>
      </c>
      <c r="G6" s="1"/>
      <c r="H6" s="13">
        <v>3.75</v>
      </c>
      <c r="I6" s="4"/>
      <c r="J6" s="1"/>
      <c r="K6" s="13">
        <v>3.75</v>
      </c>
      <c r="L6" s="14">
        <f t="shared" ref="L6:O10" si="1">IF($F6&gt;0,($I6/1000)*(B6/$F6),0)</f>
        <v>0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5">
        <f t="shared" ref="P6:P37" si="2">SUM(L6:O6)</f>
        <v>0</v>
      </c>
      <c r="Q6" s="3"/>
      <c r="R6" s="3"/>
    </row>
    <row r="7" spans="1:18">
      <c r="A7" s="13">
        <v>4.25</v>
      </c>
      <c r="B7" s="35"/>
      <c r="C7" s="35"/>
      <c r="D7" s="35"/>
      <c r="F7" s="12">
        <f t="shared" si="0"/>
        <v>0</v>
      </c>
      <c r="G7" s="1"/>
      <c r="H7" s="13">
        <v>4.25</v>
      </c>
      <c r="I7" s="4"/>
      <c r="J7" s="1"/>
      <c r="K7" s="13">
        <v>4.25</v>
      </c>
      <c r="L7" s="14">
        <f t="shared" si="1"/>
        <v>0</v>
      </c>
      <c r="M7" s="14">
        <f t="shared" si="1"/>
        <v>0</v>
      </c>
      <c r="N7" s="14">
        <f t="shared" si="1"/>
        <v>0</v>
      </c>
      <c r="O7" s="14">
        <f t="shared" si="1"/>
        <v>0</v>
      </c>
      <c r="P7" s="15">
        <f t="shared" si="2"/>
        <v>0</v>
      </c>
      <c r="Q7" s="3"/>
      <c r="R7" s="3"/>
    </row>
    <row r="8" spans="1:18">
      <c r="A8" s="10">
        <v>4.75</v>
      </c>
      <c r="B8" s="35"/>
      <c r="C8" s="35"/>
      <c r="D8" s="35"/>
      <c r="F8" s="12">
        <f t="shared" si="0"/>
        <v>0</v>
      </c>
      <c r="G8" s="1"/>
      <c r="H8" s="13">
        <v>4.75</v>
      </c>
      <c r="I8" s="4"/>
      <c r="J8" s="1"/>
      <c r="K8" s="13">
        <v>4.75</v>
      </c>
      <c r="L8" s="14">
        <f t="shared" si="1"/>
        <v>0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 t="shared" si="2"/>
        <v>0</v>
      </c>
      <c r="Q8" s="3"/>
      <c r="R8" s="3"/>
    </row>
    <row r="9" spans="1:18">
      <c r="A9" s="13">
        <v>5.25</v>
      </c>
      <c r="B9" s="35"/>
      <c r="C9" s="35"/>
      <c r="D9" s="35"/>
      <c r="F9" s="12">
        <f t="shared" si="0"/>
        <v>0</v>
      </c>
      <c r="G9" s="16"/>
      <c r="H9" s="13">
        <v>5.25</v>
      </c>
      <c r="I9" s="4"/>
      <c r="J9" s="1"/>
      <c r="K9" s="13">
        <v>5.25</v>
      </c>
      <c r="L9" s="14">
        <f t="shared" si="1"/>
        <v>0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5">
        <f t="shared" si="2"/>
        <v>0</v>
      </c>
      <c r="Q9" s="3"/>
      <c r="R9" s="3"/>
    </row>
    <row r="10" spans="1:18">
      <c r="A10" s="10">
        <v>5.75</v>
      </c>
      <c r="B10" s="35"/>
      <c r="C10" s="35"/>
      <c r="D10" s="35"/>
      <c r="F10" s="12">
        <f t="shared" si="0"/>
        <v>0</v>
      </c>
      <c r="G10" s="1"/>
      <c r="H10" s="13">
        <v>5.75</v>
      </c>
      <c r="I10" s="4"/>
      <c r="J10" s="1"/>
      <c r="K10" s="13">
        <v>5.75</v>
      </c>
      <c r="L10" s="14">
        <f t="shared" si="1"/>
        <v>0</v>
      </c>
      <c r="M10" s="14">
        <f t="shared" si="1"/>
        <v>0</v>
      </c>
      <c r="N10" s="14">
        <f t="shared" si="1"/>
        <v>0</v>
      </c>
      <c r="O10" s="14">
        <f t="shared" si="1"/>
        <v>0</v>
      </c>
      <c r="P10" s="15">
        <f t="shared" si="2"/>
        <v>0</v>
      </c>
      <c r="Q10" s="3"/>
      <c r="R10" s="3"/>
    </row>
    <row r="11" spans="1:18">
      <c r="A11" s="13">
        <v>6.25</v>
      </c>
      <c r="B11" s="35"/>
      <c r="C11" s="35"/>
      <c r="D11" s="35"/>
      <c r="F11" s="12">
        <f t="shared" si="0"/>
        <v>0</v>
      </c>
      <c r="G11" s="1"/>
      <c r="H11" s="13">
        <v>6.25</v>
      </c>
      <c r="J11" s="1"/>
      <c r="K11" s="13">
        <v>6.25</v>
      </c>
      <c r="L11" s="14">
        <f t="shared" ref="L11:L32" si="3">IF($F11&gt;0,($I12/1000)*(B11/$F11),0)</f>
        <v>0</v>
      </c>
      <c r="M11" s="14">
        <f t="shared" ref="M11:M32" si="4">IF($F11&gt;0,($I12/1000)*(C11/$F11),0)</f>
        <v>0</v>
      </c>
      <c r="N11" s="14">
        <f t="shared" ref="N11:N32" si="5">IF($F11&gt;0,($I12/1000)*(D11/$F11),0)</f>
        <v>0</v>
      </c>
      <c r="O11" s="14">
        <f t="shared" ref="O11:O32" si="6">IF($F11&gt;0,($I12/1000)*(E11/$F11),0)</f>
        <v>0</v>
      </c>
      <c r="P11" s="15">
        <f t="shared" si="2"/>
        <v>0</v>
      </c>
      <c r="Q11" s="3"/>
      <c r="R11" s="3"/>
    </row>
    <row r="12" spans="1:18">
      <c r="A12" s="10">
        <v>6.75</v>
      </c>
      <c r="B12" s="35"/>
      <c r="C12" s="35"/>
      <c r="D12" s="35"/>
      <c r="F12" s="12">
        <f t="shared" si="0"/>
        <v>0</v>
      </c>
      <c r="G12" s="1"/>
      <c r="H12" s="13">
        <v>6.75</v>
      </c>
      <c r="J12" s="1"/>
      <c r="K12" s="13">
        <v>6.75</v>
      </c>
      <c r="L12" s="14">
        <f t="shared" si="3"/>
        <v>0</v>
      </c>
      <c r="M12" s="14">
        <f t="shared" si="4"/>
        <v>0</v>
      </c>
      <c r="N12" s="14">
        <f t="shared" si="5"/>
        <v>0</v>
      </c>
      <c r="O12" s="14">
        <f t="shared" si="6"/>
        <v>0</v>
      </c>
      <c r="P12" s="15">
        <f t="shared" si="2"/>
        <v>0</v>
      </c>
      <c r="Q12" s="3"/>
      <c r="R12" s="3"/>
    </row>
    <row r="13" spans="1:18">
      <c r="A13" s="13">
        <v>7.25</v>
      </c>
      <c r="B13" s="35">
        <v>10</v>
      </c>
      <c r="C13" s="35"/>
      <c r="D13" s="35"/>
      <c r="F13" s="12">
        <f t="shared" si="0"/>
        <v>10</v>
      </c>
      <c r="G13" s="1"/>
      <c r="H13" s="13">
        <v>7.25</v>
      </c>
      <c r="I13">
        <v>7336</v>
      </c>
      <c r="J13" s="1"/>
      <c r="K13" s="13">
        <v>7.25</v>
      </c>
      <c r="L13" s="14">
        <f t="shared" si="3"/>
        <v>36.676000000000002</v>
      </c>
      <c r="M13" s="14">
        <f t="shared" si="4"/>
        <v>0</v>
      </c>
      <c r="N13" s="14">
        <f t="shared" si="5"/>
        <v>0</v>
      </c>
      <c r="O13" s="14">
        <f t="shared" si="6"/>
        <v>0</v>
      </c>
      <c r="P13" s="15">
        <f t="shared" si="2"/>
        <v>36.676000000000002</v>
      </c>
      <c r="Q13" s="3"/>
      <c r="R13" s="3"/>
    </row>
    <row r="14" spans="1:18">
      <c r="A14" s="10">
        <v>7.75</v>
      </c>
      <c r="B14" s="35">
        <v>30</v>
      </c>
      <c r="C14" s="35"/>
      <c r="D14" s="35"/>
      <c r="F14" s="12">
        <f t="shared" si="0"/>
        <v>30</v>
      </c>
      <c r="G14" s="1"/>
      <c r="H14" s="13">
        <v>7.75</v>
      </c>
      <c r="I14">
        <v>36676</v>
      </c>
      <c r="J14" s="4"/>
      <c r="K14" s="13">
        <v>7.75</v>
      </c>
      <c r="L14" s="14">
        <f t="shared" si="3"/>
        <v>49.887999999999998</v>
      </c>
      <c r="M14" s="14">
        <f t="shared" si="4"/>
        <v>0</v>
      </c>
      <c r="N14" s="14">
        <f t="shared" si="5"/>
        <v>0</v>
      </c>
      <c r="O14" s="14">
        <f t="shared" si="6"/>
        <v>0</v>
      </c>
      <c r="P14" s="15">
        <f t="shared" si="2"/>
        <v>49.887999999999998</v>
      </c>
      <c r="Q14" s="3"/>
      <c r="R14" s="3"/>
    </row>
    <row r="15" spans="1:18">
      <c r="A15" s="13">
        <v>8.25</v>
      </c>
      <c r="B15" s="35">
        <v>38</v>
      </c>
      <c r="C15" s="35">
        <v>1</v>
      </c>
      <c r="D15" s="35"/>
      <c r="F15" s="12">
        <f t="shared" si="0"/>
        <v>39</v>
      </c>
      <c r="G15" s="1"/>
      <c r="H15" s="13">
        <v>8.25</v>
      </c>
      <c r="I15">
        <v>49888</v>
      </c>
      <c r="J15" s="4"/>
      <c r="K15" s="13">
        <v>8.25</v>
      </c>
      <c r="L15" s="14">
        <f t="shared" si="3"/>
        <v>1820.1220512820501</v>
      </c>
      <c r="M15" s="14">
        <f t="shared" si="4"/>
        <v>47.897948717948701</v>
      </c>
      <c r="N15" s="14">
        <f t="shared" si="5"/>
        <v>0</v>
      </c>
      <c r="O15" s="14">
        <f t="shared" si="6"/>
        <v>0</v>
      </c>
      <c r="P15" s="15">
        <f t="shared" si="2"/>
        <v>1868.02</v>
      </c>
      <c r="Q15" s="3"/>
      <c r="R15" s="3"/>
    </row>
    <row r="16" spans="1:18">
      <c r="A16" s="10">
        <v>8.75</v>
      </c>
      <c r="B16" s="35">
        <v>62</v>
      </c>
      <c r="C16" s="35">
        <v>1</v>
      </c>
      <c r="D16" s="35"/>
      <c r="F16" s="12">
        <f t="shared" si="0"/>
        <v>63</v>
      </c>
      <c r="G16" s="1"/>
      <c r="H16" s="13">
        <v>8.75</v>
      </c>
      <c r="I16">
        <v>1868020</v>
      </c>
      <c r="J16" s="4"/>
      <c r="K16" s="13">
        <v>8.75</v>
      </c>
      <c r="L16" s="14">
        <f t="shared" si="3"/>
        <v>8429.41765079365</v>
      </c>
      <c r="M16" s="14">
        <f t="shared" si="4"/>
        <v>135.958349206349</v>
      </c>
      <c r="N16" s="14">
        <f t="shared" si="5"/>
        <v>0</v>
      </c>
      <c r="O16" s="14">
        <f t="shared" si="6"/>
        <v>0</v>
      </c>
      <c r="P16" s="15">
        <f t="shared" si="2"/>
        <v>8565.3760000000002</v>
      </c>
      <c r="Q16" s="3"/>
      <c r="R16" s="3"/>
    </row>
    <row r="17" spans="1:18">
      <c r="A17" s="13">
        <v>9.25</v>
      </c>
      <c r="B17" s="35">
        <v>88</v>
      </c>
      <c r="C17" s="35">
        <v>10</v>
      </c>
      <c r="D17" s="35">
        <v>1</v>
      </c>
      <c r="F17" s="12">
        <f t="shared" si="0"/>
        <v>99</v>
      </c>
      <c r="G17" s="1"/>
      <c r="H17" s="13">
        <v>9.25</v>
      </c>
      <c r="I17">
        <v>8565376</v>
      </c>
      <c r="J17" s="4"/>
      <c r="K17" s="13">
        <v>9.25</v>
      </c>
      <c r="L17" s="14">
        <f t="shared" si="3"/>
        <v>20476.122666666699</v>
      </c>
      <c r="M17" s="14">
        <f t="shared" si="4"/>
        <v>2326.83212121212</v>
      </c>
      <c r="N17" s="14">
        <f t="shared" si="5"/>
        <v>232.68321212121199</v>
      </c>
      <c r="O17" s="14">
        <f t="shared" si="6"/>
        <v>0</v>
      </c>
      <c r="P17" s="15">
        <f t="shared" si="2"/>
        <v>23035.637999999999</v>
      </c>
      <c r="Q17" s="3"/>
      <c r="R17" s="3"/>
    </row>
    <row r="18" spans="1:18">
      <c r="A18" s="10">
        <v>9.75</v>
      </c>
      <c r="B18" s="35">
        <v>70</v>
      </c>
      <c r="C18" s="35">
        <v>14</v>
      </c>
      <c r="D18" s="35">
        <v>1</v>
      </c>
      <c r="F18" s="12">
        <f t="shared" si="0"/>
        <v>85</v>
      </c>
      <c r="G18" s="1"/>
      <c r="H18" s="13">
        <v>9.75</v>
      </c>
      <c r="I18">
        <v>23035638</v>
      </c>
      <c r="J18" s="4"/>
      <c r="K18" s="13">
        <v>9.75</v>
      </c>
      <c r="L18" s="14">
        <f t="shared" si="3"/>
        <v>21216.411176470599</v>
      </c>
      <c r="M18" s="14">
        <f t="shared" si="4"/>
        <v>4243.2822352941203</v>
      </c>
      <c r="N18" s="14">
        <f t="shared" si="5"/>
        <v>303.09158823529401</v>
      </c>
      <c r="O18" s="14">
        <f t="shared" si="6"/>
        <v>0</v>
      </c>
      <c r="P18" s="15">
        <f t="shared" si="2"/>
        <v>25762.785</v>
      </c>
      <c r="Q18" s="3"/>
      <c r="R18" s="3"/>
    </row>
    <row r="19" spans="1:18">
      <c r="A19" s="13">
        <v>10.25</v>
      </c>
      <c r="B19" s="35">
        <v>90</v>
      </c>
      <c r="C19" s="35">
        <v>43</v>
      </c>
      <c r="D19" s="35">
        <v>1</v>
      </c>
      <c r="F19" s="12">
        <f t="shared" si="0"/>
        <v>134</v>
      </c>
      <c r="G19" s="1"/>
      <c r="H19" s="13">
        <v>10.25</v>
      </c>
      <c r="I19">
        <v>25762785</v>
      </c>
      <c r="J19" s="4"/>
      <c r="K19" s="13">
        <v>10.25</v>
      </c>
      <c r="L19" s="14">
        <f t="shared" si="3"/>
        <v>15690.714850746301</v>
      </c>
      <c r="M19" s="14">
        <f t="shared" si="4"/>
        <v>7496.6748731343296</v>
      </c>
      <c r="N19" s="14">
        <f t="shared" si="5"/>
        <v>174.34127611940301</v>
      </c>
      <c r="O19" s="14">
        <f t="shared" si="6"/>
        <v>0</v>
      </c>
      <c r="P19" s="15">
        <f t="shared" si="2"/>
        <v>23361.731</v>
      </c>
      <c r="Q19" s="3"/>
      <c r="R19" s="3"/>
    </row>
    <row r="20" spans="1:18">
      <c r="A20" s="10">
        <v>10.75</v>
      </c>
      <c r="B20" s="35">
        <v>115</v>
      </c>
      <c r="C20" s="35">
        <v>48</v>
      </c>
      <c r="D20" s="35"/>
      <c r="F20" s="12">
        <f t="shared" si="0"/>
        <v>163</v>
      </c>
      <c r="G20" s="1"/>
      <c r="H20" s="13">
        <v>10.75</v>
      </c>
      <c r="I20">
        <v>23361731</v>
      </c>
      <c r="J20" s="4"/>
      <c r="K20" s="13">
        <v>10.75</v>
      </c>
      <c r="L20" s="14">
        <f t="shared" si="3"/>
        <v>18685.736901840501</v>
      </c>
      <c r="M20" s="14">
        <f t="shared" si="4"/>
        <v>7799.2640981595096</v>
      </c>
      <c r="N20" s="14">
        <f t="shared" si="5"/>
        <v>0</v>
      </c>
      <c r="O20" s="14">
        <f t="shared" si="6"/>
        <v>0</v>
      </c>
      <c r="P20" s="15">
        <f t="shared" si="2"/>
        <v>26485.001</v>
      </c>
      <c r="Q20" s="3"/>
      <c r="R20" s="3"/>
    </row>
    <row r="21" spans="1:18">
      <c r="A21" s="13">
        <v>11.25</v>
      </c>
      <c r="B21" s="35">
        <v>110</v>
      </c>
      <c r="C21" s="35">
        <v>68</v>
      </c>
      <c r="D21" s="35"/>
      <c r="F21" s="12">
        <f t="shared" si="0"/>
        <v>178</v>
      </c>
      <c r="G21" s="1"/>
      <c r="H21" s="13">
        <v>11.25</v>
      </c>
      <c r="I21">
        <v>26485001</v>
      </c>
      <c r="J21" s="4"/>
      <c r="K21" s="13">
        <v>11.25</v>
      </c>
      <c r="L21" s="14">
        <f t="shared" si="3"/>
        <v>17612.061685393299</v>
      </c>
      <c r="M21" s="14">
        <f t="shared" si="4"/>
        <v>10887.456314606699</v>
      </c>
      <c r="N21" s="14">
        <f t="shared" si="5"/>
        <v>0</v>
      </c>
      <c r="O21" s="14">
        <f t="shared" si="6"/>
        <v>0</v>
      </c>
      <c r="P21" s="15">
        <f t="shared" si="2"/>
        <v>28499.518</v>
      </c>
      <c r="Q21" s="3"/>
      <c r="R21" s="3"/>
    </row>
    <row r="22" spans="1:18">
      <c r="A22" s="10">
        <v>11.75</v>
      </c>
      <c r="B22" s="35">
        <v>14</v>
      </c>
      <c r="C22" s="35">
        <v>83</v>
      </c>
      <c r="D22" s="35"/>
      <c r="F22" s="12">
        <f t="shared" si="0"/>
        <v>97</v>
      </c>
      <c r="G22" s="4"/>
      <c r="H22" s="13">
        <v>11.75</v>
      </c>
      <c r="I22">
        <v>28499518</v>
      </c>
      <c r="J22" s="4"/>
      <c r="K22" s="13">
        <v>11.75</v>
      </c>
      <c r="L22" s="14">
        <f t="shared" si="3"/>
        <v>2604.32632989691</v>
      </c>
      <c r="M22" s="14">
        <f t="shared" si="4"/>
        <v>15439.934670103101</v>
      </c>
      <c r="N22" s="14">
        <f t="shared" si="5"/>
        <v>0</v>
      </c>
      <c r="O22" s="14">
        <f t="shared" si="6"/>
        <v>0</v>
      </c>
      <c r="P22" s="15">
        <f t="shared" si="2"/>
        <v>18044.260999999999</v>
      </c>
      <c r="Q22" s="3"/>
      <c r="R22" s="3"/>
    </row>
    <row r="23" spans="1:18">
      <c r="A23" s="13">
        <v>12.25</v>
      </c>
      <c r="B23" s="35">
        <v>25</v>
      </c>
      <c r="C23" s="35">
        <v>70</v>
      </c>
      <c r="D23" s="35"/>
      <c r="F23" s="12">
        <f t="shared" si="0"/>
        <v>95</v>
      </c>
      <c r="G23" s="4"/>
      <c r="H23" s="13">
        <v>12.25</v>
      </c>
      <c r="I23">
        <v>18044261</v>
      </c>
      <c r="J23" s="4"/>
      <c r="K23" s="13">
        <v>12.25</v>
      </c>
      <c r="L23" s="14">
        <f t="shared" si="3"/>
        <v>3306.29026315789</v>
      </c>
      <c r="M23" s="14">
        <f t="shared" si="4"/>
        <v>9257.6127368421094</v>
      </c>
      <c r="N23" s="14">
        <f t="shared" si="5"/>
        <v>0</v>
      </c>
      <c r="O23" s="14">
        <f t="shared" si="6"/>
        <v>0</v>
      </c>
      <c r="P23" s="15">
        <f t="shared" si="2"/>
        <v>12563.903</v>
      </c>
      <c r="Q23" s="3"/>
      <c r="R23" s="3"/>
    </row>
    <row r="24" spans="1:18">
      <c r="A24" s="10">
        <v>12.75</v>
      </c>
      <c r="B24" s="35">
        <v>14</v>
      </c>
      <c r="C24" s="35">
        <v>59</v>
      </c>
      <c r="D24" s="35">
        <v>1</v>
      </c>
      <c r="F24" s="12">
        <f t="shared" si="0"/>
        <v>74</v>
      </c>
      <c r="G24" s="4"/>
      <c r="H24" s="13">
        <v>12.75</v>
      </c>
      <c r="I24">
        <v>12563903</v>
      </c>
      <c r="J24" s="4"/>
      <c r="K24" s="13">
        <v>12.75</v>
      </c>
      <c r="L24" s="14">
        <f t="shared" si="3"/>
        <v>1991.67386486486</v>
      </c>
      <c r="M24" s="14">
        <f t="shared" si="4"/>
        <v>8393.4827162162201</v>
      </c>
      <c r="N24" s="14">
        <f t="shared" si="5"/>
        <v>142.262418918919</v>
      </c>
      <c r="O24" s="14">
        <f t="shared" si="6"/>
        <v>0</v>
      </c>
      <c r="P24" s="15">
        <f t="shared" si="2"/>
        <v>10527.419</v>
      </c>
      <c r="Q24" s="3"/>
      <c r="R24" s="3"/>
    </row>
    <row r="25" spans="1:18">
      <c r="A25" s="13">
        <v>13.25</v>
      </c>
      <c r="B25" s="35">
        <v>10</v>
      </c>
      <c r="C25" s="35">
        <v>79</v>
      </c>
      <c r="D25" s="35">
        <v>2</v>
      </c>
      <c r="F25" s="12">
        <f t="shared" si="0"/>
        <v>91</v>
      </c>
      <c r="G25" s="4"/>
      <c r="H25" s="13">
        <v>13.25</v>
      </c>
      <c r="I25">
        <v>10527419</v>
      </c>
      <c r="J25" s="4"/>
      <c r="K25" s="13">
        <v>13.25</v>
      </c>
      <c r="L25" s="14">
        <f t="shared" si="3"/>
        <v>842.26923076923094</v>
      </c>
      <c r="M25" s="14">
        <f t="shared" si="4"/>
        <v>6653.9269230769196</v>
      </c>
      <c r="N25" s="14">
        <f t="shared" si="5"/>
        <v>168.453846153846</v>
      </c>
      <c r="O25" s="14">
        <f t="shared" si="6"/>
        <v>0</v>
      </c>
      <c r="P25" s="15">
        <f t="shared" si="2"/>
        <v>7664.65</v>
      </c>
      <c r="Q25" s="3"/>
      <c r="R25" s="3"/>
    </row>
    <row r="26" spans="1:18">
      <c r="A26" s="10">
        <v>13.75</v>
      </c>
      <c r="B26" s="35">
        <v>8</v>
      </c>
      <c r="C26" s="35">
        <v>66</v>
      </c>
      <c r="D26" s="35">
        <v>1</v>
      </c>
      <c r="F26" s="12">
        <f t="shared" si="0"/>
        <v>75</v>
      </c>
      <c r="G26" s="4"/>
      <c r="H26" s="13">
        <v>13.75</v>
      </c>
      <c r="I26">
        <v>7664650</v>
      </c>
      <c r="J26" s="4"/>
      <c r="K26" s="13">
        <v>13.75</v>
      </c>
      <c r="L26" s="14">
        <f t="shared" si="3"/>
        <v>361.47744</v>
      </c>
      <c r="M26" s="14">
        <f t="shared" si="4"/>
        <v>2982.1888800000002</v>
      </c>
      <c r="N26" s="14">
        <f t="shared" si="5"/>
        <v>45.18468</v>
      </c>
      <c r="O26" s="14">
        <f t="shared" si="6"/>
        <v>0</v>
      </c>
      <c r="P26" s="15">
        <f t="shared" si="2"/>
        <v>3388.8510000000001</v>
      </c>
      <c r="Q26" s="3"/>
      <c r="R26" s="3"/>
    </row>
    <row r="27" spans="1:18">
      <c r="A27" s="13">
        <v>14.25</v>
      </c>
      <c r="B27" s="35">
        <v>4</v>
      </c>
      <c r="C27" s="35">
        <v>33</v>
      </c>
      <c r="D27" s="35"/>
      <c r="F27" s="12">
        <f t="shared" si="0"/>
        <v>37</v>
      </c>
      <c r="G27" s="4"/>
      <c r="H27" s="13">
        <v>14.25</v>
      </c>
      <c r="I27">
        <v>3388851</v>
      </c>
      <c r="J27" s="4"/>
      <c r="K27" s="13">
        <v>14.25</v>
      </c>
      <c r="L27" s="14">
        <f t="shared" si="3"/>
        <v>132.993297297297</v>
      </c>
      <c r="M27" s="14">
        <f t="shared" si="4"/>
        <v>1097.1947027026999</v>
      </c>
      <c r="N27" s="14">
        <f t="shared" si="5"/>
        <v>0</v>
      </c>
      <c r="O27" s="14">
        <f t="shared" si="6"/>
        <v>0</v>
      </c>
      <c r="P27" s="15">
        <f t="shared" si="2"/>
        <v>1230.1880000000001</v>
      </c>
      <c r="Q27" s="3"/>
      <c r="R27" s="3"/>
    </row>
    <row r="28" spans="1:18">
      <c r="A28" s="10">
        <v>14.75</v>
      </c>
      <c r="B28" s="35"/>
      <c r="C28" s="35">
        <v>18</v>
      </c>
      <c r="D28" s="35">
        <v>2</v>
      </c>
      <c r="F28" s="12">
        <f t="shared" si="0"/>
        <v>20</v>
      </c>
      <c r="G28" s="1"/>
      <c r="H28" s="13">
        <v>14.75</v>
      </c>
      <c r="I28">
        <v>1230188</v>
      </c>
      <c r="J28" s="4"/>
      <c r="K28" s="13">
        <v>14.75</v>
      </c>
      <c r="L28" s="14">
        <f t="shared" si="3"/>
        <v>0</v>
      </c>
      <c r="M28" s="14">
        <f t="shared" si="4"/>
        <v>218.8485</v>
      </c>
      <c r="N28" s="14">
        <f t="shared" si="5"/>
        <v>24.316500000000001</v>
      </c>
      <c r="O28" s="14">
        <f t="shared" si="6"/>
        <v>0</v>
      </c>
      <c r="P28" s="15">
        <f t="shared" si="2"/>
        <v>243.16499999999999</v>
      </c>
      <c r="Q28" s="3"/>
      <c r="R28" s="3"/>
    </row>
    <row r="29" spans="1:18">
      <c r="A29" s="13">
        <v>15.25</v>
      </c>
      <c r="B29" s="35">
        <v>1</v>
      </c>
      <c r="C29" s="35">
        <v>9</v>
      </c>
      <c r="D29" s="35">
        <v>9</v>
      </c>
      <c r="F29" s="12">
        <f t="shared" si="0"/>
        <v>19</v>
      </c>
      <c r="G29" s="1"/>
      <c r="H29" s="13">
        <v>15.25</v>
      </c>
      <c r="I29">
        <v>243165</v>
      </c>
      <c r="J29" s="4"/>
      <c r="K29" s="13">
        <v>15.25</v>
      </c>
      <c r="L29" s="14">
        <f t="shared" si="3"/>
        <v>6.9130526315789496</v>
      </c>
      <c r="M29" s="14">
        <f t="shared" si="4"/>
        <v>62.217473684210503</v>
      </c>
      <c r="N29" s="14">
        <f t="shared" si="5"/>
        <v>62.217473684210503</v>
      </c>
      <c r="O29" s="14">
        <f t="shared" si="6"/>
        <v>0</v>
      </c>
      <c r="P29" s="15">
        <f t="shared" si="2"/>
        <v>131.34800000000001</v>
      </c>
      <c r="Q29" s="3"/>
      <c r="R29" s="3"/>
    </row>
    <row r="30" spans="1:18">
      <c r="A30" s="10">
        <v>15.75</v>
      </c>
      <c r="B30" s="35"/>
      <c r="C30" s="35">
        <v>14</v>
      </c>
      <c r="D30" s="35">
        <v>13</v>
      </c>
      <c r="F30" s="12">
        <f t="shared" si="0"/>
        <v>27</v>
      </c>
      <c r="G30" s="1"/>
      <c r="H30" s="13">
        <v>15.75</v>
      </c>
      <c r="I30">
        <v>131348</v>
      </c>
      <c r="J30" s="4"/>
      <c r="K30" s="13">
        <v>15.75</v>
      </c>
      <c r="L30" s="14">
        <f t="shared" si="3"/>
        <v>0</v>
      </c>
      <c r="M30" s="14">
        <f t="shared" si="4"/>
        <v>81.323925925925906</v>
      </c>
      <c r="N30" s="14">
        <f t="shared" si="5"/>
        <v>75.515074074074107</v>
      </c>
      <c r="O30" s="14">
        <f t="shared" si="6"/>
        <v>0</v>
      </c>
      <c r="P30" s="15">
        <f t="shared" si="2"/>
        <v>156.839</v>
      </c>
      <c r="Q30" s="3"/>
      <c r="R30" s="3"/>
    </row>
    <row r="31" spans="1:18">
      <c r="A31" s="13">
        <v>16.25</v>
      </c>
      <c r="B31" s="35"/>
      <c r="C31" s="35">
        <v>8</v>
      </c>
      <c r="D31" s="35">
        <v>6</v>
      </c>
      <c r="F31" s="12">
        <f t="shared" si="0"/>
        <v>14</v>
      </c>
      <c r="G31" s="1"/>
      <c r="H31" s="13">
        <v>16.25</v>
      </c>
      <c r="I31">
        <v>156839</v>
      </c>
      <c r="J31" s="4"/>
      <c r="K31" s="13">
        <v>16.25</v>
      </c>
      <c r="L31" s="14">
        <f t="shared" si="3"/>
        <v>0</v>
      </c>
      <c r="M31" s="14">
        <f t="shared" si="4"/>
        <v>5.1451428571428597</v>
      </c>
      <c r="N31" s="14">
        <f t="shared" si="5"/>
        <v>3.8588571428571399</v>
      </c>
      <c r="O31" s="14">
        <f t="shared" si="6"/>
        <v>0</v>
      </c>
      <c r="P31" s="15">
        <f t="shared" si="2"/>
        <v>9.0039999999999996</v>
      </c>
      <c r="Q31" s="3"/>
      <c r="R31" s="3"/>
    </row>
    <row r="32" spans="1:18">
      <c r="A32" s="10">
        <v>16.75</v>
      </c>
      <c r="B32" s="35"/>
      <c r="C32" s="35">
        <v>9</v>
      </c>
      <c r="D32" s="35">
        <v>6</v>
      </c>
      <c r="F32" s="12">
        <f t="shared" si="0"/>
        <v>15</v>
      </c>
      <c r="G32" s="1"/>
      <c r="H32" s="13">
        <v>16.75</v>
      </c>
      <c r="I32">
        <v>9004</v>
      </c>
      <c r="J32" s="17"/>
      <c r="K32" s="13">
        <v>16.75</v>
      </c>
      <c r="L32" s="14">
        <f t="shared" si="3"/>
        <v>0</v>
      </c>
      <c r="M32" s="14">
        <f t="shared" si="4"/>
        <v>0</v>
      </c>
      <c r="N32" s="14">
        <f t="shared" si="5"/>
        <v>0</v>
      </c>
      <c r="O32" s="14">
        <f t="shared" si="6"/>
        <v>0</v>
      </c>
      <c r="P32" s="15">
        <f t="shared" si="2"/>
        <v>0</v>
      </c>
      <c r="Q32" s="3"/>
      <c r="R32" s="3"/>
    </row>
    <row r="33" spans="1:18">
      <c r="A33" s="13">
        <v>17.25</v>
      </c>
      <c r="B33" s="35"/>
      <c r="C33" s="35">
        <v>5</v>
      </c>
      <c r="D33" s="35">
        <v>2</v>
      </c>
      <c r="F33" s="12">
        <f t="shared" si="0"/>
        <v>7</v>
      </c>
      <c r="G33" s="1"/>
      <c r="H33" s="13">
        <v>17.25</v>
      </c>
      <c r="J33" s="17"/>
      <c r="K33" s="13">
        <v>17.25</v>
      </c>
      <c r="L33" s="14">
        <f t="shared" ref="L33:O37" si="7">IF($F33&gt;0,($I33/1000)*(B33/$F33),0)</f>
        <v>0</v>
      </c>
      <c r="M33" s="14">
        <f t="shared" si="7"/>
        <v>0</v>
      </c>
      <c r="N33" s="14">
        <f t="shared" si="7"/>
        <v>0</v>
      </c>
      <c r="O33" s="14">
        <f t="shared" si="7"/>
        <v>0</v>
      </c>
      <c r="P33" s="15">
        <f t="shared" si="2"/>
        <v>0</v>
      </c>
      <c r="Q33" s="3"/>
      <c r="R33" s="3"/>
    </row>
    <row r="34" spans="1:18">
      <c r="A34" s="10">
        <v>17.75</v>
      </c>
      <c r="B34" s="35"/>
      <c r="C34" s="35"/>
      <c r="D34" s="35"/>
      <c r="F34" s="12">
        <f t="shared" si="0"/>
        <v>0</v>
      </c>
      <c r="G34" s="1"/>
      <c r="H34" s="13">
        <v>17.75</v>
      </c>
      <c r="I34" s="4"/>
      <c r="J34" s="17"/>
      <c r="K34" s="13">
        <v>17.75</v>
      </c>
      <c r="L34" s="14">
        <f t="shared" si="7"/>
        <v>0</v>
      </c>
      <c r="M34" s="14">
        <f t="shared" si="7"/>
        <v>0</v>
      </c>
      <c r="N34" s="14">
        <f t="shared" si="7"/>
        <v>0</v>
      </c>
      <c r="O34" s="14">
        <f t="shared" si="7"/>
        <v>0</v>
      </c>
      <c r="P34" s="15">
        <f t="shared" si="2"/>
        <v>0</v>
      </c>
      <c r="Q34" s="3"/>
      <c r="R34" s="3"/>
    </row>
    <row r="35" spans="1:18">
      <c r="A35" s="13">
        <v>18.25</v>
      </c>
      <c r="F35" s="12">
        <f t="shared" si="0"/>
        <v>0</v>
      </c>
      <c r="G35" s="1"/>
      <c r="H35" s="13">
        <v>18.25</v>
      </c>
      <c r="I35" s="4"/>
      <c r="J35" s="1"/>
      <c r="K35" s="13">
        <v>18.25</v>
      </c>
      <c r="L35" s="14">
        <f t="shared" si="7"/>
        <v>0</v>
      </c>
      <c r="M35" s="14">
        <f t="shared" si="7"/>
        <v>0</v>
      </c>
      <c r="N35" s="14">
        <f t="shared" si="7"/>
        <v>0</v>
      </c>
      <c r="O35" s="14">
        <f t="shared" si="7"/>
        <v>0</v>
      </c>
      <c r="P35" s="15">
        <f t="shared" si="2"/>
        <v>0</v>
      </c>
      <c r="Q35" s="3"/>
      <c r="R35" s="3"/>
    </row>
    <row r="36" spans="1:18">
      <c r="A36" s="10">
        <v>18.75</v>
      </c>
      <c r="F36" s="12">
        <f t="shared" si="0"/>
        <v>0</v>
      </c>
      <c r="G36" s="1"/>
      <c r="H36" s="13">
        <v>18.75</v>
      </c>
      <c r="I36" s="4"/>
      <c r="J36" s="1"/>
      <c r="K36" s="13">
        <v>18.75</v>
      </c>
      <c r="L36" s="14">
        <f t="shared" si="7"/>
        <v>0</v>
      </c>
      <c r="M36" s="14">
        <f t="shared" si="7"/>
        <v>0</v>
      </c>
      <c r="N36" s="14">
        <f t="shared" si="7"/>
        <v>0</v>
      </c>
      <c r="O36" s="14">
        <f t="shared" si="7"/>
        <v>0</v>
      </c>
      <c r="P36" s="15">
        <f t="shared" si="2"/>
        <v>0</v>
      </c>
      <c r="Q36" s="3"/>
      <c r="R36" s="3"/>
    </row>
    <row r="37" spans="1:18">
      <c r="A37" s="13">
        <v>19.25</v>
      </c>
      <c r="F37" s="12">
        <f t="shared" si="0"/>
        <v>0</v>
      </c>
      <c r="G37" s="1"/>
      <c r="H37" s="13">
        <v>19.25</v>
      </c>
      <c r="I37" s="1"/>
      <c r="J37" s="1"/>
      <c r="K37" s="13">
        <v>19.25</v>
      </c>
      <c r="L37" s="14">
        <f t="shared" si="7"/>
        <v>0</v>
      </c>
      <c r="M37" s="14">
        <f t="shared" si="7"/>
        <v>0</v>
      </c>
      <c r="N37" s="14">
        <f t="shared" si="7"/>
        <v>0</v>
      </c>
      <c r="O37" s="14">
        <f t="shared" si="7"/>
        <v>0</v>
      </c>
      <c r="P37" s="15">
        <f t="shared" si="2"/>
        <v>0</v>
      </c>
      <c r="Q37" s="3"/>
      <c r="R37" s="3"/>
    </row>
    <row r="38" spans="1:18">
      <c r="A38" s="13">
        <v>19.75</v>
      </c>
      <c r="F38" s="12">
        <f>SUM(B38:E38)</f>
        <v>0</v>
      </c>
      <c r="G38" s="1"/>
      <c r="H38" s="13">
        <v>19.75</v>
      </c>
      <c r="I38" s="1"/>
      <c r="J38" s="1"/>
      <c r="K38" s="13">
        <v>19.75</v>
      </c>
      <c r="L38" s="14">
        <f t="shared" ref="L38:O39" si="8">IF($F38&gt;0,($I38/1000)*(B38/$F38),0)</f>
        <v>0</v>
      </c>
      <c r="M38" s="14">
        <f t="shared" si="8"/>
        <v>0</v>
      </c>
      <c r="N38" s="14">
        <f t="shared" si="8"/>
        <v>0</v>
      </c>
      <c r="O38" s="14">
        <f t="shared" si="8"/>
        <v>0</v>
      </c>
      <c r="P38" s="15">
        <f>SUM(L38:O38)</f>
        <v>0</v>
      </c>
      <c r="Q38" s="3"/>
      <c r="R38" s="3"/>
    </row>
    <row r="39" spans="1:18">
      <c r="A39" s="10">
        <v>20.25</v>
      </c>
      <c r="F39" s="12">
        <f t="shared" si="0"/>
        <v>0</v>
      </c>
      <c r="G39" s="1"/>
      <c r="H39" s="13">
        <v>20.25</v>
      </c>
      <c r="I39" s="1"/>
      <c r="J39" s="1"/>
      <c r="K39" s="13">
        <v>20.25</v>
      </c>
      <c r="L39" s="14">
        <f t="shared" si="8"/>
        <v>0</v>
      </c>
      <c r="M39" s="14">
        <f t="shared" si="8"/>
        <v>0</v>
      </c>
      <c r="N39" s="14">
        <f t="shared" si="8"/>
        <v>0</v>
      </c>
      <c r="O39" s="14">
        <f t="shared" si="8"/>
        <v>0</v>
      </c>
      <c r="P39" s="15">
        <f>SUM(L39:O39)</f>
        <v>0</v>
      </c>
      <c r="Q39" s="3"/>
      <c r="R39" s="3"/>
    </row>
    <row r="40" spans="1:18">
      <c r="A40" s="18" t="s">
        <v>7</v>
      </c>
      <c r="B40" s="52">
        <f>SUM(B6:B39)</f>
        <v>689</v>
      </c>
      <c r="C40" s="19">
        <f>SUM(C6:C39)</f>
        <v>638</v>
      </c>
      <c r="D40" s="19">
        <f>SUM(D6:D39)</f>
        <v>45</v>
      </c>
      <c r="E40" s="19">
        <f>SUM(E6:E39)</f>
        <v>0</v>
      </c>
      <c r="F40" s="19">
        <f>SUM(F6:F39)</f>
        <v>1372</v>
      </c>
      <c r="G40" s="21"/>
      <c r="H40" s="18" t="s">
        <v>7</v>
      </c>
      <c r="I40" s="4">
        <f>SUM(I6:I39)</f>
        <v>191631597</v>
      </c>
      <c r="J40" s="1"/>
      <c r="K40" s="18" t="s">
        <v>7</v>
      </c>
      <c r="L40" s="19">
        <f>SUM(L6:L39)</f>
        <v>113263.09446181099</v>
      </c>
      <c r="M40" s="19">
        <f>SUM(M6:M39)</f>
        <v>77129.241611739402</v>
      </c>
      <c r="N40" s="19">
        <f>SUM(N6:N39)</f>
        <v>1231.9249264498201</v>
      </c>
      <c r="O40" s="19">
        <f>SUM(O6:O39)</f>
        <v>0</v>
      </c>
      <c r="P40" s="19">
        <f>SUM(P6:P39)</f>
        <v>191624.261</v>
      </c>
      <c r="Q40" s="23"/>
      <c r="R40" s="3"/>
    </row>
    <row r="41" spans="1:18">
      <c r="A41" s="1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</row>
    <row r="42" spans="1:18">
      <c r="A42" s="1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"/>
      <c r="Q42" s="3"/>
      <c r="R42" s="3"/>
    </row>
    <row r="43" spans="1:18">
      <c r="A43" s="24"/>
      <c r="B43" s="1"/>
      <c r="C43" s="1"/>
      <c r="D43" s="1"/>
      <c r="E43" s="1"/>
      <c r="F43" s="24"/>
      <c r="G43" s="1"/>
      <c r="H43" s="1"/>
      <c r="I43" s="1"/>
      <c r="J43" s="24"/>
      <c r="K43" s="1"/>
      <c r="L43" s="1"/>
      <c r="M43" s="1"/>
      <c r="N43" s="24"/>
      <c r="O43" s="1"/>
      <c r="P43" s="3"/>
      <c r="Q43" s="3"/>
      <c r="R43" s="3"/>
    </row>
    <row r="44" spans="1:18">
      <c r="A44" s="1"/>
      <c r="B44" s="45" t="s">
        <v>9</v>
      </c>
      <c r="C44" s="45"/>
      <c r="D44" s="45"/>
      <c r="E44" s="1"/>
      <c r="F44" s="1"/>
      <c r="G44" s="25"/>
      <c r="H44" s="1"/>
      <c r="I44" s="45" t="s">
        <v>10</v>
      </c>
      <c r="J44" s="45"/>
      <c r="K44" s="45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"/>
      <c r="B46" s="1"/>
      <c r="C46" s="1"/>
      <c r="D46" s="1"/>
      <c r="E46" s="1"/>
      <c r="F46" s="1"/>
      <c r="G46" s="1"/>
      <c r="H46" s="26" t="s">
        <v>11</v>
      </c>
      <c r="I46" s="36">
        <v>2.9979E-3</v>
      </c>
      <c r="J46" s="26" t="s">
        <v>12</v>
      </c>
      <c r="K46">
        <v>3.3068679976517599</v>
      </c>
      <c r="L46" s="1"/>
      <c r="M46" s="1"/>
      <c r="N46" s="3"/>
      <c r="O46" s="3"/>
      <c r="P46" s="3"/>
    </row>
    <row r="47" spans="1:18">
      <c r="A47" s="5" t="s">
        <v>3</v>
      </c>
      <c r="B47" s="1"/>
      <c r="C47" s="1"/>
      <c r="D47" s="1"/>
      <c r="E47" s="1"/>
      <c r="F47" s="1"/>
      <c r="G47" s="1"/>
      <c r="H47" s="5" t="s">
        <v>3</v>
      </c>
      <c r="I47" s="1"/>
      <c r="J47" s="1"/>
      <c r="K47" s="1"/>
      <c r="L47" s="1"/>
      <c r="M47" s="1"/>
      <c r="N47" s="3"/>
      <c r="O47" s="3"/>
      <c r="P47" s="3"/>
    </row>
    <row r="48" spans="1:18">
      <c r="A48" s="5" t="s">
        <v>6</v>
      </c>
      <c r="B48" s="6">
        <v>0</v>
      </c>
      <c r="C48" s="7">
        <v>1</v>
      </c>
      <c r="D48" s="7">
        <v>2</v>
      </c>
      <c r="E48" s="7">
        <v>3</v>
      </c>
      <c r="F48" s="8" t="s">
        <v>7</v>
      </c>
      <c r="G48" s="1"/>
      <c r="H48" s="5" t="s">
        <v>6</v>
      </c>
      <c r="I48" s="6">
        <v>0</v>
      </c>
      <c r="J48" s="7">
        <v>1</v>
      </c>
      <c r="K48" s="7">
        <v>2</v>
      </c>
      <c r="L48" s="7">
        <v>3</v>
      </c>
      <c r="M48" s="27" t="s">
        <v>7</v>
      </c>
      <c r="N48" s="3"/>
      <c r="O48" s="3"/>
      <c r="P48" s="3"/>
    </row>
    <row r="49" spans="1:16">
      <c r="A49" s="13">
        <v>3.75</v>
      </c>
      <c r="B49" s="14">
        <f t="shared" ref="B49:B82" si="9">L6*($A49)</f>
        <v>0</v>
      </c>
      <c r="C49" s="14">
        <f t="shared" ref="C49:C82" si="10">M6*($A49)</f>
        <v>0</v>
      </c>
      <c r="D49" s="14">
        <f t="shared" ref="D49:D82" si="11">N6*($A49)</f>
        <v>0</v>
      </c>
      <c r="E49" s="14">
        <f t="shared" ref="E49:E82" si="12">O6*($A49)</f>
        <v>0</v>
      </c>
      <c r="F49" s="12">
        <f t="shared" ref="F49:F80" si="13">SUM(B49:E49)</f>
        <v>0</v>
      </c>
      <c r="G49" s="1"/>
      <c r="H49" s="13">
        <f t="shared" ref="H49:H82" si="14">$I$46*((A49)^$K$46)</f>
        <v>0.23717164784480399</v>
      </c>
      <c r="I49" s="14">
        <f t="shared" ref="I49:I82" si="15">L6*$H49</f>
        <v>0</v>
      </c>
      <c r="J49" s="14">
        <f t="shared" ref="J49:J82" si="16">M6*$H49</f>
        <v>0</v>
      </c>
      <c r="K49" s="14">
        <f t="shared" ref="K49:K82" si="17">N6*$H49</f>
        <v>0</v>
      </c>
      <c r="L49" s="14">
        <f t="shared" ref="L49:L82" si="18">O6*$H49</f>
        <v>0</v>
      </c>
      <c r="M49" s="28">
        <f t="shared" ref="M49:M80" si="19">SUM(I49:L49)</f>
        <v>0</v>
      </c>
      <c r="N49" s="3"/>
      <c r="O49" s="3"/>
      <c r="P49" s="3"/>
    </row>
    <row r="50" spans="1:16">
      <c r="A50" s="13">
        <v>4.25</v>
      </c>
      <c r="B50" s="14">
        <f t="shared" si="9"/>
        <v>0</v>
      </c>
      <c r="C50" s="14">
        <f t="shared" si="10"/>
        <v>0</v>
      </c>
      <c r="D50" s="14">
        <f t="shared" si="11"/>
        <v>0</v>
      </c>
      <c r="E50" s="14">
        <f t="shared" si="12"/>
        <v>0</v>
      </c>
      <c r="F50" s="12">
        <f t="shared" si="13"/>
        <v>0</v>
      </c>
      <c r="G50" s="1"/>
      <c r="H50" s="13">
        <f t="shared" si="14"/>
        <v>0.35877021840914602</v>
      </c>
      <c r="I50" s="14">
        <f t="shared" si="15"/>
        <v>0</v>
      </c>
      <c r="J50" s="14">
        <f t="shared" si="16"/>
        <v>0</v>
      </c>
      <c r="K50" s="14">
        <f t="shared" si="17"/>
        <v>0</v>
      </c>
      <c r="L50" s="14">
        <f t="shared" si="18"/>
        <v>0</v>
      </c>
      <c r="M50" s="28">
        <f t="shared" si="19"/>
        <v>0</v>
      </c>
      <c r="N50" s="3"/>
      <c r="O50" s="3"/>
      <c r="P50" s="3"/>
    </row>
    <row r="51" spans="1:16">
      <c r="A51" s="13">
        <v>4.75</v>
      </c>
      <c r="B51" s="14">
        <f t="shared" si="9"/>
        <v>0</v>
      </c>
      <c r="C51" s="14">
        <f t="shared" si="10"/>
        <v>0</v>
      </c>
      <c r="D51" s="14">
        <f t="shared" si="11"/>
        <v>0</v>
      </c>
      <c r="E51" s="14">
        <f t="shared" si="12"/>
        <v>0</v>
      </c>
      <c r="F51" s="12">
        <f t="shared" si="13"/>
        <v>0</v>
      </c>
      <c r="G51" s="1"/>
      <c r="H51" s="13">
        <f t="shared" si="14"/>
        <v>0.51826703275752595</v>
      </c>
      <c r="I51" s="14">
        <f t="shared" si="15"/>
        <v>0</v>
      </c>
      <c r="J51" s="14">
        <f t="shared" si="16"/>
        <v>0</v>
      </c>
      <c r="K51" s="14">
        <f t="shared" si="17"/>
        <v>0</v>
      </c>
      <c r="L51" s="14">
        <f t="shared" si="18"/>
        <v>0</v>
      </c>
      <c r="M51" s="28">
        <f t="shared" si="19"/>
        <v>0</v>
      </c>
      <c r="N51" s="3"/>
      <c r="O51" s="3"/>
      <c r="P51" s="3"/>
    </row>
    <row r="52" spans="1:16">
      <c r="A52" s="13">
        <v>5.25</v>
      </c>
      <c r="B52" s="14">
        <f t="shared" si="9"/>
        <v>0</v>
      </c>
      <c r="C52" s="14">
        <f t="shared" si="10"/>
        <v>0</v>
      </c>
      <c r="D52" s="14">
        <f t="shared" si="11"/>
        <v>0</v>
      </c>
      <c r="E52" s="14">
        <f t="shared" si="12"/>
        <v>0</v>
      </c>
      <c r="F52" s="12">
        <f t="shared" si="13"/>
        <v>0</v>
      </c>
      <c r="G52" s="1"/>
      <c r="H52" s="13">
        <f t="shared" si="14"/>
        <v>0.72158732458181196</v>
      </c>
      <c r="I52" s="14">
        <f t="shared" si="15"/>
        <v>0</v>
      </c>
      <c r="J52" s="14">
        <f t="shared" si="16"/>
        <v>0</v>
      </c>
      <c r="K52" s="14">
        <f t="shared" si="17"/>
        <v>0</v>
      </c>
      <c r="L52" s="14">
        <f t="shared" si="18"/>
        <v>0</v>
      </c>
      <c r="M52" s="28">
        <f t="shared" si="19"/>
        <v>0</v>
      </c>
      <c r="N52" s="3"/>
      <c r="O52" s="3"/>
      <c r="P52" s="3"/>
    </row>
    <row r="53" spans="1:16">
      <c r="A53" s="13">
        <v>5.75</v>
      </c>
      <c r="B53" s="14">
        <f t="shared" si="9"/>
        <v>0</v>
      </c>
      <c r="C53" s="14">
        <f t="shared" si="10"/>
        <v>0</v>
      </c>
      <c r="D53" s="14">
        <f t="shared" si="11"/>
        <v>0</v>
      </c>
      <c r="E53" s="14">
        <f t="shared" si="12"/>
        <v>0</v>
      </c>
      <c r="F53" s="12">
        <f t="shared" si="13"/>
        <v>0</v>
      </c>
      <c r="G53" s="1"/>
      <c r="H53" s="13">
        <f t="shared" si="14"/>
        <v>0.97485141539655595</v>
      </c>
      <c r="I53" s="14">
        <f t="shared" si="15"/>
        <v>0</v>
      </c>
      <c r="J53" s="14">
        <f t="shared" si="16"/>
        <v>0</v>
      </c>
      <c r="K53" s="14">
        <f t="shared" si="17"/>
        <v>0</v>
      </c>
      <c r="L53" s="14">
        <f t="shared" si="18"/>
        <v>0</v>
      </c>
      <c r="M53" s="28">
        <f t="shared" si="19"/>
        <v>0</v>
      </c>
      <c r="N53" s="3"/>
      <c r="O53" s="3"/>
      <c r="P53" s="3"/>
    </row>
    <row r="54" spans="1:16">
      <c r="A54" s="13">
        <v>6.25</v>
      </c>
      <c r="B54" s="14">
        <f t="shared" si="9"/>
        <v>0</v>
      </c>
      <c r="C54" s="14">
        <f t="shared" si="10"/>
        <v>0</v>
      </c>
      <c r="D54" s="14">
        <f t="shared" si="11"/>
        <v>0</v>
      </c>
      <c r="E54" s="14">
        <f t="shared" si="12"/>
        <v>0</v>
      </c>
      <c r="F54" s="12">
        <f t="shared" si="13"/>
        <v>0</v>
      </c>
      <c r="G54" s="1"/>
      <c r="H54" s="13">
        <f t="shared" si="14"/>
        <v>1.28436156734212</v>
      </c>
      <c r="I54" s="14">
        <f t="shared" si="15"/>
        <v>0</v>
      </c>
      <c r="J54" s="14">
        <f t="shared" si="16"/>
        <v>0</v>
      </c>
      <c r="K54" s="14">
        <f t="shared" si="17"/>
        <v>0</v>
      </c>
      <c r="L54" s="14">
        <f t="shared" si="18"/>
        <v>0</v>
      </c>
      <c r="M54" s="28">
        <f t="shared" si="19"/>
        <v>0</v>
      </c>
      <c r="N54" s="3"/>
      <c r="O54" s="3"/>
      <c r="P54" s="3"/>
    </row>
    <row r="55" spans="1:16">
      <c r="A55" s="13">
        <v>6.75</v>
      </c>
      <c r="B55" s="14">
        <f t="shared" si="9"/>
        <v>0</v>
      </c>
      <c r="C55" s="14">
        <f t="shared" si="10"/>
        <v>0</v>
      </c>
      <c r="D55" s="14">
        <f t="shared" si="11"/>
        <v>0</v>
      </c>
      <c r="E55" s="14">
        <f t="shared" si="12"/>
        <v>0</v>
      </c>
      <c r="F55" s="12">
        <f t="shared" si="13"/>
        <v>0</v>
      </c>
      <c r="G55" s="1"/>
      <c r="H55" s="13">
        <f t="shared" si="14"/>
        <v>1.6565908140918</v>
      </c>
      <c r="I55" s="14">
        <f t="shared" si="15"/>
        <v>0</v>
      </c>
      <c r="J55" s="14">
        <f t="shared" si="16"/>
        <v>0</v>
      </c>
      <c r="K55" s="14">
        <f t="shared" si="17"/>
        <v>0</v>
      </c>
      <c r="L55" s="14">
        <f t="shared" si="18"/>
        <v>0</v>
      </c>
      <c r="M55" s="28">
        <f t="shared" si="19"/>
        <v>0</v>
      </c>
      <c r="N55" s="3"/>
      <c r="O55" s="3"/>
      <c r="P55" s="3"/>
    </row>
    <row r="56" spans="1:16">
      <c r="A56" s="13">
        <v>7.25</v>
      </c>
      <c r="B56" s="14">
        <f t="shared" si="9"/>
        <v>265.90100000000001</v>
      </c>
      <c r="C56" s="14">
        <f t="shared" si="10"/>
        <v>0</v>
      </c>
      <c r="D56" s="14">
        <f t="shared" si="11"/>
        <v>0</v>
      </c>
      <c r="E56" s="14">
        <f t="shared" si="12"/>
        <v>0</v>
      </c>
      <c r="F56" s="12">
        <f t="shared" si="13"/>
        <v>265.90100000000001</v>
      </c>
      <c r="G56" s="1"/>
      <c r="H56" s="13">
        <f t="shared" si="14"/>
        <v>2.0981733340457001</v>
      </c>
      <c r="I56" s="14">
        <f t="shared" si="15"/>
        <v>76.952605199460095</v>
      </c>
      <c r="J56" s="14">
        <f t="shared" si="16"/>
        <v>0</v>
      </c>
      <c r="K56" s="14">
        <f t="shared" si="17"/>
        <v>0</v>
      </c>
      <c r="L56" s="14">
        <f t="shared" si="18"/>
        <v>0</v>
      </c>
      <c r="M56" s="28">
        <f t="shared" si="19"/>
        <v>76.952605199460095</v>
      </c>
      <c r="N56" s="3"/>
      <c r="O56" s="3"/>
      <c r="P56" s="3"/>
    </row>
    <row r="57" spans="1:16">
      <c r="A57" s="13">
        <v>7.75</v>
      </c>
      <c r="B57" s="14">
        <f t="shared" si="9"/>
        <v>386.63200000000001</v>
      </c>
      <c r="C57" s="14">
        <f t="shared" si="10"/>
        <v>0</v>
      </c>
      <c r="D57" s="14">
        <f t="shared" si="11"/>
        <v>0</v>
      </c>
      <c r="E57" s="14">
        <f t="shared" si="12"/>
        <v>0</v>
      </c>
      <c r="F57" s="12">
        <f t="shared" si="13"/>
        <v>386.63200000000001</v>
      </c>
      <c r="G57" s="1"/>
      <c r="H57" s="13">
        <f t="shared" si="14"/>
        <v>2.6158960519613101</v>
      </c>
      <c r="I57" s="14">
        <f t="shared" si="15"/>
        <v>130.50182224024601</v>
      </c>
      <c r="J57" s="14">
        <f t="shared" si="16"/>
        <v>0</v>
      </c>
      <c r="K57" s="14">
        <f t="shared" si="17"/>
        <v>0</v>
      </c>
      <c r="L57" s="14">
        <f t="shared" si="18"/>
        <v>0</v>
      </c>
      <c r="M57" s="28">
        <f t="shared" si="19"/>
        <v>130.50182224024601</v>
      </c>
      <c r="N57" s="3"/>
      <c r="O57" s="3"/>
      <c r="P57" s="3"/>
    </row>
    <row r="58" spans="1:16">
      <c r="A58" s="13">
        <v>8.25</v>
      </c>
      <c r="B58" s="14">
        <f t="shared" si="9"/>
        <v>15016.0069230769</v>
      </c>
      <c r="C58" s="14">
        <f t="shared" si="10"/>
        <v>395.15807692307698</v>
      </c>
      <c r="D58" s="14">
        <f t="shared" si="11"/>
        <v>0</v>
      </c>
      <c r="E58" s="14">
        <f t="shared" si="12"/>
        <v>0</v>
      </c>
      <c r="F58" s="12">
        <f t="shared" si="13"/>
        <v>15411.165000000001</v>
      </c>
      <c r="G58" s="1"/>
      <c r="H58" s="13">
        <f t="shared" si="14"/>
        <v>3.21669123674527</v>
      </c>
      <c r="I58" s="14">
        <f t="shared" si="15"/>
        <v>5854.7706521658001</v>
      </c>
      <c r="J58" s="14">
        <f t="shared" si="16"/>
        <v>154.07291189910001</v>
      </c>
      <c r="K58" s="14">
        <f t="shared" si="17"/>
        <v>0</v>
      </c>
      <c r="L58" s="14">
        <f t="shared" si="18"/>
        <v>0</v>
      </c>
      <c r="M58" s="28">
        <f t="shared" si="19"/>
        <v>6008.8435640649004</v>
      </c>
      <c r="N58" s="3"/>
      <c r="O58" s="3"/>
      <c r="P58" s="3"/>
    </row>
    <row r="59" spans="1:16">
      <c r="A59" s="13">
        <v>8.75</v>
      </c>
      <c r="B59" s="14">
        <f t="shared" si="9"/>
        <v>73757.404444444401</v>
      </c>
      <c r="C59" s="14">
        <f t="shared" si="10"/>
        <v>1189.6355555555499</v>
      </c>
      <c r="D59" s="14">
        <f t="shared" si="11"/>
        <v>0</v>
      </c>
      <c r="E59" s="14">
        <f t="shared" si="12"/>
        <v>0</v>
      </c>
      <c r="F59" s="12">
        <f t="shared" si="13"/>
        <v>74947.039999999906</v>
      </c>
      <c r="G59" s="1"/>
      <c r="H59" s="13">
        <f t="shared" si="14"/>
        <v>3.9076299194942101</v>
      </c>
      <c r="I59" s="14">
        <f t="shared" si="15"/>
        <v>32939.0446161539</v>
      </c>
      <c r="J59" s="14">
        <f t="shared" si="16"/>
        <v>531.27491316377098</v>
      </c>
      <c r="K59" s="14">
        <f t="shared" si="17"/>
        <v>0</v>
      </c>
      <c r="L59" s="14">
        <f t="shared" si="18"/>
        <v>0</v>
      </c>
      <c r="M59" s="28">
        <f t="shared" si="19"/>
        <v>33470.319529317698</v>
      </c>
      <c r="N59" s="3"/>
      <c r="O59" s="3"/>
      <c r="P59" s="3"/>
    </row>
    <row r="60" spans="1:16">
      <c r="A60" s="13">
        <v>9.25</v>
      </c>
      <c r="B60" s="14">
        <f t="shared" si="9"/>
        <v>189404.134666667</v>
      </c>
      <c r="C60" s="14">
        <f t="shared" si="10"/>
        <v>21523.197121212099</v>
      </c>
      <c r="D60" s="14">
        <f t="shared" si="11"/>
        <v>2152.3197121212102</v>
      </c>
      <c r="E60" s="14">
        <f t="shared" si="12"/>
        <v>0</v>
      </c>
      <c r="F60" s="12">
        <f t="shared" si="13"/>
        <v>213079.65150000001</v>
      </c>
      <c r="G60" s="1"/>
      <c r="H60" s="13">
        <f t="shared" si="14"/>
        <v>4.6959159959045698</v>
      </c>
      <c r="I60" s="14">
        <f t="shared" si="15"/>
        <v>96154.151964504301</v>
      </c>
      <c r="J60" s="14">
        <f t="shared" si="16"/>
        <v>10926.608177784599</v>
      </c>
      <c r="K60" s="14">
        <f t="shared" si="17"/>
        <v>1092.6608177784599</v>
      </c>
      <c r="L60" s="14">
        <f t="shared" si="18"/>
        <v>0</v>
      </c>
      <c r="M60" s="28">
        <f t="shared" si="19"/>
        <v>108173.420960067</v>
      </c>
      <c r="N60" s="3"/>
      <c r="O60" s="3"/>
      <c r="P60" s="3"/>
    </row>
    <row r="61" spans="1:16">
      <c r="A61" s="13">
        <v>9.75</v>
      </c>
      <c r="B61" s="14">
        <f t="shared" si="9"/>
        <v>206860.00897058801</v>
      </c>
      <c r="C61" s="14">
        <f t="shared" si="10"/>
        <v>41372.001794117699</v>
      </c>
      <c r="D61" s="14">
        <f t="shared" si="11"/>
        <v>2955.1429852941201</v>
      </c>
      <c r="E61" s="14">
        <f t="shared" si="12"/>
        <v>0</v>
      </c>
      <c r="F61" s="12">
        <f t="shared" si="13"/>
        <v>251187.15375</v>
      </c>
      <c r="G61" s="1"/>
      <c r="H61" s="13">
        <f t="shared" si="14"/>
        <v>5.5888809062855804</v>
      </c>
      <c r="I61" s="14">
        <f t="shared" si="15"/>
        <v>118575.995324081</v>
      </c>
      <c r="J61" s="14">
        <f t="shared" si="16"/>
        <v>23715.199064816101</v>
      </c>
      <c r="K61" s="14">
        <f t="shared" si="17"/>
        <v>1693.9427903440101</v>
      </c>
      <c r="L61" s="14">
        <f t="shared" si="18"/>
        <v>0</v>
      </c>
      <c r="M61" s="28">
        <f t="shared" si="19"/>
        <v>143985.13717924099</v>
      </c>
      <c r="N61" s="3"/>
      <c r="O61" s="3"/>
      <c r="P61" s="3"/>
    </row>
    <row r="62" spans="1:16">
      <c r="A62" s="13">
        <v>10.25</v>
      </c>
      <c r="B62" s="14">
        <f t="shared" si="9"/>
        <v>160829.82722015001</v>
      </c>
      <c r="C62" s="14">
        <f t="shared" si="10"/>
        <v>76840.917449626897</v>
      </c>
      <c r="D62" s="14">
        <f t="shared" si="11"/>
        <v>1786.9980802238799</v>
      </c>
      <c r="E62" s="14">
        <f t="shared" si="12"/>
        <v>0</v>
      </c>
      <c r="F62" s="12">
        <f t="shared" si="13"/>
        <v>239457.74275000099</v>
      </c>
      <c r="G62" s="1"/>
      <c r="H62" s="13">
        <f t="shared" si="14"/>
        <v>6.5939788080229702</v>
      </c>
      <c r="I62" s="14">
        <f t="shared" si="15"/>
        <v>103464.241208552</v>
      </c>
      <c r="J62" s="14">
        <f t="shared" si="16"/>
        <v>49432.9152440861</v>
      </c>
      <c r="K62" s="14">
        <f t="shared" si="17"/>
        <v>1149.6026800950201</v>
      </c>
      <c r="L62" s="14">
        <f t="shared" si="18"/>
        <v>0</v>
      </c>
      <c r="M62" s="28">
        <f t="shared" si="19"/>
        <v>154046.75913273299</v>
      </c>
      <c r="N62" s="3"/>
      <c r="O62" s="3"/>
      <c r="P62" s="3"/>
    </row>
    <row r="63" spans="1:16">
      <c r="A63" s="13">
        <v>10.75</v>
      </c>
      <c r="B63" s="14">
        <f t="shared" si="9"/>
        <v>200871.67169478501</v>
      </c>
      <c r="C63" s="14">
        <f t="shared" si="10"/>
        <v>83842.089055214703</v>
      </c>
      <c r="D63" s="14">
        <f t="shared" si="11"/>
        <v>0</v>
      </c>
      <c r="E63" s="14">
        <f t="shared" si="12"/>
        <v>0</v>
      </c>
      <c r="F63" s="12">
        <f t="shared" si="13"/>
        <v>284713.76075000002</v>
      </c>
      <c r="G63" s="1"/>
      <c r="H63" s="13">
        <f t="shared" si="14"/>
        <v>7.7187821716781704</v>
      </c>
      <c r="I63" s="14">
        <f t="shared" si="15"/>
        <v>144231.132862595</v>
      </c>
      <c r="J63" s="14">
        <f t="shared" si="16"/>
        <v>60200.820673083203</v>
      </c>
      <c r="K63" s="14">
        <f t="shared" si="17"/>
        <v>0</v>
      </c>
      <c r="L63" s="14">
        <f t="shared" si="18"/>
        <v>0</v>
      </c>
      <c r="M63" s="28">
        <f t="shared" si="19"/>
        <v>204431.95353567801</v>
      </c>
      <c r="N63" s="3"/>
      <c r="O63" s="3"/>
      <c r="P63" s="3"/>
    </row>
    <row r="64" spans="1:16">
      <c r="A64" s="13">
        <v>11.25</v>
      </c>
      <c r="B64" s="14">
        <f t="shared" si="9"/>
        <v>198135.69396067501</v>
      </c>
      <c r="C64" s="14">
        <f t="shared" si="10"/>
        <v>122483.883539325</v>
      </c>
      <c r="D64" s="14">
        <f t="shared" si="11"/>
        <v>0</v>
      </c>
      <c r="E64" s="14">
        <f t="shared" si="12"/>
        <v>0</v>
      </c>
      <c r="F64" s="12">
        <f t="shared" si="13"/>
        <v>320619.57750000001</v>
      </c>
      <c r="G64" s="1"/>
      <c r="H64" s="13">
        <f t="shared" si="14"/>
        <v>8.9709777444551602</v>
      </c>
      <c r="I64" s="14">
        <f t="shared" si="15"/>
        <v>157997.41341363499</v>
      </c>
      <c r="J64" s="14">
        <f t="shared" si="16"/>
        <v>97671.128292064503</v>
      </c>
      <c r="K64" s="14">
        <f t="shared" si="17"/>
        <v>0</v>
      </c>
      <c r="L64" s="14">
        <f t="shared" si="18"/>
        <v>0</v>
      </c>
      <c r="M64" s="28">
        <f t="shared" si="19"/>
        <v>255668.541705699</v>
      </c>
      <c r="N64" s="3"/>
      <c r="O64" s="3"/>
      <c r="P64" s="3"/>
    </row>
    <row r="65" spans="1:16">
      <c r="A65" s="13">
        <v>11.75</v>
      </c>
      <c r="B65" s="14">
        <f t="shared" si="9"/>
        <v>30600.834376288702</v>
      </c>
      <c r="C65" s="14">
        <f t="shared" si="10"/>
        <v>181419.23237371101</v>
      </c>
      <c r="D65" s="14">
        <f t="shared" si="11"/>
        <v>0</v>
      </c>
      <c r="E65" s="14">
        <f t="shared" si="12"/>
        <v>0</v>
      </c>
      <c r="F65" s="12">
        <f t="shared" si="13"/>
        <v>212020.06675</v>
      </c>
      <c r="G65" s="1"/>
      <c r="H65" s="13">
        <f t="shared" si="14"/>
        <v>10.358362834541801</v>
      </c>
      <c r="I65" s="14">
        <f t="shared" si="15"/>
        <v>26976.557064622801</v>
      </c>
      <c r="J65" s="14">
        <f t="shared" si="16"/>
        <v>159932.44545454899</v>
      </c>
      <c r="K65" s="14">
        <f t="shared" si="17"/>
        <v>0</v>
      </c>
      <c r="L65" s="14">
        <f t="shared" si="18"/>
        <v>0</v>
      </c>
      <c r="M65" s="28">
        <f t="shared" si="19"/>
        <v>186909.00251917201</v>
      </c>
      <c r="N65" s="3"/>
      <c r="O65" s="3"/>
      <c r="P65" s="3"/>
    </row>
    <row r="66" spans="1:16">
      <c r="A66" s="13">
        <v>12.25</v>
      </c>
      <c r="B66" s="14">
        <f t="shared" si="9"/>
        <v>40502.055723684098</v>
      </c>
      <c r="C66" s="14">
        <f t="shared" si="10"/>
        <v>113405.756026316</v>
      </c>
      <c r="D66" s="14">
        <f t="shared" si="11"/>
        <v>0</v>
      </c>
      <c r="E66" s="14">
        <f t="shared" si="12"/>
        <v>0</v>
      </c>
      <c r="F66" s="12">
        <f t="shared" si="13"/>
        <v>153907.81174999999</v>
      </c>
      <c r="G66" s="1"/>
      <c r="H66" s="13">
        <f t="shared" si="14"/>
        <v>11.888841877545</v>
      </c>
      <c r="I66" s="14">
        <f t="shared" si="15"/>
        <v>39307.962139950803</v>
      </c>
      <c r="J66" s="14">
        <f t="shared" si="16"/>
        <v>110062.293991862</v>
      </c>
      <c r="K66" s="14">
        <f t="shared" si="17"/>
        <v>0</v>
      </c>
      <c r="L66" s="14">
        <f t="shared" si="18"/>
        <v>0</v>
      </c>
      <c r="M66" s="28">
        <f t="shared" si="19"/>
        <v>149370.25613181299</v>
      </c>
      <c r="N66" s="3"/>
      <c r="O66" s="3"/>
      <c r="P66" s="3"/>
    </row>
    <row r="67" spans="1:16">
      <c r="A67" s="13">
        <v>12.75</v>
      </c>
      <c r="B67" s="14">
        <f t="shared" si="9"/>
        <v>25393.841777026999</v>
      </c>
      <c r="C67" s="14">
        <f t="shared" si="10"/>
        <v>107016.904631757</v>
      </c>
      <c r="D67" s="14">
        <f t="shared" si="11"/>
        <v>1813.8458412162199</v>
      </c>
      <c r="E67" s="14">
        <f t="shared" si="12"/>
        <v>0</v>
      </c>
      <c r="F67" s="12">
        <f t="shared" si="13"/>
        <v>134224.59224999999</v>
      </c>
      <c r="G67" s="1"/>
      <c r="H67" s="13">
        <f t="shared" si="14"/>
        <v>13.5704232523941</v>
      </c>
      <c r="I67" s="14">
        <f t="shared" si="15"/>
        <v>27027.857326947698</v>
      </c>
      <c r="J67" s="14">
        <f t="shared" si="16"/>
        <v>113903.113020709</v>
      </c>
      <c r="K67" s="14">
        <f t="shared" si="17"/>
        <v>1930.56123763913</v>
      </c>
      <c r="L67" s="14">
        <f t="shared" si="18"/>
        <v>0</v>
      </c>
      <c r="M67" s="28">
        <f t="shared" si="19"/>
        <v>142861.531585296</v>
      </c>
      <c r="N67" s="3"/>
      <c r="O67" s="3"/>
      <c r="P67" s="3"/>
    </row>
    <row r="68" spans="1:16">
      <c r="A68" s="13">
        <v>13.25</v>
      </c>
      <c r="B68" s="14">
        <f t="shared" si="9"/>
        <v>11160.067307692299</v>
      </c>
      <c r="C68" s="14">
        <f t="shared" si="10"/>
        <v>88164.531730769202</v>
      </c>
      <c r="D68" s="14">
        <f t="shared" si="11"/>
        <v>2232.01346153846</v>
      </c>
      <c r="E68" s="14">
        <f t="shared" si="12"/>
        <v>0</v>
      </c>
      <c r="F68" s="12">
        <f t="shared" si="13"/>
        <v>101556.6125</v>
      </c>
      <c r="G68" s="1"/>
      <c r="H68" s="13">
        <f t="shared" si="14"/>
        <v>15.411216319051601</v>
      </c>
      <c r="I68" s="14">
        <f t="shared" si="15"/>
        <v>12980.393314265801</v>
      </c>
      <c r="J68" s="14">
        <f t="shared" si="16"/>
        <v>102545.1071827</v>
      </c>
      <c r="K68" s="14">
        <f t="shared" si="17"/>
        <v>2596.07866285316</v>
      </c>
      <c r="L68" s="14">
        <f t="shared" si="18"/>
        <v>0</v>
      </c>
      <c r="M68" s="28">
        <f t="shared" si="19"/>
        <v>118121.579159819</v>
      </c>
      <c r="N68" s="3"/>
      <c r="O68" s="3"/>
      <c r="P68" s="3"/>
    </row>
    <row r="69" spans="1:16">
      <c r="A69" s="13">
        <v>13.75</v>
      </c>
      <c r="B69" s="14">
        <f t="shared" si="9"/>
        <v>4970.3148000000001</v>
      </c>
      <c r="C69" s="14">
        <f t="shared" si="10"/>
        <v>41005.097099999999</v>
      </c>
      <c r="D69" s="14">
        <f t="shared" si="11"/>
        <v>621.28935000000001</v>
      </c>
      <c r="E69" s="14">
        <f t="shared" si="12"/>
        <v>0</v>
      </c>
      <c r="F69" s="12">
        <f t="shared" si="13"/>
        <v>46596.701249999998</v>
      </c>
      <c r="G69" s="1"/>
      <c r="H69" s="13">
        <f t="shared" si="14"/>
        <v>17.4194286544116</v>
      </c>
      <c r="I69" s="14">
        <f t="shared" si="15"/>
        <v>6296.7304762593503</v>
      </c>
      <c r="J69" s="14">
        <f t="shared" si="16"/>
        <v>51948.026429139602</v>
      </c>
      <c r="K69" s="14">
        <f t="shared" si="17"/>
        <v>787.09130953241902</v>
      </c>
      <c r="L69" s="14">
        <f t="shared" si="18"/>
        <v>0</v>
      </c>
      <c r="M69" s="28">
        <f t="shared" si="19"/>
        <v>59031.8482149314</v>
      </c>
      <c r="N69" s="3"/>
      <c r="O69" s="3"/>
      <c r="P69" s="3"/>
    </row>
    <row r="70" spans="1:16">
      <c r="A70" s="13">
        <v>14.25</v>
      </c>
      <c r="B70" s="14">
        <f t="shared" si="9"/>
        <v>1895.15448648648</v>
      </c>
      <c r="C70" s="14">
        <f t="shared" si="10"/>
        <v>15635.024513513499</v>
      </c>
      <c r="D70" s="14">
        <f t="shared" si="11"/>
        <v>0</v>
      </c>
      <c r="E70" s="14">
        <f t="shared" si="12"/>
        <v>0</v>
      </c>
      <c r="F70" s="12">
        <f t="shared" si="13"/>
        <v>17530.179</v>
      </c>
      <c r="G70" s="1"/>
      <c r="H70" s="13">
        <f t="shared" si="14"/>
        <v>19.603363466087401</v>
      </c>
      <c r="I70" s="14">
        <f t="shared" si="15"/>
        <v>2607.1159454723302</v>
      </c>
      <c r="J70" s="14">
        <f t="shared" si="16"/>
        <v>21508.7065501467</v>
      </c>
      <c r="K70" s="14">
        <f t="shared" si="17"/>
        <v>0</v>
      </c>
      <c r="L70" s="14">
        <f t="shared" si="18"/>
        <v>0</v>
      </c>
      <c r="M70" s="28">
        <f t="shared" si="19"/>
        <v>24115.822495618999</v>
      </c>
      <c r="N70" s="3"/>
      <c r="O70" s="3"/>
      <c r="P70" s="3"/>
    </row>
    <row r="71" spans="1:16">
      <c r="A71" s="13">
        <v>14.75</v>
      </c>
      <c r="B71" s="14">
        <f t="shared" si="9"/>
        <v>0</v>
      </c>
      <c r="C71" s="14">
        <f t="shared" si="10"/>
        <v>3228.0153749999999</v>
      </c>
      <c r="D71" s="14">
        <f t="shared" si="11"/>
        <v>358.66837500000003</v>
      </c>
      <c r="E71" s="14">
        <f t="shared" si="12"/>
        <v>0</v>
      </c>
      <c r="F71" s="12">
        <f t="shared" si="13"/>
        <v>3586.6837500000001</v>
      </c>
      <c r="G71" s="1"/>
      <c r="H71" s="13">
        <f t="shared" si="14"/>
        <v>21.9714171665347</v>
      </c>
      <c r="I71" s="14">
        <f t="shared" si="15"/>
        <v>0</v>
      </c>
      <c r="J71" s="14">
        <f t="shared" si="16"/>
        <v>4808.4116897703698</v>
      </c>
      <c r="K71" s="14">
        <f t="shared" si="17"/>
        <v>534.26796553004101</v>
      </c>
      <c r="L71" s="14">
        <f t="shared" si="18"/>
        <v>0</v>
      </c>
      <c r="M71" s="28">
        <f t="shared" si="19"/>
        <v>5342.6796553004096</v>
      </c>
      <c r="N71" s="3"/>
      <c r="O71" s="3"/>
      <c r="P71" s="3"/>
    </row>
    <row r="72" spans="1:16">
      <c r="A72" s="13">
        <v>15.25</v>
      </c>
      <c r="B72" s="14">
        <f t="shared" si="9"/>
        <v>105.424052631579</v>
      </c>
      <c r="C72" s="14">
        <f t="shared" si="10"/>
        <v>948.81647368421</v>
      </c>
      <c r="D72" s="14">
        <f t="shared" si="11"/>
        <v>948.81647368421</v>
      </c>
      <c r="E72" s="14">
        <f t="shared" si="12"/>
        <v>0</v>
      </c>
      <c r="F72" s="12">
        <f t="shared" si="13"/>
        <v>2003.057</v>
      </c>
      <c r="G72" s="1"/>
      <c r="H72" s="13">
        <f t="shared" si="14"/>
        <v>24.532077092253299</v>
      </c>
      <c r="I72" s="14">
        <f t="shared" si="15"/>
        <v>169.59154010069901</v>
      </c>
      <c r="J72" s="14">
        <f t="shared" si="16"/>
        <v>1526.3238609062901</v>
      </c>
      <c r="K72" s="14">
        <f t="shared" si="17"/>
        <v>1526.3238609062901</v>
      </c>
      <c r="L72" s="14">
        <f t="shared" si="18"/>
        <v>0</v>
      </c>
      <c r="M72" s="28">
        <f t="shared" si="19"/>
        <v>3222.2392619132802</v>
      </c>
      <c r="N72" s="3"/>
      <c r="O72" s="3"/>
      <c r="P72" s="3"/>
    </row>
    <row r="73" spans="1:16">
      <c r="A73" s="13">
        <v>15.75</v>
      </c>
      <c r="B73" s="14">
        <f t="shared" si="9"/>
        <v>0</v>
      </c>
      <c r="C73" s="14">
        <f t="shared" si="10"/>
        <v>1280.85183333333</v>
      </c>
      <c r="D73" s="14">
        <f t="shared" si="11"/>
        <v>1189.36241666667</v>
      </c>
      <c r="E73" s="14">
        <f t="shared" si="12"/>
        <v>0</v>
      </c>
      <c r="F73" s="12">
        <f t="shared" si="13"/>
        <v>2470.21425</v>
      </c>
      <c r="G73" s="1"/>
      <c r="H73" s="13">
        <f t="shared" si="14"/>
        <v>27.2939193547295</v>
      </c>
      <c r="I73" s="14">
        <f t="shared" si="15"/>
        <v>0</v>
      </c>
      <c r="J73" s="14">
        <f t="shared" si="16"/>
        <v>2219.6486758322199</v>
      </c>
      <c r="K73" s="14">
        <f t="shared" si="17"/>
        <v>2061.1023418442001</v>
      </c>
      <c r="L73" s="14">
        <f t="shared" si="18"/>
        <v>0</v>
      </c>
      <c r="M73" s="28">
        <f t="shared" si="19"/>
        <v>4280.7510176764199</v>
      </c>
      <c r="N73" s="3"/>
      <c r="O73" s="3"/>
      <c r="P73" s="3"/>
    </row>
    <row r="74" spans="1:16">
      <c r="A74" s="13">
        <v>16.25</v>
      </c>
      <c r="B74" s="14">
        <f t="shared" si="9"/>
        <v>0</v>
      </c>
      <c r="C74" s="14">
        <f t="shared" si="10"/>
        <v>83.608571428571494</v>
      </c>
      <c r="D74" s="14">
        <f t="shared" si="11"/>
        <v>62.706428571428503</v>
      </c>
      <c r="E74" s="14">
        <f t="shared" si="12"/>
        <v>0</v>
      </c>
      <c r="F74" s="12">
        <f t="shared" si="13"/>
        <v>146.315</v>
      </c>
      <c r="G74" s="1"/>
      <c r="H74" s="13">
        <f t="shared" si="14"/>
        <v>30.265606811411399</v>
      </c>
      <c r="I74" s="14">
        <f t="shared" si="15"/>
        <v>0</v>
      </c>
      <c r="J74" s="14">
        <f t="shared" si="16"/>
        <v>155.72087070282799</v>
      </c>
      <c r="K74" s="14">
        <f t="shared" si="17"/>
        <v>116.790653027121</v>
      </c>
      <c r="L74" s="14">
        <f t="shared" si="18"/>
        <v>0</v>
      </c>
      <c r="M74" s="28">
        <f t="shared" si="19"/>
        <v>272.51152372994898</v>
      </c>
      <c r="N74" s="3"/>
      <c r="O74" s="3"/>
      <c r="P74" s="3"/>
    </row>
    <row r="75" spans="1:16">
      <c r="A75" s="13">
        <v>16.75</v>
      </c>
      <c r="B75" s="14">
        <f t="shared" si="9"/>
        <v>0</v>
      </c>
      <c r="C75" s="14">
        <f t="shared" si="10"/>
        <v>0</v>
      </c>
      <c r="D75" s="14">
        <f t="shared" si="11"/>
        <v>0</v>
      </c>
      <c r="E75" s="14">
        <f t="shared" si="12"/>
        <v>0</v>
      </c>
      <c r="F75" s="12">
        <f t="shared" si="13"/>
        <v>0</v>
      </c>
      <c r="G75" s="1"/>
      <c r="H75" s="13">
        <f t="shared" si="14"/>
        <v>33.455887146390403</v>
      </c>
      <c r="I75" s="14">
        <f t="shared" si="15"/>
        <v>0</v>
      </c>
      <c r="J75" s="14">
        <f t="shared" si="16"/>
        <v>0</v>
      </c>
      <c r="K75" s="14">
        <f t="shared" si="17"/>
        <v>0</v>
      </c>
      <c r="L75" s="14">
        <f t="shared" si="18"/>
        <v>0</v>
      </c>
      <c r="M75" s="28">
        <f t="shared" si="19"/>
        <v>0</v>
      </c>
      <c r="N75" s="3"/>
      <c r="O75" s="3"/>
      <c r="P75" s="3"/>
    </row>
    <row r="76" spans="1:16">
      <c r="A76" s="13">
        <v>17.25</v>
      </c>
      <c r="B76" s="14">
        <f t="shared" si="9"/>
        <v>0</v>
      </c>
      <c r="C76" s="14">
        <f t="shared" si="10"/>
        <v>0</v>
      </c>
      <c r="D76" s="14">
        <f t="shared" si="11"/>
        <v>0</v>
      </c>
      <c r="E76" s="14">
        <f t="shared" si="12"/>
        <v>0</v>
      </c>
      <c r="F76" s="12">
        <f t="shared" si="13"/>
        <v>0</v>
      </c>
      <c r="G76" s="1"/>
      <c r="H76" s="13">
        <f t="shared" si="14"/>
        <v>36.873591051641</v>
      </c>
      <c r="I76" s="14">
        <f t="shared" si="15"/>
        <v>0</v>
      </c>
      <c r="J76" s="14">
        <f t="shared" si="16"/>
        <v>0</v>
      </c>
      <c r="K76" s="14">
        <f t="shared" si="17"/>
        <v>0</v>
      </c>
      <c r="L76" s="14">
        <f t="shared" si="18"/>
        <v>0</v>
      </c>
      <c r="M76" s="28">
        <f t="shared" si="19"/>
        <v>0</v>
      </c>
      <c r="N76" s="3"/>
      <c r="O76" s="3"/>
      <c r="P76" s="3"/>
    </row>
    <row r="77" spans="1:16">
      <c r="A77" s="13">
        <v>17.75</v>
      </c>
      <c r="B77" s="14">
        <f t="shared" si="9"/>
        <v>0</v>
      </c>
      <c r="C77" s="14">
        <f t="shared" si="10"/>
        <v>0</v>
      </c>
      <c r="D77" s="14">
        <f t="shared" si="11"/>
        <v>0</v>
      </c>
      <c r="E77" s="14">
        <f t="shared" si="12"/>
        <v>0</v>
      </c>
      <c r="F77" s="12">
        <f t="shared" si="13"/>
        <v>0</v>
      </c>
      <c r="G77" s="1"/>
      <c r="H77" s="13">
        <f t="shared" si="14"/>
        <v>40.527630500689</v>
      </c>
      <c r="I77" s="14">
        <f t="shared" si="15"/>
        <v>0</v>
      </c>
      <c r="J77" s="14">
        <f t="shared" si="16"/>
        <v>0</v>
      </c>
      <c r="K77" s="14">
        <f t="shared" si="17"/>
        <v>0</v>
      </c>
      <c r="L77" s="14">
        <f t="shared" si="18"/>
        <v>0</v>
      </c>
      <c r="M77" s="28">
        <f t="shared" si="19"/>
        <v>0</v>
      </c>
      <c r="N77" s="3"/>
      <c r="O77" s="3"/>
      <c r="P77" s="3"/>
    </row>
    <row r="78" spans="1:16">
      <c r="A78" s="13">
        <v>18.25</v>
      </c>
      <c r="B78" s="14">
        <f t="shared" si="9"/>
        <v>0</v>
      </c>
      <c r="C78" s="14">
        <f t="shared" si="10"/>
        <v>0</v>
      </c>
      <c r="D78" s="14">
        <f t="shared" si="11"/>
        <v>0</v>
      </c>
      <c r="E78" s="14">
        <f t="shared" si="12"/>
        <v>0</v>
      </c>
      <c r="F78" s="12">
        <f t="shared" si="13"/>
        <v>0</v>
      </c>
      <c r="G78" s="1"/>
      <c r="H78" s="13">
        <f t="shared" si="14"/>
        <v>44.426997107452003</v>
      </c>
      <c r="I78" s="14">
        <f t="shared" si="15"/>
        <v>0</v>
      </c>
      <c r="J78" s="14">
        <f t="shared" si="16"/>
        <v>0</v>
      </c>
      <c r="K78" s="14">
        <f t="shared" si="17"/>
        <v>0</v>
      </c>
      <c r="L78" s="14">
        <f t="shared" si="18"/>
        <v>0</v>
      </c>
      <c r="M78" s="28">
        <f t="shared" si="19"/>
        <v>0</v>
      </c>
      <c r="N78" s="3"/>
      <c r="O78" s="3"/>
      <c r="P78" s="3"/>
    </row>
    <row r="79" spans="1:16">
      <c r="A79" s="13">
        <v>18.75</v>
      </c>
      <c r="B79" s="14">
        <f t="shared" si="9"/>
        <v>0</v>
      </c>
      <c r="C79" s="14">
        <f t="shared" si="10"/>
        <v>0</v>
      </c>
      <c r="D79" s="14">
        <f t="shared" si="11"/>
        <v>0</v>
      </c>
      <c r="E79" s="14">
        <f t="shared" si="12"/>
        <v>0</v>
      </c>
      <c r="F79" s="12">
        <f t="shared" si="13"/>
        <v>0</v>
      </c>
      <c r="G79" s="1"/>
      <c r="H79" s="13">
        <f t="shared" si="14"/>
        <v>48.580760563755099</v>
      </c>
      <c r="I79" s="14">
        <f t="shared" si="15"/>
        <v>0</v>
      </c>
      <c r="J79" s="14">
        <f t="shared" si="16"/>
        <v>0</v>
      </c>
      <c r="K79" s="14">
        <f t="shared" si="17"/>
        <v>0</v>
      </c>
      <c r="L79" s="14">
        <f t="shared" si="18"/>
        <v>0</v>
      </c>
      <c r="M79" s="28">
        <f t="shared" si="19"/>
        <v>0</v>
      </c>
      <c r="N79" s="3"/>
      <c r="O79" s="3"/>
      <c r="P79" s="3"/>
    </row>
    <row r="80" spans="1:16">
      <c r="A80" s="13">
        <v>19.25</v>
      </c>
      <c r="B80" s="14">
        <f t="shared" si="9"/>
        <v>0</v>
      </c>
      <c r="C80" s="14">
        <f t="shared" si="10"/>
        <v>0</v>
      </c>
      <c r="D80" s="14">
        <f t="shared" si="11"/>
        <v>0</v>
      </c>
      <c r="E80" s="14">
        <f t="shared" si="12"/>
        <v>0</v>
      </c>
      <c r="F80" s="12">
        <f t="shared" si="13"/>
        <v>0</v>
      </c>
      <c r="G80" s="1"/>
      <c r="H80" s="13">
        <f t="shared" si="14"/>
        <v>52.9980671496862</v>
      </c>
      <c r="I80" s="14">
        <f t="shared" si="15"/>
        <v>0</v>
      </c>
      <c r="J80" s="14">
        <f t="shared" si="16"/>
        <v>0</v>
      </c>
      <c r="K80" s="14">
        <f t="shared" si="17"/>
        <v>0</v>
      </c>
      <c r="L80" s="14">
        <f t="shared" si="18"/>
        <v>0</v>
      </c>
      <c r="M80" s="28">
        <f t="shared" si="19"/>
        <v>0</v>
      </c>
      <c r="N80" s="3"/>
      <c r="O80" s="3"/>
      <c r="P80" s="3"/>
    </row>
    <row r="81" spans="1:18">
      <c r="A81" s="13">
        <v>19.75</v>
      </c>
      <c r="B81" s="14">
        <f t="shared" si="9"/>
        <v>0</v>
      </c>
      <c r="C81" s="14">
        <f t="shared" si="10"/>
        <v>0</v>
      </c>
      <c r="D81" s="14">
        <f t="shared" si="11"/>
        <v>0</v>
      </c>
      <c r="E81" s="14">
        <f t="shared" si="12"/>
        <v>0</v>
      </c>
      <c r="F81" s="12">
        <f>SUM(B81:E81)</f>
        <v>0</v>
      </c>
      <c r="G81" s="1"/>
      <c r="H81" s="13">
        <f t="shared" si="14"/>
        <v>57.688138311533699</v>
      </c>
      <c r="I81" s="14">
        <f t="shared" si="15"/>
        <v>0</v>
      </c>
      <c r="J81" s="14">
        <f t="shared" si="16"/>
        <v>0</v>
      </c>
      <c r="K81" s="14">
        <f t="shared" si="17"/>
        <v>0</v>
      </c>
      <c r="L81" s="14">
        <f t="shared" si="18"/>
        <v>0</v>
      </c>
      <c r="M81" s="28">
        <f>SUM(I81:L81)</f>
        <v>0</v>
      </c>
      <c r="N81" s="3"/>
      <c r="O81" s="3"/>
      <c r="P81" s="3"/>
    </row>
    <row r="82" spans="1:18">
      <c r="A82" s="13">
        <v>20.25</v>
      </c>
      <c r="B82" s="14">
        <f t="shared" si="9"/>
        <v>0</v>
      </c>
      <c r="C82" s="14">
        <f t="shared" si="10"/>
        <v>0</v>
      </c>
      <c r="D82" s="14">
        <f t="shared" si="11"/>
        <v>0</v>
      </c>
      <c r="E82" s="14">
        <f t="shared" si="12"/>
        <v>0</v>
      </c>
      <c r="F82" s="12">
        <f>SUM(B82:E82)</f>
        <v>0</v>
      </c>
      <c r="G82" s="1"/>
      <c r="H82" s="13">
        <f t="shared" si="14"/>
        <v>62.660269302555903</v>
      </c>
      <c r="I82" s="14">
        <f t="shared" si="15"/>
        <v>0</v>
      </c>
      <c r="J82" s="14">
        <f t="shared" si="16"/>
        <v>0</v>
      </c>
      <c r="K82" s="14">
        <f t="shared" si="17"/>
        <v>0</v>
      </c>
      <c r="L82" s="14">
        <f t="shared" si="18"/>
        <v>0</v>
      </c>
      <c r="M82" s="28">
        <f>SUM(I82:L82)</f>
        <v>0</v>
      </c>
      <c r="N82" s="3"/>
      <c r="O82" s="3"/>
      <c r="P82" s="3"/>
    </row>
    <row r="83" spans="1:18">
      <c r="A83" s="18" t="s">
        <v>7</v>
      </c>
      <c r="B83" s="19">
        <f>SUM(B49:B82)</f>
        <v>1160154.9734042</v>
      </c>
      <c r="C83" s="19">
        <f>SUM(C49:C82)</f>
        <v>899834.72122148797</v>
      </c>
      <c r="D83" s="19">
        <f>SUM(D49:D82)</f>
        <v>14121.163124316199</v>
      </c>
      <c r="E83" s="19">
        <f>SUM(E49:E82)</f>
        <v>0</v>
      </c>
      <c r="F83" s="19">
        <f>SUM(F49:F82)</f>
        <v>2074110.85775</v>
      </c>
      <c r="G83" s="12"/>
      <c r="H83" s="18" t="s">
        <v>7</v>
      </c>
      <c r="I83" s="19">
        <f>SUM(I49:I82)</f>
        <v>774790.41227674601</v>
      </c>
      <c r="J83" s="19">
        <f>SUM(J49:J82)</f>
        <v>811241.81700321496</v>
      </c>
      <c r="K83" s="19">
        <f>SUM(K49:K82)</f>
        <v>13488.4223195499</v>
      </c>
      <c r="L83" s="19">
        <f>SUM(L49:L82)</f>
        <v>0</v>
      </c>
      <c r="M83" s="19">
        <f>SUM(M49:M82)</f>
        <v>1599520.6515995101</v>
      </c>
      <c r="N83" s="3"/>
      <c r="O83" s="3"/>
      <c r="P83" s="3"/>
    </row>
    <row r="84" spans="1:18">
      <c r="A84" s="6" t="s">
        <v>13</v>
      </c>
      <c r="B84" s="20">
        <f>IF(L40&gt;0,B83/L40,0)</f>
        <v>10.2430096839299</v>
      </c>
      <c r="C84" s="20">
        <f>IF(M40&gt;0,C83/M40,0)</f>
        <v>11.6665832882315</v>
      </c>
      <c r="D84" s="20">
        <f>IF(N40&gt;0,D83/N40,0)</f>
        <v>11.4626815491191</v>
      </c>
      <c r="E84" s="20">
        <f>IF(O40&gt;0,E83/O40,0)</f>
        <v>0</v>
      </c>
      <c r="F84" s="20">
        <f>IF(P40&gt;0,F83/P40,0)</f>
        <v>10.823842695732599</v>
      </c>
      <c r="G84" s="12"/>
      <c r="H84" s="6" t="s">
        <v>13</v>
      </c>
      <c r="I84" s="20">
        <f>IF(L40&gt;0,I83/L40,0)</f>
        <v>6.8406255008155599</v>
      </c>
      <c r="J84" s="20">
        <f>IF(M40&gt;0,J83/M40,0)</f>
        <v>10.5179540217305</v>
      </c>
      <c r="K84" s="20">
        <f>IF(N40&gt;0,K83/N40,0)</f>
        <v>10.9490619354712</v>
      </c>
      <c r="L84" s="20">
        <f>IF(O40&gt;0,L83/O40,0)</f>
        <v>0</v>
      </c>
      <c r="M84" s="20">
        <f>IF(P40&gt;0,M83/P40,0)</f>
        <v>8.3471719251640604</v>
      </c>
      <c r="N84" s="3"/>
      <c r="O84" s="3"/>
      <c r="P84" s="3"/>
    </row>
    <row r="85" spans="1:1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 ht="14.1" customHeight="1">
      <c r="A89" s="41" t="s">
        <v>14</v>
      </c>
      <c r="B89" s="41"/>
      <c r="C89" s="41"/>
      <c r="D89" s="41"/>
      <c r="E89" s="41"/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 ht="12.75" customHeight="1">
      <c r="A90" s="41"/>
      <c r="B90" s="41"/>
      <c r="C90" s="41"/>
      <c r="D90" s="41"/>
      <c r="E90" s="41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29"/>
      <c r="B91" s="2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42" t="s">
        <v>15</v>
      </c>
      <c r="B93" s="43" t="s">
        <v>16</v>
      </c>
      <c r="C93" s="43" t="s">
        <v>17</v>
      </c>
      <c r="D93" s="43" t="s">
        <v>18</v>
      </c>
      <c r="E93" s="43" t="s">
        <v>19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42"/>
      <c r="B94" s="42"/>
      <c r="C94" s="42"/>
      <c r="D94" s="42"/>
      <c r="E94" s="43"/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1"/>
      <c r="B95" s="5"/>
      <c r="C95" s="5"/>
      <c r="D95" s="5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0">
        <v>0</v>
      </c>
      <c r="B96" s="31">
        <f>L$40</f>
        <v>113263.09445999999</v>
      </c>
      <c r="C96" s="32">
        <f>$B$84</f>
        <v>10.199999999999999</v>
      </c>
      <c r="D96" s="32">
        <f>$I$84</f>
        <v>6.8</v>
      </c>
      <c r="E96" s="31">
        <f>B96*D96</f>
        <v>770189.04232999997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0">
        <v>1</v>
      </c>
      <c r="B97" s="31">
        <f>M$40</f>
        <v>77129.241609999997</v>
      </c>
      <c r="C97" s="32">
        <f>$C$84</f>
        <v>11.7</v>
      </c>
      <c r="D97" s="32">
        <f>$J$84</f>
        <v>10.5</v>
      </c>
      <c r="E97" s="31">
        <f>B97*D97</f>
        <v>809857.03691000002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>
      <c r="A98" s="30">
        <v>2</v>
      </c>
      <c r="B98" s="31">
        <f>N$40</f>
        <v>1231.9249299999999</v>
      </c>
      <c r="C98" s="32">
        <f>$D$84</f>
        <v>11.5</v>
      </c>
      <c r="D98" s="32">
        <f>$K$84</f>
        <v>10.9</v>
      </c>
      <c r="E98" s="31">
        <f>B98*D98</f>
        <v>13427.981739999999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  <row r="99" spans="1:18">
      <c r="A99" s="30">
        <v>3</v>
      </c>
      <c r="B99" s="31">
        <f>O$40</f>
        <v>0</v>
      </c>
      <c r="C99" s="32">
        <f>$E$84</f>
        <v>0</v>
      </c>
      <c r="D99" s="32">
        <f>$L$84</f>
        <v>0</v>
      </c>
      <c r="E99" s="31">
        <f>B99*D99</f>
        <v>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3"/>
      <c r="Q99" s="3"/>
      <c r="R99" s="3"/>
    </row>
    <row r="100" spans="1:18">
      <c r="A100" s="30" t="s">
        <v>7</v>
      </c>
      <c r="B100" s="33">
        <f>SUM(B96:B99)</f>
        <v>191624.261</v>
      </c>
      <c r="C100" s="32">
        <f>$F$84</f>
        <v>10.8</v>
      </c>
      <c r="D100" s="32">
        <f>$M$84</f>
        <v>8.3000000000000007</v>
      </c>
      <c r="E100" s="31">
        <f>SUM(E96:E99)</f>
        <v>1593474.0609800001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"/>
      <c r="Q100" s="3"/>
      <c r="R100" s="3"/>
    </row>
    <row r="101" spans="1:18">
      <c r="A101" s="30" t="s">
        <v>2</v>
      </c>
      <c r="B101" s="33">
        <f>$I$2</f>
        <v>1850391</v>
      </c>
      <c r="C101" s="5"/>
      <c r="D101" s="5"/>
      <c r="E101" s="5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3"/>
      <c r="Q101" s="3"/>
      <c r="R101" s="3"/>
    </row>
    <row r="102" spans="1:18" ht="32.1" customHeight="1">
      <c r="A102" s="34" t="s">
        <v>20</v>
      </c>
      <c r="B102" s="31">
        <f>IF(E100&gt;0,$I$2/E100,"")</f>
        <v>1.16123</v>
      </c>
      <c r="C102" s="47" t="s">
        <v>23</v>
      </c>
      <c r="D102" s="47"/>
      <c r="E102" s="47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3"/>
      <c r="Q102" s="3"/>
      <c r="R102" s="3"/>
    </row>
  </sheetData>
  <sheetProtection selectLockedCells="1" selectUnlockedCells="1"/>
  <mergeCells count="13">
    <mergeCell ref="A1:F1"/>
    <mergeCell ref="H1:I1"/>
    <mergeCell ref="B4:F4"/>
    <mergeCell ref="L4:P4"/>
    <mergeCell ref="B44:D44"/>
    <mergeCell ref="I44:K44"/>
    <mergeCell ref="C102:E102"/>
    <mergeCell ref="A89:E90"/>
    <mergeCell ref="A93:A94"/>
    <mergeCell ref="B93:B94"/>
    <mergeCell ref="C93:C94"/>
    <mergeCell ref="D93:D94"/>
    <mergeCell ref="E93:E9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R102"/>
  <sheetViews>
    <sheetView topLeftCell="A46" zoomScale="80" zoomScaleNormal="80" workbookViewId="0">
      <selection activeCell="B83" sqref="B83"/>
    </sheetView>
  </sheetViews>
  <sheetFormatPr baseColWidth="10" defaultColWidth="11.5703125" defaultRowHeight="12.75"/>
  <cols>
    <col min="1" max="1" width="9" customWidth="1"/>
    <col min="2" max="2" width="12.140625" customWidth="1"/>
    <col min="3" max="3" width="11.42578125" customWidth="1"/>
    <col min="4" max="4" width="9.7109375" customWidth="1"/>
    <col min="5" max="5" width="12.140625" customWidth="1"/>
    <col min="6" max="6" width="11.42578125" customWidth="1"/>
    <col min="8" max="8" width="8.5703125" customWidth="1"/>
    <col min="9" max="9" width="10.5703125" customWidth="1"/>
    <col min="10" max="10" width="11.42578125" customWidth="1"/>
    <col min="11" max="12" width="9.7109375" customWidth="1"/>
    <col min="13" max="13" width="10.5703125" customWidth="1"/>
    <col min="14" max="14" width="8.85546875" customWidth="1"/>
    <col min="15" max="15" width="11.42578125" customWidth="1"/>
    <col min="16" max="16" width="11" customWidth="1"/>
  </cols>
  <sheetData>
    <row r="1" spans="1:18" ht="20.25">
      <c r="A1" s="44" t="s">
        <v>24</v>
      </c>
      <c r="B1" s="44"/>
      <c r="C1" s="44"/>
      <c r="D1" s="44"/>
      <c r="E1" s="44"/>
      <c r="F1" s="44"/>
      <c r="G1" s="1"/>
      <c r="H1" s="45" t="s">
        <v>1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1173974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46" t="s">
        <v>4</v>
      </c>
      <c r="C4" s="46"/>
      <c r="D4" s="46"/>
      <c r="E4" s="46"/>
      <c r="F4" s="46"/>
      <c r="G4" s="1"/>
      <c r="H4" s="5" t="s">
        <v>3</v>
      </c>
      <c r="I4" s="1"/>
      <c r="J4" s="1"/>
      <c r="K4" s="5" t="s">
        <v>3</v>
      </c>
      <c r="L4" s="45" t="s">
        <v>5</v>
      </c>
      <c r="M4" s="45"/>
      <c r="N4" s="45"/>
      <c r="O4" s="45"/>
      <c r="P4" s="45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35"/>
      <c r="C6" s="35"/>
      <c r="D6" s="35"/>
      <c r="F6" s="12">
        <f t="shared" ref="F6:F39" si="0">SUM(B6:E6)</f>
        <v>0</v>
      </c>
      <c r="G6" s="1"/>
      <c r="H6" s="13">
        <v>3.75</v>
      </c>
      <c r="I6" s="4"/>
      <c r="J6" s="1"/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0</v>
      </c>
      <c r="Q6" s="3"/>
      <c r="R6" s="3"/>
    </row>
    <row r="7" spans="1:18">
      <c r="A7" s="13">
        <v>4.25</v>
      </c>
      <c r="B7" s="35"/>
      <c r="C7" s="35"/>
      <c r="D7" s="35"/>
      <c r="F7" s="12">
        <f t="shared" si="0"/>
        <v>0</v>
      </c>
      <c r="G7" s="1"/>
      <c r="H7" s="13">
        <v>4.25</v>
      </c>
      <c r="I7" s="4"/>
      <c r="J7" s="1"/>
      <c r="K7" s="13">
        <v>4.25</v>
      </c>
      <c r="L7" s="14">
        <f t="shared" si="1"/>
        <v>0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0</v>
      </c>
      <c r="Q7" s="3"/>
      <c r="R7" s="3"/>
    </row>
    <row r="8" spans="1:18">
      <c r="A8" s="10">
        <v>4.75</v>
      </c>
      <c r="B8" s="35"/>
      <c r="C8" s="35"/>
      <c r="D8" s="35"/>
      <c r="F8" s="12">
        <f t="shared" si="0"/>
        <v>0</v>
      </c>
      <c r="G8" s="1"/>
      <c r="H8" s="13">
        <v>4.75</v>
      </c>
      <c r="I8" s="4"/>
      <c r="J8" s="1"/>
      <c r="K8" s="13">
        <v>4.75</v>
      </c>
      <c r="L8" s="14">
        <f t="shared" si="1"/>
        <v>0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0</v>
      </c>
      <c r="Q8" s="3"/>
      <c r="R8" s="3"/>
    </row>
    <row r="9" spans="1:18">
      <c r="A9" s="13">
        <v>5.25</v>
      </c>
      <c r="B9" s="35"/>
      <c r="C9" s="35"/>
      <c r="D9" s="35"/>
      <c r="F9" s="12">
        <f t="shared" si="0"/>
        <v>0</v>
      </c>
      <c r="G9" s="16"/>
      <c r="H9" s="13">
        <v>5.25</v>
      </c>
      <c r="I9" s="4"/>
      <c r="J9" s="1"/>
      <c r="K9" s="13">
        <v>5.25</v>
      </c>
      <c r="L9" s="14">
        <f t="shared" si="1"/>
        <v>0</v>
      </c>
      <c r="M9" s="14">
        <f t="shared" si="2"/>
        <v>0</v>
      </c>
      <c r="N9" s="14">
        <f t="shared" si="3"/>
        <v>0</v>
      </c>
      <c r="O9" s="14">
        <f t="shared" si="4"/>
        <v>0</v>
      </c>
      <c r="P9" s="15">
        <f t="shared" si="5"/>
        <v>0</v>
      </c>
      <c r="Q9" s="3"/>
      <c r="R9" s="3"/>
    </row>
    <row r="10" spans="1:18">
      <c r="A10" s="10">
        <v>5.75</v>
      </c>
      <c r="B10" s="35"/>
      <c r="C10" s="35"/>
      <c r="D10" s="35"/>
      <c r="F10" s="12">
        <f t="shared" si="0"/>
        <v>0</v>
      </c>
      <c r="G10" s="1"/>
      <c r="H10" s="13">
        <v>5.75</v>
      </c>
      <c r="I10" s="4"/>
      <c r="J10" s="1"/>
      <c r="K10" s="13">
        <v>5.75</v>
      </c>
      <c r="L10" s="14">
        <f t="shared" si="1"/>
        <v>0</v>
      </c>
      <c r="M10" s="14">
        <f t="shared" si="2"/>
        <v>0</v>
      </c>
      <c r="N10" s="14">
        <f t="shared" si="3"/>
        <v>0</v>
      </c>
      <c r="O10" s="14">
        <f t="shared" si="4"/>
        <v>0</v>
      </c>
      <c r="P10" s="15">
        <f t="shared" si="5"/>
        <v>0</v>
      </c>
      <c r="Q10" s="3"/>
      <c r="R10" s="3"/>
    </row>
    <row r="11" spans="1:18">
      <c r="A11" s="13">
        <v>6.25</v>
      </c>
      <c r="B11" s="49">
        <v>1</v>
      </c>
      <c r="C11" s="35"/>
      <c r="D11" s="35"/>
      <c r="F11" s="12">
        <f t="shared" si="0"/>
        <v>1</v>
      </c>
      <c r="G11" s="1"/>
      <c r="H11" s="13">
        <v>6.25</v>
      </c>
      <c r="I11">
        <v>80458</v>
      </c>
      <c r="J11" s="1"/>
      <c r="K11" s="13">
        <v>6.25</v>
      </c>
      <c r="L11" s="14">
        <f t="shared" si="1"/>
        <v>80.457999999999998</v>
      </c>
      <c r="M11" s="14">
        <f t="shared" si="2"/>
        <v>0</v>
      </c>
      <c r="N11" s="14">
        <f t="shared" si="3"/>
        <v>0</v>
      </c>
      <c r="O11" s="14">
        <f t="shared" si="4"/>
        <v>0</v>
      </c>
      <c r="P11" s="15">
        <f t="shared" si="5"/>
        <v>80.457999999999998</v>
      </c>
      <c r="Q11" s="3"/>
      <c r="R11" s="3"/>
    </row>
    <row r="12" spans="1:18">
      <c r="A12" s="10">
        <v>6.75</v>
      </c>
      <c r="B12" s="49">
        <v>1</v>
      </c>
      <c r="C12" s="35"/>
      <c r="D12" s="35"/>
      <c r="F12" s="12">
        <f t="shared" si="0"/>
        <v>1</v>
      </c>
      <c r="G12" s="1"/>
      <c r="H12" s="13">
        <v>6.75</v>
      </c>
      <c r="I12">
        <v>563207</v>
      </c>
      <c r="J12" s="1"/>
      <c r="K12" s="13">
        <v>6.75</v>
      </c>
      <c r="L12" s="14">
        <f t="shared" si="1"/>
        <v>563.20699999999999</v>
      </c>
      <c r="M12" s="14">
        <f t="shared" si="2"/>
        <v>0</v>
      </c>
      <c r="N12" s="14">
        <f t="shared" si="3"/>
        <v>0</v>
      </c>
      <c r="O12" s="14">
        <f t="shared" si="4"/>
        <v>0</v>
      </c>
      <c r="P12" s="15">
        <f t="shared" si="5"/>
        <v>563.20699999999999</v>
      </c>
      <c r="Q12" s="3"/>
      <c r="R12" s="3"/>
    </row>
    <row r="13" spans="1:18">
      <c r="A13" s="13">
        <v>7.25</v>
      </c>
      <c r="B13" s="49">
        <v>1</v>
      </c>
      <c r="C13" s="35"/>
      <c r="D13" s="35"/>
      <c r="F13" s="12">
        <f t="shared" si="0"/>
        <v>1</v>
      </c>
      <c r="G13" s="1"/>
      <c r="H13" s="13">
        <v>7.25</v>
      </c>
      <c r="I13">
        <v>804582</v>
      </c>
      <c r="J13" s="1"/>
      <c r="K13" s="13">
        <v>7.25</v>
      </c>
      <c r="L13" s="14">
        <f t="shared" si="1"/>
        <v>804.58199999999999</v>
      </c>
      <c r="M13" s="14">
        <f t="shared" si="2"/>
        <v>0</v>
      </c>
      <c r="N13" s="14">
        <f t="shared" si="3"/>
        <v>0</v>
      </c>
      <c r="O13" s="14">
        <f t="shared" si="4"/>
        <v>0</v>
      </c>
      <c r="P13" s="15">
        <f t="shared" si="5"/>
        <v>804.58199999999999</v>
      </c>
      <c r="Q13" s="3"/>
      <c r="R13" s="3"/>
    </row>
    <row r="14" spans="1:18">
      <c r="A14" s="10">
        <v>7.75</v>
      </c>
      <c r="B14" s="49">
        <v>1</v>
      </c>
      <c r="C14" s="35"/>
      <c r="D14" s="35"/>
      <c r="F14" s="12">
        <f t="shared" si="0"/>
        <v>1</v>
      </c>
      <c r="G14" s="1"/>
      <c r="H14" s="13">
        <v>7.75</v>
      </c>
      <c r="I14">
        <v>1367789</v>
      </c>
      <c r="J14" s="4"/>
      <c r="K14" s="13">
        <v>7.75</v>
      </c>
      <c r="L14" s="14">
        <f t="shared" si="1"/>
        <v>1367.789</v>
      </c>
      <c r="M14" s="14">
        <f t="shared" si="2"/>
        <v>0</v>
      </c>
      <c r="N14" s="14">
        <f t="shared" si="3"/>
        <v>0</v>
      </c>
      <c r="O14" s="14">
        <f t="shared" si="4"/>
        <v>0</v>
      </c>
      <c r="P14" s="15">
        <f t="shared" si="5"/>
        <v>1367.789</v>
      </c>
      <c r="Q14" s="3"/>
      <c r="R14" s="3"/>
    </row>
    <row r="15" spans="1:18">
      <c r="A15" s="13">
        <v>8.25</v>
      </c>
      <c r="B15" s="35">
        <v>2</v>
      </c>
      <c r="C15" s="35"/>
      <c r="D15" s="35"/>
      <c r="F15" s="12">
        <f t="shared" si="0"/>
        <v>2</v>
      </c>
      <c r="G15" s="1"/>
      <c r="H15" s="13">
        <v>8.25</v>
      </c>
      <c r="I15">
        <v>576716</v>
      </c>
      <c r="J15" s="4"/>
      <c r="K15" s="13">
        <v>8.25</v>
      </c>
      <c r="L15" s="14">
        <f t="shared" si="1"/>
        <v>576.71600000000001</v>
      </c>
      <c r="M15" s="14">
        <f t="shared" si="2"/>
        <v>0</v>
      </c>
      <c r="N15" s="14">
        <f t="shared" si="3"/>
        <v>0</v>
      </c>
      <c r="O15" s="14">
        <f t="shared" si="4"/>
        <v>0</v>
      </c>
      <c r="P15" s="15">
        <f t="shared" si="5"/>
        <v>576.71600000000001</v>
      </c>
      <c r="Q15" s="3"/>
      <c r="R15" s="3"/>
    </row>
    <row r="16" spans="1:18">
      <c r="A16" s="10">
        <v>8.75</v>
      </c>
      <c r="B16" s="35">
        <v>41</v>
      </c>
      <c r="C16" s="35"/>
      <c r="D16" s="35"/>
      <c r="F16" s="12">
        <f>SUM(B16:E16)</f>
        <v>41</v>
      </c>
      <c r="G16" s="1"/>
      <c r="H16" s="13">
        <v>8.75</v>
      </c>
      <c r="I16">
        <v>1575861</v>
      </c>
      <c r="J16" s="4"/>
      <c r="K16" s="13">
        <v>8.75</v>
      </c>
      <c r="L16" s="14">
        <f t="shared" si="1"/>
        <v>1575.8610000000001</v>
      </c>
      <c r="M16" s="14">
        <f t="shared" si="2"/>
        <v>0</v>
      </c>
      <c r="N16" s="14">
        <f t="shared" si="3"/>
        <v>0</v>
      </c>
      <c r="O16" s="14">
        <f t="shared" si="4"/>
        <v>0</v>
      </c>
      <c r="P16" s="15">
        <f t="shared" si="5"/>
        <v>1575.8610000000001</v>
      </c>
      <c r="Q16" s="3"/>
      <c r="R16" s="3"/>
    </row>
    <row r="17" spans="1:18">
      <c r="A17" s="13">
        <v>9.25</v>
      </c>
      <c r="B17" s="35">
        <v>174</v>
      </c>
      <c r="C17" s="35"/>
      <c r="D17" s="35"/>
      <c r="F17" s="12">
        <f t="shared" si="0"/>
        <v>174</v>
      </c>
      <c r="G17" s="1"/>
      <c r="H17" s="13">
        <v>9.25</v>
      </c>
      <c r="I17">
        <v>726074</v>
      </c>
      <c r="J17" s="4"/>
      <c r="K17" s="13">
        <v>9.25</v>
      </c>
      <c r="L17" s="14">
        <f t="shared" si="1"/>
        <v>726.07399999999996</v>
      </c>
      <c r="M17" s="14">
        <f t="shared" si="2"/>
        <v>0</v>
      </c>
      <c r="N17" s="14">
        <f t="shared" si="3"/>
        <v>0</v>
      </c>
      <c r="O17" s="14">
        <f t="shared" si="4"/>
        <v>0</v>
      </c>
      <c r="P17" s="15">
        <f t="shared" si="5"/>
        <v>726.07399999999996</v>
      </c>
      <c r="Q17" s="3"/>
      <c r="R17" s="3"/>
    </row>
    <row r="18" spans="1:18">
      <c r="A18" s="10">
        <v>9.75</v>
      </c>
      <c r="B18" s="35">
        <v>185</v>
      </c>
      <c r="C18" s="35">
        <v>1</v>
      </c>
      <c r="D18" s="35"/>
      <c r="F18" s="12">
        <f t="shared" si="0"/>
        <v>186</v>
      </c>
      <c r="G18" s="1"/>
      <c r="H18" s="13">
        <v>9.75</v>
      </c>
      <c r="I18">
        <v>3649802</v>
      </c>
      <c r="J18" s="4"/>
      <c r="K18" s="13">
        <v>9.75</v>
      </c>
      <c r="L18" s="14">
        <f t="shared" si="1"/>
        <v>3630.17940860215</v>
      </c>
      <c r="M18" s="14">
        <f t="shared" si="2"/>
        <v>19.622591397849501</v>
      </c>
      <c r="N18" s="14">
        <f t="shared" si="3"/>
        <v>0</v>
      </c>
      <c r="O18" s="14">
        <f t="shared" si="4"/>
        <v>0</v>
      </c>
      <c r="P18" s="15">
        <f t="shared" si="5"/>
        <v>3649.8020000000001</v>
      </c>
      <c r="Q18" s="3"/>
      <c r="R18" s="3"/>
    </row>
    <row r="19" spans="1:18">
      <c r="A19" s="13">
        <v>10.25</v>
      </c>
      <c r="B19" s="35">
        <v>131</v>
      </c>
      <c r="C19" s="35">
        <v>2</v>
      </c>
      <c r="D19" s="35"/>
      <c r="F19" s="12">
        <f t="shared" si="0"/>
        <v>133</v>
      </c>
      <c r="G19" s="1"/>
      <c r="H19" s="13">
        <v>10.25</v>
      </c>
      <c r="I19">
        <v>15129004</v>
      </c>
      <c r="J19" s="4"/>
      <c r="K19" s="13">
        <v>10.25</v>
      </c>
      <c r="L19" s="14">
        <f t="shared" si="1"/>
        <v>14901.500180451099</v>
      </c>
      <c r="M19" s="14">
        <f t="shared" si="2"/>
        <v>227.503819548872</v>
      </c>
      <c r="N19" s="14">
        <f t="shared" si="3"/>
        <v>0</v>
      </c>
      <c r="O19" s="14">
        <f t="shared" si="4"/>
        <v>0</v>
      </c>
      <c r="P19" s="15">
        <f t="shared" si="5"/>
        <v>15129.004000000001</v>
      </c>
      <c r="Q19" s="3"/>
      <c r="R19" s="3"/>
    </row>
    <row r="20" spans="1:18">
      <c r="A20" s="10">
        <v>10.75</v>
      </c>
      <c r="B20" s="35">
        <v>89</v>
      </c>
      <c r="C20" s="35">
        <v>1</v>
      </c>
      <c r="D20" s="35"/>
      <c r="F20" s="12">
        <f t="shared" si="0"/>
        <v>90</v>
      </c>
      <c r="G20" s="1"/>
      <c r="H20" s="13">
        <v>10.75</v>
      </c>
      <c r="I20">
        <v>20269686</v>
      </c>
      <c r="J20" s="4"/>
      <c r="K20" s="13">
        <v>10.75</v>
      </c>
      <c r="L20" s="14">
        <f t="shared" si="1"/>
        <v>20044.467266666699</v>
      </c>
      <c r="M20" s="14">
        <f t="shared" si="2"/>
        <v>225.21873333333301</v>
      </c>
      <c r="N20" s="14">
        <f t="shared" si="3"/>
        <v>0</v>
      </c>
      <c r="O20" s="14">
        <f t="shared" si="4"/>
        <v>0</v>
      </c>
      <c r="P20" s="15">
        <f t="shared" si="5"/>
        <v>20269.686000000002</v>
      </c>
      <c r="Q20" s="3"/>
      <c r="R20" s="3"/>
    </row>
    <row r="21" spans="1:18">
      <c r="A21" s="13">
        <v>11.25</v>
      </c>
      <c r="B21" s="35">
        <v>101</v>
      </c>
      <c r="C21" s="35">
        <v>2</v>
      </c>
      <c r="D21" s="35"/>
      <c r="F21" s="12">
        <f t="shared" si="0"/>
        <v>103</v>
      </c>
      <c r="G21" s="1"/>
      <c r="H21" s="13">
        <v>11.25</v>
      </c>
      <c r="I21">
        <v>21043330</v>
      </c>
      <c r="J21" s="4"/>
      <c r="K21" s="13">
        <v>11.25</v>
      </c>
      <c r="L21" s="14">
        <f t="shared" si="1"/>
        <v>20634.7216504854</v>
      </c>
      <c r="M21" s="14">
        <f t="shared" si="2"/>
        <v>408.60834951456297</v>
      </c>
      <c r="N21" s="14">
        <f t="shared" si="3"/>
        <v>0</v>
      </c>
      <c r="O21" s="14">
        <f t="shared" si="4"/>
        <v>0</v>
      </c>
      <c r="P21" s="15">
        <f t="shared" si="5"/>
        <v>21043.33</v>
      </c>
      <c r="Q21" s="3"/>
      <c r="R21" s="3"/>
    </row>
    <row r="22" spans="1:18">
      <c r="A22" s="10">
        <v>11.75</v>
      </c>
      <c r="B22" s="35">
        <v>96</v>
      </c>
      <c r="C22" s="35">
        <v>4</v>
      </c>
      <c r="D22" s="35"/>
      <c r="F22" s="12">
        <f t="shared" si="0"/>
        <v>100</v>
      </c>
      <c r="G22" s="4"/>
      <c r="H22" s="13">
        <v>11.75</v>
      </c>
      <c r="I22">
        <v>16969743</v>
      </c>
      <c r="J22" s="4"/>
      <c r="K22" s="13">
        <v>11.75</v>
      </c>
      <c r="L22" s="14">
        <f t="shared" si="1"/>
        <v>16290.95328</v>
      </c>
      <c r="M22" s="14">
        <f t="shared" si="2"/>
        <v>678.78971999999999</v>
      </c>
      <c r="N22" s="14">
        <f t="shared" si="3"/>
        <v>0</v>
      </c>
      <c r="O22" s="14">
        <f t="shared" si="4"/>
        <v>0</v>
      </c>
      <c r="P22" s="15">
        <f t="shared" si="5"/>
        <v>16969.742999999999</v>
      </c>
      <c r="Q22" s="3"/>
      <c r="R22" s="3"/>
    </row>
    <row r="23" spans="1:18">
      <c r="A23" s="13">
        <v>12.25</v>
      </c>
      <c r="B23" s="35">
        <v>54</v>
      </c>
      <c r="C23" s="35">
        <v>6</v>
      </c>
      <c r="D23" s="35"/>
      <c r="F23" s="12">
        <f t="shared" si="0"/>
        <v>60</v>
      </c>
      <c r="G23" s="4"/>
      <c r="H23" s="13">
        <v>12.25</v>
      </c>
      <c r="I23">
        <v>6874452</v>
      </c>
      <c r="J23" s="4"/>
      <c r="K23" s="13">
        <v>12.25</v>
      </c>
      <c r="L23" s="14">
        <f t="shared" si="1"/>
        <v>6187.0068000000001</v>
      </c>
      <c r="M23" s="14">
        <f t="shared" si="2"/>
        <v>687.4452</v>
      </c>
      <c r="N23" s="14">
        <f t="shared" si="3"/>
        <v>0</v>
      </c>
      <c r="O23" s="14">
        <f t="shared" si="4"/>
        <v>0</v>
      </c>
      <c r="P23" s="15">
        <f t="shared" si="5"/>
        <v>6874.4520000000002</v>
      </c>
      <c r="Q23" s="3"/>
      <c r="R23" s="3"/>
    </row>
    <row r="24" spans="1:18">
      <c r="A24" s="10">
        <v>12.75</v>
      </c>
      <c r="B24" s="35">
        <v>25</v>
      </c>
      <c r="C24" s="35">
        <v>10</v>
      </c>
      <c r="D24" s="35"/>
      <c r="F24" s="12">
        <f t="shared" si="0"/>
        <v>35</v>
      </c>
      <c r="G24" s="4"/>
      <c r="H24" s="13">
        <v>12.75</v>
      </c>
      <c r="I24">
        <v>9707033</v>
      </c>
      <c r="J24" s="4"/>
      <c r="K24" s="13">
        <v>12.75</v>
      </c>
      <c r="L24" s="14">
        <f t="shared" si="1"/>
        <v>6933.5950000000003</v>
      </c>
      <c r="M24" s="14">
        <f t="shared" si="2"/>
        <v>2773.4380000000001</v>
      </c>
      <c r="N24" s="14">
        <f t="shared" si="3"/>
        <v>0</v>
      </c>
      <c r="O24" s="14">
        <f t="shared" si="4"/>
        <v>0</v>
      </c>
      <c r="P24" s="15">
        <f t="shared" si="5"/>
        <v>9707.0329999999994</v>
      </c>
      <c r="Q24" s="3"/>
      <c r="R24" s="3"/>
    </row>
    <row r="25" spans="1:18">
      <c r="A25" s="13">
        <v>13.25</v>
      </c>
      <c r="B25" s="35">
        <v>11</v>
      </c>
      <c r="C25" s="35">
        <v>6</v>
      </c>
      <c r="D25" s="35"/>
      <c r="F25" s="12">
        <f t="shared" si="0"/>
        <v>17</v>
      </c>
      <c r="G25" s="4"/>
      <c r="H25" s="13">
        <v>13.25</v>
      </c>
      <c r="I25">
        <v>8941646</v>
      </c>
      <c r="J25" s="4"/>
      <c r="K25" s="13">
        <v>13.25</v>
      </c>
      <c r="L25" s="14">
        <f t="shared" si="1"/>
        <v>5785.7709411764699</v>
      </c>
      <c r="M25" s="14">
        <f t="shared" si="2"/>
        <v>3155.8750588235298</v>
      </c>
      <c r="N25" s="14">
        <f t="shared" si="3"/>
        <v>0</v>
      </c>
      <c r="O25" s="14">
        <f t="shared" si="4"/>
        <v>0</v>
      </c>
      <c r="P25" s="15">
        <f t="shared" si="5"/>
        <v>8941.6460000000006</v>
      </c>
      <c r="Q25" s="3"/>
      <c r="R25" s="3"/>
    </row>
    <row r="26" spans="1:18">
      <c r="A26" s="10">
        <v>13.75</v>
      </c>
      <c r="B26" s="35">
        <v>3</v>
      </c>
      <c r="C26" s="35">
        <v>3</v>
      </c>
      <c r="D26" s="35"/>
      <c r="F26" s="12">
        <f t="shared" si="0"/>
        <v>6</v>
      </c>
      <c r="G26" s="4"/>
      <c r="H26" s="13">
        <v>13.75</v>
      </c>
      <c r="I26">
        <v>7139402</v>
      </c>
      <c r="J26" s="4"/>
      <c r="K26" s="13">
        <v>13.75</v>
      </c>
      <c r="L26" s="14">
        <f t="shared" si="1"/>
        <v>3569.701</v>
      </c>
      <c r="M26" s="14">
        <f t="shared" si="2"/>
        <v>3569.701</v>
      </c>
      <c r="N26" s="14">
        <f t="shared" si="3"/>
        <v>0</v>
      </c>
      <c r="O26" s="14">
        <f t="shared" si="4"/>
        <v>0</v>
      </c>
      <c r="P26" s="15">
        <f t="shared" si="5"/>
        <v>7139.402</v>
      </c>
      <c r="Q26" s="3"/>
      <c r="R26" s="3"/>
    </row>
    <row r="27" spans="1:18">
      <c r="A27" s="13">
        <v>14.25</v>
      </c>
      <c r="B27" s="35">
        <v>1</v>
      </c>
      <c r="C27" s="35">
        <v>9</v>
      </c>
      <c r="D27" s="35"/>
      <c r="F27" s="12">
        <f t="shared" si="0"/>
        <v>10</v>
      </c>
      <c r="G27" s="4"/>
      <c r="H27" s="13">
        <v>14.25</v>
      </c>
      <c r="I27">
        <v>3807649</v>
      </c>
      <c r="J27" s="4"/>
      <c r="K27" s="13">
        <v>14.25</v>
      </c>
      <c r="L27" s="14">
        <f t="shared" si="1"/>
        <v>380.76490000000001</v>
      </c>
      <c r="M27" s="14">
        <f t="shared" si="2"/>
        <v>3426.8841000000002</v>
      </c>
      <c r="N27" s="14">
        <f t="shared" si="3"/>
        <v>0</v>
      </c>
      <c r="O27" s="14">
        <f t="shared" si="4"/>
        <v>0</v>
      </c>
      <c r="P27" s="15">
        <f t="shared" si="5"/>
        <v>3807.6489999999999</v>
      </c>
      <c r="Q27" s="3"/>
      <c r="R27" s="3"/>
    </row>
    <row r="28" spans="1:18">
      <c r="A28" s="10">
        <v>14.75</v>
      </c>
      <c r="B28" s="35"/>
      <c r="C28" s="35">
        <v>12</v>
      </c>
      <c r="D28" s="35">
        <v>4</v>
      </c>
      <c r="F28" s="12">
        <f t="shared" si="0"/>
        <v>16</v>
      </c>
      <c r="G28" s="1"/>
      <c r="H28" s="13">
        <v>14.75</v>
      </c>
      <c r="I28">
        <v>1216732</v>
      </c>
      <c r="J28" s="4"/>
      <c r="K28" s="13">
        <v>14.75</v>
      </c>
      <c r="L28" s="14">
        <f t="shared" si="1"/>
        <v>0</v>
      </c>
      <c r="M28" s="14">
        <f t="shared" si="2"/>
        <v>912.54899999999998</v>
      </c>
      <c r="N28" s="14">
        <f t="shared" si="3"/>
        <v>304.18299999999999</v>
      </c>
      <c r="O28" s="14">
        <f t="shared" si="4"/>
        <v>0</v>
      </c>
      <c r="P28" s="15">
        <f t="shared" si="5"/>
        <v>1216.732</v>
      </c>
      <c r="Q28" s="3"/>
      <c r="R28" s="3"/>
    </row>
    <row r="29" spans="1:18">
      <c r="A29" s="13">
        <v>15.25</v>
      </c>
      <c r="B29" s="35"/>
      <c r="C29" s="35">
        <v>28</v>
      </c>
      <c r="D29" s="35">
        <v>2</v>
      </c>
      <c r="F29" s="12">
        <f t="shared" si="0"/>
        <v>30</v>
      </c>
      <c r="G29" s="1"/>
      <c r="H29" s="13">
        <v>15.25</v>
      </c>
      <c r="I29">
        <v>1638013</v>
      </c>
      <c r="J29" s="4"/>
      <c r="K29" s="13">
        <v>15.25</v>
      </c>
      <c r="L29" s="14">
        <f t="shared" si="1"/>
        <v>0</v>
      </c>
      <c r="M29" s="14">
        <f t="shared" si="2"/>
        <v>1528.8121333333299</v>
      </c>
      <c r="N29" s="14">
        <f t="shared" si="3"/>
        <v>109.200866666667</v>
      </c>
      <c r="O29" s="14">
        <f t="shared" si="4"/>
        <v>0</v>
      </c>
      <c r="P29" s="15">
        <f t="shared" si="5"/>
        <v>1638.0129999999999</v>
      </c>
      <c r="Q29" s="3"/>
      <c r="R29" s="3"/>
    </row>
    <row r="30" spans="1:18">
      <c r="A30" s="10">
        <v>15.75</v>
      </c>
      <c r="B30" s="35">
        <v>1</v>
      </c>
      <c r="C30" s="35">
        <v>14</v>
      </c>
      <c r="D30" s="35">
        <v>3</v>
      </c>
      <c r="F30" s="12">
        <f t="shared" si="0"/>
        <v>18</v>
      </c>
      <c r="G30" s="1"/>
      <c r="H30" s="13">
        <v>15.75</v>
      </c>
      <c r="I30">
        <v>422627</v>
      </c>
      <c r="J30" s="4"/>
      <c r="K30" s="13">
        <v>15.75</v>
      </c>
      <c r="L30" s="14">
        <f t="shared" si="1"/>
        <v>23.479277777777799</v>
      </c>
      <c r="M30" s="14">
        <f t="shared" si="2"/>
        <v>328.709888888889</v>
      </c>
      <c r="N30" s="14">
        <f t="shared" si="3"/>
        <v>70.437833333333302</v>
      </c>
      <c r="O30" s="14">
        <f t="shared" si="4"/>
        <v>0</v>
      </c>
      <c r="P30" s="15">
        <f t="shared" si="5"/>
        <v>422.62700000000001</v>
      </c>
      <c r="Q30" s="3"/>
      <c r="R30" s="3"/>
    </row>
    <row r="31" spans="1:18">
      <c r="A31" s="13">
        <v>16.25</v>
      </c>
      <c r="B31" s="35">
        <v>1</v>
      </c>
      <c r="C31" s="35">
        <v>19</v>
      </c>
      <c r="D31" s="35">
        <v>7</v>
      </c>
      <c r="F31" s="12">
        <f t="shared" si="0"/>
        <v>27</v>
      </c>
      <c r="G31" s="1"/>
      <c r="H31" s="13">
        <v>16.25</v>
      </c>
      <c r="I31">
        <v>0</v>
      </c>
      <c r="J31" s="4"/>
      <c r="K31" s="13">
        <v>16.25</v>
      </c>
      <c r="L31" s="14">
        <f t="shared" si="1"/>
        <v>0</v>
      </c>
      <c r="M31" s="14">
        <f t="shared" si="2"/>
        <v>0</v>
      </c>
      <c r="N31" s="14">
        <f t="shared" si="3"/>
        <v>0</v>
      </c>
      <c r="O31" s="14">
        <f t="shared" si="4"/>
        <v>0</v>
      </c>
      <c r="P31" s="15">
        <f t="shared" si="5"/>
        <v>0</v>
      </c>
      <c r="Q31" s="3"/>
      <c r="R31" s="3"/>
    </row>
    <row r="32" spans="1:18">
      <c r="A32" s="10">
        <v>16.75</v>
      </c>
      <c r="B32" s="35"/>
      <c r="C32" s="35">
        <v>14</v>
      </c>
      <c r="D32" s="35">
        <v>12</v>
      </c>
      <c r="F32" s="12">
        <f t="shared" si="0"/>
        <v>26</v>
      </c>
      <c r="G32" s="1"/>
      <c r="H32" s="13">
        <v>16.75</v>
      </c>
      <c r="I32">
        <v>133765</v>
      </c>
      <c r="J32" s="17"/>
      <c r="K32" s="13">
        <v>16.75</v>
      </c>
      <c r="L32" s="14">
        <f t="shared" si="1"/>
        <v>0</v>
      </c>
      <c r="M32" s="14">
        <f t="shared" si="2"/>
        <v>72.027307692307701</v>
      </c>
      <c r="N32" s="14">
        <f t="shared" si="3"/>
        <v>61.737692307692299</v>
      </c>
      <c r="O32" s="14">
        <f t="shared" si="4"/>
        <v>0</v>
      </c>
      <c r="P32" s="15">
        <f t="shared" si="5"/>
        <v>133.76499999999999</v>
      </c>
      <c r="Q32" s="3"/>
      <c r="R32" s="3"/>
    </row>
    <row r="33" spans="1:18">
      <c r="A33" s="13">
        <v>17.25</v>
      </c>
      <c r="B33" s="35"/>
      <c r="C33" s="35">
        <v>10</v>
      </c>
      <c r="D33" s="35">
        <v>1</v>
      </c>
      <c r="F33" s="12">
        <f t="shared" si="0"/>
        <v>11</v>
      </c>
      <c r="G33" s="1"/>
      <c r="H33" s="13">
        <v>17.25</v>
      </c>
      <c r="J33" s="17"/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0</v>
      </c>
      <c r="O33" s="14">
        <f t="shared" si="4"/>
        <v>0</v>
      </c>
      <c r="P33" s="15">
        <f t="shared" si="5"/>
        <v>0</v>
      </c>
      <c r="Q33" s="3"/>
      <c r="R33" s="3"/>
    </row>
    <row r="34" spans="1:18">
      <c r="A34" s="10">
        <v>17.75</v>
      </c>
      <c r="B34" s="35"/>
      <c r="C34" s="35">
        <v>2</v>
      </c>
      <c r="D34" s="35"/>
      <c r="F34" s="12">
        <f t="shared" si="0"/>
        <v>2</v>
      </c>
      <c r="G34" s="1"/>
      <c r="H34" s="13">
        <v>17.75</v>
      </c>
      <c r="J34" s="17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0</v>
      </c>
      <c r="O34" s="14">
        <f t="shared" si="4"/>
        <v>0</v>
      </c>
      <c r="P34" s="15">
        <f t="shared" si="5"/>
        <v>0</v>
      </c>
      <c r="Q34" s="3"/>
      <c r="R34" s="3"/>
    </row>
    <row r="35" spans="1:18">
      <c r="A35" s="13">
        <v>18.25</v>
      </c>
      <c r="B35" s="35"/>
      <c r="C35" s="35"/>
      <c r="D35" s="35"/>
      <c r="F35" s="12">
        <f t="shared" si="0"/>
        <v>0</v>
      </c>
      <c r="G35" s="1"/>
      <c r="H35" s="13">
        <v>18.25</v>
      </c>
      <c r="I35" s="4"/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35"/>
      <c r="C36" s="35"/>
      <c r="D36" s="35"/>
      <c r="F36" s="12">
        <f t="shared" si="0"/>
        <v>0</v>
      </c>
      <c r="G36" s="1"/>
      <c r="H36" s="13">
        <v>18.75</v>
      </c>
      <c r="I36" s="4"/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35"/>
      <c r="C37" s="35"/>
      <c r="D37" s="35"/>
      <c r="F37" s="12">
        <f t="shared" si="0"/>
        <v>0</v>
      </c>
      <c r="G37" s="1"/>
      <c r="H37" s="13">
        <v>19.25</v>
      </c>
      <c r="I37" s="1"/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10">
        <v>19.75</v>
      </c>
      <c r="F38" s="12">
        <f t="shared" si="0"/>
        <v>0</v>
      </c>
      <c r="G38" s="1"/>
      <c r="H38" s="13">
        <v>19.75</v>
      </c>
      <c r="I38" s="1"/>
      <c r="J38" s="1"/>
      <c r="K38" s="13">
        <v>19.75</v>
      </c>
      <c r="L38" s="14">
        <f t="shared" ref="L38:O39" si="6">IF($F38&gt;0,($I38/1000)*(B38/$F38),0)</f>
        <v>0</v>
      </c>
      <c r="M38" s="14">
        <f t="shared" si="6"/>
        <v>0</v>
      </c>
      <c r="N38" s="14">
        <f t="shared" si="6"/>
        <v>0</v>
      </c>
      <c r="O38" s="14">
        <f t="shared" si="6"/>
        <v>0</v>
      </c>
      <c r="P38" s="15">
        <f>SUM(L38:O38)</f>
        <v>0</v>
      </c>
      <c r="Q38" s="3"/>
      <c r="R38" s="3"/>
    </row>
    <row r="39" spans="1:18">
      <c r="A39" s="13">
        <v>20.25</v>
      </c>
      <c r="F39" s="12">
        <f t="shared" si="0"/>
        <v>0</v>
      </c>
      <c r="G39" s="1"/>
      <c r="H39" s="13">
        <v>20.25</v>
      </c>
      <c r="I39" s="1"/>
      <c r="J39" s="1"/>
      <c r="K39" s="13">
        <v>20.25</v>
      </c>
      <c r="L39" s="14">
        <f t="shared" si="6"/>
        <v>0</v>
      </c>
      <c r="M39" s="14">
        <f t="shared" si="6"/>
        <v>0</v>
      </c>
      <c r="N39" s="14">
        <f t="shared" si="6"/>
        <v>0</v>
      </c>
      <c r="O39" s="14">
        <f t="shared" si="6"/>
        <v>0</v>
      </c>
      <c r="P39" s="15">
        <f>SUM(L39:O39)</f>
        <v>0</v>
      </c>
      <c r="Q39" s="3"/>
      <c r="R39" s="3"/>
    </row>
    <row r="40" spans="1:18">
      <c r="A40" s="18" t="s">
        <v>7</v>
      </c>
      <c r="B40" s="52">
        <f>SUM(B6:B39)</f>
        <v>919</v>
      </c>
      <c r="C40" s="19">
        <f>SUM(C6:C39)</f>
        <v>143</v>
      </c>
      <c r="D40" s="19">
        <f>SUM(D6:D39)</f>
        <v>29</v>
      </c>
      <c r="E40" s="19">
        <f>SUM(E6:E39)</f>
        <v>0</v>
      </c>
      <c r="F40" s="19">
        <f>SUM(F6:F39)</f>
        <v>1091</v>
      </c>
      <c r="G40" s="21"/>
      <c r="H40" s="18" t="s">
        <v>7</v>
      </c>
      <c r="I40" s="4">
        <f>SUM(I6:I39)</f>
        <v>122637571</v>
      </c>
      <c r="J40" s="1"/>
      <c r="K40" s="18" t="s">
        <v>7</v>
      </c>
      <c r="L40" s="19">
        <f>SUM(L6:L39)</f>
        <v>104076.82670516</v>
      </c>
      <c r="M40" s="19">
        <f>SUM(M6:M39)</f>
        <v>18015.184902532699</v>
      </c>
      <c r="N40" s="19">
        <f>SUM(N6:N39)</f>
        <v>545.55939230769297</v>
      </c>
      <c r="O40" s="19">
        <f>SUM(O6:O39)</f>
        <v>0</v>
      </c>
      <c r="P40" s="19">
        <f>SUM(P6:P39)</f>
        <v>122637.571</v>
      </c>
      <c r="Q40" s="23"/>
      <c r="R40" s="3"/>
    </row>
    <row r="41" spans="1:18">
      <c r="A41" s="16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"/>
      <c r="Q41" s="3"/>
      <c r="R41" s="3"/>
    </row>
    <row r="42" spans="1:18">
      <c r="A42" s="16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3"/>
      <c r="Q42" s="3"/>
      <c r="R42" s="3"/>
    </row>
    <row r="43" spans="1:18">
      <c r="A43" s="24"/>
      <c r="B43" s="1"/>
      <c r="C43" s="1"/>
      <c r="D43" s="1"/>
      <c r="E43" s="1"/>
      <c r="F43" s="24"/>
      <c r="G43" s="1"/>
      <c r="H43" s="1"/>
      <c r="I43" s="1"/>
      <c r="J43" s="24"/>
      <c r="K43" s="1"/>
      <c r="L43" s="1"/>
      <c r="M43" s="1"/>
      <c r="N43" s="24"/>
      <c r="O43" s="1"/>
      <c r="P43" s="3"/>
      <c r="Q43" s="3"/>
      <c r="R43" s="3"/>
    </row>
    <row r="44" spans="1:18">
      <c r="A44" s="1"/>
      <c r="B44" s="45" t="s">
        <v>9</v>
      </c>
      <c r="C44" s="45"/>
      <c r="D44" s="45"/>
      <c r="E44" s="1"/>
      <c r="F44" s="1"/>
      <c r="G44" s="25"/>
      <c r="H44" s="1"/>
      <c r="I44" s="45" t="s">
        <v>10</v>
      </c>
      <c r="J44" s="45"/>
      <c r="K44" s="45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1"/>
      <c r="B46" s="1"/>
      <c r="C46" s="1"/>
      <c r="D46" s="1"/>
      <c r="E46" s="1"/>
      <c r="F46" s="1"/>
      <c r="G46" s="1"/>
      <c r="H46" s="26" t="s">
        <v>11</v>
      </c>
      <c r="I46" s="36">
        <v>3.8695000000000001E-3</v>
      </c>
      <c r="J46" s="26" t="s">
        <v>12</v>
      </c>
      <c r="K46">
        <v>3.16602022356264</v>
      </c>
      <c r="L46" s="1"/>
      <c r="M46" s="1"/>
      <c r="N46" s="14"/>
      <c r="O46" s="1"/>
      <c r="P46" s="3"/>
      <c r="Q46" s="3"/>
      <c r="R46" s="3"/>
    </row>
    <row r="47" spans="1:18">
      <c r="A47" s="5" t="s">
        <v>3</v>
      </c>
      <c r="B47" s="1"/>
      <c r="C47" s="1"/>
      <c r="D47" s="1"/>
      <c r="E47" s="1"/>
      <c r="F47" s="1"/>
      <c r="G47" s="1"/>
      <c r="H47" s="5" t="s">
        <v>3</v>
      </c>
      <c r="I47" s="1"/>
      <c r="J47" s="1"/>
      <c r="K47" s="1"/>
      <c r="L47" s="1"/>
      <c r="M47" s="1"/>
      <c r="N47" s="3"/>
      <c r="O47" s="3"/>
      <c r="P47" s="3"/>
    </row>
    <row r="48" spans="1:18">
      <c r="A48" s="5" t="s">
        <v>6</v>
      </c>
      <c r="B48" s="6">
        <v>0</v>
      </c>
      <c r="C48" s="7">
        <v>1</v>
      </c>
      <c r="D48" s="7">
        <v>2</v>
      </c>
      <c r="E48" s="7">
        <v>3</v>
      </c>
      <c r="F48" s="8" t="s">
        <v>7</v>
      </c>
      <c r="G48" s="1"/>
      <c r="H48" s="5" t="s">
        <v>6</v>
      </c>
      <c r="I48" s="6">
        <v>0</v>
      </c>
      <c r="J48" s="7">
        <v>1</v>
      </c>
      <c r="K48" s="7">
        <v>2</v>
      </c>
      <c r="L48" s="7">
        <v>3</v>
      </c>
      <c r="M48" s="27" t="s">
        <v>7</v>
      </c>
      <c r="N48" s="3"/>
      <c r="O48" s="3"/>
      <c r="P48" s="3"/>
    </row>
    <row r="49" spans="1:16">
      <c r="A49" s="13">
        <v>3.75</v>
      </c>
      <c r="B49" s="14">
        <f t="shared" ref="B49:B82" si="7">L6*($A49)</f>
        <v>0</v>
      </c>
      <c r="C49" s="14">
        <f t="shared" ref="C49:C82" si="8">M6*($A49)</f>
        <v>0</v>
      </c>
      <c r="D49" s="14">
        <f t="shared" ref="D49:D82" si="9">N6*($A49)</f>
        <v>0</v>
      </c>
      <c r="E49" s="14">
        <f t="shared" ref="E49:E82" si="10">O6*($A49)</f>
        <v>0</v>
      </c>
      <c r="F49" s="12">
        <f t="shared" ref="F49:F80" si="11">SUM(B49:E49)</f>
        <v>0</v>
      </c>
      <c r="G49" s="1"/>
      <c r="H49" s="13">
        <f t="shared" ref="H49:H82" si="12">$I$46*((A49)^$K$46)</f>
        <v>0.25412620653141799</v>
      </c>
      <c r="I49" s="14">
        <f t="shared" ref="I49:I82" si="13">L6*$H49</f>
        <v>0</v>
      </c>
      <c r="J49" s="14">
        <f t="shared" ref="J49:J82" si="14">M6*$H49</f>
        <v>0</v>
      </c>
      <c r="K49" s="14">
        <f t="shared" ref="K49:K82" si="15">N6*$H49</f>
        <v>0</v>
      </c>
      <c r="L49" s="14">
        <f t="shared" ref="L49:L82" si="16">O6*$H49</f>
        <v>0</v>
      </c>
      <c r="M49" s="28">
        <f t="shared" ref="M49:M80" si="17">SUM(I49:L49)</f>
        <v>0</v>
      </c>
      <c r="N49" s="3"/>
      <c r="O49" s="3"/>
      <c r="P49" s="3"/>
    </row>
    <row r="50" spans="1:16">
      <c r="A50" s="13">
        <v>4.25</v>
      </c>
      <c r="B50" s="14">
        <f t="shared" si="7"/>
        <v>0</v>
      </c>
      <c r="C50" s="14">
        <f t="shared" si="8"/>
        <v>0</v>
      </c>
      <c r="D50" s="14">
        <f t="shared" si="9"/>
        <v>0</v>
      </c>
      <c r="E50" s="14">
        <f t="shared" si="10"/>
        <v>0</v>
      </c>
      <c r="F50" s="12">
        <f t="shared" si="11"/>
        <v>0</v>
      </c>
      <c r="G50" s="1"/>
      <c r="H50" s="13">
        <f t="shared" si="12"/>
        <v>0.37769993648712902</v>
      </c>
      <c r="I50" s="14">
        <f t="shared" si="13"/>
        <v>0</v>
      </c>
      <c r="J50" s="14">
        <f t="shared" si="14"/>
        <v>0</v>
      </c>
      <c r="K50" s="14">
        <f t="shared" si="15"/>
        <v>0</v>
      </c>
      <c r="L50" s="14">
        <f t="shared" si="16"/>
        <v>0</v>
      </c>
      <c r="M50" s="28">
        <f t="shared" si="17"/>
        <v>0</v>
      </c>
      <c r="N50" s="3"/>
      <c r="O50" s="3"/>
      <c r="P50" s="3"/>
    </row>
    <row r="51" spans="1:16">
      <c r="A51" s="13">
        <v>4.75</v>
      </c>
      <c r="B51" s="14">
        <f t="shared" si="7"/>
        <v>0</v>
      </c>
      <c r="C51" s="14">
        <f t="shared" si="8"/>
        <v>0</v>
      </c>
      <c r="D51" s="14">
        <f t="shared" si="9"/>
        <v>0</v>
      </c>
      <c r="E51" s="14">
        <f t="shared" si="10"/>
        <v>0</v>
      </c>
      <c r="F51" s="12">
        <f t="shared" si="11"/>
        <v>0</v>
      </c>
      <c r="G51" s="1"/>
      <c r="H51" s="13">
        <f t="shared" si="12"/>
        <v>0.53713135401356704</v>
      </c>
      <c r="I51" s="14">
        <f t="shared" si="13"/>
        <v>0</v>
      </c>
      <c r="J51" s="14">
        <f t="shared" si="14"/>
        <v>0</v>
      </c>
      <c r="K51" s="14">
        <f t="shared" si="15"/>
        <v>0</v>
      </c>
      <c r="L51" s="14">
        <f t="shared" si="16"/>
        <v>0</v>
      </c>
      <c r="M51" s="28">
        <f t="shared" si="17"/>
        <v>0</v>
      </c>
      <c r="N51" s="3"/>
      <c r="O51" s="3"/>
      <c r="P51" s="3"/>
    </row>
    <row r="52" spans="1:16">
      <c r="A52" s="13">
        <v>5.25</v>
      </c>
      <c r="B52" s="14">
        <f t="shared" si="7"/>
        <v>0</v>
      </c>
      <c r="C52" s="14">
        <f t="shared" si="8"/>
        <v>0</v>
      </c>
      <c r="D52" s="14">
        <f t="shared" si="9"/>
        <v>0</v>
      </c>
      <c r="E52" s="14">
        <f t="shared" si="10"/>
        <v>0</v>
      </c>
      <c r="F52" s="12">
        <f t="shared" si="11"/>
        <v>0</v>
      </c>
      <c r="G52" s="1"/>
      <c r="H52" s="13">
        <f t="shared" si="12"/>
        <v>0.73738410163160395</v>
      </c>
      <c r="I52" s="14">
        <f t="shared" si="13"/>
        <v>0</v>
      </c>
      <c r="J52" s="14">
        <f t="shared" si="14"/>
        <v>0</v>
      </c>
      <c r="K52" s="14">
        <f t="shared" si="15"/>
        <v>0</v>
      </c>
      <c r="L52" s="14">
        <f t="shared" si="16"/>
        <v>0</v>
      </c>
      <c r="M52" s="28">
        <f t="shared" si="17"/>
        <v>0</v>
      </c>
      <c r="N52" s="3"/>
      <c r="O52" s="3"/>
      <c r="P52" s="3"/>
    </row>
    <row r="53" spans="1:16">
      <c r="A53" s="13">
        <v>5.75</v>
      </c>
      <c r="B53" s="14">
        <f t="shared" si="7"/>
        <v>0</v>
      </c>
      <c r="C53" s="14">
        <f t="shared" si="8"/>
        <v>0</v>
      </c>
      <c r="D53" s="14">
        <f t="shared" si="9"/>
        <v>0</v>
      </c>
      <c r="E53" s="14">
        <f t="shared" si="10"/>
        <v>0</v>
      </c>
      <c r="F53" s="12">
        <f t="shared" si="11"/>
        <v>0</v>
      </c>
      <c r="G53" s="1"/>
      <c r="H53" s="13">
        <f t="shared" si="12"/>
        <v>0.98350961600012898</v>
      </c>
      <c r="I53" s="14">
        <f t="shared" si="13"/>
        <v>0</v>
      </c>
      <c r="J53" s="14">
        <f t="shared" si="14"/>
        <v>0</v>
      </c>
      <c r="K53" s="14">
        <f t="shared" si="15"/>
        <v>0</v>
      </c>
      <c r="L53" s="14">
        <f t="shared" si="16"/>
        <v>0</v>
      </c>
      <c r="M53" s="28">
        <f t="shared" si="17"/>
        <v>0</v>
      </c>
      <c r="N53" s="3"/>
      <c r="O53" s="3"/>
      <c r="P53" s="3"/>
    </row>
    <row r="54" spans="1:16">
      <c r="A54" s="13">
        <v>6.25</v>
      </c>
      <c r="B54" s="14">
        <f t="shared" si="7"/>
        <v>502.86250000000001</v>
      </c>
      <c r="C54" s="14">
        <f t="shared" si="8"/>
        <v>0</v>
      </c>
      <c r="D54" s="14">
        <f t="shared" si="9"/>
        <v>0</v>
      </c>
      <c r="E54" s="14">
        <f t="shared" si="10"/>
        <v>0</v>
      </c>
      <c r="F54" s="12">
        <f t="shared" si="11"/>
        <v>502.86250000000001</v>
      </c>
      <c r="G54" s="1"/>
      <c r="H54" s="13">
        <f t="shared" si="12"/>
        <v>1.2806400554853099</v>
      </c>
      <c r="I54" s="14">
        <f t="shared" si="13"/>
        <v>103.03773758423699</v>
      </c>
      <c r="J54" s="14">
        <f t="shared" si="14"/>
        <v>0</v>
      </c>
      <c r="K54" s="14">
        <f t="shared" si="15"/>
        <v>0</v>
      </c>
      <c r="L54" s="14">
        <f t="shared" si="16"/>
        <v>0</v>
      </c>
      <c r="M54" s="28">
        <f t="shared" si="17"/>
        <v>103.03773758423699</v>
      </c>
      <c r="N54" s="3"/>
      <c r="O54" s="3"/>
      <c r="P54" s="3"/>
    </row>
    <row r="55" spans="1:16">
      <c r="A55" s="13">
        <v>6.75</v>
      </c>
      <c r="B55" s="14">
        <f t="shared" si="7"/>
        <v>3801.64725</v>
      </c>
      <c r="C55" s="14">
        <f t="shared" si="8"/>
        <v>0</v>
      </c>
      <c r="D55" s="14">
        <f t="shared" si="9"/>
        <v>0</v>
      </c>
      <c r="E55" s="14">
        <f t="shared" si="10"/>
        <v>0</v>
      </c>
      <c r="F55" s="12">
        <f t="shared" si="11"/>
        <v>3801.64725</v>
      </c>
      <c r="G55" s="1"/>
      <c r="H55" s="13">
        <f t="shared" si="12"/>
        <v>1.63398237336096</v>
      </c>
      <c r="I55" s="14">
        <f t="shared" si="13"/>
        <v>920.27031055350596</v>
      </c>
      <c r="J55" s="14">
        <f t="shared" si="14"/>
        <v>0</v>
      </c>
      <c r="K55" s="14">
        <f t="shared" si="15"/>
        <v>0</v>
      </c>
      <c r="L55" s="14">
        <f t="shared" si="16"/>
        <v>0</v>
      </c>
      <c r="M55" s="28">
        <f t="shared" si="17"/>
        <v>920.27031055350596</v>
      </c>
      <c r="N55" s="3"/>
      <c r="O55" s="3"/>
      <c r="P55" s="3"/>
    </row>
    <row r="56" spans="1:16">
      <c r="A56" s="13">
        <v>7.25</v>
      </c>
      <c r="B56" s="14">
        <f t="shared" si="7"/>
        <v>5833.2195000000002</v>
      </c>
      <c r="C56" s="14">
        <f t="shared" si="8"/>
        <v>0</v>
      </c>
      <c r="D56" s="14">
        <f t="shared" si="9"/>
        <v>0</v>
      </c>
      <c r="E56" s="14">
        <f t="shared" si="10"/>
        <v>0</v>
      </c>
      <c r="F56" s="12">
        <f t="shared" si="11"/>
        <v>5833.2195000000002</v>
      </c>
      <c r="G56" s="1"/>
      <c r="H56" s="13">
        <f t="shared" si="12"/>
        <v>2.0488132725421901</v>
      </c>
      <c r="I56" s="14">
        <f t="shared" si="13"/>
        <v>1648.4382804485399</v>
      </c>
      <c r="J56" s="14">
        <f t="shared" si="14"/>
        <v>0</v>
      </c>
      <c r="K56" s="14">
        <f t="shared" si="15"/>
        <v>0</v>
      </c>
      <c r="L56" s="14">
        <f t="shared" si="16"/>
        <v>0</v>
      </c>
      <c r="M56" s="28">
        <f t="shared" si="17"/>
        <v>1648.4382804485399</v>
      </c>
      <c r="N56" s="3"/>
      <c r="O56" s="3"/>
      <c r="P56" s="3"/>
    </row>
    <row r="57" spans="1:16">
      <c r="A57" s="13">
        <v>7.75</v>
      </c>
      <c r="B57" s="14">
        <f t="shared" si="7"/>
        <v>10600.364750000001</v>
      </c>
      <c r="C57" s="14">
        <f t="shared" si="8"/>
        <v>0</v>
      </c>
      <c r="D57" s="14">
        <f t="shared" si="9"/>
        <v>0</v>
      </c>
      <c r="E57" s="14">
        <f t="shared" si="10"/>
        <v>0</v>
      </c>
      <c r="F57" s="12">
        <f t="shared" si="11"/>
        <v>10600.364750000001</v>
      </c>
      <c r="G57" s="1"/>
      <c r="H57" s="13">
        <f t="shared" si="12"/>
        <v>2.5304748540735602</v>
      </c>
      <c r="I57" s="14">
        <f t="shared" si="13"/>
        <v>3461.1556701784202</v>
      </c>
      <c r="J57" s="14">
        <f t="shared" si="14"/>
        <v>0</v>
      </c>
      <c r="K57" s="14">
        <f t="shared" si="15"/>
        <v>0</v>
      </c>
      <c r="L57" s="14">
        <f t="shared" si="16"/>
        <v>0</v>
      </c>
      <c r="M57" s="28">
        <f t="shared" si="17"/>
        <v>3461.1556701784202</v>
      </c>
      <c r="N57" s="3"/>
      <c r="O57" s="3"/>
      <c r="P57" s="3"/>
    </row>
    <row r="58" spans="1:16">
      <c r="A58" s="13">
        <v>8.25</v>
      </c>
      <c r="B58" s="14">
        <f t="shared" si="7"/>
        <v>4757.9070000000002</v>
      </c>
      <c r="C58" s="14">
        <f t="shared" si="8"/>
        <v>0</v>
      </c>
      <c r="D58" s="14">
        <f t="shared" si="9"/>
        <v>0</v>
      </c>
      <c r="E58" s="14">
        <f t="shared" si="10"/>
        <v>0</v>
      </c>
      <c r="F58" s="12">
        <f t="shared" si="11"/>
        <v>4757.9070000000002</v>
      </c>
      <c r="G58" s="1"/>
      <c r="H58" s="13">
        <f t="shared" si="12"/>
        <v>3.0843708220092299</v>
      </c>
      <c r="I58" s="14">
        <f t="shared" si="13"/>
        <v>1778.80600298588</v>
      </c>
      <c r="J58" s="14">
        <f t="shared" si="14"/>
        <v>0</v>
      </c>
      <c r="K58" s="14">
        <f t="shared" si="15"/>
        <v>0</v>
      </c>
      <c r="L58" s="14">
        <f t="shared" si="16"/>
        <v>0</v>
      </c>
      <c r="M58" s="28">
        <f t="shared" si="17"/>
        <v>1778.80600298588</v>
      </c>
      <c r="N58" s="3"/>
      <c r="O58" s="3"/>
      <c r="P58" s="3"/>
    </row>
    <row r="59" spans="1:16">
      <c r="A59" s="13">
        <v>8.75</v>
      </c>
      <c r="B59" s="14">
        <f t="shared" si="7"/>
        <v>13788.783750000001</v>
      </c>
      <c r="C59" s="14">
        <f t="shared" si="8"/>
        <v>0</v>
      </c>
      <c r="D59" s="14">
        <f t="shared" si="9"/>
        <v>0</v>
      </c>
      <c r="E59" s="14">
        <f t="shared" si="10"/>
        <v>0</v>
      </c>
      <c r="F59" s="12">
        <f t="shared" si="11"/>
        <v>13788.783750000001</v>
      </c>
      <c r="G59" s="1"/>
      <c r="H59" s="13">
        <f t="shared" si="12"/>
        <v>3.7159631417656902</v>
      </c>
      <c r="I59" s="14">
        <f t="shared" si="13"/>
        <v>5855.84139254602</v>
      </c>
      <c r="J59" s="14">
        <f t="shared" si="14"/>
        <v>0</v>
      </c>
      <c r="K59" s="14">
        <f t="shared" si="15"/>
        <v>0</v>
      </c>
      <c r="L59" s="14">
        <f t="shared" si="16"/>
        <v>0</v>
      </c>
      <c r="M59" s="28">
        <f t="shared" si="17"/>
        <v>5855.84139254602</v>
      </c>
      <c r="N59" s="3"/>
      <c r="O59" s="3"/>
      <c r="P59" s="3"/>
    </row>
    <row r="60" spans="1:16">
      <c r="A60" s="13">
        <v>9.25</v>
      </c>
      <c r="B60" s="14">
        <f t="shared" si="7"/>
        <v>6716.1845000000003</v>
      </c>
      <c r="C60" s="14">
        <f t="shared" si="8"/>
        <v>0</v>
      </c>
      <c r="D60" s="14">
        <f t="shared" si="9"/>
        <v>0</v>
      </c>
      <c r="E60" s="14">
        <f t="shared" si="10"/>
        <v>0</v>
      </c>
      <c r="F60" s="12">
        <f t="shared" si="11"/>
        <v>6716.1845000000003</v>
      </c>
      <c r="G60" s="1"/>
      <c r="H60" s="13">
        <f t="shared" si="12"/>
        <v>4.4307690732364096</v>
      </c>
      <c r="I60" s="14">
        <f t="shared" si="13"/>
        <v>3217.0662240810502</v>
      </c>
      <c r="J60" s="14">
        <f t="shared" si="14"/>
        <v>0</v>
      </c>
      <c r="K60" s="14">
        <f t="shared" si="15"/>
        <v>0</v>
      </c>
      <c r="L60" s="14">
        <f t="shared" si="16"/>
        <v>0</v>
      </c>
      <c r="M60" s="28">
        <f t="shared" si="17"/>
        <v>3217.0662240810502</v>
      </c>
      <c r="N60" s="3"/>
      <c r="O60" s="3"/>
      <c r="P60" s="3"/>
    </row>
    <row r="61" spans="1:16">
      <c r="A61" s="13">
        <v>9.75</v>
      </c>
      <c r="B61" s="14">
        <f t="shared" si="7"/>
        <v>35394.249233871</v>
      </c>
      <c r="C61" s="14">
        <f t="shared" si="8"/>
        <v>191.320266129033</v>
      </c>
      <c r="D61" s="14">
        <f t="shared" si="9"/>
        <v>0</v>
      </c>
      <c r="E61" s="14">
        <f t="shared" si="10"/>
        <v>0</v>
      </c>
      <c r="F61" s="12">
        <f t="shared" si="11"/>
        <v>35585.569499999998</v>
      </c>
      <c r="G61" s="1"/>
      <c r="H61" s="13">
        <f t="shared" si="12"/>
        <v>5.2343585173942602</v>
      </c>
      <c r="I61" s="14">
        <f t="shared" si="13"/>
        <v>19001.6605070859</v>
      </c>
      <c r="J61" s="14">
        <f t="shared" si="14"/>
        <v>102.711678416681</v>
      </c>
      <c r="K61" s="14">
        <f t="shared" si="15"/>
        <v>0</v>
      </c>
      <c r="L61" s="14">
        <f t="shared" si="16"/>
        <v>0</v>
      </c>
      <c r="M61" s="28">
        <f t="shared" si="17"/>
        <v>19104.372185502601</v>
      </c>
      <c r="N61" s="3"/>
      <c r="O61" s="3"/>
      <c r="P61" s="3"/>
    </row>
    <row r="62" spans="1:16">
      <c r="A62" s="13">
        <v>10.25</v>
      </c>
      <c r="B62" s="14">
        <f t="shared" si="7"/>
        <v>152740.37684962401</v>
      </c>
      <c r="C62" s="14">
        <f t="shared" si="8"/>
        <v>2331.9141503759402</v>
      </c>
      <c r="D62" s="14">
        <f t="shared" si="9"/>
        <v>0</v>
      </c>
      <c r="E62" s="14">
        <f t="shared" si="10"/>
        <v>0</v>
      </c>
      <c r="F62" s="12">
        <f t="shared" si="11"/>
        <v>155072.291</v>
      </c>
      <c r="G62" s="1"/>
      <c r="H62" s="13">
        <f t="shared" si="12"/>
        <v>6.13235162793488</v>
      </c>
      <c r="I62" s="14">
        <f t="shared" si="13"/>
        <v>91381.2388902612</v>
      </c>
      <c r="J62" s="14">
        <f t="shared" si="14"/>
        <v>1395.1334181719301</v>
      </c>
      <c r="K62" s="14">
        <f t="shared" si="15"/>
        <v>0</v>
      </c>
      <c r="L62" s="14">
        <f t="shared" si="16"/>
        <v>0</v>
      </c>
      <c r="M62" s="28">
        <f t="shared" si="17"/>
        <v>92776.3723084331</v>
      </c>
      <c r="N62" s="3"/>
      <c r="O62" s="3"/>
      <c r="P62" s="3"/>
    </row>
    <row r="63" spans="1:16">
      <c r="A63" s="13">
        <v>10.75</v>
      </c>
      <c r="B63" s="14">
        <f t="shared" si="7"/>
        <v>215478.023116667</v>
      </c>
      <c r="C63" s="14">
        <f t="shared" si="8"/>
        <v>2421.10138333333</v>
      </c>
      <c r="D63" s="14">
        <f t="shared" si="9"/>
        <v>0</v>
      </c>
      <c r="E63" s="14">
        <f t="shared" si="10"/>
        <v>0</v>
      </c>
      <c r="F63" s="12">
        <f t="shared" si="11"/>
        <v>217899.12450000001</v>
      </c>
      <c r="G63" s="1"/>
      <c r="H63" s="13">
        <f t="shared" si="12"/>
        <v>7.1304166491284198</v>
      </c>
      <c r="I63" s="14">
        <f t="shared" si="13"/>
        <v>142925.40312115001</v>
      </c>
      <c r="J63" s="14">
        <f t="shared" si="14"/>
        <v>1605.9034058556099</v>
      </c>
      <c r="K63" s="14">
        <f t="shared" si="15"/>
        <v>0</v>
      </c>
      <c r="L63" s="14">
        <f t="shared" si="16"/>
        <v>0</v>
      </c>
      <c r="M63" s="28">
        <f t="shared" si="17"/>
        <v>144531.306527006</v>
      </c>
      <c r="N63" s="3"/>
      <c r="O63" s="3"/>
      <c r="P63" s="3"/>
    </row>
    <row r="64" spans="1:16">
      <c r="A64" s="13">
        <v>11.25</v>
      </c>
      <c r="B64" s="14">
        <f t="shared" si="7"/>
        <v>232140.61856796101</v>
      </c>
      <c r="C64" s="14">
        <f t="shared" si="8"/>
        <v>4596.8439320388297</v>
      </c>
      <c r="D64" s="14">
        <f t="shared" si="9"/>
        <v>0</v>
      </c>
      <c r="E64" s="14">
        <f t="shared" si="10"/>
        <v>0</v>
      </c>
      <c r="F64" s="12">
        <f t="shared" si="11"/>
        <v>236737.46249999999</v>
      </c>
      <c r="G64" s="1"/>
      <c r="H64" s="13">
        <f t="shared" si="12"/>
        <v>8.2342679483719401</v>
      </c>
      <c r="I64" s="14">
        <f t="shared" si="13"/>
        <v>169911.827110168</v>
      </c>
      <c r="J64" s="14">
        <f t="shared" si="14"/>
        <v>3364.5906358449301</v>
      </c>
      <c r="K64" s="14">
        <f t="shared" si="15"/>
        <v>0</v>
      </c>
      <c r="L64" s="14">
        <f t="shared" si="16"/>
        <v>0</v>
      </c>
      <c r="M64" s="28">
        <f t="shared" si="17"/>
        <v>173276.417746013</v>
      </c>
      <c r="N64" s="3"/>
      <c r="O64" s="3"/>
      <c r="P64" s="3"/>
    </row>
    <row r="65" spans="1:16">
      <c r="A65" s="13">
        <v>11.75</v>
      </c>
      <c r="B65" s="14">
        <f t="shared" si="7"/>
        <v>191418.70104000001</v>
      </c>
      <c r="C65" s="14">
        <f t="shared" si="8"/>
        <v>7975.7792099999997</v>
      </c>
      <c r="D65" s="14">
        <f t="shared" si="9"/>
        <v>0</v>
      </c>
      <c r="E65" s="14">
        <f t="shared" si="10"/>
        <v>0</v>
      </c>
      <c r="F65" s="12">
        <f t="shared" si="11"/>
        <v>199394.48024999999</v>
      </c>
      <c r="G65" s="1"/>
      <c r="H65" s="13">
        <f t="shared" si="12"/>
        <v>9.4496642175981407</v>
      </c>
      <c r="I65" s="14">
        <f t="shared" si="13"/>
        <v>153944.038280579</v>
      </c>
      <c r="J65" s="14">
        <f t="shared" si="14"/>
        <v>6414.3349283574598</v>
      </c>
      <c r="K65" s="14">
        <f t="shared" si="15"/>
        <v>0</v>
      </c>
      <c r="L65" s="14">
        <f t="shared" si="16"/>
        <v>0</v>
      </c>
      <c r="M65" s="28">
        <f t="shared" si="17"/>
        <v>160358.37320893601</v>
      </c>
      <c r="N65" s="3"/>
      <c r="O65" s="3"/>
      <c r="P65" s="3"/>
    </row>
    <row r="66" spans="1:16">
      <c r="A66" s="13">
        <v>12.25</v>
      </c>
      <c r="B66" s="14">
        <f t="shared" si="7"/>
        <v>75790.833299999998</v>
      </c>
      <c r="C66" s="14">
        <f t="shared" si="8"/>
        <v>8421.2037</v>
      </c>
      <c r="D66" s="14">
        <f t="shared" si="9"/>
        <v>0</v>
      </c>
      <c r="E66" s="14">
        <f t="shared" si="10"/>
        <v>0</v>
      </c>
      <c r="F66" s="12">
        <f t="shared" si="11"/>
        <v>84212.036999999997</v>
      </c>
      <c r="G66" s="1"/>
      <c r="H66" s="13">
        <f t="shared" si="12"/>
        <v>10.7824068221326</v>
      </c>
      <c r="I66" s="14">
        <f t="shared" si="13"/>
        <v>66710.824328900795</v>
      </c>
      <c r="J66" s="14">
        <f t="shared" si="14"/>
        <v>7412.3138143223096</v>
      </c>
      <c r="K66" s="14">
        <f t="shared" si="15"/>
        <v>0</v>
      </c>
      <c r="L66" s="14">
        <f t="shared" si="16"/>
        <v>0</v>
      </c>
      <c r="M66" s="28">
        <f t="shared" si="17"/>
        <v>74123.138143223099</v>
      </c>
      <c r="N66" s="3"/>
      <c r="O66" s="3"/>
      <c r="P66" s="3"/>
    </row>
    <row r="67" spans="1:16">
      <c r="A67" s="13">
        <v>12.75</v>
      </c>
      <c r="B67" s="14">
        <f t="shared" si="7"/>
        <v>88403.336249999993</v>
      </c>
      <c r="C67" s="14">
        <f t="shared" si="8"/>
        <v>35361.334499999997</v>
      </c>
      <c r="D67" s="14">
        <f t="shared" si="9"/>
        <v>0</v>
      </c>
      <c r="E67" s="14">
        <f t="shared" si="10"/>
        <v>0</v>
      </c>
      <c r="F67" s="12">
        <f t="shared" si="11"/>
        <v>123764.67075</v>
      </c>
      <c r="G67" s="1"/>
      <c r="H67" s="13">
        <f t="shared" si="12"/>
        <v>12.2383382791085</v>
      </c>
      <c r="I67" s="14">
        <f t="shared" si="13"/>
        <v>84855.681100335307</v>
      </c>
      <c r="J67" s="14">
        <f t="shared" si="14"/>
        <v>33942.272440134097</v>
      </c>
      <c r="K67" s="14">
        <f t="shared" si="15"/>
        <v>0</v>
      </c>
      <c r="L67" s="14">
        <f t="shared" si="16"/>
        <v>0</v>
      </c>
      <c r="M67" s="28">
        <f t="shared" si="17"/>
        <v>118797.953540469</v>
      </c>
      <c r="N67" s="3"/>
      <c r="O67" s="3"/>
      <c r="P67" s="3"/>
    </row>
    <row r="68" spans="1:16">
      <c r="A68" s="13">
        <v>13.25</v>
      </c>
      <c r="B68" s="14">
        <f t="shared" si="7"/>
        <v>76661.464970588204</v>
      </c>
      <c r="C68" s="14">
        <f t="shared" si="8"/>
        <v>41815.344529411799</v>
      </c>
      <c r="D68" s="14">
        <f t="shared" si="9"/>
        <v>0</v>
      </c>
      <c r="E68" s="14">
        <f t="shared" si="10"/>
        <v>0</v>
      </c>
      <c r="F68" s="12">
        <f t="shared" si="11"/>
        <v>118476.8095</v>
      </c>
      <c r="G68" s="1"/>
      <c r="H68" s="13">
        <f t="shared" si="12"/>
        <v>13.823340850365399</v>
      </c>
      <c r="I68" s="14">
        <f t="shared" si="13"/>
        <v>79978.683802021798</v>
      </c>
      <c r="J68" s="14">
        <f t="shared" si="14"/>
        <v>43624.736619284602</v>
      </c>
      <c r="K68" s="14">
        <f t="shared" si="15"/>
        <v>0</v>
      </c>
      <c r="L68" s="14">
        <f t="shared" si="16"/>
        <v>0</v>
      </c>
      <c r="M68" s="28">
        <f t="shared" si="17"/>
        <v>123603.420421306</v>
      </c>
      <c r="N68" s="3"/>
      <c r="O68" s="3"/>
      <c r="P68" s="3"/>
    </row>
    <row r="69" spans="1:16">
      <c r="A69" s="13">
        <v>13.75</v>
      </c>
      <c r="B69" s="14">
        <f t="shared" si="7"/>
        <v>49083.388749999998</v>
      </c>
      <c r="C69" s="14">
        <f t="shared" si="8"/>
        <v>49083.388749999998</v>
      </c>
      <c r="D69" s="14">
        <f t="shared" si="9"/>
        <v>0</v>
      </c>
      <c r="E69" s="14">
        <f t="shared" si="10"/>
        <v>0</v>
      </c>
      <c r="F69" s="12">
        <f t="shared" si="11"/>
        <v>98166.777499999997</v>
      </c>
      <c r="G69" s="1"/>
      <c r="H69" s="13">
        <f t="shared" si="12"/>
        <v>15.543335237040401</v>
      </c>
      <c r="I69" s="14">
        <f t="shared" si="13"/>
        <v>55485.059338998399</v>
      </c>
      <c r="J69" s="14">
        <f t="shared" si="14"/>
        <v>55485.059338998399</v>
      </c>
      <c r="K69" s="14">
        <f t="shared" si="15"/>
        <v>0</v>
      </c>
      <c r="L69" s="14">
        <f t="shared" si="16"/>
        <v>0</v>
      </c>
      <c r="M69" s="28">
        <f t="shared" si="17"/>
        <v>110970.118677997</v>
      </c>
      <c r="N69" s="3"/>
      <c r="O69" s="3"/>
      <c r="P69" s="3"/>
    </row>
    <row r="70" spans="1:16">
      <c r="A70" s="13">
        <v>14.25</v>
      </c>
      <c r="B70" s="14">
        <f t="shared" si="7"/>
        <v>5425.8998250000004</v>
      </c>
      <c r="C70" s="14">
        <f t="shared" si="8"/>
        <v>48833.098424999996</v>
      </c>
      <c r="D70" s="14">
        <f t="shared" si="9"/>
        <v>0</v>
      </c>
      <c r="E70" s="14">
        <f t="shared" si="10"/>
        <v>0</v>
      </c>
      <c r="F70" s="12">
        <f t="shared" si="11"/>
        <v>54258.998249999997</v>
      </c>
      <c r="G70" s="1"/>
      <c r="H70" s="13">
        <f t="shared" si="12"/>
        <v>17.4042793649175</v>
      </c>
      <c r="I70" s="14">
        <f t="shared" si="13"/>
        <v>6626.9386919548797</v>
      </c>
      <c r="J70" s="14">
        <f t="shared" si="14"/>
        <v>59642.448227593901</v>
      </c>
      <c r="K70" s="14">
        <f t="shared" si="15"/>
        <v>0</v>
      </c>
      <c r="L70" s="14">
        <f t="shared" si="16"/>
        <v>0</v>
      </c>
      <c r="M70" s="28">
        <f t="shared" si="17"/>
        <v>66269.386919548793</v>
      </c>
      <c r="N70" s="3"/>
      <c r="O70" s="3"/>
      <c r="P70" s="3"/>
    </row>
    <row r="71" spans="1:16">
      <c r="A71" s="13">
        <v>14.75</v>
      </c>
      <c r="B71" s="14">
        <f t="shared" si="7"/>
        <v>0</v>
      </c>
      <c r="C71" s="14">
        <f t="shared" si="8"/>
        <v>13460.097750000001</v>
      </c>
      <c r="D71" s="14">
        <f t="shared" si="9"/>
        <v>4486.6992499999997</v>
      </c>
      <c r="E71" s="14">
        <f t="shared" si="10"/>
        <v>0</v>
      </c>
      <c r="F71" s="12">
        <f t="shared" si="11"/>
        <v>17946.796999999999</v>
      </c>
      <c r="G71" s="1"/>
      <c r="H71" s="13">
        <f t="shared" si="12"/>
        <v>19.412167251140001</v>
      </c>
      <c r="I71" s="14">
        <f t="shared" si="13"/>
        <v>0</v>
      </c>
      <c r="J71" s="14">
        <f t="shared" si="14"/>
        <v>17714.553812860599</v>
      </c>
      <c r="K71" s="14">
        <f t="shared" si="15"/>
        <v>5904.8512709535198</v>
      </c>
      <c r="L71" s="14">
        <f t="shared" si="16"/>
        <v>0</v>
      </c>
      <c r="M71" s="28">
        <f t="shared" si="17"/>
        <v>23619.405083814101</v>
      </c>
      <c r="N71" s="3"/>
      <c r="O71" s="3"/>
      <c r="P71" s="3"/>
    </row>
    <row r="72" spans="1:16">
      <c r="A72" s="13">
        <v>15.25</v>
      </c>
      <c r="B72" s="14">
        <f t="shared" si="7"/>
        <v>0</v>
      </c>
      <c r="C72" s="14">
        <f t="shared" si="8"/>
        <v>23314.385033333299</v>
      </c>
      <c r="D72" s="14">
        <f t="shared" si="9"/>
        <v>1665.3132166666701</v>
      </c>
      <c r="E72" s="14">
        <f t="shared" si="10"/>
        <v>0</v>
      </c>
      <c r="F72" s="12">
        <f t="shared" si="11"/>
        <v>24979.698250000001</v>
      </c>
      <c r="G72" s="1"/>
      <c r="H72" s="13">
        <f t="shared" si="12"/>
        <v>21.5730279441538</v>
      </c>
      <c r="I72" s="14">
        <f t="shared" si="13"/>
        <v>0</v>
      </c>
      <c r="J72" s="14">
        <f t="shared" si="14"/>
        <v>32981.106873761302</v>
      </c>
      <c r="K72" s="14">
        <f t="shared" si="15"/>
        <v>2355.7933481258201</v>
      </c>
      <c r="L72" s="14">
        <f t="shared" si="16"/>
        <v>0</v>
      </c>
      <c r="M72" s="28">
        <f t="shared" si="17"/>
        <v>35336.900221887103</v>
      </c>
      <c r="N72" s="3"/>
      <c r="O72" s="3"/>
      <c r="P72" s="3"/>
    </row>
    <row r="73" spans="1:16">
      <c r="A73" s="13">
        <v>15.75</v>
      </c>
      <c r="B73" s="14">
        <f t="shared" si="7"/>
        <v>369.79862500000002</v>
      </c>
      <c r="C73" s="14">
        <f t="shared" si="8"/>
        <v>5177.1807500000004</v>
      </c>
      <c r="D73" s="14">
        <f t="shared" si="9"/>
        <v>1109.3958749999999</v>
      </c>
      <c r="E73" s="14">
        <f t="shared" si="10"/>
        <v>0</v>
      </c>
      <c r="F73" s="12">
        <f t="shared" si="11"/>
        <v>6656.3752500000001</v>
      </c>
      <c r="G73" s="1"/>
      <c r="H73" s="13">
        <f t="shared" si="12"/>
        <v>23.892924529818099</v>
      </c>
      <c r="I73" s="14">
        <f t="shared" si="13"/>
        <v>560.98861195908</v>
      </c>
      <c r="J73" s="14">
        <f t="shared" si="14"/>
        <v>7853.8405674271198</v>
      </c>
      <c r="K73" s="14">
        <f t="shared" si="15"/>
        <v>1682.9658358772399</v>
      </c>
      <c r="L73" s="14">
        <f t="shared" si="16"/>
        <v>0</v>
      </c>
      <c r="M73" s="28">
        <f t="shared" si="17"/>
        <v>10097.7950152634</v>
      </c>
      <c r="N73" s="3"/>
      <c r="O73" s="3"/>
      <c r="P73" s="3"/>
    </row>
    <row r="74" spans="1:16">
      <c r="A74" s="13">
        <v>16.25</v>
      </c>
      <c r="B74" s="14">
        <f t="shared" si="7"/>
        <v>0</v>
      </c>
      <c r="C74" s="14">
        <f t="shared" si="8"/>
        <v>0</v>
      </c>
      <c r="D74" s="14">
        <f t="shared" si="9"/>
        <v>0</v>
      </c>
      <c r="E74" s="14">
        <f t="shared" si="10"/>
        <v>0</v>
      </c>
      <c r="F74" s="12">
        <f t="shared" si="11"/>
        <v>0</v>
      </c>
      <c r="G74" s="1"/>
      <c r="H74" s="13">
        <f t="shared" si="12"/>
        <v>26.3779531975072</v>
      </c>
      <c r="I74" s="14">
        <f t="shared" si="13"/>
        <v>0</v>
      </c>
      <c r="J74" s="14">
        <f t="shared" si="14"/>
        <v>0</v>
      </c>
      <c r="K74" s="14">
        <f t="shared" si="15"/>
        <v>0</v>
      </c>
      <c r="L74" s="14">
        <f t="shared" si="16"/>
        <v>0</v>
      </c>
      <c r="M74" s="28">
        <f t="shared" si="17"/>
        <v>0</v>
      </c>
      <c r="N74" s="3"/>
      <c r="O74" s="3"/>
      <c r="P74" s="3"/>
    </row>
    <row r="75" spans="1:16">
      <c r="A75" s="13">
        <v>16.75</v>
      </c>
      <c r="B75" s="14">
        <f t="shared" si="7"/>
        <v>0</v>
      </c>
      <c r="C75" s="14">
        <f t="shared" si="8"/>
        <v>1206.4574038461501</v>
      </c>
      <c r="D75" s="14">
        <f t="shared" si="9"/>
        <v>1034.1063461538499</v>
      </c>
      <c r="E75" s="14">
        <f t="shared" si="10"/>
        <v>0</v>
      </c>
      <c r="F75" s="12">
        <f t="shared" si="11"/>
        <v>2240.5637499999998</v>
      </c>
      <c r="G75" s="1"/>
      <c r="H75" s="13">
        <f t="shared" si="12"/>
        <v>29.034242360786202</v>
      </c>
      <c r="I75" s="14">
        <f t="shared" si="13"/>
        <v>0</v>
      </c>
      <c r="J75" s="14">
        <f t="shared" si="14"/>
        <v>2091.2583081333801</v>
      </c>
      <c r="K75" s="14">
        <f t="shared" si="15"/>
        <v>1792.50712125718</v>
      </c>
      <c r="L75" s="14">
        <f t="shared" si="16"/>
        <v>0</v>
      </c>
      <c r="M75" s="28">
        <f t="shared" si="17"/>
        <v>3883.7654293905598</v>
      </c>
      <c r="N75" s="3"/>
      <c r="O75" s="3"/>
      <c r="P75" s="3"/>
    </row>
    <row r="76" spans="1:16">
      <c r="A76" s="13">
        <v>17.25</v>
      </c>
      <c r="B76" s="14">
        <f t="shared" si="7"/>
        <v>0</v>
      </c>
      <c r="C76" s="14">
        <f t="shared" si="8"/>
        <v>0</v>
      </c>
      <c r="D76" s="14">
        <f t="shared" si="9"/>
        <v>0</v>
      </c>
      <c r="E76" s="14">
        <f t="shared" si="10"/>
        <v>0</v>
      </c>
      <c r="F76" s="12">
        <f t="shared" si="11"/>
        <v>0</v>
      </c>
      <c r="G76" s="1"/>
      <c r="H76" s="13">
        <f t="shared" si="12"/>
        <v>31.867951827881299</v>
      </c>
      <c r="I76" s="14">
        <f t="shared" si="13"/>
        <v>0</v>
      </c>
      <c r="J76" s="14">
        <f t="shared" si="14"/>
        <v>0</v>
      </c>
      <c r="K76" s="14">
        <f t="shared" si="15"/>
        <v>0</v>
      </c>
      <c r="L76" s="14">
        <f t="shared" si="16"/>
        <v>0</v>
      </c>
      <c r="M76" s="28">
        <f t="shared" si="17"/>
        <v>0</v>
      </c>
      <c r="N76" s="3"/>
      <c r="O76" s="3"/>
      <c r="P76" s="3"/>
    </row>
    <row r="77" spans="1:16">
      <c r="A77" s="13">
        <v>17.75</v>
      </c>
      <c r="B77" s="14">
        <f t="shared" si="7"/>
        <v>0</v>
      </c>
      <c r="C77" s="14">
        <f t="shared" si="8"/>
        <v>0</v>
      </c>
      <c r="D77" s="14">
        <f t="shared" si="9"/>
        <v>0</v>
      </c>
      <c r="E77" s="14">
        <f t="shared" si="10"/>
        <v>0</v>
      </c>
      <c r="F77" s="12">
        <f t="shared" si="11"/>
        <v>0</v>
      </c>
      <c r="G77" s="1"/>
      <c r="H77" s="13">
        <f t="shared" si="12"/>
        <v>34.885272017717703</v>
      </c>
      <c r="I77" s="14">
        <f t="shared" si="13"/>
        <v>0</v>
      </c>
      <c r="J77" s="14">
        <f t="shared" si="14"/>
        <v>0</v>
      </c>
      <c r="K77" s="14">
        <f t="shared" si="15"/>
        <v>0</v>
      </c>
      <c r="L77" s="14">
        <f t="shared" si="16"/>
        <v>0</v>
      </c>
      <c r="M77" s="28">
        <f t="shared" si="17"/>
        <v>0</v>
      </c>
      <c r="N77" s="3"/>
      <c r="O77" s="3"/>
      <c r="P77" s="3"/>
    </row>
    <row r="78" spans="1:16">
      <c r="A78" s="13">
        <v>18.25</v>
      </c>
      <c r="B78" s="14">
        <f t="shared" si="7"/>
        <v>0</v>
      </c>
      <c r="C78" s="14">
        <f t="shared" si="8"/>
        <v>0</v>
      </c>
      <c r="D78" s="14">
        <f t="shared" si="9"/>
        <v>0</v>
      </c>
      <c r="E78" s="14">
        <f t="shared" si="10"/>
        <v>0</v>
      </c>
      <c r="F78" s="12">
        <f t="shared" si="11"/>
        <v>0</v>
      </c>
      <c r="G78" s="1"/>
      <c r="H78" s="13">
        <f t="shared" si="12"/>
        <v>38.092423217768498</v>
      </c>
      <c r="I78" s="14">
        <f t="shared" si="13"/>
        <v>0</v>
      </c>
      <c r="J78" s="14">
        <f t="shared" si="14"/>
        <v>0</v>
      </c>
      <c r="K78" s="14">
        <f t="shared" si="15"/>
        <v>0</v>
      </c>
      <c r="L78" s="14">
        <f t="shared" si="16"/>
        <v>0</v>
      </c>
      <c r="M78" s="28">
        <f t="shared" si="17"/>
        <v>0</v>
      </c>
      <c r="N78" s="3"/>
      <c r="O78" s="3"/>
      <c r="P78" s="3"/>
    </row>
    <row r="79" spans="1:16">
      <c r="A79" s="13">
        <v>18.75</v>
      </c>
      <c r="B79" s="14">
        <f t="shared" si="7"/>
        <v>0</v>
      </c>
      <c r="C79" s="14">
        <f t="shared" si="8"/>
        <v>0</v>
      </c>
      <c r="D79" s="14">
        <f t="shared" si="9"/>
        <v>0</v>
      </c>
      <c r="E79" s="14">
        <f t="shared" si="10"/>
        <v>0</v>
      </c>
      <c r="F79" s="12">
        <f t="shared" si="11"/>
        <v>0</v>
      </c>
      <c r="G79" s="1"/>
      <c r="H79" s="13">
        <f t="shared" si="12"/>
        <v>41.495654880364597</v>
      </c>
      <c r="I79" s="14">
        <f t="shared" si="13"/>
        <v>0</v>
      </c>
      <c r="J79" s="14">
        <f t="shared" si="14"/>
        <v>0</v>
      </c>
      <c r="K79" s="14">
        <f t="shared" si="15"/>
        <v>0</v>
      </c>
      <c r="L79" s="14">
        <f t="shared" si="16"/>
        <v>0</v>
      </c>
      <c r="M79" s="28">
        <f t="shared" si="17"/>
        <v>0</v>
      </c>
      <c r="N79" s="3"/>
      <c r="O79" s="3"/>
      <c r="P79" s="3"/>
    </row>
    <row r="80" spans="1:16">
      <c r="A80" s="13">
        <v>19.25</v>
      </c>
      <c r="B80" s="14">
        <f t="shared" si="7"/>
        <v>0</v>
      </c>
      <c r="C80" s="14">
        <f t="shared" si="8"/>
        <v>0</v>
      </c>
      <c r="D80" s="14">
        <f t="shared" si="9"/>
        <v>0</v>
      </c>
      <c r="E80" s="14">
        <f t="shared" si="10"/>
        <v>0</v>
      </c>
      <c r="F80" s="12">
        <f t="shared" si="11"/>
        <v>0</v>
      </c>
      <c r="G80" s="1"/>
      <c r="H80" s="13">
        <f t="shared" si="12"/>
        <v>45.101244954470502</v>
      </c>
      <c r="I80" s="14">
        <f t="shared" si="13"/>
        <v>0</v>
      </c>
      <c r="J80" s="14">
        <f t="shared" si="14"/>
        <v>0</v>
      </c>
      <c r="K80" s="14">
        <f t="shared" si="15"/>
        <v>0</v>
      </c>
      <c r="L80" s="14">
        <f t="shared" si="16"/>
        <v>0</v>
      </c>
      <c r="M80" s="28">
        <f t="shared" si="17"/>
        <v>0</v>
      </c>
      <c r="N80" s="3"/>
      <c r="O80" s="3"/>
      <c r="P80" s="3"/>
    </row>
    <row r="81" spans="1:16">
      <c r="A81" s="13">
        <v>19.75</v>
      </c>
      <c r="B81" s="14">
        <f t="shared" si="7"/>
        <v>0</v>
      </c>
      <c r="C81" s="14">
        <f t="shared" si="8"/>
        <v>0</v>
      </c>
      <c r="D81" s="14">
        <f t="shared" si="9"/>
        <v>0</v>
      </c>
      <c r="E81" s="14">
        <f t="shared" si="10"/>
        <v>0</v>
      </c>
      <c r="F81" s="12">
        <f>SUM(B81:E81)</f>
        <v>0</v>
      </c>
      <c r="G81" s="1"/>
      <c r="H81" s="13">
        <f t="shared" si="12"/>
        <v>48.915499250235598</v>
      </c>
      <c r="I81" s="14">
        <f t="shared" si="13"/>
        <v>0</v>
      </c>
      <c r="J81" s="14">
        <f t="shared" si="14"/>
        <v>0</v>
      </c>
      <c r="K81" s="14">
        <f t="shared" si="15"/>
        <v>0</v>
      </c>
      <c r="L81" s="14">
        <f t="shared" si="16"/>
        <v>0</v>
      </c>
      <c r="M81" s="28">
        <f>SUM(I81:L81)</f>
        <v>0</v>
      </c>
      <c r="N81" s="3"/>
      <c r="O81" s="3"/>
      <c r="P81" s="3"/>
    </row>
    <row r="82" spans="1:16">
      <c r="A82" s="13">
        <v>20.25</v>
      </c>
      <c r="B82" s="14">
        <f t="shared" si="7"/>
        <v>0</v>
      </c>
      <c r="C82" s="14">
        <f t="shared" si="8"/>
        <v>0</v>
      </c>
      <c r="D82" s="14">
        <f t="shared" si="9"/>
        <v>0</v>
      </c>
      <c r="E82" s="14">
        <f t="shared" si="10"/>
        <v>0</v>
      </c>
      <c r="F82" s="12">
        <f>SUM(B82:E82)</f>
        <v>0</v>
      </c>
      <c r="G82" s="1"/>
      <c r="H82" s="13">
        <f t="shared" si="12"/>
        <v>52.944750833902802</v>
      </c>
      <c r="I82" s="14">
        <f t="shared" si="13"/>
        <v>0</v>
      </c>
      <c r="J82" s="14">
        <f t="shared" si="14"/>
        <v>0</v>
      </c>
      <c r="K82" s="14">
        <f t="shared" si="15"/>
        <v>0</v>
      </c>
      <c r="L82" s="14">
        <f t="shared" si="16"/>
        <v>0</v>
      </c>
      <c r="M82" s="28">
        <f>SUM(I82:L82)</f>
        <v>0</v>
      </c>
      <c r="N82" s="3"/>
      <c r="O82" s="3"/>
      <c r="P82" s="3"/>
    </row>
    <row r="83" spans="1:16">
      <c r="A83" s="18" t="s">
        <v>7</v>
      </c>
      <c r="B83" s="19">
        <f>SUM(B49:B82)</f>
        <v>1168907.65977871</v>
      </c>
      <c r="C83" s="19">
        <f>SUM(C49:C82)</f>
        <v>244189.44978346801</v>
      </c>
      <c r="D83" s="19">
        <f>SUM(D49:D82)</f>
        <v>8295.5146878205196</v>
      </c>
      <c r="E83" s="19">
        <f>SUM(E49:E82)</f>
        <v>0</v>
      </c>
      <c r="F83" s="19">
        <f>SUM(F49:F82)</f>
        <v>1421392.6242500001</v>
      </c>
      <c r="G83" s="12"/>
      <c r="H83" s="18" t="s">
        <v>7</v>
      </c>
      <c r="I83" s="19">
        <f>SUM(I49:I82)</f>
        <v>888366.95940179203</v>
      </c>
      <c r="J83" s="19">
        <f>SUM(J49:J82)</f>
        <v>273630.26406916202</v>
      </c>
      <c r="K83" s="19">
        <f>SUM(K49:K82)</f>
        <v>11736.117576213799</v>
      </c>
      <c r="L83" s="19">
        <f>SUM(L49:L82)</f>
        <v>0</v>
      </c>
      <c r="M83" s="19">
        <f>SUM(M49:M82)</f>
        <v>1173733.3410471701</v>
      </c>
      <c r="N83" s="3"/>
      <c r="O83" s="3"/>
      <c r="P83" s="3"/>
    </row>
    <row r="84" spans="1:16">
      <c r="A84" s="6" t="s">
        <v>13</v>
      </c>
      <c r="B84" s="20">
        <f>IF(L40&gt;0,B83/L40,0)</f>
        <v>11.2312000354326</v>
      </c>
      <c r="C84" s="20">
        <f>IF(M40&gt;0,C83/M40,0)</f>
        <v>13.554645767146001</v>
      </c>
      <c r="D84" s="20">
        <f>IF(N40&gt;0,D83/N40,0)</f>
        <v>15.2055208008258</v>
      </c>
      <c r="E84" s="20">
        <f>IF(O40&gt;0,E83/O40,0)</f>
        <v>0</v>
      </c>
      <c r="F84" s="20">
        <f>IF(P40&gt;0,F83/P40,0)</f>
        <v>11.590188982542699</v>
      </c>
      <c r="G84" s="12"/>
      <c r="H84" s="6" t="s">
        <v>13</v>
      </c>
      <c r="I84" s="20">
        <f>IF(L40&gt;0,I83/L40,0)</f>
        <v>8.5356845277234807</v>
      </c>
      <c r="J84" s="20">
        <f>IF(M40&gt;0,J83/M40,0)</f>
        <v>15.1888679216772</v>
      </c>
      <c r="K84" s="20">
        <f>IF(N40&gt;0,K83/N40,0)</f>
        <v>21.512080520822</v>
      </c>
      <c r="L84" s="20">
        <f>IF(O40&gt;0,L83/O40,0)</f>
        <v>0</v>
      </c>
      <c r="M84" s="20">
        <f>IF(P40&gt;0,M83/P40,0)</f>
        <v>9.5707484376641005</v>
      </c>
      <c r="N84" s="3"/>
      <c r="O84" s="3"/>
      <c r="P84" s="3"/>
    </row>
    <row r="85" spans="1:1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6" ht="14.1" customHeight="1">
      <c r="A89" s="41" t="s">
        <v>14</v>
      </c>
      <c r="B89" s="41"/>
      <c r="C89" s="41"/>
      <c r="D89" s="41"/>
      <c r="E89" s="41"/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6" ht="12.75" customHeight="1">
      <c r="A90" s="41"/>
      <c r="B90" s="41"/>
      <c r="C90" s="41"/>
      <c r="D90" s="41"/>
      <c r="E90" s="41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6">
      <c r="A91" s="29"/>
      <c r="B91" s="2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42" t="s">
        <v>15</v>
      </c>
      <c r="B93" s="43" t="s">
        <v>16</v>
      </c>
      <c r="C93" s="43" t="s">
        <v>17</v>
      </c>
      <c r="D93" s="43" t="s">
        <v>18</v>
      </c>
      <c r="E93" s="43" t="s">
        <v>19</v>
      </c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42"/>
      <c r="B94" s="42"/>
      <c r="C94" s="42"/>
      <c r="D94" s="42"/>
      <c r="E94" s="43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>
      <c r="A95" s="1"/>
      <c r="B95" s="5"/>
      <c r="C95" s="5"/>
      <c r="D95" s="5"/>
      <c r="E95" s="1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30">
        <v>0</v>
      </c>
      <c r="B96" s="31">
        <f>L$40</f>
        <v>104076.82670999999</v>
      </c>
      <c r="C96" s="32">
        <f>$B$84</f>
        <v>11.2</v>
      </c>
      <c r="D96" s="32">
        <f>$I$84</f>
        <v>8.5</v>
      </c>
      <c r="E96" s="31">
        <f>B96*D96</f>
        <v>884653.02703999996</v>
      </c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30">
        <v>1</v>
      </c>
      <c r="B97" s="31">
        <f>M$40</f>
        <v>18015.1849</v>
      </c>
      <c r="C97" s="32">
        <f>$C$84</f>
        <v>13.6</v>
      </c>
      <c r="D97" s="32">
        <f>$J$84</f>
        <v>15.2</v>
      </c>
      <c r="E97" s="31">
        <f>B97*D97</f>
        <v>273830.81047999999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>
      <c r="A98" s="30">
        <v>2</v>
      </c>
      <c r="B98" s="31">
        <f>N$40</f>
        <v>545.55939000000001</v>
      </c>
      <c r="C98" s="32">
        <f>$D$84</f>
        <v>15.2</v>
      </c>
      <c r="D98" s="32">
        <f>$K$84</f>
        <v>21.5</v>
      </c>
      <c r="E98" s="31">
        <f>B98*D98</f>
        <v>11729.526889999999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  <row r="99" spans="1:18">
      <c r="A99" s="30">
        <v>3</v>
      </c>
      <c r="B99" s="31">
        <f>O$40</f>
        <v>0</v>
      </c>
      <c r="C99" s="32">
        <f>$E$84</f>
        <v>0</v>
      </c>
      <c r="D99" s="32">
        <f>$L$84</f>
        <v>0</v>
      </c>
      <c r="E99" s="31">
        <f>B99*D99</f>
        <v>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3"/>
      <c r="Q99" s="3"/>
      <c r="R99" s="3"/>
    </row>
    <row r="100" spans="1:18">
      <c r="A100" s="30" t="s">
        <v>7</v>
      </c>
      <c r="B100" s="31">
        <f>SUM(B96:B99)</f>
        <v>122637.571</v>
      </c>
      <c r="C100" s="32">
        <f>$F$84</f>
        <v>11.6</v>
      </c>
      <c r="D100" s="32">
        <f>$M$84</f>
        <v>9.6</v>
      </c>
      <c r="E100" s="31">
        <f>SUM(E96:E99)</f>
        <v>1170213.3644099999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"/>
      <c r="Q100" s="3"/>
      <c r="R100" s="3"/>
    </row>
    <row r="101" spans="1:18">
      <c r="A101" s="30" t="s">
        <v>2</v>
      </c>
      <c r="B101" s="33">
        <f>$I$2</f>
        <v>1173974</v>
      </c>
      <c r="C101" s="5"/>
      <c r="D101" s="5"/>
      <c r="E101" s="5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3"/>
      <c r="Q101" s="3"/>
      <c r="R101" s="3"/>
    </row>
    <row r="102" spans="1:18" ht="22.5">
      <c r="A102" s="34" t="s">
        <v>20</v>
      </c>
      <c r="B102" s="31">
        <f>IF(E100&gt;0,$I$2/E100,"")</f>
        <v>1.0032099999999999</v>
      </c>
      <c r="C102" s="5"/>
      <c r="D102" s="5"/>
      <c r="E102" s="5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3"/>
      <c r="Q102" s="3"/>
      <c r="R102" s="3"/>
    </row>
  </sheetData>
  <sheetProtection selectLockedCells="1" selectUnlockedCells="1"/>
  <mergeCells count="12">
    <mergeCell ref="A1:F1"/>
    <mergeCell ref="H1:I1"/>
    <mergeCell ref="B4:F4"/>
    <mergeCell ref="L4:P4"/>
    <mergeCell ref="B44:D44"/>
    <mergeCell ref="I44:K44"/>
    <mergeCell ref="A89:E90"/>
    <mergeCell ref="A93:A94"/>
    <mergeCell ref="B93:B94"/>
    <mergeCell ref="C93:C94"/>
    <mergeCell ref="D93:D94"/>
    <mergeCell ref="E93:E94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R98"/>
  <sheetViews>
    <sheetView topLeftCell="A10" zoomScale="80" zoomScaleNormal="80" workbookViewId="0">
      <selection activeCell="I89" sqref="I89"/>
    </sheetView>
  </sheetViews>
  <sheetFormatPr baseColWidth="10" defaultColWidth="11.5703125" defaultRowHeight="12.75"/>
  <cols>
    <col min="1" max="1" width="9" customWidth="1"/>
    <col min="2" max="2" width="12.140625" customWidth="1"/>
    <col min="3" max="3" width="11.42578125" customWidth="1"/>
    <col min="4" max="4" width="9.7109375" customWidth="1"/>
    <col min="5" max="5" width="12.140625" customWidth="1"/>
    <col min="6" max="6" width="11.42578125" customWidth="1"/>
    <col min="8" max="8" width="8.5703125" customWidth="1"/>
    <col min="9" max="9" width="10.5703125" customWidth="1"/>
    <col min="10" max="10" width="11.42578125" customWidth="1"/>
    <col min="11" max="12" width="9.7109375" customWidth="1"/>
    <col min="13" max="13" width="10.5703125" customWidth="1"/>
    <col min="14" max="14" width="8.85546875" customWidth="1"/>
    <col min="15" max="15" width="11.42578125" customWidth="1"/>
    <col min="16" max="16" width="11" customWidth="1"/>
  </cols>
  <sheetData>
    <row r="1" spans="1:18" ht="20.25">
      <c r="A1" s="44" t="s">
        <v>24</v>
      </c>
      <c r="B1" s="44"/>
      <c r="C1" s="44"/>
      <c r="D1" s="44"/>
      <c r="E1" s="44"/>
      <c r="F1" s="44"/>
      <c r="G1" s="1"/>
      <c r="H1" s="45" t="s">
        <v>1</v>
      </c>
      <c r="I1" s="45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4"/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3</v>
      </c>
      <c r="B4" s="46" t="s">
        <v>4</v>
      </c>
      <c r="C4" s="46"/>
      <c r="D4" s="46"/>
      <c r="E4" s="46"/>
      <c r="F4" s="46"/>
      <c r="G4" s="1"/>
      <c r="H4" s="5" t="s">
        <v>3</v>
      </c>
      <c r="I4" s="1"/>
      <c r="J4" s="1"/>
      <c r="K4" s="5" t="s">
        <v>3</v>
      </c>
      <c r="L4" s="45" t="s">
        <v>5</v>
      </c>
      <c r="M4" s="45"/>
      <c r="N4" s="45"/>
      <c r="O4" s="45"/>
      <c r="P4" s="45"/>
      <c r="Q4" s="3"/>
      <c r="R4" s="3"/>
    </row>
    <row r="5" spans="1:18">
      <c r="A5" s="5" t="s">
        <v>6</v>
      </c>
      <c r="B5" s="6">
        <v>0</v>
      </c>
      <c r="C5" s="7">
        <v>1</v>
      </c>
      <c r="D5" s="7">
        <v>2</v>
      </c>
      <c r="E5" s="7">
        <v>3</v>
      </c>
      <c r="F5" s="8" t="s">
        <v>7</v>
      </c>
      <c r="G5" s="1"/>
      <c r="H5" s="5" t="s">
        <v>6</v>
      </c>
      <c r="I5" s="5" t="s">
        <v>8</v>
      </c>
      <c r="J5" s="1"/>
      <c r="K5" s="5" t="s">
        <v>6</v>
      </c>
      <c r="L5" s="6">
        <v>0</v>
      </c>
      <c r="M5" s="7">
        <v>1</v>
      </c>
      <c r="N5" s="7">
        <v>2</v>
      </c>
      <c r="O5" s="7">
        <v>3</v>
      </c>
      <c r="P5" s="9" t="s">
        <v>7</v>
      </c>
      <c r="Q5" s="3"/>
      <c r="R5" s="3"/>
    </row>
    <row r="6" spans="1:18">
      <c r="A6" s="10">
        <v>3.75</v>
      </c>
      <c r="B6" s="35">
        <f>IF(SUM('1Q'!B6+'2Q'!B6+'3Q'!B6+'4Q'!B6)&gt;0,SUM('1Q'!B6+'2Q'!B6+'3Q'!B6+'4Q'!B6),0)</f>
        <v>0</v>
      </c>
      <c r="C6" s="35">
        <f>IF(SUM('1Q'!C6+'2Q'!C6+'3Q'!C6+'4Q'!C6)&gt;0,SUM('1Q'!C6+'2Q'!C6+'3Q'!C6+'4Q'!C6),0)</f>
        <v>0</v>
      </c>
      <c r="D6" s="35">
        <f>IF(SUM('1Q'!D6+'2Q'!D6+'3Q'!D6+'4Q'!D6)&gt;0,SUM('1Q'!D6+'2Q'!D6+'3Q'!D6+'4Q'!D6),0)</f>
        <v>0</v>
      </c>
      <c r="E6" s="35">
        <f>IF(SUM('1Q'!E6+'2Q'!E6+'3Q'!E6+'4Q'!E6)&gt;0,SUM('1Q'!E6+'2Q'!E6+'3Q'!E6+'4Q'!E6),0)</f>
        <v>0</v>
      </c>
      <c r="F6" s="12">
        <f t="shared" ref="F6:F37" si="0">SUM(B6:E6)</f>
        <v>0</v>
      </c>
      <c r="G6" s="1"/>
      <c r="H6" s="13">
        <v>3.75</v>
      </c>
      <c r="I6" s="4"/>
      <c r="J6" s="1"/>
      <c r="K6" s="13">
        <v>3.75</v>
      </c>
      <c r="L6" s="14">
        <f t="shared" ref="L6:L37" si="1">IF($F6&gt;0,($I6/1000)*(B6/$F6),0)</f>
        <v>0</v>
      </c>
      <c r="M6" s="14">
        <f t="shared" ref="M6:M37" si="2">IF($F6&gt;0,($I6/1000)*(C6/$F6),0)</f>
        <v>0</v>
      </c>
      <c r="N6" s="14">
        <f t="shared" ref="N6:N37" si="3">IF($F6&gt;0,($I6/1000)*(D6/$F6),0)</f>
        <v>0</v>
      </c>
      <c r="O6" s="14">
        <f t="shared" ref="O6:O37" si="4">IF($F6&gt;0,($I6/1000)*(E6/$F6),0)</f>
        <v>0</v>
      </c>
      <c r="P6" s="15">
        <f t="shared" ref="P6:P37" si="5">SUM(L6:O6)</f>
        <v>0</v>
      </c>
      <c r="Q6" s="3"/>
      <c r="R6" s="3"/>
    </row>
    <row r="7" spans="1:18">
      <c r="A7" s="13">
        <v>4.25</v>
      </c>
      <c r="B7" s="35">
        <f>IF(SUM('1Q'!B7+'2Q'!B7+'3Q'!B7+'4Q'!B7)&gt;0,SUM('1Q'!B7+'2Q'!B7+'3Q'!B7+'4Q'!B7),0)</f>
        <v>0</v>
      </c>
      <c r="C7" s="35">
        <f>IF(SUM('1Q'!C7+'2Q'!C7+'3Q'!C7+'4Q'!C7)&gt;0,SUM('1Q'!C7+'2Q'!C7+'3Q'!C7+'4Q'!C7),0)</f>
        <v>0</v>
      </c>
      <c r="D7" s="35">
        <f>IF(SUM('1Q'!D7+'2Q'!D7+'3Q'!D7+'4Q'!D7)&gt;0,SUM('1Q'!D7+'2Q'!D7+'3Q'!D7+'4Q'!D7),0)</f>
        <v>0</v>
      </c>
      <c r="E7" s="35">
        <f>IF(SUM('1Q'!E7+'2Q'!E7+'3Q'!E7+'4Q'!E7)&gt;0,SUM('1Q'!E7+'2Q'!E7+'3Q'!E7+'4Q'!E7),0)</f>
        <v>0</v>
      </c>
      <c r="F7" s="12">
        <f t="shared" si="0"/>
        <v>0</v>
      </c>
      <c r="G7" s="1"/>
      <c r="H7" s="13">
        <v>4.25</v>
      </c>
      <c r="I7" s="4"/>
      <c r="J7" s="1"/>
      <c r="K7" s="13">
        <v>4.25</v>
      </c>
      <c r="L7" s="14">
        <f t="shared" si="1"/>
        <v>0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0</v>
      </c>
      <c r="Q7" s="3"/>
      <c r="R7" s="3"/>
    </row>
    <row r="8" spans="1:18">
      <c r="A8" s="10">
        <v>4.75</v>
      </c>
      <c r="B8" s="35">
        <f>IF(SUM('1Q'!B8+'2Q'!B8+'3Q'!B8+'4Q'!B8)&gt;0,SUM('1Q'!B8+'2Q'!B8+'3Q'!B8+'4Q'!B8),0)</f>
        <v>0</v>
      </c>
      <c r="C8" s="35">
        <f>IF(SUM('1Q'!C8+'2Q'!C8+'3Q'!C8+'4Q'!C8)&gt;0,SUM('1Q'!C8+'2Q'!C8+'3Q'!C8+'4Q'!C8),0)</f>
        <v>0</v>
      </c>
      <c r="D8" s="35">
        <f>IF(SUM('1Q'!D8+'2Q'!D8+'3Q'!D8+'4Q'!D8)&gt;0,SUM('1Q'!D8+'2Q'!D8+'3Q'!D8+'4Q'!D8),0)</f>
        <v>0</v>
      </c>
      <c r="E8" s="35">
        <f>IF(SUM('1Q'!E8+'2Q'!E8+'3Q'!E8+'4Q'!E8)&gt;0,SUM('1Q'!E8+'2Q'!E8+'3Q'!E8+'4Q'!E8),0)</f>
        <v>0</v>
      </c>
      <c r="F8" s="12">
        <f t="shared" si="0"/>
        <v>0</v>
      </c>
      <c r="G8" s="1"/>
      <c r="H8" s="13">
        <v>4.75</v>
      </c>
      <c r="I8" s="4"/>
      <c r="J8" s="1"/>
      <c r="K8" s="13">
        <v>4.75</v>
      </c>
      <c r="L8" s="14">
        <f t="shared" si="1"/>
        <v>0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0</v>
      </c>
      <c r="Q8" s="3"/>
      <c r="R8" s="3"/>
    </row>
    <row r="9" spans="1:18">
      <c r="A9" s="13">
        <v>5.25</v>
      </c>
      <c r="B9" s="35">
        <f>IF(SUM('1Q'!B9+'2Q'!B9+'3Q'!B9+'4Q'!B9)&gt;0,SUM('1Q'!B9+'2Q'!B9+'3Q'!B9+'4Q'!B9),0)</f>
        <v>0</v>
      </c>
      <c r="C9" s="35">
        <f>IF(SUM('1Q'!C9+'2Q'!C9+'3Q'!C9+'4Q'!C9)&gt;0,SUM('1Q'!C9+'2Q'!C9+'3Q'!C9+'4Q'!C9),0)</f>
        <v>0</v>
      </c>
      <c r="D9" s="35">
        <f>IF(SUM('1Q'!D9+'2Q'!D9+'3Q'!D9+'4Q'!D9)&gt;0,SUM('1Q'!D9+'2Q'!D9+'3Q'!D9+'4Q'!D9),0)</f>
        <v>0</v>
      </c>
      <c r="E9" s="35">
        <f>IF(SUM('1Q'!E9+'2Q'!E9+'3Q'!E9+'4Q'!E9)&gt;0,SUM('1Q'!E9+'2Q'!E9+'3Q'!E9+'4Q'!E9),0)</f>
        <v>0</v>
      </c>
      <c r="F9" s="12">
        <f t="shared" si="0"/>
        <v>0</v>
      </c>
      <c r="G9" s="16"/>
      <c r="H9" s="13">
        <v>5.25</v>
      </c>
      <c r="I9" s="4"/>
      <c r="J9" s="1"/>
      <c r="K9" s="13">
        <v>5.25</v>
      </c>
      <c r="L9" s="14">
        <f t="shared" si="1"/>
        <v>0</v>
      </c>
      <c r="M9" s="14">
        <f t="shared" si="2"/>
        <v>0</v>
      </c>
      <c r="N9" s="14">
        <f t="shared" si="3"/>
        <v>0</v>
      </c>
      <c r="O9" s="14">
        <f t="shared" si="4"/>
        <v>0</v>
      </c>
      <c r="P9" s="15">
        <f t="shared" si="5"/>
        <v>0</v>
      </c>
      <c r="Q9" s="3"/>
      <c r="R9" s="3"/>
    </row>
    <row r="10" spans="1:18">
      <c r="A10" s="10">
        <v>5.75</v>
      </c>
      <c r="B10" s="35">
        <f>IF(SUM('1Q'!B10+'2Q'!B10+'3Q'!B10+'4Q'!B10)&gt;0,SUM('1Q'!B10+'2Q'!B10+'3Q'!B10+'4Q'!B10),0)</f>
        <v>0</v>
      </c>
      <c r="C10" s="35">
        <f>IF(SUM('1Q'!C10+'2Q'!C10+'3Q'!C10+'4Q'!C10)&gt;0,SUM('1Q'!C10+'2Q'!C10+'3Q'!C10+'4Q'!C10),0)</f>
        <v>0</v>
      </c>
      <c r="D10" s="35">
        <f>IF(SUM('1Q'!D10+'2Q'!D10+'3Q'!D10+'4Q'!D10)&gt;0,SUM('1Q'!D10+'2Q'!D10+'3Q'!D10+'4Q'!D10),0)</f>
        <v>0</v>
      </c>
      <c r="E10" s="35">
        <f>IF(SUM('1Q'!E10+'2Q'!E10+'3Q'!E10+'4Q'!E10)&gt;0,SUM('1Q'!E10+'2Q'!E10+'3Q'!E10+'4Q'!E10),0)</f>
        <v>0</v>
      </c>
      <c r="F10" s="12">
        <f t="shared" si="0"/>
        <v>0</v>
      </c>
      <c r="G10" s="1"/>
      <c r="H10" s="13">
        <v>5.75</v>
      </c>
      <c r="I10" s="4"/>
      <c r="J10" s="1"/>
      <c r="K10" s="13">
        <v>5.75</v>
      </c>
      <c r="L10" s="14">
        <f t="shared" si="1"/>
        <v>0</v>
      </c>
      <c r="M10" s="14">
        <f t="shared" si="2"/>
        <v>0</v>
      </c>
      <c r="N10" s="14">
        <f t="shared" si="3"/>
        <v>0</v>
      </c>
      <c r="O10" s="14">
        <f t="shared" si="4"/>
        <v>0</v>
      </c>
      <c r="P10" s="15">
        <f t="shared" si="5"/>
        <v>0</v>
      </c>
      <c r="Q10" s="3"/>
      <c r="R10" s="3"/>
    </row>
    <row r="11" spans="1:18">
      <c r="A11" s="13">
        <v>6.25</v>
      </c>
      <c r="B11" s="35">
        <f>IF(SUM('1Q'!B11+'2Q'!B11+'3Q'!B11+'4Q'!B11)&gt;0,SUM('1Q'!B11+'2Q'!B11+'3Q'!B11+'4Q'!B11),0)</f>
        <v>1</v>
      </c>
      <c r="C11" s="35">
        <f>IF(SUM('1Q'!C11+'2Q'!C11+'3Q'!C11+'4Q'!C11)&gt;0,SUM('1Q'!C11+'2Q'!C11+'3Q'!C11+'4Q'!C11),0)</f>
        <v>1</v>
      </c>
      <c r="D11" s="35">
        <f>IF(SUM('1Q'!D11+'2Q'!D11+'3Q'!D11+'4Q'!D11)&gt;0,SUM('1Q'!D11+'2Q'!D11+'3Q'!D11+'4Q'!D11),0)</f>
        <v>0</v>
      </c>
      <c r="E11" s="35">
        <f>IF(SUM('1Q'!E11+'2Q'!E11+'3Q'!E11+'4Q'!E11)&gt;0,SUM('1Q'!E11+'2Q'!E11+'3Q'!E11+'4Q'!E11),0)</f>
        <v>0</v>
      </c>
      <c r="F11" s="12">
        <f t="shared" si="0"/>
        <v>2</v>
      </c>
      <c r="G11" s="1"/>
      <c r="H11" s="13">
        <v>6.25</v>
      </c>
      <c r="I11" s="4"/>
      <c r="J11" s="1"/>
      <c r="K11" s="13">
        <v>6.25</v>
      </c>
      <c r="L11" s="14">
        <f t="shared" si="1"/>
        <v>0</v>
      </c>
      <c r="M11" s="14">
        <f t="shared" si="2"/>
        <v>0</v>
      </c>
      <c r="N11" s="14">
        <f t="shared" si="3"/>
        <v>0</v>
      </c>
      <c r="O11" s="14">
        <f t="shared" si="4"/>
        <v>0</v>
      </c>
      <c r="P11" s="15">
        <f t="shared" si="5"/>
        <v>0</v>
      </c>
      <c r="Q11" s="3"/>
      <c r="R11" s="3"/>
    </row>
    <row r="12" spans="1:18">
      <c r="A12" s="10">
        <v>6.75</v>
      </c>
      <c r="B12" s="35">
        <f>IF(SUM('1Q'!B12+'2Q'!B12+'3Q'!B12+'4Q'!B12)&gt;0,SUM('1Q'!B12+'2Q'!B12+'3Q'!B12+'4Q'!B12),0)</f>
        <v>1</v>
      </c>
      <c r="C12" s="35">
        <f>IF(SUM('1Q'!C12+'2Q'!C12+'3Q'!C12+'4Q'!C12)&gt;0,SUM('1Q'!C12+'2Q'!C12+'3Q'!C12+'4Q'!C12),0)</f>
        <v>1</v>
      </c>
      <c r="D12" s="35">
        <f>IF(SUM('1Q'!D12+'2Q'!D12+'3Q'!D12+'4Q'!D12)&gt;0,SUM('1Q'!D12+'2Q'!D12+'3Q'!D12+'4Q'!D12),0)</f>
        <v>0</v>
      </c>
      <c r="E12" s="35">
        <f>IF(SUM('1Q'!E12+'2Q'!E12+'3Q'!E12+'4Q'!E12)&gt;0,SUM('1Q'!E12+'2Q'!E12+'3Q'!E12+'4Q'!E12),0)</f>
        <v>0</v>
      </c>
      <c r="F12" s="12">
        <f t="shared" si="0"/>
        <v>2</v>
      </c>
      <c r="G12" s="1"/>
      <c r="H12" s="13">
        <v>6.75</v>
      </c>
      <c r="I12" s="4"/>
      <c r="J12" s="1"/>
      <c r="K12" s="13">
        <v>6.75</v>
      </c>
      <c r="L12" s="14">
        <f t="shared" si="1"/>
        <v>0</v>
      </c>
      <c r="M12" s="14">
        <f t="shared" si="2"/>
        <v>0</v>
      </c>
      <c r="N12" s="14">
        <f t="shared" si="3"/>
        <v>0</v>
      </c>
      <c r="O12" s="14">
        <f t="shared" si="4"/>
        <v>0</v>
      </c>
      <c r="P12" s="15">
        <f t="shared" si="5"/>
        <v>0</v>
      </c>
      <c r="Q12" s="3"/>
      <c r="R12" s="3"/>
    </row>
    <row r="13" spans="1:18">
      <c r="A13" s="13">
        <v>7.25</v>
      </c>
      <c r="B13" s="35">
        <f>IF(SUM('1Q'!B13+'2Q'!B13+'3Q'!B13+'4Q'!B13)&gt;0,SUM('1Q'!B13+'2Q'!B13+'3Q'!B13+'4Q'!B13),0)</f>
        <v>11</v>
      </c>
      <c r="C13" s="35">
        <f>IF(SUM('1Q'!C13+'2Q'!C13+'3Q'!C13+'4Q'!C13)&gt;0,SUM('1Q'!C13+'2Q'!C13+'3Q'!C13+'4Q'!C13),0)</f>
        <v>2</v>
      </c>
      <c r="D13" s="35">
        <f>IF(SUM('1Q'!D13+'2Q'!D13+'3Q'!D13+'4Q'!D13)&gt;0,SUM('1Q'!D13+'2Q'!D13+'3Q'!D13+'4Q'!D13),0)</f>
        <v>0</v>
      </c>
      <c r="E13" s="35">
        <f>IF(SUM('1Q'!E13+'2Q'!E13+'3Q'!E13+'4Q'!E13)&gt;0,SUM('1Q'!E13+'2Q'!E13+'3Q'!E13+'4Q'!E13),0)</f>
        <v>0</v>
      </c>
      <c r="F13" s="12">
        <f t="shared" si="0"/>
        <v>13</v>
      </c>
      <c r="G13" s="1"/>
      <c r="H13" s="13">
        <v>7.25</v>
      </c>
      <c r="J13" s="1"/>
      <c r="K13" s="13">
        <v>7.25</v>
      </c>
      <c r="L13" s="14">
        <f t="shared" si="1"/>
        <v>0</v>
      </c>
      <c r="M13" s="14">
        <f t="shared" si="2"/>
        <v>0</v>
      </c>
      <c r="N13" s="14">
        <f t="shared" si="3"/>
        <v>0</v>
      </c>
      <c r="O13" s="14">
        <f t="shared" si="4"/>
        <v>0</v>
      </c>
      <c r="P13" s="15">
        <f t="shared" si="5"/>
        <v>0</v>
      </c>
      <c r="Q13" s="3"/>
      <c r="R13" s="3"/>
    </row>
    <row r="14" spans="1:18">
      <c r="A14" s="10">
        <v>7.75</v>
      </c>
      <c r="B14" s="35">
        <f>IF(SUM('1Q'!B14+'2Q'!B14+'3Q'!B14+'4Q'!B14)&gt;0,SUM('1Q'!B14+'2Q'!B14+'3Q'!B14+'4Q'!B14),0)</f>
        <v>31</v>
      </c>
      <c r="C14" s="35">
        <f>IF(SUM('1Q'!C14+'2Q'!C14+'3Q'!C14+'4Q'!C14)&gt;0,SUM('1Q'!C14+'2Q'!C14+'3Q'!C14+'4Q'!C14),0)</f>
        <v>2</v>
      </c>
      <c r="D14" s="35">
        <f>IF(SUM('1Q'!D14+'2Q'!D14+'3Q'!D14+'4Q'!D14)&gt;0,SUM('1Q'!D14+'2Q'!D14+'3Q'!D14+'4Q'!D14),0)</f>
        <v>0</v>
      </c>
      <c r="E14" s="35">
        <f>IF(SUM('1Q'!E14+'2Q'!E14+'3Q'!E14+'4Q'!E14)&gt;0,SUM('1Q'!E14+'2Q'!E14+'3Q'!E14+'4Q'!E14),0)</f>
        <v>0</v>
      </c>
      <c r="F14" s="12">
        <f t="shared" si="0"/>
        <v>33</v>
      </c>
      <c r="G14" s="1"/>
      <c r="H14" s="13">
        <v>7.75</v>
      </c>
      <c r="J14" s="4"/>
      <c r="K14" s="13">
        <v>7.75</v>
      </c>
      <c r="L14" s="14">
        <f t="shared" si="1"/>
        <v>0</v>
      </c>
      <c r="M14" s="14">
        <f t="shared" si="2"/>
        <v>0</v>
      </c>
      <c r="N14" s="14">
        <f t="shared" si="3"/>
        <v>0</v>
      </c>
      <c r="O14" s="14">
        <f t="shared" si="4"/>
        <v>0</v>
      </c>
      <c r="P14" s="15">
        <f t="shared" si="5"/>
        <v>0</v>
      </c>
      <c r="Q14" s="3"/>
      <c r="R14" s="3"/>
    </row>
    <row r="15" spans="1:18">
      <c r="A15" s="13">
        <v>8.25</v>
      </c>
      <c r="B15" s="35">
        <f>IF(SUM('1Q'!B15+'2Q'!B15+'3Q'!B15+'4Q'!B15)&gt;0,SUM('1Q'!B15+'2Q'!B15+'3Q'!B15+'4Q'!B15),0)</f>
        <v>40</v>
      </c>
      <c r="C15" s="35">
        <f>IF(SUM('1Q'!C15+'2Q'!C15+'3Q'!C15+'4Q'!C15)&gt;0,SUM('1Q'!C15+'2Q'!C15+'3Q'!C15+'4Q'!C15),0)</f>
        <v>3</v>
      </c>
      <c r="D15" s="35">
        <f>IF(SUM('1Q'!D15+'2Q'!D15+'3Q'!D15+'4Q'!D15)&gt;0,SUM('1Q'!D15+'2Q'!D15+'3Q'!D15+'4Q'!D15),0)</f>
        <v>0</v>
      </c>
      <c r="E15" s="35">
        <f>IF(SUM('1Q'!E15+'2Q'!E15+'3Q'!E15+'4Q'!E15)&gt;0,SUM('1Q'!E15+'2Q'!E15+'3Q'!E15+'4Q'!E15),0)</f>
        <v>0</v>
      </c>
      <c r="F15" s="12">
        <f t="shared" si="0"/>
        <v>43</v>
      </c>
      <c r="G15" s="1"/>
      <c r="H15" s="13">
        <v>8.25</v>
      </c>
      <c r="J15" s="4"/>
      <c r="K15" s="13">
        <v>8.25</v>
      </c>
      <c r="L15" s="14">
        <f t="shared" si="1"/>
        <v>0</v>
      </c>
      <c r="M15" s="14">
        <f t="shared" si="2"/>
        <v>0</v>
      </c>
      <c r="N15" s="14">
        <f t="shared" si="3"/>
        <v>0</v>
      </c>
      <c r="O15" s="14">
        <f t="shared" si="4"/>
        <v>0</v>
      </c>
      <c r="P15" s="15">
        <f t="shared" si="5"/>
        <v>0</v>
      </c>
      <c r="Q15" s="3"/>
      <c r="R15" s="3"/>
    </row>
    <row r="16" spans="1:18">
      <c r="A16" s="10">
        <v>8.75</v>
      </c>
      <c r="B16" s="35">
        <f>IF(SUM('1Q'!B16+'2Q'!B16+'3Q'!B16+'4Q'!B16)&gt;0,SUM('1Q'!B16+'2Q'!B16+'3Q'!B16+'4Q'!B16),0)</f>
        <v>103</v>
      </c>
      <c r="C16" s="35">
        <f>IF(SUM('1Q'!C16+'2Q'!C16+'3Q'!C16+'4Q'!C16)&gt;0,SUM('1Q'!C16+'2Q'!C16+'3Q'!C16+'4Q'!C16),0)</f>
        <v>14</v>
      </c>
      <c r="D16" s="35">
        <f>IF(SUM('1Q'!D16+'2Q'!D16+'3Q'!D16+'4Q'!D16)&gt;0,SUM('1Q'!D16+'2Q'!D16+'3Q'!D16+'4Q'!D16),0)</f>
        <v>0</v>
      </c>
      <c r="E16" s="35">
        <f>IF(SUM('1Q'!E16+'2Q'!E16+'3Q'!E16+'4Q'!E16)&gt;0,SUM('1Q'!E16+'2Q'!E16+'3Q'!E16+'4Q'!E16),0)</f>
        <v>0</v>
      </c>
      <c r="F16" s="12">
        <f t="shared" si="0"/>
        <v>117</v>
      </c>
      <c r="G16" s="1"/>
      <c r="H16" s="13">
        <v>8.75</v>
      </c>
      <c r="J16" s="4"/>
      <c r="K16" s="13">
        <v>8.75</v>
      </c>
      <c r="L16" s="14">
        <f t="shared" si="1"/>
        <v>0</v>
      </c>
      <c r="M16" s="14">
        <f t="shared" si="2"/>
        <v>0</v>
      </c>
      <c r="N16" s="14">
        <f t="shared" si="3"/>
        <v>0</v>
      </c>
      <c r="O16" s="14">
        <f t="shared" si="4"/>
        <v>0</v>
      </c>
      <c r="P16" s="15">
        <f t="shared" si="5"/>
        <v>0</v>
      </c>
      <c r="Q16" s="3"/>
      <c r="R16" s="3"/>
    </row>
    <row r="17" spans="1:18">
      <c r="A17" s="13">
        <v>9.25</v>
      </c>
      <c r="B17" s="35">
        <f>IF(SUM('1Q'!B17+'2Q'!B17+'3Q'!B17+'4Q'!B17)&gt;0,SUM('1Q'!B17+'2Q'!B17+'3Q'!B17+'4Q'!B17),0)</f>
        <v>262</v>
      </c>
      <c r="C17" s="35">
        <f>IF(SUM('1Q'!C17+'2Q'!C17+'3Q'!C17+'4Q'!C17)&gt;0,SUM('1Q'!C17+'2Q'!C17+'3Q'!C17+'4Q'!C17),0)</f>
        <v>37</v>
      </c>
      <c r="D17" s="35">
        <f>IF(SUM('1Q'!D17+'2Q'!D17+'3Q'!D17+'4Q'!D17)&gt;0,SUM('1Q'!D17+'2Q'!D17+'3Q'!D17+'4Q'!D17),0)</f>
        <v>1</v>
      </c>
      <c r="E17" s="35">
        <f>IF(SUM('1Q'!E17+'2Q'!E17+'3Q'!E17+'4Q'!E17)&gt;0,SUM('1Q'!E17+'2Q'!E17+'3Q'!E17+'4Q'!E17),0)</f>
        <v>0</v>
      </c>
      <c r="F17" s="12">
        <f t="shared" si="0"/>
        <v>300</v>
      </c>
      <c r="G17" s="1"/>
      <c r="H17" s="13">
        <v>9.25</v>
      </c>
      <c r="J17" s="4"/>
      <c r="K17" s="13">
        <v>9.25</v>
      </c>
      <c r="L17" s="14">
        <f t="shared" si="1"/>
        <v>0</v>
      </c>
      <c r="M17" s="14">
        <f t="shared" si="2"/>
        <v>0</v>
      </c>
      <c r="N17" s="14">
        <f t="shared" si="3"/>
        <v>0</v>
      </c>
      <c r="O17" s="14">
        <f t="shared" si="4"/>
        <v>0</v>
      </c>
      <c r="P17" s="15">
        <f t="shared" si="5"/>
        <v>0</v>
      </c>
      <c r="Q17" s="3"/>
      <c r="R17" s="3"/>
    </row>
    <row r="18" spans="1:18">
      <c r="A18" s="10">
        <v>9.75</v>
      </c>
      <c r="B18" s="35">
        <f>IF(SUM('1Q'!B18+'2Q'!B18+'3Q'!B18+'4Q'!B18)&gt;0,SUM('1Q'!B18+'2Q'!B18+'3Q'!B18+'4Q'!B18),0)</f>
        <v>255</v>
      </c>
      <c r="C18" s="35">
        <f>IF(SUM('1Q'!C18+'2Q'!C18+'3Q'!C18+'4Q'!C18)&gt;0,SUM('1Q'!C18+'2Q'!C18+'3Q'!C18+'4Q'!C18),0)</f>
        <v>61</v>
      </c>
      <c r="D18" s="35">
        <f>IF(SUM('1Q'!D18+'2Q'!D18+'3Q'!D18+'4Q'!D18)&gt;0,SUM('1Q'!D18+'2Q'!D18+'3Q'!D18+'4Q'!D18),0)</f>
        <v>1</v>
      </c>
      <c r="E18" s="35">
        <f>IF(SUM('1Q'!E18+'2Q'!E18+'3Q'!E18+'4Q'!E18)&gt;0,SUM('1Q'!E18+'2Q'!E18+'3Q'!E18+'4Q'!E18),0)</f>
        <v>0</v>
      </c>
      <c r="F18" s="12">
        <f t="shared" si="0"/>
        <v>317</v>
      </c>
      <c r="G18" s="1"/>
      <c r="H18" s="13">
        <v>9.75</v>
      </c>
      <c r="J18" s="4"/>
      <c r="K18" s="13">
        <v>9.75</v>
      </c>
      <c r="L18" s="14">
        <f t="shared" si="1"/>
        <v>0</v>
      </c>
      <c r="M18" s="14">
        <f t="shared" si="2"/>
        <v>0</v>
      </c>
      <c r="N18" s="14">
        <f t="shared" si="3"/>
        <v>0</v>
      </c>
      <c r="O18" s="14">
        <f t="shared" si="4"/>
        <v>0</v>
      </c>
      <c r="P18" s="15">
        <f t="shared" si="5"/>
        <v>0</v>
      </c>
      <c r="Q18" s="3"/>
      <c r="R18" s="3"/>
    </row>
    <row r="19" spans="1:18">
      <c r="A19" s="13">
        <v>10.25</v>
      </c>
      <c r="B19" s="35">
        <f>IF(SUM('1Q'!B19+'2Q'!B19+'3Q'!B19+'4Q'!B19)&gt;0,SUM('1Q'!B19+'2Q'!B19+'3Q'!B19+'4Q'!B19),0)</f>
        <v>221</v>
      </c>
      <c r="C19" s="35">
        <f>IF(SUM('1Q'!C19+'2Q'!C19+'3Q'!C19+'4Q'!C19)&gt;0,SUM('1Q'!C19+'2Q'!C19+'3Q'!C19+'4Q'!C19),0)</f>
        <v>115</v>
      </c>
      <c r="D19" s="35">
        <f>IF(SUM('1Q'!D19+'2Q'!D19+'3Q'!D19+'4Q'!D19)&gt;0,SUM('1Q'!D19+'2Q'!D19+'3Q'!D19+'4Q'!D19),0)</f>
        <v>1</v>
      </c>
      <c r="E19" s="35">
        <f>IF(SUM('1Q'!E19+'2Q'!E19+'3Q'!E19+'4Q'!E19)&gt;0,SUM('1Q'!E19+'2Q'!E19+'3Q'!E19+'4Q'!E19),0)</f>
        <v>0</v>
      </c>
      <c r="F19" s="12">
        <f t="shared" si="0"/>
        <v>337</v>
      </c>
      <c r="G19" s="1"/>
      <c r="H19" s="13">
        <v>10.25</v>
      </c>
      <c r="J19" s="4"/>
      <c r="K19" s="13">
        <v>10.25</v>
      </c>
      <c r="L19" s="14">
        <f t="shared" si="1"/>
        <v>0</v>
      </c>
      <c r="M19" s="14">
        <f t="shared" si="2"/>
        <v>0</v>
      </c>
      <c r="N19" s="14">
        <f t="shared" si="3"/>
        <v>0</v>
      </c>
      <c r="O19" s="14">
        <f t="shared" si="4"/>
        <v>0</v>
      </c>
      <c r="P19" s="15">
        <f t="shared" si="5"/>
        <v>0</v>
      </c>
      <c r="Q19" s="3"/>
      <c r="R19" s="3"/>
    </row>
    <row r="20" spans="1:18">
      <c r="A20" s="10">
        <v>10.75</v>
      </c>
      <c r="B20" s="35">
        <f>IF(SUM('1Q'!B20+'2Q'!B20+'3Q'!B20+'4Q'!B20)&gt;0,SUM('1Q'!B20+'2Q'!B20+'3Q'!B20+'4Q'!B20),0)</f>
        <v>204</v>
      </c>
      <c r="C20" s="35">
        <f>IF(SUM('1Q'!C20+'2Q'!C20+'3Q'!C20+'4Q'!C20)&gt;0,SUM('1Q'!C20+'2Q'!C20+'3Q'!C20+'4Q'!C20),0)</f>
        <v>188</v>
      </c>
      <c r="D20" s="35">
        <f>IF(SUM('1Q'!D20+'2Q'!D20+'3Q'!D20+'4Q'!D20)&gt;0,SUM('1Q'!D20+'2Q'!D20+'3Q'!D20+'4Q'!D20),0)</f>
        <v>0</v>
      </c>
      <c r="E20" s="35">
        <f>IF(SUM('1Q'!E20+'2Q'!E20+'3Q'!E20+'4Q'!E20)&gt;0,SUM('1Q'!E20+'2Q'!E20+'3Q'!E20+'4Q'!E20),0)</f>
        <v>0</v>
      </c>
      <c r="F20" s="12">
        <f t="shared" si="0"/>
        <v>392</v>
      </c>
      <c r="G20" s="1"/>
      <c r="H20" s="13">
        <v>10.75</v>
      </c>
      <c r="J20" s="4"/>
      <c r="K20" s="13">
        <v>10.75</v>
      </c>
      <c r="L20" s="14">
        <f t="shared" si="1"/>
        <v>0</v>
      </c>
      <c r="M20" s="14">
        <f t="shared" si="2"/>
        <v>0</v>
      </c>
      <c r="N20" s="14">
        <f t="shared" si="3"/>
        <v>0</v>
      </c>
      <c r="O20" s="14">
        <f t="shared" si="4"/>
        <v>0</v>
      </c>
      <c r="P20" s="15">
        <f t="shared" si="5"/>
        <v>0</v>
      </c>
      <c r="Q20" s="3"/>
      <c r="R20" s="3"/>
    </row>
    <row r="21" spans="1:18">
      <c r="A21" s="13">
        <v>11.25</v>
      </c>
      <c r="B21" s="35">
        <f>IF(SUM('1Q'!B21+'2Q'!B21+'3Q'!B21+'4Q'!B21)&gt;0,SUM('1Q'!B21+'2Q'!B21+'3Q'!B21+'4Q'!B21),0)</f>
        <v>211</v>
      </c>
      <c r="C21" s="35">
        <f>IF(SUM('1Q'!C21+'2Q'!C21+'3Q'!C21+'4Q'!C21)&gt;0,SUM('1Q'!C21+'2Q'!C21+'3Q'!C21+'4Q'!C21),0)</f>
        <v>263</v>
      </c>
      <c r="D21" s="35">
        <f>IF(SUM('1Q'!D21+'2Q'!D21+'3Q'!D21+'4Q'!D21)&gt;0,SUM('1Q'!D21+'2Q'!D21+'3Q'!D21+'4Q'!D21),0)</f>
        <v>0</v>
      </c>
      <c r="E21" s="35">
        <f>IF(SUM('1Q'!E21+'2Q'!E21+'3Q'!E21+'4Q'!E21)&gt;0,SUM('1Q'!E21+'2Q'!E21+'3Q'!E21+'4Q'!E21),0)</f>
        <v>0</v>
      </c>
      <c r="F21" s="12">
        <f t="shared" si="0"/>
        <v>474</v>
      </c>
      <c r="G21" s="1"/>
      <c r="H21" s="13">
        <v>11.25</v>
      </c>
      <c r="J21" s="4"/>
      <c r="K21" s="13">
        <v>11.25</v>
      </c>
      <c r="L21" s="14">
        <f t="shared" si="1"/>
        <v>0</v>
      </c>
      <c r="M21" s="14">
        <f t="shared" si="2"/>
        <v>0</v>
      </c>
      <c r="N21" s="14">
        <f t="shared" si="3"/>
        <v>0</v>
      </c>
      <c r="O21" s="14">
        <f t="shared" si="4"/>
        <v>0</v>
      </c>
      <c r="P21" s="15">
        <f t="shared" si="5"/>
        <v>0</v>
      </c>
      <c r="Q21" s="3"/>
      <c r="R21" s="3"/>
    </row>
    <row r="22" spans="1:18">
      <c r="A22" s="10">
        <v>11.75</v>
      </c>
      <c r="B22" s="35">
        <f>IF(SUM('1Q'!B22+'2Q'!B22+'3Q'!B22+'4Q'!B22)&gt;0,SUM('1Q'!B22+'2Q'!B22+'3Q'!B22+'4Q'!B22),0)</f>
        <v>110</v>
      </c>
      <c r="C22" s="35">
        <f>IF(SUM('1Q'!C22+'2Q'!C22+'3Q'!C22+'4Q'!C22)&gt;0,SUM('1Q'!C22+'2Q'!C22+'3Q'!C22+'4Q'!C22),0)</f>
        <v>235</v>
      </c>
      <c r="D22" s="35">
        <f>IF(SUM('1Q'!D22+'2Q'!D22+'3Q'!D22+'4Q'!D22)&gt;0,SUM('1Q'!D22+'2Q'!D22+'3Q'!D22+'4Q'!D22),0)</f>
        <v>0</v>
      </c>
      <c r="E22" s="35">
        <f>IF(SUM('1Q'!E22+'2Q'!E22+'3Q'!E22+'4Q'!E22)&gt;0,SUM('1Q'!E22+'2Q'!E22+'3Q'!E22+'4Q'!E22),0)</f>
        <v>0</v>
      </c>
      <c r="F22" s="12">
        <f t="shared" si="0"/>
        <v>345</v>
      </c>
      <c r="G22" s="4"/>
      <c r="H22" s="13">
        <v>11.75</v>
      </c>
      <c r="J22" s="4"/>
      <c r="K22" s="13">
        <v>11.75</v>
      </c>
      <c r="L22" s="14">
        <f t="shared" si="1"/>
        <v>0</v>
      </c>
      <c r="M22" s="14">
        <f t="shared" si="2"/>
        <v>0</v>
      </c>
      <c r="N22" s="14">
        <f t="shared" si="3"/>
        <v>0</v>
      </c>
      <c r="O22" s="14">
        <f t="shared" si="4"/>
        <v>0</v>
      </c>
      <c r="P22" s="15">
        <f t="shared" si="5"/>
        <v>0</v>
      </c>
      <c r="Q22" s="3"/>
      <c r="R22" s="3"/>
    </row>
    <row r="23" spans="1:18">
      <c r="A23" s="13">
        <v>12.25</v>
      </c>
      <c r="B23" s="35">
        <f>IF(SUM('1Q'!B23+'2Q'!B23+'3Q'!B23+'4Q'!B23)&gt;0,SUM('1Q'!B23+'2Q'!B23+'3Q'!B23+'4Q'!B23),0)</f>
        <v>79</v>
      </c>
      <c r="C23" s="35">
        <f>IF(SUM('1Q'!C23+'2Q'!C23+'3Q'!C23+'4Q'!C23)&gt;0,SUM('1Q'!C23+'2Q'!C23+'3Q'!C23+'4Q'!C23),0)</f>
        <v>176</v>
      </c>
      <c r="D23" s="35">
        <f>IF(SUM('1Q'!D23+'2Q'!D23+'3Q'!D23+'4Q'!D23)&gt;0,SUM('1Q'!D23+'2Q'!D23+'3Q'!D23+'4Q'!D23),0)</f>
        <v>1</v>
      </c>
      <c r="E23" s="35">
        <f>IF(SUM('1Q'!E23+'2Q'!E23+'3Q'!E23+'4Q'!E23)&gt;0,SUM('1Q'!E23+'2Q'!E23+'3Q'!E23+'4Q'!E23),0)</f>
        <v>0</v>
      </c>
      <c r="F23" s="12">
        <f t="shared" si="0"/>
        <v>256</v>
      </c>
      <c r="G23" s="4"/>
      <c r="H23" s="13">
        <v>12.25</v>
      </c>
      <c r="J23" s="4"/>
      <c r="K23" s="13">
        <v>12.25</v>
      </c>
      <c r="L23" s="14">
        <f t="shared" si="1"/>
        <v>0</v>
      </c>
      <c r="M23" s="14">
        <f t="shared" si="2"/>
        <v>0</v>
      </c>
      <c r="N23" s="14">
        <f t="shared" si="3"/>
        <v>0</v>
      </c>
      <c r="O23" s="14">
        <f t="shared" si="4"/>
        <v>0</v>
      </c>
      <c r="P23" s="15">
        <f t="shared" si="5"/>
        <v>0</v>
      </c>
      <c r="Q23" s="3"/>
      <c r="R23" s="3"/>
    </row>
    <row r="24" spans="1:18">
      <c r="A24" s="10">
        <v>12.75</v>
      </c>
      <c r="B24" s="35">
        <f>IF(SUM('1Q'!B24+'2Q'!B24+'3Q'!B24+'4Q'!B24)&gt;0,SUM('1Q'!B24+'2Q'!B24+'3Q'!B24+'4Q'!B24),0)</f>
        <v>39</v>
      </c>
      <c r="C24" s="35">
        <f>IF(SUM('1Q'!C24+'2Q'!C24+'3Q'!C24+'4Q'!C24)&gt;0,SUM('1Q'!C24+'2Q'!C24+'3Q'!C24+'4Q'!C24),0)</f>
        <v>112</v>
      </c>
      <c r="D24" s="35">
        <f>IF(SUM('1Q'!D24+'2Q'!D24+'3Q'!D24+'4Q'!D24)&gt;0,SUM('1Q'!D24+'2Q'!D24+'3Q'!D24+'4Q'!D24),0)</f>
        <v>1</v>
      </c>
      <c r="E24" s="35">
        <f>IF(SUM('1Q'!E24+'2Q'!E24+'3Q'!E24+'4Q'!E24)&gt;0,SUM('1Q'!E24+'2Q'!E24+'3Q'!E24+'4Q'!E24),0)</f>
        <v>0</v>
      </c>
      <c r="F24" s="12">
        <f t="shared" si="0"/>
        <v>152</v>
      </c>
      <c r="G24" s="4"/>
      <c r="H24" s="13">
        <v>12.75</v>
      </c>
      <c r="J24" s="4"/>
      <c r="K24" s="13">
        <v>12.75</v>
      </c>
      <c r="L24" s="14">
        <f t="shared" si="1"/>
        <v>0</v>
      </c>
      <c r="M24" s="14">
        <f t="shared" si="2"/>
        <v>0</v>
      </c>
      <c r="N24" s="14">
        <f t="shared" si="3"/>
        <v>0</v>
      </c>
      <c r="O24" s="14">
        <f t="shared" si="4"/>
        <v>0</v>
      </c>
      <c r="P24" s="15">
        <f t="shared" si="5"/>
        <v>0</v>
      </c>
      <c r="Q24" s="3"/>
      <c r="R24" s="3"/>
    </row>
    <row r="25" spans="1:18">
      <c r="A25" s="13">
        <v>13.25</v>
      </c>
      <c r="B25" s="35">
        <f>IF(SUM('1Q'!B25+'2Q'!B25+'3Q'!B25+'4Q'!B25)&gt;0,SUM('1Q'!B25+'2Q'!B25+'3Q'!B25+'4Q'!B25),0)</f>
        <v>21</v>
      </c>
      <c r="C25" s="35">
        <f>IF(SUM('1Q'!C25+'2Q'!C25+'3Q'!C25+'4Q'!C25)&gt;0,SUM('1Q'!C25+'2Q'!C25+'3Q'!C25+'4Q'!C25),0)</f>
        <v>101</v>
      </c>
      <c r="D25" s="35">
        <f>IF(SUM('1Q'!D25+'2Q'!D25+'3Q'!D25+'4Q'!D25)&gt;0,SUM('1Q'!D25+'2Q'!D25+'3Q'!D25+'4Q'!D25),0)</f>
        <v>2</v>
      </c>
      <c r="E25" s="35">
        <f>IF(SUM('1Q'!E25+'2Q'!E25+'3Q'!E25+'4Q'!E25)&gt;0,SUM('1Q'!E25+'2Q'!E25+'3Q'!E25+'4Q'!E25),0)</f>
        <v>0</v>
      </c>
      <c r="F25" s="12">
        <f t="shared" si="0"/>
        <v>124</v>
      </c>
      <c r="G25" s="4"/>
      <c r="H25" s="13">
        <v>13.25</v>
      </c>
      <c r="J25" s="4"/>
      <c r="K25" s="13">
        <v>13.25</v>
      </c>
      <c r="L25" s="14">
        <f t="shared" si="1"/>
        <v>0</v>
      </c>
      <c r="M25" s="14">
        <f t="shared" si="2"/>
        <v>0</v>
      </c>
      <c r="N25" s="14">
        <f t="shared" si="3"/>
        <v>0</v>
      </c>
      <c r="O25" s="14">
        <f t="shared" si="4"/>
        <v>0</v>
      </c>
      <c r="P25" s="15">
        <f t="shared" si="5"/>
        <v>0</v>
      </c>
      <c r="Q25" s="3"/>
      <c r="R25" s="3"/>
    </row>
    <row r="26" spans="1:18">
      <c r="A26" s="10">
        <v>13.75</v>
      </c>
      <c r="B26" s="35">
        <f>IF(SUM('1Q'!B26+'2Q'!B26+'3Q'!B26+'4Q'!B26)&gt;0,SUM('1Q'!B26+'2Q'!B26+'3Q'!B26+'4Q'!B26),0)</f>
        <v>11</v>
      </c>
      <c r="C26" s="35">
        <f>IF(SUM('1Q'!C26+'2Q'!C26+'3Q'!C26+'4Q'!C26)&gt;0,SUM('1Q'!C26+'2Q'!C26+'3Q'!C26+'4Q'!C26),0)</f>
        <v>74</v>
      </c>
      <c r="D26" s="35">
        <f>IF(SUM('1Q'!D26+'2Q'!D26+'3Q'!D26+'4Q'!D26)&gt;0,SUM('1Q'!D26+'2Q'!D26+'3Q'!D26+'4Q'!D26),0)</f>
        <v>1</v>
      </c>
      <c r="E26" s="35">
        <f>IF(SUM('1Q'!E26+'2Q'!E26+'3Q'!E26+'4Q'!E26)&gt;0,SUM('1Q'!E26+'2Q'!E26+'3Q'!E26+'4Q'!E26),0)</f>
        <v>0</v>
      </c>
      <c r="F26" s="12">
        <f t="shared" si="0"/>
        <v>86</v>
      </c>
      <c r="G26" s="4"/>
      <c r="H26" s="13">
        <v>13.75</v>
      </c>
      <c r="J26" s="4"/>
      <c r="K26" s="13">
        <v>13.75</v>
      </c>
      <c r="L26" s="14">
        <f t="shared" si="1"/>
        <v>0</v>
      </c>
      <c r="M26" s="14">
        <f t="shared" si="2"/>
        <v>0</v>
      </c>
      <c r="N26" s="14">
        <f t="shared" si="3"/>
        <v>0</v>
      </c>
      <c r="O26" s="14">
        <f t="shared" si="4"/>
        <v>0</v>
      </c>
      <c r="P26" s="15">
        <f t="shared" si="5"/>
        <v>0</v>
      </c>
      <c r="Q26" s="3"/>
      <c r="R26" s="3"/>
    </row>
    <row r="27" spans="1:18">
      <c r="A27" s="13">
        <v>14.25</v>
      </c>
      <c r="B27" s="35">
        <f>IF(SUM('1Q'!B27+'2Q'!B27+'3Q'!B27+'4Q'!B27)&gt;0,SUM('1Q'!B27+'2Q'!B27+'3Q'!B27+'4Q'!B27),0)</f>
        <v>5</v>
      </c>
      <c r="C27" s="35">
        <f>IF(SUM('1Q'!C27+'2Q'!C27+'3Q'!C27+'4Q'!C27)&gt;0,SUM('1Q'!C27+'2Q'!C27+'3Q'!C27+'4Q'!C27),0)</f>
        <v>49</v>
      </c>
      <c r="D27" s="35">
        <f>IF(SUM('1Q'!D27+'2Q'!D27+'3Q'!D27+'4Q'!D27)&gt;0,SUM('1Q'!D27+'2Q'!D27+'3Q'!D27+'4Q'!D27),0)</f>
        <v>2</v>
      </c>
      <c r="E27" s="35">
        <f>IF(SUM('1Q'!E27+'2Q'!E27+'3Q'!E27+'4Q'!E27)&gt;0,SUM('1Q'!E27+'2Q'!E27+'3Q'!E27+'4Q'!E27),0)</f>
        <v>0</v>
      </c>
      <c r="F27" s="12">
        <f t="shared" si="0"/>
        <v>56</v>
      </c>
      <c r="G27" s="4"/>
      <c r="H27" s="13">
        <v>14.25</v>
      </c>
      <c r="J27" s="4"/>
      <c r="K27" s="13">
        <v>14.25</v>
      </c>
      <c r="L27" s="14">
        <f t="shared" si="1"/>
        <v>0</v>
      </c>
      <c r="M27" s="14">
        <f t="shared" si="2"/>
        <v>0</v>
      </c>
      <c r="N27" s="14">
        <f t="shared" si="3"/>
        <v>0</v>
      </c>
      <c r="O27" s="14">
        <f t="shared" si="4"/>
        <v>0</v>
      </c>
      <c r="P27" s="15">
        <f t="shared" si="5"/>
        <v>0</v>
      </c>
      <c r="Q27" s="3"/>
      <c r="R27" s="3"/>
    </row>
    <row r="28" spans="1:18">
      <c r="A28" s="10">
        <v>14.75</v>
      </c>
      <c r="B28" s="35">
        <f>IF(SUM('1Q'!B28+'2Q'!B28+'3Q'!B28+'4Q'!B28)&gt;0,SUM('1Q'!B28+'2Q'!B28+'3Q'!B28+'4Q'!B28),0)</f>
        <v>0</v>
      </c>
      <c r="C28" s="35">
        <f>IF(SUM('1Q'!C28+'2Q'!C28+'3Q'!C28+'4Q'!C28)&gt;0,SUM('1Q'!C28+'2Q'!C28+'3Q'!C28+'4Q'!C28),0)</f>
        <v>37</v>
      </c>
      <c r="D28" s="35">
        <f>IF(SUM('1Q'!D28+'2Q'!D28+'3Q'!D28+'4Q'!D28)&gt;0,SUM('1Q'!D28+'2Q'!D28+'3Q'!D28+'4Q'!D28),0)</f>
        <v>8</v>
      </c>
      <c r="E28" s="35">
        <f>IF(SUM('1Q'!E28+'2Q'!E28+'3Q'!E28+'4Q'!E28)&gt;0,SUM('1Q'!E28+'2Q'!E28+'3Q'!E28+'4Q'!E28),0)</f>
        <v>0</v>
      </c>
      <c r="F28" s="12">
        <f t="shared" si="0"/>
        <v>45</v>
      </c>
      <c r="G28" s="1"/>
      <c r="H28" s="13">
        <v>14.75</v>
      </c>
      <c r="J28" s="4"/>
      <c r="K28" s="13">
        <v>14.75</v>
      </c>
      <c r="L28" s="14">
        <f t="shared" si="1"/>
        <v>0</v>
      </c>
      <c r="M28" s="14">
        <f t="shared" si="2"/>
        <v>0</v>
      </c>
      <c r="N28" s="14">
        <f t="shared" si="3"/>
        <v>0</v>
      </c>
      <c r="O28" s="14">
        <f t="shared" si="4"/>
        <v>0</v>
      </c>
      <c r="P28" s="15">
        <f t="shared" si="5"/>
        <v>0</v>
      </c>
      <c r="Q28" s="3"/>
      <c r="R28" s="3"/>
    </row>
    <row r="29" spans="1:18">
      <c r="A29" s="13">
        <v>15.25</v>
      </c>
      <c r="B29" s="35">
        <f>IF(SUM('1Q'!B29+'2Q'!B29+'3Q'!B29+'4Q'!B29)&gt;0,SUM('1Q'!B29+'2Q'!B29+'3Q'!B29+'4Q'!B29),0)</f>
        <v>1</v>
      </c>
      <c r="C29" s="35">
        <f>IF(SUM('1Q'!C29+'2Q'!C29+'3Q'!C29+'4Q'!C29)&gt;0,SUM('1Q'!C29+'2Q'!C29+'3Q'!C29+'4Q'!C29),0)</f>
        <v>43</v>
      </c>
      <c r="D29" s="35">
        <f>IF(SUM('1Q'!D29+'2Q'!D29+'3Q'!D29+'4Q'!D29)&gt;0,SUM('1Q'!D29+'2Q'!D29+'3Q'!D29+'4Q'!D29),0)</f>
        <v>13</v>
      </c>
      <c r="E29" s="35">
        <f>IF(SUM('1Q'!E29+'2Q'!E29+'3Q'!E29+'4Q'!E29)&gt;0,SUM('1Q'!E29+'2Q'!E29+'3Q'!E29+'4Q'!E29),0)</f>
        <v>0</v>
      </c>
      <c r="F29" s="12">
        <f t="shared" si="0"/>
        <v>57</v>
      </c>
      <c r="G29" s="1"/>
      <c r="H29" s="13">
        <v>15.25</v>
      </c>
      <c r="J29" s="4"/>
      <c r="K29" s="13">
        <v>15.25</v>
      </c>
      <c r="L29" s="14">
        <f t="shared" si="1"/>
        <v>0</v>
      </c>
      <c r="M29" s="14">
        <f t="shared" si="2"/>
        <v>0</v>
      </c>
      <c r="N29" s="14">
        <f t="shared" si="3"/>
        <v>0</v>
      </c>
      <c r="O29" s="14">
        <f t="shared" si="4"/>
        <v>0</v>
      </c>
      <c r="P29" s="15">
        <f t="shared" si="5"/>
        <v>0</v>
      </c>
      <c r="Q29" s="3"/>
      <c r="R29" s="3"/>
    </row>
    <row r="30" spans="1:18">
      <c r="A30" s="10">
        <v>15.75</v>
      </c>
      <c r="B30" s="35">
        <f>IF(SUM('1Q'!B30+'2Q'!B30+'3Q'!B30+'4Q'!B30)&gt;0,SUM('1Q'!B30+'2Q'!B30+'3Q'!B30+'4Q'!B30),0)</f>
        <v>1</v>
      </c>
      <c r="C30" s="35">
        <f>IF(SUM('1Q'!C30+'2Q'!C30+'3Q'!C30+'4Q'!C30)&gt;0,SUM('1Q'!C30+'2Q'!C30+'3Q'!C30+'4Q'!C30),0)</f>
        <v>34</v>
      </c>
      <c r="D30" s="35">
        <f>IF(SUM('1Q'!D30+'2Q'!D30+'3Q'!D30+'4Q'!D30)&gt;0,SUM('1Q'!D30+'2Q'!D30+'3Q'!D30+'4Q'!D30),0)</f>
        <v>19</v>
      </c>
      <c r="E30" s="35">
        <f>IF(SUM('1Q'!E30+'2Q'!E30+'3Q'!E30+'4Q'!E30)&gt;0,SUM('1Q'!E30+'2Q'!E30+'3Q'!E30+'4Q'!E30),0)</f>
        <v>0</v>
      </c>
      <c r="F30" s="12">
        <f t="shared" si="0"/>
        <v>54</v>
      </c>
      <c r="G30" s="1"/>
      <c r="H30" s="13">
        <v>15.75</v>
      </c>
      <c r="J30" s="4"/>
      <c r="K30" s="13">
        <v>15.75</v>
      </c>
      <c r="L30" s="14">
        <f t="shared" si="1"/>
        <v>0</v>
      </c>
      <c r="M30" s="14">
        <f t="shared" si="2"/>
        <v>0</v>
      </c>
      <c r="N30" s="14">
        <f t="shared" si="3"/>
        <v>0</v>
      </c>
      <c r="O30" s="14">
        <f t="shared" si="4"/>
        <v>0</v>
      </c>
      <c r="P30" s="15">
        <f t="shared" si="5"/>
        <v>0</v>
      </c>
      <c r="Q30" s="3"/>
      <c r="R30" s="3"/>
    </row>
    <row r="31" spans="1:18">
      <c r="A31" s="13">
        <v>16.25</v>
      </c>
      <c r="B31" s="35">
        <f>IF(SUM('1Q'!B31+'2Q'!B31+'3Q'!B31+'4Q'!B31)&gt;0,SUM('1Q'!B31+'2Q'!B31+'3Q'!B31+'4Q'!B31),0)</f>
        <v>1</v>
      </c>
      <c r="C31" s="35">
        <f>IF(SUM('1Q'!C31+'2Q'!C31+'3Q'!C31+'4Q'!C31)&gt;0,SUM('1Q'!C31+'2Q'!C31+'3Q'!C31+'4Q'!C31),0)</f>
        <v>31</v>
      </c>
      <c r="D31" s="35">
        <f>IF(SUM('1Q'!D31+'2Q'!D31+'3Q'!D31+'4Q'!D31)&gt;0,SUM('1Q'!D31+'2Q'!D31+'3Q'!D31+'4Q'!D31),0)</f>
        <v>17</v>
      </c>
      <c r="E31" s="35">
        <f>IF(SUM('1Q'!E31+'2Q'!E31+'3Q'!E31+'4Q'!E31)&gt;0,SUM('1Q'!E31+'2Q'!E31+'3Q'!E31+'4Q'!E31),0)</f>
        <v>0</v>
      </c>
      <c r="F31" s="12">
        <f t="shared" si="0"/>
        <v>49</v>
      </c>
      <c r="G31" s="1"/>
      <c r="H31" s="13">
        <v>16.25</v>
      </c>
      <c r="J31" s="4"/>
      <c r="K31" s="13">
        <v>16.25</v>
      </c>
      <c r="L31" s="14">
        <f t="shared" si="1"/>
        <v>0</v>
      </c>
      <c r="M31" s="14">
        <f t="shared" si="2"/>
        <v>0</v>
      </c>
      <c r="N31" s="14">
        <f t="shared" si="3"/>
        <v>0</v>
      </c>
      <c r="O31" s="14">
        <f t="shared" si="4"/>
        <v>0</v>
      </c>
      <c r="P31" s="15">
        <f t="shared" si="5"/>
        <v>0</v>
      </c>
      <c r="Q31" s="3"/>
      <c r="R31" s="3"/>
    </row>
    <row r="32" spans="1:18">
      <c r="A32" s="10">
        <v>16.75</v>
      </c>
      <c r="B32" s="35">
        <f>IF(SUM('1Q'!B32+'2Q'!B32+'3Q'!B32+'4Q'!B32)&gt;0,SUM('1Q'!B32+'2Q'!B32+'3Q'!B32+'4Q'!B32),0)</f>
        <v>0</v>
      </c>
      <c r="C32" s="35">
        <f>IF(SUM('1Q'!C32+'2Q'!C32+'3Q'!C32+'4Q'!C32)&gt;0,SUM('1Q'!C32+'2Q'!C32+'3Q'!C32+'4Q'!C32),0)</f>
        <v>25</v>
      </c>
      <c r="D32" s="35">
        <f>IF(SUM('1Q'!D32+'2Q'!D32+'3Q'!D32+'4Q'!D32)&gt;0,SUM('1Q'!D32+'2Q'!D32+'3Q'!D32+'4Q'!D32),0)</f>
        <v>22</v>
      </c>
      <c r="E32" s="35">
        <f>IF(SUM('1Q'!E32+'2Q'!E32+'3Q'!E32+'4Q'!E32)&gt;0,SUM('1Q'!E32+'2Q'!E32+'3Q'!E32+'4Q'!E32),0)</f>
        <v>0</v>
      </c>
      <c r="F32" s="12">
        <f t="shared" si="0"/>
        <v>47</v>
      </c>
      <c r="G32" s="1"/>
      <c r="H32" s="13">
        <v>16.75</v>
      </c>
      <c r="J32" s="17"/>
      <c r="K32" s="13">
        <v>16.75</v>
      </c>
      <c r="L32" s="14">
        <f t="shared" si="1"/>
        <v>0</v>
      </c>
      <c r="M32" s="14">
        <f t="shared" si="2"/>
        <v>0</v>
      </c>
      <c r="N32" s="14">
        <f t="shared" si="3"/>
        <v>0</v>
      </c>
      <c r="O32" s="14">
        <f t="shared" si="4"/>
        <v>0</v>
      </c>
      <c r="P32" s="15">
        <f t="shared" si="5"/>
        <v>0</v>
      </c>
      <c r="Q32" s="3"/>
      <c r="R32" s="3"/>
    </row>
    <row r="33" spans="1:18">
      <c r="A33" s="13">
        <v>17.25</v>
      </c>
      <c r="B33" s="35">
        <f>IF(SUM('1Q'!B33+'2Q'!B33+'3Q'!B33+'4Q'!B33)&gt;0,SUM('1Q'!B33+'2Q'!B33+'3Q'!B33+'4Q'!B33),0)</f>
        <v>0</v>
      </c>
      <c r="C33" s="35">
        <f>IF(SUM('1Q'!C33+'2Q'!C33+'3Q'!C33+'4Q'!C33)&gt;0,SUM('1Q'!C33+'2Q'!C33+'3Q'!C33+'4Q'!C33),0)</f>
        <v>15</v>
      </c>
      <c r="D33" s="35">
        <f>IF(SUM('1Q'!D33+'2Q'!D33+'3Q'!D33+'4Q'!D33)&gt;0,SUM('1Q'!D33+'2Q'!D33+'3Q'!D33+'4Q'!D33),0)</f>
        <v>5</v>
      </c>
      <c r="E33" s="35">
        <f>IF(SUM('1Q'!E33+'2Q'!E33+'3Q'!E33+'4Q'!E33)&gt;0,SUM('1Q'!E33+'2Q'!E33+'3Q'!E33+'4Q'!E33),0)</f>
        <v>0</v>
      </c>
      <c r="F33" s="12">
        <f t="shared" si="0"/>
        <v>20</v>
      </c>
      <c r="G33" s="1"/>
      <c r="H33" s="13">
        <v>17.25</v>
      </c>
      <c r="J33" s="17"/>
      <c r="K33" s="13">
        <v>17.25</v>
      </c>
      <c r="L33" s="14">
        <f t="shared" si="1"/>
        <v>0</v>
      </c>
      <c r="M33" s="14">
        <f t="shared" si="2"/>
        <v>0</v>
      </c>
      <c r="N33" s="14">
        <f t="shared" si="3"/>
        <v>0</v>
      </c>
      <c r="O33" s="14">
        <f t="shared" si="4"/>
        <v>0</v>
      </c>
      <c r="P33" s="15">
        <f t="shared" si="5"/>
        <v>0</v>
      </c>
      <c r="Q33" s="3"/>
      <c r="R33" s="3"/>
    </row>
    <row r="34" spans="1:18">
      <c r="A34" s="10">
        <v>17.75</v>
      </c>
      <c r="B34" s="35">
        <f>IF(SUM('1Q'!B34+'2Q'!B34+'3Q'!B34+'4Q'!B34)&gt;0,SUM('1Q'!B34+'2Q'!B34+'3Q'!B34+'4Q'!B34),0)</f>
        <v>0</v>
      </c>
      <c r="C34" s="35">
        <f>IF(SUM('1Q'!C34+'2Q'!C34+'3Q'!C34+'4Q'!C34)&gt;0,SUM('1Q'!C34+'2Q'!C34+'3Q'!C34+'4Q'!C34),0)</f>
        <v>2</v>
      </c>
      <c r="D34" s="35">
        <f>IF(SUM('1Q'!D34+'2Q'!D34+'3Q'!D34+'4Q'!D34)&gt;0,SUM('1Q'!D34+'2Q'!D34+'3Q'!D34+'4Q'!D34),0)</f>
        <v>0</v>
      </c>
      <c r="E34" s="35">
        <f>IF(SUM('1Q'!E34+'2Q'!E34+'3Q'!E34+'4Q'!E34)&gt;0,SUM('1Q'!E34+'2Q'!E34+'3Q'!E34+'4Q'!E34),0)</f>
        <v>0</v>
      </c>
      <c r="F34" s="12">
        <f t="shared" si="0"/>
        <v>2</v>
      </c>
      <c r="G34" s="1"/>
      <c r="H34" s="13">
        <v>17.75</v>
      </c>
      <c r="J34" s="17"/>
      <c r="K34" s="13">
        <v>17.75</v>
      </c>
      <c r="L34" s="14">
        <f t="shared" si="1"/>
        <v>0</v>
      </c>
      <c r="M34" s="14">
        <f t="shared" si="2"/>
        <v>0</v>
      </c>
      <c r="N34" s="14">
        <f t="shared" si="3"/>
        <v>0</v>
      </c>
      <c r="O34" s="14">
        <f t="shared" si="4"/>
        <v>0</v>
      </c>
      <c r="P34" s="15">
        <f t="shared" si="5"/>
        <v>0</v>
      </c>
      <c r="Q34" s="3"/>
      <c r="R34" s="3"/>
    </row>
    <row r="35" spans="1:18">
      <c r="A35" s="13">
        <v>18.25</v>
      </c>
      <c r="B35" s="35">
        <f>IF(SUM('1Q'!B35+'2Q'!B35+'3Q'!B35+'4Q'!B35)&gt;0,SUM('1Q'!B35+'2Q'!B35+'3Q'!B35+'4Q'!B35),0)</f>
        <v>0</v>
      </c>
      <c r="C35" s="35">
        <f>IF(SUM('1Q'!C35+'2Q'!C35+'3Q'!C35+'4Q'!C35)&gt;0,SUM('1Q'!C35+'2Q'!C35+'3Q'!C35+'4Q'!C35),0)</f>
        <v>0</v>
      </c>
      <c r="D35" s="35">
        <f>IF(SUM('1Q'!D35+'2Q'!D35+'3Q'!D35+'4Q'!D35)&gt;0,SUM('1Q'!D35+'2Q'!D35+'3Q'!D35+'4Q'!D35),0)</f>
        <v>0</v>
      </c>
      <c r="E35" s="35">
        <f>IF(SUM('1Q'!E35+'2Q'!E35+'3Q'!E35+'4Q'!E35)&gt;0,SUM('1Q'!E35+'2Q'!E35+'3Q'!E35+'4Q'!E35),0)</f>
        <v>0</v>
      </c>
      <c r="F35" s="12">
        <f t="shared" si="0"/>
        <v>0</v>
      </c>
      <c r="G35" s="1"/>
      <c r="H35" s="13">
        <v>18.25</v>
      </c>
      <c r="I35" s="4"/>
      <c r="J35" s="1"/>
      <c r="K35" s="13">
        <v>18.25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5">
        <f t="shared" si="5"/>
        <v>0</v>
      </c>
      <c r="Q35" s="3"/>
      <c r="R35" s="3"/>
    </row>
    <row r="36" spans="1:18">
      <c r="A36" s="10">
        <v>18.75</v>
      </c>
      <c r="B36" s="35">
        <f>IF(SUM('1Q'!B36+'2Q'!B36+'3Q'!B36+'4Q'!B36)&gt;0,SUM('1Q'!B36+'2Q'!B36+'3Q'!B36+'4Q'!B36),0)</f>
        <v>0</v>
      </c>
      <c r="C36" s="35">
        <f>IF(SUM('1Q'!C36+'2Q'!C36+'3Q'!C36+'4Q'!C36)&gt;0,SUM('1Q'!C36+'2Q'!C36+'3Q'!C36+'4Q'!C36),0)</f>
        <v>0</v>
      </c>
      <c r="D36" s="35">
        <f>IF(SUM('1Q'!D36+'2Q'!D36+'3Q'!D36+'4Q'!D36)&gt;0,SUM('1Q'!D36+'2Q'!D36+'3Q'!D36+'4Q'!D36),0)</f>
        <v>0</v>
      </c>
      <c r="E36" s="35">
        <f>IF(SUM('1Q'!E36+'2Q'!E36+'3Q'!E36+'4Q'!E36)&gt;0,SUM('1Q'!E36+'2Q'!E36+'3Q'!E36+'4Q'!E36),0)</f>
        <v>0</v>
      </c>
      <c r="F36" s="12">
        <f t="shared" si="0"/>
        <v>0</v>
      </c>
      <c r="G36" s="1"/>
      <c r="H36" s="13">
        <v>18.75</v>
      </c>
      <c r="I36" s="4"/>
      <c r="J36" s="1"/>
      <c r="K36" s="13">
        <v>18.75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5">
        <f t="shared" si="5"/>
        <v>0</v>
      </c>
      <c r="Q36" s="3"/>
      <c r="R36" s="3"/>
    </row>
    <row r="37" spans="1:18">
      <c r="A37" s="13">
        <v>19.25</v>
      </c>
      <c r="B37" s="35">
        <f>IF(SUM('1Q'!B37+'2Q'!B37+'3Q'!B37+'4Q'!B37)&gt;0,SUM('1Q'!B37+'2Q'!B37+'3Q'!B37+'4Q'!B37),0)</f>
        <v>0</v>
      </c>
      <c r="C37" s="35">
        <f>IF(SUM('1Q'!C37+'2Q'!C37+'3Q'!C37+'4Q'!C37)&gt;0,SUM('1Q'!C37+'2Q'!C37+'3Q'!C37+'4Q'!C37),0)</f>
        <v>0</v>
      </c>
      <c r="D37" s="35">
        <f>IF(SUM('1Q'!D37+'2Q'!D37+'3Q'!D37+'4Q'!D37)&gt;0,SUM('1Q'!D37+'2Q'!D37+'3Q'!D37+'4Q'!D37),0)</f>
        <v>0</v>
      </c>
      <c r="E37" s="35">
        <f>IF(SUM('1Q'!E37+'2Q'!E37+'3Q'!E37+'4Q'!E37)&gt;0,SUM('1Q'!E37+'2Q'!E37+'3Q'!E37+'4Q'!E37),0)</f>
        <v>0</v>
      </c>
      <c r="F37" s="12">
        <f t="shared" si="0"/>
        <v>0</v>
      </c>
      <c r="G37" s="1"/>
      <c r="H37" s="13">
        <v>19.25</v>
      </c>
      <c r="I37" s="1"/>
      <c r="J37" s="1"/>
      <c r="K37" s="13">
        <v>19.25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5">
        <f t="shared" si="5"/>
        <v>0</v>
      </c>
      <c r="Q37" s="3"/>
      <c r="R37" s="3"/>
    </row>
    <row r="38" spans="1:18">
      <c r="A38" s="18" t="s">
        <v>7</v>
      </c>
      <c r="B38" s="19">
        <f>SUM(B6:B37)</f>
        <v>1608</v>
      </c>
      <c r="C38" s="19">
        <f>SUM(C6:C37)</f>
        <v>1621</v>
      </c>
      <c r="D38" s="19">
        <f>SUM(D6:D37)</f>
        <v>94</v>
      </c>
      <c r="E38" s="19">
        <f>SUM(E6:E37)</f>
        <v>0</v>
      </c>
      <c r="F38" s="20">
        <f>SUM(F6:F37)</f>
        <v>3323</v>
      </c>
      <c r="G38" s="21"/>
      <c r="H38" s="18" t="s">
        <v>7</v>
      </c>
      <c r="I38" s="4">
        <f>SUM(I6:I37)</f>
        <v>0</v>
      </c>
      <c r="J38" s="1"/>
      <c r="K38" s="18" t="s">
        <v>7</v>
      </c>
      <c r="L38" s="19">
        <f>SUM(L6:L37)</f>
        <v>0</v>
      </c>
      <c r="M38" s="19">
        <f>SUM(M6:M37)</f>
        <v>0</v>
      </c>
      <c r="N38" s="19">
        <f>SUM(N6:N37)</f>
        <v>0</v>
      </c>
      <c r="O38" s="19">
        <f>SUM(O6:O37)</f>
        <v>0</v>
      </c>
      <c r="P38" s="22">
        <f>SUM(P6:P37)</f>
        <v>0</v>
      </c>
      <c r="Q38" s="23"/>
      <c r="R38" s="3"/>
    </row>
    <row r="39" spans="1:18">
      <c r="A39" s="16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6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4"/>
      <c r="B41" s="1"/>
      <c r="C41" s="1"/>
      <c r="D41" s="1"/>
      <c r="E41" s="1"/>
      <c r="F41" s="24"/>
      <c r="G41" s="1"/>
      <c r="H41" s="1"/>
      <c r="I41" s="1"/>
      <c r="J41" s="24"/>
      <c r="K41" s="1"/>
      <c r="L41" s="1"/>
      <c r="M41" s="1"/>
      <c r="N41" s="24"/>
      <c r="O41" s="1"/>
      <c r="P41" s="3"/>
      <c r="Q41" s="3"/>
      <c r="R41" s="3"/>
    </row>
    <row r="42" spans="1:18">
      <c r="A42" s="1"/>
      <c r="B42" s="45" t="s">
        <v>9</v>
      </c>
      <c r="C42" s="45"/>
      <c r="D42" s="45"/>
      <c r="E42" s="1"/>
      <c r="F42" s="1"/>
      <c r="G42" s="25"/>
      <c r="H42" s="1"/>
      <c r="I42" s="45" t="s">
        <v>10</v>
      </c>
      <c r="J42" s="45"/>
      <c r="K42" s="45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26" t="s">
        <v>11</v>
      </c>
      <c r="J44" s="26" t="s">
        <v>12</v>
      </c>
      <c r="L44" s="1"/>
      <c r="M44" s="1"/>
      <c r="N44" s="14"/>
      <c r="O44" s="1"/>
      <c r="P44" s="3"/>
      <c r="Q44" s="3"/>
      <c r="R44" s="3"/>
    </row>
    <row r="45" spans="1:18">
      <c r="A45" s="5" t="s">
        <v>3</v>
      </c>
      <c r="B45" s="1"/>
      <c r="C45" s="1"/>
      <c r="D45" s="1"/>
      <c r="E45" s="1"/>
      <c r="F45" s="1"/>
      <c r="G45" s="1"/>
      <c r="H45" s="5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5" t="s">
        <v>6</v>
      </c>
      <c r="B46" s="6">
        <v>0</v>
      </c>
      <c r="C46" s="7">
        <v>1</v>
      </c>
      <c r="D46" s="7">
        <v>2</v>
      </c>
      <c r="E46" s="7">
        <v>3</v>
      </c>
      <c r="F46" s="8" t="s">
        <v>7</v>
      </c>
      <c r="G46" s="1"/>
      <c r="H46" s="5" t="s">
        <v>6</v>
      </c>
      <c r="I46" s="6">
        <v>0</v>
      </c>
      <c r="J46" s="7">
        <v>1</v>
      </c>
      <c r="K46" s="7">
        <v>2</v>
      </c>
      <c r="L46" s="7">
        <v>3</v>
      </c>
      <c r="M46" s="27" t="s">
        <v>7</v>
      </c>
      <c r="N46" s="3"/>
      <c r="O46" s="3"/>
      <c r="P46" s="3"/>
    </row>
    <row r="47" spans="1:18">
      <c r="A47" s="13">
        <v>3.75</v>
      </c>
      <c r="B47" s="14">
        <f t="shared" ref="B47:B78" si="6">L6*($A47)</f>
        <v>0</v>
      </c>
      <c r="C47" s="14">
        <f t="shared" ref="C47:C78" si="7">M6*($A47)</f>
        <v>0</v>
      </c>
      <c r="D47" s="14">
        <f t="shared" ref="D47:D78" si="8">N6*($A47)</f>
        <v>0</v>
      </c>
      <c r="E47" s="14">
        <f t="shared" ref="E47:E78" si="9">O6*($A47)</f>
        <v>0</v>
      </c>
      <c r="F47" s="12">
        <f t="shared" ref="F47:F78" si="10">SUM(B47:E47)</f>
        <v>0</v>
      </c>
      <c r="G47" s="1"/>
      <c r="H47" s="13">
        <f t="shared" ref="H47:H78" si="11">$I$44*((A47)^$K$44)</f>
        <v>0</v>
      </c>
      <c r="I47" s="14">
        <f t="shared" ref="I47:I78" si="12">L6*$H47</f>
        <v>0</v>
      </c>
      <c r="J47" s="14">
        <f t="shared" ref="J47:J78" si="13">M6*$H47</f>
        <v>0</v>
      </c>
      <c r="K47" s="14">
        <f t="shared" ref="K47:K78" si="14">N6*$H47</f>
        <v>0</v>
      </c>
      <c r="L47" s="14">
        <f t="shared" ref="L47:L78" si="15">O6*$H47</f>
        <v>0</v>
      </c>
      <c r="M47" s="28">
        <f t="shared" ref="M47:M78" si="16">SUM(I47:L47)</f>
        <v>0</v>
      </c>
      <c r="N47" s="3"/>
      <c r="O47" s="3"/>
      <c r="P47" s="3"/>
    </row>
    <row r="48" spans="1:18">
      <c r="A48" s="13">
        <v>4.25</v>
      </c>
      <c r="B48" s="14">
        <f t="shared" si="6"/>
        <v>0</v>
      </c>
      <c r="C48" s="14">
        <f t="shared" si="7"/>
        <v>0</v>
      </c>
      <c r="D48" s="14">
        <f t="shared" si="8"/>
        <v>0</v>
      </c>
      <c r="E48" s="14">
        <f t="shared" si="9"/>
        <v>0</v>
      </c>
      <c r="F48" s="12">
        <f t="shared" si="10"/>
        <v>0</v>
      </c>
      <c r="G48" s="1"/>
      <c r="H48" s="13">
        <f t="shared" si="11"/>
        <v>0</v>
      </c>
      <c r="I48" s="14">
        <f t="shared" si="12"/>
        <v>0</v>
      </c>
      <c r="J48" s="14">
        <f t="shared" si="13"/>
        <v>0</v>
      </c>
      <c r="K48" s="14">
        <f t="shared" si="14"/>
        <v>0</v>
      </c>
      <c r="L48" s="14">
        <f t="shared" si="15"/>
        <v>0</v>
      </c>
      <c r="M48" s="28">
        <f t="shared" si="16"/>
        <v>0</v>
      </c>
      <c r="N48" s="3"/>
      <c r="O48" s="3"/>
      <c r="P48" s="3"/>
    </row>
    <row r="49" spans="1:16">
      <c r="A49" s="13">
        <v>4.75</v>
      </c>
      <c r="B49" s="14">
        <f t="shared" si="6"/>
        <v>0</v>
      </c>
      <c r="C49" s="14">
        <f t="shared" si="7"/>
        <v>0</v>
      </c>
      <c r="D49" s="14">
        <f t="shared" si="8"/>
        <v>0</v>
      </c>
      <c r="E49" s="14">
        <f t="shared" si="9"/>
        <v>0</v>
      </c>
      <c r="F49" s="12">
        <f t="shared" si="10"/>
        <v>0</v>
      </c>
      <c r="G49" s="1"/>
      <c r="H49" s="13">
        <f t="shared" si="11"/>
        <v>0</v>
      </c>
      <c r="I49" s="14">
        <f t="shared" si="12"/>
        <v>0</v>
      </c>
      <c r="J49" s="14">
        <f t="shared" si="13"/>
        <v>0</v>
      </c>
      <c r="K49" s="14">
        <f t="shared" si="14"/>
        <v>0</v>
      </c>
      <c r="L49" s="14">
        <f t="shared" si="15"/>
        <v>0</v>
      </c>
      <c r="M49" s="28">
        <f t="shared" si="16"/>
        <v>0</v>
      </c>
      <c r="N49" s="3"/>
      <c r="O49" s="3"/>
      <c r="P49" s="3"/>
    </row>
    <row r="50" spans="1:16">
      <c r="A50" s="13">
        <v>5.25</v>
      </c>
      <c r="B50" s="14">
        <f t="shared" si="6"/>
        <v>0</v>
      </c>
      <c r="C50" s="14">
        <f t="shared" si="7"/>
        <v>0</v>
      </c>
      <c r="D50" s="14">
        <f t="shared" si="8"/>
        <v>0</v>
      </c>
      <c r="E50" s="14">
        <f t="shared" si="9"/>
        <v>0</v>
      </c>
      <c r="F50" s="12">
        <f t="shared" si="10"/>
        <v>0</v>
      </c>
      <c r="G50" s="1"/>
      <c r="H50" s="13">
        <f t="shared" si="11"/>
        <v>0</v>
      </c>
      <c r="I50" s="14">
        <f t="shared" si="12"/>
        <v>0</v>
      </c>
      <c r="J50" s="14">
        <f t="shared" si="13"/>
        <v>0</v>
      </c>
      <c r="K50" s="14">
        <f t="shared" si="14"/>
        <v>0</v>
      </c>
      <c r="L50" s="14">
        <f t="shared" si="15"/>
        <v>0</v>
      </c>
      <c r="M50" s="28">
        <f t="shared" si="16"/>
        <v>0</v>
      </c>
      <c r="N50" s="3"/>
      <c r="O50" s="3"/>
      <c r="P50" s="3"/>
    </row>
    <row r="51" spans="1:16">
      <c r="A51" s="13">
        <v>5.75</v>
      </c>
      <c r="B51" s="14">
        <f t="shared" si="6"/>
        <v>0</v>
      </c>
      <c r="C51" s="14">
        <f t="shared" si="7"/>
        <v>0</v>
      </c>
      <c r="D51" s="14">
        <f t="shared" si="8"/>
        <v>0</v>
      </c>
      <c r="E51" s="14">
        <f t="shared" si="9"/>
        <v>0</v>
      </c>
      <c r="F51" s="12">
        <f t="shared" si="10"/>
        <v>0</v>
      </c>
      <c r="G51" s="1"/>
      <c r="H51" s="13">
        <f t="shared" si="11"/>
        <v>0</v>
      </c>
      <c r="I51" s="14">
        <f t="shared" si="12"/>
        <v>0</v>
      </c>
      <c r="J51" s="14">
        <f t="shared" si="13"/>
        <v>0</v>
      </c>
      <c r="K51" s="14">
        <f t="shared" si="14"/>
        <v>0</v>
      </c>
      <c r="L51" s="14">
        <f t="shared" si="15"/>
        <v>0</v>
      </c>
      <c r="M51" s="28">
        <f t="shared" si="16"/>
        <v>0</v>
      </c>
      <c r="N51" s="3"/>
      <c r="O51" s="3"/>
      <c r="P51" s="3"/>
    </row>
    <row r="52" spans="1:16">
      <c r="A52" s="13">
        <v>6.25</v>
      </c>
      <c r="B52" s="14">
        <f t="shared" si="6"/>
        <v>0</v>
      </c>
      <c r="C52" s="14">
        <f t="shared" si="7"/>
        <v>0</v>
      </c>
      <c r="D52" s="14">
        <f t="shared" si="8"/>
        <v>0</v>
      </c>
      <c r="E52" s="14">
        <f t="shared" si="9"/>
        <v>0</v>
      </c>
      <c r="F52" s="12">
        <f t="shared" si="10"/>
        <v>0</v>
      </c>
      <c r="G52" s="1"/>
      <c r="H52" s="13">
        <f t="shared" si="11"/>
        <v>0</v>
      </c>
      <c r="I52" s="14">
        <f t="shared" si="12"/>
        <v>0</v>
      </c>
      <c r="J52" s="14">
        <f t="shared" si="13"/>
        <v>0</v>
      </c>
      <c r="K52" s="14">
        <f t="shared" si="14"/>
        <v>0</v>
      </c>
      <c r="L52" s="14">
        <f t="shared" si="15"/>
        <v>0</v>
      </c>
      <c r="M52" s="28">
        <f t="shared" si="16"/>
        <v>0</v>
      </c>
      <c r="N52" s="3"/>
      <c r="O52" s="3"/>
      <c r="P52" s="3"/>
    </row>
    <row r="53" spans="1:16">
      <c r="A53" s="13">
        <v>6.75</v>
      </c>
      <c r="B53" s="14">
        <f t="shared" si="6"/>
        <v>0</v>
      </c>
      <c r="C53" s="14">
        <f t="shared" si="7"/>
        <v>0</v>
      </c>
      <c r="D53" s="14">
        <f t="shared" si="8"/>
        <v>0</v>
      </c>
      <c r="E53" s="14">
        <f t="shared" si="9"/>
        <v>0</v>
      </c>
      <c r="F53" s="12">
        <f t="shared" si="10"/>
        <v>0</v>
      </c>
      <c r="G53" s="1"/>
      <c r="H53" s="13">
        <f t="shared" si="11"/>
        <v>0</v>
      </c>
      <c r="I53" s="14">
        <f t="shared" si="12"/>
        <v>0</v>
      </c>
      <c r="J53" s="14">
        <f t="shared" si="13"/>
        <v>0</v>
      </c>
      <c r="K53" s="14">
        <f t="shared" si="14"/>
        <v>0</v>
      </c>
      <c r="L53" s="14">
        <f t="shared" si="15"/>
        <v>0</v>
      </c>
      <c r="M53" s="28">
        <f t="shared" si="16"/>
        <v>0</v>
      </c>
      <c r="N53" s="3"/>
      <c r="O53" s="3"/>
      <c r="P53" s="3"/>
    </row>
    <row r="54" spans="1:16">
      <c r="A54" s="13">
        <v>7.25</v>
      </c>
      <c r="B54" s="14">
        <f t="shared" si="6"/>
        <v>0</v>
      </c>
      <c r="C54" s="14">
        <f t="shared" si="7"/>
        <v>0</v>
      </c>
      <c r="D54" s="14">
        <f t="shared" si="8"/>
        <v>0</v>
      </c>
      <c r="E54" s="14">
        <f t="shared" si="9"/>
        <v>0</v>
      </c>
      <c r="F54" s="12">
        <f t="shared" si="10"/>
        <v>0</v>
      </c>
      <c r="G54" s="1"/>
      <c r="H54" s="13">
        <f t="shared" si="11"/>
        <v>0</v>
      </c>
      <c r="I54" s="14">
        <f t="shared" si="12"/>
        <v>0</v>
      </c>
      <c r="J54" s="14">
        <f t="shared" si="13"/>
        <v>0</v>
      </c>
      <c r="K54" s="14">
        <f t="shared" si="14"/>
        <v>0</v>
      </c>
      <c r="L54" s="14">
        <f t="shared" si="15"/>
        <v>0</v>
      </c>
      <c r="M54" s="28">
        <f t="shared" si="16"/>
        <v>0</v>
      </c>
      <c r="N54" s="3"/>
      <c r="O54" s="3"/>
      <c r="P54" s="3"/>
    </row>
    <row r="55" spans="1:16">
      <c r="A55" s="13">
        <v>7.75</v>
      </c>
      <c r="B55" s="14">
        <f t="shared" si="6"/>
        <v>0</v>
      </c>
      <c r="C55" s="14">
        <f t="shared" si="7"/>
        <v>0</v>
      </c>
      <c r="D55" s="14">
        <f t="shared" si="8"/>
        <v>0</v>
      </c>
      <c r="E55" s="14">
        <f t="shared" si="9"/>
        <v>0</v>
      </c>
      <c r="F55" s="12">
        <f t="shared" si="10"/>
        <v>0</v>
      </c>
      <c r="G55" s="1"/>
      <c r="H55" s="13">
        <f t="shared" si="11"/>
        <v>0</v>
      </c>
      <c r="I55" s="14">
        <f t="shared" si="12"/>
        <v>0</v>
      </c>
      <c r="J55" s="14">
        <f t="shared" si="13"/>
        <v>0</v>
      </c>
      <c r="K55" s="14">
        <f t="shared" si="14"/>
        <v>0</v>
      </c>
      <c r="L55" s="14">
        <f t="shared" si="15"/>
        <v>0</v>
      </c>
      <c r="M55" s="28">
        <f t="shared" si="16"/>
        <v>0</v>
      </c>
      <c r="N55" s="3"/>
      <c r="O55" s="3"/>
      <c r="P55" s="3"/>
    </row>
    <row r="56" spans="1:16">
      <c r="A56" s="13">
        <v>8.25</v>
      </c>
      <c r="B56" s="14">
        <f t="shared" si="6"/>
        <v>0</v>
      </c>
      <c r="C56" s="14">
        <f t="shared" si="7"/>
        <v>0</v>
      </c>
      <c r="D56" s="14">
        <f t="shared" si="8"/>
        <v>0</v>
      </c>
      <c r="E56" s="14">
        <f t="shared" si="9"/>
        <v>0</v>
      </c>
      <c r="F56" s="12">
        <f t="shared" si="10"/>
        <v>0</v>
      </c>
      <c r="G56" s="1"/>
      <c r="H56" s="13">
        <f t="shared" si="11"/>
        <v>0</v>
      </c>
      <c r="I56" s="14">
        <f t="shared" si="12"/>
        <v>0</v>
      </c>
      <c r="J56" s="14">
        <f t="shared" si="13"/>
        <v>0</v>
      </c>
      <c r="K56" s="14">
        <f t="shared" si="14"/>
        <v>0</v>
      </c>
      <c r="L56" s="14">
        <f t="shared" si="15"/>
        <v>0</v>
      </c>
      <c r="M56" s="28">
        <f t="shared" si="16"/>
        <v>0</v>
      </c>
      <c r="N56" s="3"/>
      <c r="O56" s="3"/>
      <c r="P56" s="3"/>
    </row>
    <row r="57" spans="1:16">
      <c r="A57" s="13">
        <v>8.75</v>
      </c>
      <c r="B57" s="14">
        <f t="shared" si="6"/>
        <v>0</v>
      </c>
      <c r="C57" s="14">
        <f t="shared" si="7"/>
        <v>0</v>
      </c>
      <c r="D57" s="14">
        <f t="shared" si="8"/>
        <v>0</v>
      </c>
      <c r="E57" s="14">
        <f t="shared" si="9"/>
        <v>0</v>
      </c>
      <c r="F57" s="12">
        <f t="shared" si="10"/>
        <v>0</v>
      </c>
      <c r="G57" s="1"/>
      <c r="H57" s="13">
        <f t="shared" si="11"/>
        <v>0</v>
      </c>
      <c r="I57" s="14">
        <f t="shared" si="12"/>
        <v>0</v>
      </c>
      <c r="J57" s="14">
        <f t="shared" si="13"/>
        <v>0</v>
      </c>
      <c r="K57" s="14">
        <f t="shared" si="14"/>
        <v>0</v>
      </c>
      <c r="L57" s="14">
        <f t="shared" si="15"/>
        <v>0</v>
      </c>
      <c r="M57" s="28">
        <f t="shared" si="16"/>
        <v>0</v>
      </c>
      <c r="N57" s="3"/>
      <c r="O57" s="3"/>
      <c r="P57" s="3"/>
    </row>
    <row r="58" spans="1:16">
      <c r="A58" s="13">
        <v>9.25</v>
      </c>
      <c r="B58" s="14">
        <f t="shared" si="6"/>
        <v>0</v>
      </c>
      <c r="C58" s="14">
        <f t="shared" si="7"/>
        <v>0</v>
      </c>
      <c r="D58" s="14">
        <f t="shared" si="8"/>
        <v>0</v>
      </c>
      <c r="E58" s="14">
        <f t="shared" si="9"/>
        <v>0</v>
      </c>
      <c r="F58" s="12">
        <f t="shared" si="10"/>
        <v>0</v>
      </c>
      <c r="G58" s="1"/>
      <c r="H58" s="13">
        <f t="shared" si="11"/>
        <v>0</v>
      </c>
      <c r="I58" s="14">
        <f t="shared" si="12"/>
        <v>0</v>
      </c>
      <c r="J58" s="14">
        <f t="shared" si="13"/>
        <v>0</v>
      </c>
      <c r="K58" s="14">
        <f t="shared" si="14"/>
        <v>0</v>
      </c>
      <c r="L58" s="14">
        <f t="shared" si="15"/>
        <v>0</v>
      </c>
      <c r="M58" s="28">
        <f t="shared" si="16"/>
        <v>0</v>
      </c>
      <c r="N58" s="3"/>
      <c r="O58" s="3"/>
      <c r="P58" s="3"/>
    </row>
    <row r="59" spans="1:16">
      <c r="A59" s="13">
        <v>9.75</v>
      </c>
      <c r="B59" s="14">
        <f t="shared" si="6"/>
        <v>0</v>
      </c>
      <c r="C59" s="14">
        <f t="shared" si="7"/>
        <v>0</v>
      </c>
      <c r="D59" s="14">
        <f t="shared" si="8"/>
        <v>0</v>
      </c>
      <c r="E59" s="14">
        <f t="shared" si="9"/>
        <v>0</v>
      </c>
      <c r="F59" s="12">
        <f t="shared" si="10"/>
        <v>0</v>
      </c>
      <c r="G59" s="1"/>
      <c r="H59" s="13">
        <f t="shared" si="11"/>
        <v>0</v>
      </c>
      <c r="I59" s="14">
        <f t="shared" si="12"/>
        <v>0</v>
      </c>
      <c r="J59" s="14">
        <f t="shared" si="13"/>
        <v>0</v>
      </c>
      <c r="K59" s="14">
        <f t="shared" si="14"/>
        <v>0</v>
      </c>
      <c r="L59" s="14">
        <f t="shared" si="15"/>
        <v>0</v>
      </c>
      <c r="M59" s="28">
        <f t="shared" si="16"/>
        <v>0</v>
      </c>
      <c r="N59" s="3"/>
      <c r="O59" s="3"/>
      <c r="P59" s="3"/>
    </row>
    <row r="60" spans="1:16">
      <c r="A60" s="13">
        <v>10.25</v>
      </c>
      <c r="B60" s="14">
        <f t="shared" si="6"/>
        <v>0</v>
      </c>
      <c r="C60" s="14">
        <f t="shared" si="7"/>
        <v>0</v>
      </c>
      <c r="D60" s="14">
        <f t="shared" si="8"/>
        <v>0</v>
      </c>
      <c r="E60" s="14">
        <f t="shared" si="9"/>
        <v>0</v>
      </c>
      <c r="F60" s="12">
        <f t="shared" si="10"/>
        <v>0</v>
      </c>
      <c r="G60" s="1"/>
      <c r="H60" s="13">
        <f t="shared" si="11"/>
        <v>0</v>
      </c>
      <c r="I60" s="14">
        <f t="shared" si="12"/>
        <v>0</v>
      </c>
      <c r="J60" s="14">
        <f t="shared" si="13"/>
        <v>0</v>
      </c>
      <c r="K60" s="14">
        <f t="shared" si="14"/>
        <v>0</v>
      </c>
      <c r="L60" s="14">
        <f t="shared" si="15"/>
        <v>0</v>
      </c>
      <c r="M60" s="28">
        <f t="shared" si="16"/>
        <v>0</v>
      </c>
      <c r="N60" s="3"/>
      <c r="O60" s="3"/>
      <c r="P60" s="3"/>
    </row>
    <row r="61" spans="1:16">
      <c r="A61" s="13">
        <v>10.75</v>
      </c>
      <c r="B61" s="14">
        <f t="shared" si="6"/>
        <v>0</v>
      </c>
      <c r="C61" s="14">
        <f t="shared" si="7"/>
        <v>0</v>
      </c>
      <c r="D61" s="14">
        <f t="shared" si="8"/>
        <v>0</v>
      </c>
      <c r="E61" s="14">
        <f t="shared" si="9"/>
        <v>0</v>
      </c>
      <c r="F61" s="12">
        <f t="shared" si="10"/>
        <v>0</v>
      </c>
      <c r="G61" s="1"/>
      <c r="H61" s="13">
        <f t="shared" si="11"/>
        <v>0</v>
      </c>
      <c r="I61" s="14">
        <f t="shared" si="12"/>
        <v>0</v>
      </c>
      <c r="J61" s="14">
        <f t="shared" si="13"/>
        <v>0</v>
      </c>
      <c r="K61" s="14">
        <f t="shared" si="14"/>
        <v>0</v>
      </c>
      <c r="L61" s="14">
        <f t="shared" si="15"/>
        <v>0</v>
      </c>
      <c r="M61" s="28">
        <f t="shared" si="16"/>
        <v>0</v>
      </c>
      <c r="N61" s="3"/>
      <c r="O61" s="3"/>
      <c r="P61" s="3"/>
    </row>
    <row r="62" spans="1:16">
      <c r="A62" s="13">
        <v>11.25</v>
      </c>
      <c r="B62" s="14">
        <f t="shared" si="6"/>
        <v>0</v>
      </c>
      <c r="C62" s="14">
        <f t="shared" si="7"/>
        <v>0</v>
      </c>
      <c r="D62" s="14">
        <f t="shared" si="8"/>
        <v>0</v>
      </c>
      <c r="E62" s="14">
        <f t="shared" si="9"/>
        <v>0</v>
      </c>
      <c r="F62" s="12">
        <f t="shared" si="10"/>
        <v>0</v>
      </c>
      <c r="G62" s="1"/>
      <c r="H62" s="13">
        <f t="shared" si="11"/>
        <v>0</v>
      </c>
      <c r="I62" s="14">
        <f t="shared" si="12"/>
        <v>0</v>
      </c>
      <c r="J62" s="14">
        <f t="shared" si="13"/>
        <v>0</v>
      </c>
      <c r="K62" s="14">
        <f t="shared" si="14"/>
        <v>0</v>
      </c>
      <c r="L62" s="14">
        <f t="shared" si="15"/>
        <v>0</v>
      </c>
      <c r="M62" s="28">
        <f t="shared" si="16"/>
        <v>0</v>
      </c>
      <c r="N62" s="3"/>
      <c r="O62" s="3"/>
      <c r="P62" s="3"/>
    </row>
    <row r="63" spans="1:16">
      <c r="A63" s="13">
        <v>11.75</v>
      </c>
      <c r="B63" s="14">
        <f t="shared" si="6"/>
        <v>0</v>
      </c>
      <c r="C63" s="14">
        <f t="shared" si="7"/>
        <v>0</v>
      </c>
      <c r="D63" s="14">
        <f t="shared" si="8"/>
        <v>0</v>
      </c>
      <c r="E63" s="14">
        <f t="shared" si="9"/>
        <v>0</v>
      </c>
      <c r="F63" s="12">
        <f t="shared" si="10"/>
        <v>0</v>
      </c>
      <c r="G63" s="1"/>
      <c r="H63" s="13">
        <f t="shared" si="11"/>
        <v>0</v>
      </c>
      <c r="I63" s="14">
        <f t="shared" si="12"/>
        <v>0</v>
      </c>
      <c r="J63" s="14">
        <f t="shared" si="13"/>
        <v>0</v>
      </c>
      <c r="K63" s="14">
        <f t="shared" si="14"/>
        <v>0</v>
      </c>
      <c r="L63" s="14">
        <f t="shared" si="15"/>
        <v>0</v>
      </c>
      <c r="M63" s="28">
        <f t="shared" si="16"/>
        <v>0</v>
      </c>
      <c r="N63" s="3"/>
      <c r="O63" s="3"/>
      <c r="P63" s="3"/>
    </row>
    <row r="64" spans="1:16">
      <c r="A64" s="13">
        <v>12.25</v>
      </c>
      <c r="B64" s="14">
        <f t="shared" si="6"/>
        <v>0</v>
      </c>
      <c r="C64" s="14">
        <f t="shared" si="7"/>
        <v>0</v>
      </c>
      <c r="D64" s="14">
        <f t="shared" si="8"/>
        <v>0</v>
      </c>
      <c r="E64" s="14">
        <f t="shared" si="9"/>
        <v>0</v>
      </c>
      <c r="F64" s="12">
        <f t="shared" si="10"/>
        <v>0</v>
      </c>
      <c r="G64" s="1"/>
      <c r="H64" s="13">
        <f t="shared" si="11"/>
        <v>0</v>
      </c>
      <c r="I64" s="14">
        <f t="shared" si="12"/>
        <v>0</v>
      </c>
      <c r="J64" s="14">
        <f t="shared" si="13"/>
        <v>0</v>
      </c>
      <c r="K64" s="14">
        <f t="shared" si="14"/>
        <v>0</v>
      </c>
      <c r="L64" s="14">
        <f t="shared" si="15"/>
        <v>0</v>
      </c>
      <c r="M64" s="28">
        <f t="shared" si="16"/>
        <v>0</v>
      </c>
      <c r="N64" s="3"/>
      <c r="O64" s="3"/>
      <c r="P64" s="3"/>
    </row>
    <row r="65" spans="1:16">
      <c r="A65" s="13">
        <v>12.75</v>
      </c>
      <c r="B65" s="14">
        <f t="shared" si="6"/>
        <v>0</v>
      </c>
      <c r="C65" s="14">
        <f t="shared" si="7"/>
        <v>0</v>
      </c>
      <c r="D65" s="14">
        <f t="shared" si="8"/>
        <v>0</v>
      </c>
      <c r="E65" s="14">
        <f t="shared" si="9"/>
        <v>0</v>
      </c>
      <c r="F65" s="12">
        <f t="shared" si="10"/>
        <v>0</v>
      </c>
      <c r="G65" s="1"/>
      <c r="H65" s="13">
        <f t="shared" si="11"/>
        <v>0</v>
      </c>
      <c r="I65" s="14">
        <f t="shared" si="12"/>
        <v>0</v>
      </c>
      <c r="J65" s="14">
        <f t="shared" si="13"/>
        <v>0</v>
      </c>
      <c r="K65" s="14">
        <f t="shared" si="14"/>
        <v>0</v>
      </c>
      <c r="L65" s="14">
        <f t="shared" si="15"/>
        <v>0</v>
      </c>
      <c r="M65" s="28">
        <f t="shared" si="16"/>
        <v>0</v>
      </c>
      <c r="N65" s="3"/>
      <c r="O65" s="3"/>
      <c r="P65" s="3"/>
    </row>
    <row r="66" spans="1:16">
      <c r="A66" s="13">
        <v>13.25</v>
      </c>
      <c r="B66" s="14">
        <f t="shared" si="6"/>
        <v>0</v>
      </c>
      <c r="C66" s="14">
        <f t="shared" si="7"/>
        <v>0</v>
      </c>
      <c r="D66" s="14">
        <f t="shared" si="8"/>
        <v>0</v>
      </c>
      <c r="E66" s="14">
        <f t="shared" si="9"/>
        <v>0</v>
      </c>
      <c r="F66" s="12">
        <f t="shared" si="10"/>
        <v>0</v>
      </c>
      <c r="G66" s="1"/>
      <c r="H66" s="13">
        <f t="shared" si="11"/>
        <v>0</v>
      </c>
      <c r="I66" s="14">
        <f t="shared" si="12"/>
        <v>0</v>
      </c>
      <c r="J66" s="14">
        <f t="shared" si="13"/>
        <v>0</v>
      </c>
      <c r="K66" s="14">
        <f t="shared" si="14"/>
        <v>0</v>
      </c>
      <c r="L66" s="14">
        <f t="shared" si="15"/>
        <v>0</v>
      </c>
      <c r="M66" s="28">
        <f t="shared" si="16"/>
        <v>0</v>
      </c>
      <c r="N66" s="3"/>
      <c r="O66" s="3"/>
      <c r="P66" s="3"/>
    </row>
    <row r="67" spans="1:16">
      <c r="A67" s="13">
        <v>13.75</v>
      </c>
      <c r="B67" s="14">
        <f t="shared" si="6"/>
        <v>0</v>
      </c>
      <c r="C67" s="14">
        <f t="shared" si="7"/>
        <v>0</v>
      </c>
      <c r="D67" s="14">
        <f t="shared" si="8"/>
        <v>0</v>
      </c>
      <c r="E67" s="14">
        <f t="shared" si="9"/>
        <v>0</v>
      </c>
      <c r="F67" s="12">
        <f t="shared" si="10"/>
        <v>0</v>
      </c>
      <c r="G67" s="1"/>
      <c r="H67" s="13">
        <f t="shared" si="11"/>
        <v>0</v>
      </c>
      <c r="I67" s="14">
        <f t="shared" si="12"/>
        <v>0</v>
      </c>
      <c r="J67" s="14">
        <f t="shared" si="13"/>
        <v>0</v>
      </c>
      <c r="K67" s="14">
        <f t="shared" si="14"/>
        <v>0</v>
      </c>
      <c r="L67" s="14">
        <f t="shared" si="15"/>
        <v>0</v>
      </c>
      <c r="M67" s="28">
        <f t="shared" si="16"/>
        <v>0</v>
      </c>
      <c r="N67" s="3"/>
      <c r="O67" s="3"/>
      <c r="P67" s="3"/>
    </row>
    <row r="68" spans="1:16">
      <c r="A68" s="13">
        <v>14.25</v>
      </c>
      <c r="B68" s="14">
        <f t="shared" si="6"/>
        <v>0</v>
      </c>
      <c r="C68" s="14">
        <f t="shared" si="7"/>
        <v>0</v>
      </c>
      <c r="D68" s="14">
        <f t="shared" si="8"/>
        <v>0</v>
      </c>
      <c r="E68" s="14">
        <f t="shared" si="9"/>
        <v>0</v>
      </c>
      <c r="F68" s="12">
        <f t="shared" si="10"/>
        <v>0</v>
      </c>
      <c r="G68" s="1"/>
      <c r="H68" s="13">
        <f t="shared" si="11"/>
        <v>0</v>
      </c>
      <c r="I68" s="14">
        <f t="shared" si="12"/>
        <v>0</v>
      </c>
      <c r="J68" s="14">
        <f t="shared" si="13"/>
        <v>0</v>
      </c>
      <c r="K68" s="14">
        <f t="shared" si="14"/>
        <v>0</v>
      </c>
      <c r="L68" s="14">
        <f t="shared" si="15"/>
        <v>0</v>
      </c>
      <c r="M68" s="28">
        <f t="shared" si="16"/>
        <v>0</v>
      </c>
      <c r="N68" s="3"/>
      <c r="O68" s="3"/>
      <c r="P68" s="3"/>
    </row>
    <row r="69" spans="1:16">
      <c r="A69" s="13">
        <v>14.75</v>
      </c>
      <c r="B69" s="14">
        <f t="shared" si="6"/>
        <v>0</v>
      </c>
      <c r="C69" s="14">
        <f t="shared" si="7"/>
        <v>0</v>
      </c>
      <c r="D69" s="14">
        <f t="shared" si="8"/>
        <v>0</v>
      </c>
      <c r="E69" s="14">
        <f t="shared" si="9"/>
        <v>0</v>
      </c>
      <c r="F69" s="12">
        <f t="shared" si="10"/>
        <v>0</v>
      </c>
      <c r="G69" s="1"/>
      <c r="H69" s="13">
        <f t="shared" si="11"/>
        <v>0</v>
      </c>
      <c r="I69" s="14">
        <f t="shared" si="12"/>
        <v>0</v>
      </c>
      <c r="J69" s="14">
        <f t="shared" si="13"/>
        <v>0</v>
      </c>
      <c r="K69" s="14">
        <f t="shared" si="14"/>
        <v>0</v>
      </c>
      <c r="L69" s="14">
        <f t="shared" si="15"/>
        <v>0</v>
      </c>
      <c r="M69" s="28">
        <f t="shared" si="16"/>
        <v>0</v>
      </c>
      <c r="N69" s="3"/>
      <c r="O69" s="3"/>
      <c r="P69" s="3"/>
    </row>
    <row r="70" spans="1:16">
      <c r="A70" s="13">
        <v>15.25</v>
      </c>
      <c r="B70" s="14">
        <f t="shared" si="6"/>
        <v>0</v>
      </c>
      <c r="C70" s="14">
        <f t="shared" si="7"/>
        <v>0</v>
      </c>
      <c r="D70" s="14">
        <f t="shared" si="8"/>
        <v>0</v>
      </c>
      <c r="E70" s="14">
        <f t="shared" si="9"/>
        <v>0</v>
      </c>
      <c r="F70" s="12">
        <f t="shared" si="10"/>
        <v>0</v>
      </c>
      <c r="G70" s="1"/>
      <c r="H70" s="13">
        <f t="shared" si="11"/>
        <v>0</v>
      </c>
      <c r="I70" s="14">
        <f t="shared" si="12"/>
        <v>0</v>
      </c>
      <c r="J70" s="14">
        <f t="shared" si="13"/>
        <v>0</v>
      </c>
      <c r="K70" s="14">
        <f t="shared" si="14"/>
        <v>0</v>
      </c>
      <c r="L70" s="14">
        <f t="shared" si="15"/>
        <v>0</v>
      </c>
      <c r="M70" s="28">
        <f t="shared" si="16"/>
        <v>0</v>
      </c>
      <c r="N70" s="3"/>
      <c r="O70" s="3"/>
      <c r="P70" s="3"/>
    </row>
    <row r="71" spans="1:16">
      <c r="A71" s="13">
        <v>15.75</v>
      </c>
      <c r="B71" s="14">
        <f t="shared" si="6"/>
        <v>0</v>
      </c>
      <c r="C71" s="14">
        <f t="shared" si="7"/>
        <v>0</v>
      </c>
      <c r="D71" s="14">
        <f t="shared" si="8"/>
        <v>0</v>
      </c>
      <c r="E71" s="14">
        <f t="shared" si="9"/>
        <v>0</v>
      </c>
      <c r="F71" s="12">
        <f t="shared" si="10"/>
        <v>0</v>
      </c>
      <c r="G71" s="1"/>
      <c r="H71" s="13">
        <f t="shared" si="11"/>
        <v>0</v>
      </c>
      <c r="I71" s="14">
        <f t="shared" si="12"/>
        <v>0</v>
      </c>
      <c r="J71" s="14">
        <f t="shared" si="13"/>
        <v>0</v>
      </c>
      <c r="K71" s="14">
        <f t="shared" si="14"/>
        <v>0</v>
      </c>
      <c r="L71" s="14">
        <f t="shared" si="15"/>
        <v>0</v>
      </c>
      <c r="M71" s="28">
        <f t="shared" si="16"/>
        <v>0</v>
      </c>
      <c r="N71" s="3"/>
      <c r="O71" s="3"/>
      <c r="P71" s="3"/>
    </row>
    <row r="72" spans="1:16">
      <c r="A72" s="13">
        <v>16.25</v>
      </c>
      <c r="B72" s="14">
        <f t="shared" si="6"/>
        <v>0</v>
      </c>
      <c r="C72" s="14">
        <f t="shared" si="7"/>
        <v>0</v>
      </c>
      <c r="D72" s="14">
        <f t="shared" si="8"/>
        <v>0</v>
      </c>
      <c r="E72" s="14">
        <f t="shared" si="9"/>
        <v>0</v>
      </c>
      <c r="F72" s="12">
        <f t="shared" si="10"/>
        <v>0</v>
      </c>
      <c r="G72" s="1"/>
      <c r="H72" s="13">
        <f t="shared" si="11"/>
        <v>0</v>
      </c>
      <c r="I72" s="14">
        <f t="shared" si="12"/>
        <v>0</v>
      </c>
      <c r="J72" s="14">
        <f t="shared" si="13"/>
        <v>0</v>
      </c>
      <c r="K72" s="14">
        <f t="shared" si="14"/>
        <v>0</v>
      </c>
      <c r="L72" s="14">
        <f t="shared" si="15"/>
        <v>0</v>
      </c>
      <c r="M72" s="28">
        <f t="shared" si="16"/>
        <v>0</v>
      </c>
      <c r="N72" s="3"/>
      <c r="O72" s="3"/>
      <c r="P72" s="3"/>
    </row>
    <row r="73" spans="1:16">
      <c r="A73" s="13">
        <v>16.75</v>
      </c>
      <c r="B73" s="14">
        <f t="shared" si="6"/>
        <v>0</v>
      </c>
      <c r="C73" s="14">
        <f t="shared" si="7"/>
        <v>0</v>
      </c>
      <c r="D73" s="14">
        <f t="shared" si="8"/>
        <v>0</v>
      </c>
      <c r="E73" s="14">
        <f t="shared" si="9"/>
        <v>0</v>
      </c>
      <c r="F73" s="12">
        <f t="shared" si="10"/>
        <v>0</v>
      </c>
      <c r="G73" s="1"/>
      <c r="H73" s="13">
        <f t="shared" si="11"/>
        <v>0</v>
      </c>
      <c r="I73" s="14">
        <f t="shared" si="12"/>
        <v>0</v>
      </c>
      <c r="J73" s="14">
        <f t="shared" si="13"/>
        <v>0</v>
      </c>
      <c r="K73" s="14">
        <f t="shared" si="14"/>
        <v>0</v>
      </c>
      <c r="L73" s="14">
        <f t="shared" si="15"/>
        <v>0</v>
      </c>
      <c r="M73" s="28">
        <f t="shared" si="16"/>
        <v>0</v>
      </c>
      <c r="N73" s="3"/>
      <c r="O73" s="3"/>
      <c r="P73" s="3"/>
    </row>
    <row r="74" spans="1:16">
      <c r="A74" s="13">
        <v>17.25</v>
      </c>
      <c r="B74" s="14">
        <f t="shared" si="6"/>
        <v>0</v>
      </c>
      <c r="C74" s="14">
        <f t="shared" si="7"/>
        <v>0</v>
      </c>
      <c r="D74" s="14">
        <f t="shared" si="8"/>
        <v>0</v>
      </c>
      <c r="E74" s="14">
        <f t="shared" si="9"/>
        <v>0</v>
      </c>
      <c r="F74" s="12">
        <f t="shared" si="10"/>
        <v>0</v>
      </c>
      <c r="G74" s="1"/>
      <c r="H74" s="13">
        <f t="shared" si="11"/>
        <v>0</v>
      </c>
      <c r="I74" s="14">
        <f t="shared" si="12"/>
        <v>0</v>
      </c>
      <c r="J74" s="14">
        <f t="shared" si="13"/>
        <v>0</v>
      </c>
      <c r="K74" s="14">
        <f t="shared" si="14"/>
        <v>0</v>
      </c>
      <c r="L74" s="14">
        <f t="shared" si="15"/>
        <v>0</v>
      </c>
      <c r="M74" s="28">
        <f t="shared" si="16"/>
        <v>0</v>
      </c>
      <c r="N74" s="3"/>
      <c r="O74" s="3"/>
      <c r="P74" s="3"/>
    </row>
    <row r="75" spans="1:16">
      <c r="A75" s="13">
        <v>17.75</v>
      </c>
      <c r="B75" s="14">
        <f t="shared" si="6"/>
        <v>0</v>
      </c>
      <c r="C75" s="14">
        <f t="shared" si="7"/>
        <v>0</v>
      </c>
      <c r="D75" s="14">
        <f t="shared" si="8"/>
        <v>0</v>
      </c>
      <c r="E75" s="14">
        <f t="shared" si="9"/>
        <v>0</v>
      </c>
      <c r="F75" s="12">
        <f t="shared" si="10"/>
        <v>0</v>
      </c>
      <c r="G75" s="1"/>
      <c r="H75" s="13">
        <f t="shared" si="11"/>
        <v>0</v>
      </c>
      <c r="I75" s="14">
        <f t="shared" si="12"/>
        <v>0</v>
      </c>
      <c r="J75" s="14">
        <f t="shared" si="13"/>
        <v>0</v>
      </c>
      <c r="K75" s="14">
        <f t="shared" si="14"/>
        <v>0</v>
      </c>
      <c r="L75" s="14">
        <f t="shared" si="15"/>
        <v>0</v>
      </c>
      <c r="M75" s="28">
        <f t="shared" si="16"/>
        <v>0</v>
      </c>
      <c r="N75" s="3"/>
      <c r="O75" s="3"/>
      <c r="P75" s="3"/>
    </row>
    <row r="76" spans="1:16">
      <c r="A76" s="13">
        <v>18.25</v>
      </c>
      <c r="B76" s="14">
        <f t="shared" si="6"/>
        <v>0</v>
      </c>
      <c r="C76" s="14">
        <f t="shared" si="7"/>
        <v>0</v>
      </c>
      <c r="D76" s="14">
        <f t="shared" si="8"/>
        <v>0</v>
      </c>
      <c r="E76" s="14">
        <f t="shared" si="9"/>
        <v>0</v>
      </c>
      <c r="F76" s="12">
        <f t="shared" si="10"/>
        <v>0</v>
      </c>
      <c r="G76" s="1"/>
      <c r="H76" s="13">
        <f t="shared" si="11"/>
        <v>0</v>
      </c>
      <c r="I76" s="14">
        <f t="shared" si="12"/>
        <v>0</v>
      </c>
      <c r="J76" s="14">
        <f t="shared" si="13"/>
        <v>0</v>
      </c>
      <c r="K76" s="14">
        <f t="shared" si="14"/>
        <v>0</v>
      </c>
      <c r="L76" s="14">
        <f t="shared" si="15"/>
        <v>0</v>
      </c>
      <c r="M76" s="28">
        <f t="shared" si="16"/>
        <v>0</v>
      </c>
      <c r="N76" s="3"/>
      <c r="O76" s="3"/>
      <c r="P76" s="3"/>
    </row>
    <row r="77" spans="1:16">
      <c r="A77" s="13">
        <v>18.75</v>
      </c>
      <c r="B77" s="14">
        <f t="shared" si="6"/>
        <v>0</v>
      </c>
      <c r="C77" s="14">
        <f t="shared" si="7"/>
        <v>0</v>
      </c>
      <c r="D77" s="14">
        <f t="shared" si="8"/>
        <v>0</v>
      </c>
      <c r="E77" s="14">
        <f t="shared" si="9"/>
        <v>0</v>
      </c>
      <c r="F77" s="12">
        <f t="shared" si="10"/>
        <v>0</v>
      </c>
      <c r="G77" s="1"/>
      <c r="H77" s="13">
        <f t="shared" si="11"/>
        <v>0</v>
      </c>
      <c r="I77" s="14">
        <f t="shared" si="12"/>
        <v>0</v>
      </c>
      <c r="J77" s="14">
        <f t="shared" si="13"/>
        <v>0</v>
      </c>
      <c r="K77" s="14">
        <f t="shared" si="14"/>
        <v>0</v>
      </c>
      <c r="L77" s="14">
        <f t="shared" si="15"/>
        <v>0</v>
      </c>
      <c r="M77" s="28">
        <f t="shared" si="16"/>
        <v>0</v>
      </c>
      <c r="N77" s="3"/>
      <c r="O77" s="3"/>
      <c r="P77" s="3"/>
    </row>
    <row r="78" spans="1:16">
      <c r="A78" s="13">
        <v>19.25</v>
      </c>
      <c r="B78" s="14">
        <f t="shared" si="6"/>
        <v>0</v>
      </c>
      <c r="C78" s="14">
        <f t="shared" si="7"/>
        <v>0</v>
      </c>
      <c r="D78" s="14">
        <f t="shared" si="8"/>
        <v>0</v>
      </c>
      <c r="E78" s="14">
        <f t="shared" si="9"/>
        <v>0</v>
      </c>
      <c r="F78" s="12">
        <f t="shared" si="10"/>
        <v>0</v>
      </c>
      <c r="G78" s="1"/>
      <c r="H78" s="13">
        <f t="shared" si="11"/>
        <v>0</v>
      </c>
      <c r="I78" s="14">
        <f t="shared" si="12"/>
        <v>0</v>
      </c>
      <c r="J78" s="14">
        <f t="shared" si="13"/>
        <v>0</v>
      </c>
      <c r="K78" s="14">
        <f t="shared" si="14"/>
        <v>0</v>
      </c>
      <c r="L78" s="14">
        <f t="shared" si="15"/>
        <v>0</v>
      </c>
      <c r="M78" s="28">
        <f t="shared" si="16"/>
        <v>0</v>
      </c>
      <c r="N78" s="3"/>
      <c r="O78" s="3"/>
      <c r="P78" s="3"/>
    </row>
    <row r="79" spans="1:16">
      <c r="A79" s="18" t="s">
        <v>7</v>
      </c>
      <c r="B79" s="19">
        <f>SUM(B47:B78)</f>
        <v>0</v>
      </c>
      <c r="C79" s="19">
        <f>SUM(C47:C78)</f>
        <v>0</v>
      </c>
      <c r="D79" s="19">
        <f>SUM(D47:D78)</f>
        <v>0</v>
      </c>
      <c r="E79" s="19">
        <f>SUM(E47:E78)</f>
        <v>0</v>
      </c>
      <c r="F79" s="19">
        <f>SUM(F47:F78)</f>
        <v>0</v>
      </c>
      <c r="G79" s="12"/>
      <c r="H79" s="18" t="s">
        <v>7</v>
      </c>
      <c r="I79" s="19">
        <f>SUM(I47:I78)</f>
        <v>0</v>
      </c>
      <c r="J79" s="19">
        <f>SUM(J47:J78)</f>
        <v>0</v>
      </c>
      <c r="K79" s="19">
        <f>SUM(K47:K78)</f>
        <v>0</v>
      </c>
      <c r="L79" s="19">
        <f>SUM(L47:L78)</f>
        <v>0</v>
      </c>
      <c r="M79" s="19">
        <f>SUM(M47:M78)</f>
        <v>0</v>
      </c>
      <c r="N79" s="3"/>
      <c r="O79" s="3"/>
      <c r="P79" s="3"/>
    </row>
    <row r="80" spans="1:16">
      <c r="A80" s="6" t="s">
        <v>13</v>
      </c>
      <c r="B80" s="20">
        <f>IF(L38&gt;0,B79/L38,0)</f>
        <v>0</v>
      </c>
      <c r="C80" s="20">
        <f>IF(M38&gt;0,C79/M38,0)</f>
        <v>0</v>
      </c>
      <c r="D80" s="20">
        <f>IF(N38&gt;0,D79/N38,0)</f>
        <v>0</v>
      </c>
      <c r="E80" s="20">
        <f>IF(O38&gt;0,E79/O38,0)</f>
        <v>0</v>
      </c>
      <c r="F80" s="20">
        <f>IF(P38&gt;0,F79/P38,0)</f>
        <v>0</v>
      </c>
      <c r="G80" s="12"/>
      <c r="H80" s="6" t="s">
        <v>13</v>
      </c>
      <c r="I80" s="20">
        <f>IF(L38&gt;0,I79/L38,0)</f>
        <v>0</v>
      </c>
      <c r="J80" s="20">
        <f>IF(M38&gt;0,J79/M38,0)</f>
        <v>0</v>
      </c>
      <c r="K80" s="20">
        <f>IF(N38&gt;0,K79/N38,0)</f>
        <v>0</v>
      </c>
      <c r="L80" s="20">
        <f>IF(O38&gt;0,L79/O38,0)</f>
        <v>0</v>
      </c>
      <c r="M80" s="20">
        <f>IF(P38&gt;0,M79/P38,0)</f>
        <v>0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.1" customHeight="1">
      <c r="A85" s="41" t="s">
        <v>33</v>
      </c>
      <c r="B85" s="41"/>
      <c r="C85" s="41"/>
      <c r="D85" s="41"/>
      <c r="E85" s="41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41"/>
      <c r="B86" s="41"/>
      <c r="C86" s="41"/>
      <c r="D86" s="41"/>
      <c r="E86" s="41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9"/>
      <c r="B87" s="2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2" t="s">
        <v>15</v>
      </c>
      <c r="B89" s="43" t="s">
        <v>16</v>
      </c>
      <c r="C89" s="43" t="s">
        <v>17</v>
      </c>
      <c r="D89" s="43" t="s">
        <v>18</v>
      </c>
      <c r="E89" s="43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2"/>
      <c r="B90" s="42"/>
      <c r="C90" s="42"/>
      <c r="D90" s="42"/>
      <c r="E90" s="43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5"/>
      <c r="C91" s="5"/>
      <c r="D91" s="5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30">
        <v>0</v>
      </c>
      <c r="B92" s="31">
        <f>L$38</f>
        <v>0</v>
      </c>
      <c r="C92" s="32">
        <f>$B$80</f>
        <v>0</v>
      </c>
      <c r="D92" s="32">
        <f>$I$80</f>
        <v>0</v>
      </c>
      <c r="E92" s="31">
        <f>B92*D92</f>
        <v>0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30">
        <v>1</v>
      </c>
      <c r="B93" s="31">
        <f>M$38</f>
        <v>0</v>
      </c>
      <c r="C93" s="32">
        <f>$C$80</f>
        <v>0</v>
      </c>
      <c r="D93" s="32">
        <f>$J$80</f>
        <v>0</v>
      </c>
      <c r="E93" s="31">
        <f>B93*D93</f>
        <v>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30">
        <v>2</v>
      </c>
      <c r="B94" s="31">
        <f>N$38</f>
        <v>0</v>
      </c>
      <c r="C94" s="32">
        <f>$D$80</f>
        <v>0</v>
      </c>
      <c r="D94" s="32">
        <f>$K$80</f>
        <v>0</v>
      </c>
      <c r="E94" s="31">
        <f>B94*D94</f>
        <v>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30">
        <v>3</v>
      </c>
      <c r="B95" s="31">
        <f>O$38</f>
        <v>0</v>
      </c>
      <c r="C95" s="32">
        <f>$E$80</f>
        <v>0</v>
      </c>
      <c r="D95" s="32">
        <f>$L$80</f>
        <v>0</v>
      </c>
      <c r="E95" s="31">
        <f>B95*D95</f>
        <v>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30" t="s">
        <v>7</v>
      </c>
      <c r="B96" s="31">
        <f>SUM(B92:B95)</f>
        <v>0</v>
      </c>
      <c r="C96" s="32">
        <f>$F$80</f>
        <v>0</v>
      </c>
      <c r="D96" s="32">
        <f>$M$80</f>
        <v>0</v>
      </c>
      <c r="E96" s="31">
        <f>SUM(E92:E95)</f>
        <v>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30" t="s">
        <v>2</v>
      </c>
      <c r="B97" s="33">
        <f>$I$2</f>
        <v>0</v>
      </c>
      <c r="C97" s="5"/>
      <c r="D97" s="5"/>
      <c r="E97" s="5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2.5">
      <c r="A98" s="34" t="s">
        <v>20</v>
      </c>
      <c r="B98" s="31" t="str">
        <f>IF(E96&gt;0,$I$2/E96,"")</f>
        <v/>
      </c>
      <c r="C98" s="5"/>
      <c r="D98" s="5"/>
      <c r="E98" s="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G7"/>
  <sheetViews>
    <sheetView tabSelected="1" zoomScaleNormal="100" zoomScaleSheetLayoutView="10" workbookViewId="0">
      <selection activeCell="C33" sqref="C33"/>
    </sheetView>
  </sheetViews>
  <sheetFormatPr baseColWidth="10" defaultColWidth="11.5703125" defaultRowHeight="12.75"/>
  <cols>
    <col min="2" max="2" width="11.5703125" style="11"/>
    <col min="3" max="5" width="17.28515625" style="36" customWidth="1"/>
    <col min="6" max="6" width="27" customWidth="1"/>
    <col min="7" max="7" width="55.28515625" customWidth="1"/>
  </cols>
  <sheetData>
    <row r="1" spans="1:7" ht="18">
      <c r="A1" s="48" t="s">
        <v>25</v>
      </c>
      <c r="B1" s="48"/>
      <c r="C1" s="48"/>
      <c r="D1" s="48"/>
      <c r="E1" s="48"/>
      <c r="F1" s="48"/>
    </row>
    <row r="3" spans="1:7" ht="25.5">
      <c r="A3" s="37" t="s">
        <v>26</v>
      </c>
      <c r="B3" s="38" t="s">
        <v>27</v>
      </c>
      <c r="C3" s="39" t="s">
        <v>28</v>
      </c>
      <c r="D3" s="39" t="s">
        <v>29</v>
      </c>
      <c r="E3" s="39" t="s">
        <v>30</v>
      </c>
      <c r="F3" s="37" t="s">
        <v>31</v>
      </c>
      <c r="G3" s="40" t="s">
        <v>32</v>
      </c>
    </row>
    <row r="4" spans="1:7">
      <c r="A4" s="36">
        <v>300</v>
      </c>
      <c r="B4" s="36" t="s">
        <v>34</v>
      </c>
      <c r="C4" s="36">
        <v>3.2912000000000002E-3</v>
      </c>
      <c r="D4">
        <v>3.2726214693220101</v>
      </c>
      <c r="E4">
        <v>0.96186156816731005</v>
      </c>
      <c r="F4" t="s">
        <v>35</v>
      </c>
      <c r="G4" t="s">
        <v>36</v>
      </c>
    </row>
    <row r="5" spans="1:7">
      <c r="A5" s="36">
        <v>500</v>
      </c>
      <c r="B5" s="36" t="s">
        <v>37</v>
      </c>
      <c r="C5" s="36">
        <v>3.1645000000000002E-3</v>
      </c>
      <c r="D5">
        <v>3.2788285480781401</v>
      </c>
      <c r="E5">
        <v>0.91983895359736001</v>
      </c>
      <c r="F5" t="s">
        <v>38</v>
      </c>
      <c r="G5" t="s">
        <v>36</v>
      </c>
    </row>
    <row r="6" spans="1:7">
      <c r="A6" s="36">
        <v>1374</v>
      </c>
      <c r="B6" s="36" t="s">
        <v>39</v>
      </c>
      <c r="C6" s="36">
        <v>2.9979E-3</v>
      </c>
      <c r="D6">
        <v>3.3068679976517599</v>
      </c>
      <c r="E6">
        <v>0.96428470339215</v>
      </c>
      <c r="F6" t="s">
        <v>40</v>
      </c>
      <c r="G6" t="s">
        <v>41</v>
      </c>
    </row>
    <row r="7" spans="1:7">
      <c r="A7" s="36">
        <v>1088</v>
      </c>
      <c r="B7" s="36" t="s">
        <v>42</v>
      </c>
      <c r="C7" s="36">
        <v>3.8695000000000001E-3</v>
      </c>
      <c r="D7">
        <v>3.16602022356264</v>
      </c>
      <c r="E7">
        <v>0.98659667988863997</v>
      </c>
      <c r="F7" t="s">
        <v>43</v>
      </c>
      <c r="G7" t="s">
        <v>44</v>
      </c>
    </row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Roman,Predeterminado"&amp;12&amp;A</oddHeader>
    <oddFooter>&amp;C&amp;"Times New Roman,Predeterminado"&amp;12Página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1Q</vt:lpstr>
      <vt:lpstr>2Q</vt:lpstr>
      <vt:lpstr>3Q</vt:lpstr>
      <vt:lpstr>4Q</vt:lpstr>
      <vt:lpstr>ANUAL</vt:lpstr>
      <vt:lpstr>RELACIONES TALLA-PESO</vt:lpstr>
      <vt:lpstr>'RELACIONES TALLA-PESO'!Área_de_impresión</vt:lpstr>
      <vt:lpstr>'RELACIONES TALLA-PESO'!Excel_BuiltIn_Print_Area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Fernando Ramos</cp:lastModifiedBy>
  <dcterms:created xsi:type="dcterms:W3CDTF">2017-03-15T17:28:24Z</dcterms:created>
  <dcterms:modified xsi:type="dcterms:W3CDTF">2017-03-15T17:40:03Z</dcterms:modified>
</cp:coreProperties>
</file>