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tu\"/>
    </mc:Choice>
  </mc:AlternateContent>
  <bookViews>
    <workbookView xWindow="0" yWindow="0" windowWidth="28800" windowHeight="12615"/>
  </bookViews>
  <sheets>
    <sheet name="Sheet1" sheetId="1" r:id="rId1"/>
  </sheets>
  <definedNames>
    <definedName name="solver_adj" localSheetId="0" hidden="1">Sheet1!$B$57:$B$90,Sheet1!$C$57:$G$57,Sheet1!$J$57:$J$89,Sheet1!$K$54:$O$54,Sheet1!$AX$54:$BB$54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Sheet1!$S$48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8" i="1" l="1"/>
  <c r="AY8" i="1" l="1"/>
  <c r="AZ8" i="1"/>
  <c r="BA8" i="1"/>
  <c r="BB8" i="1"/>
  <c r="AX8" i="1"/>
  <c r="L8" i="1"/>
  <c r="M8" i="1"/>
  <c r="N8" i="1"/>
  <c r="O8" i="1"/>
  <c r="P8" i="1"/>
  <c r="K8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P35" i="1" s="1"/>
  <c r="J36" i="1"/>
  <c r="J37" i="1"/>
  <c r="J38" i="1"/>
  <c r="J39" i="1"/>
  <c r="J40" i="1"/>
  <c r="J41" i="1"/>
  <c r="J42" i="1"/>
  <c r="J43" i="1"/>
  <c r="J44" i="1"/>
  <c r="J12" i="1"/>
  <c r="C12" i="1"/>
  <c r="D12" i="1"/>
  <c r="E12" i="1"/>
  <c r="F12" i="1"/>
  <c r="G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2" i="1"/>
  <c r="P36" i="1" l="1"/>
  <c r="L21" i="1"/>
  <c r="N23" i="1"/>
  <c r="L22" i="1"/>
  <c r="AY12" i="1"/>
  <c r="AY57" i="1" s="1"/>
  <c r="L38" i="1"/>
  <c r="L30" i="1"/>
  <c r="L14" i="1"/>
  <c r="L37" i="1"/>
  <c r="L12" i="1"/>
  <c r="D13" i="1" s="1"/>
  <c r="L29" i="1"/>
  <c r="L13" i="1"/>
  <c r="L17" i="1"/>
  <c r="N21" i="1"/>
  <c r="L40" i="1"/>
  <c r="L32" i="1"/>
  <c r="M13" i="1"/>
  <c r="M30" i="1"/>
  <c r="M21" i="1"/>
  <c r="N29" i="1"/>
  <c r="M17" i="1"/>
  <c r="L44" i="1"/>
  <c r="K17" i="1"/>
  <c r="AI17" i="1" s="1"/>
  <c r="AI62" i="1" s="1"/>
  <c r="M29" i="1"/>
  <c r="M12" i="1"/>
  <c r="AK12" i="1" s="1"/>
  <c r="AK57" i="1" s="1"/>
  <c r="AX13" i="1"/>
  <c r="AX58" i="1" s="1"/>
  <c r="M38" i="1"/>
  <c r="M34" i="1"/>
  <c r="K43" i="1"/>
  <c r="L43" i="1"/>
  <c r="M43" i="1"/>
  <c r="N43" i="1"/>
  <c r="O43" i="1"/>
  <c r="P43" i="1"/>
  <c r="P13" i="1"/>
  <c r="P21" i="1"/>
  <c r="P29" i="1"/>
  <c r="P37" i="1"/>
  <c r="P38" i="1"/>
  <c r="P15" i="1"/>
  <c r="P30" i="1"/>
  <c r="P39" i="1"/>
  <c r="P16" i="1"/>
  <c r="P22" i="1"/>
  <c r="K40" i="1"/>
  <c r="AI40" i="1" s="1"/>
  <c r="AI85" i="1" s="1"/>
  <c r="P31" i="1"/>
  <c r="K42" i="1"/>
  <c r="AI42" i="1" s="1"/>
  <c r="AI87" i="1" s="1"/>
  <c r="L42" i="1"/>
  <c r="K26" i="1"/>
  <c r="AI26" i="1" s="1"/>
  <c r="AI71" i="1" s="1"/>
  <c r="M26" i="1"/>
  <c r="N26" i="1"/>
  <c r="O26" i="1"/>
  <c r="P26" i="1"/>
  <c r="O15" i="1"/>
  <c r="O30" i="1"/>
  <c r="O12" i="1"/>
  <c r="AM12" i="1" s="1"/>
  <c r="AM57" i="1" s="1"/>
  <c r="O39" i="1"/>
  <c r="O22" i="1"/>
  <c r="O41" i="1"/>
  <c r="P41" i="1"/>
  <c r="L41" i="1"/>
  <c r="M41" i="1"/>
  <c r="N41" i="1"/>
  <c r="O33" i="1"/>
  <c r="P33" i="1"/>
  <c r="K33" i="1"/>
  <c r="AI33" i="1" s="1"/>
  <c r="AI78" i="1" s="1"/>
  <c r="L33" i="1"/>
  <c r="M33" i="1"/>
  <c r="O25" i="1"/>
  <c r="P25" i="1"/>
  <c r="K25" i="1"/>
  <c r="AI25" i="1" s="1"/>
  <c r="AI70" i="1" s="1"/>
  <c r="L25" i="1"/>
  <c r="O17" i="1"/>
  <c r="P17" i="1"/>
  <c r="N17" i="1"/>
  <c r="N30" i="1"/>
  <c r="N12" i="1"/>
  <c r="AL12" i="1" s="1"/>
  <c r="AL57" i="1" s="1"/>
  <c r="N13" i="1"/>
  <c r="N39" i="1"/>
  <c r="N22" i="1"/>
  <c r="N31" i="1"/>
  <c r="N37" i="1"/>
  <c r="N14" i="1"/>
  <c r="O42" i="1"/>
  <c r="N38" i="1"/>
  <c r="N34" i="1"/>
  <c r="L26" i="1"/>
  <c r="N15" i="1"/>
  <c r="N42" i="1"/>
  <c r="N25" i="1"/>
  <c r="P14" i="1"/>
  <c r="K35" i="1"/>
  <c r="AI35" i="1" s="1"/>
  <c r="AI80" i="1" s="1"/>
  <c r="L35" i="1"/>
  <c r="M35" i="1"/>
  <c r="N35" i="1"/>
  <c r="O35" i="1"/>
  <c r="K27" i="1"/>
  <c r="L27" i="1"/>
  <c r="M27" i="1"/>
  <c r="N27" i="1"/>
  <c r="K19" i="1"/>
  <c r="L19" i="1"/>
  <c r="M19" i="1"/>
  <c r="P19" i="1"/>
  <c r="K36" i="1"/>
  <c r="AI36" i="1" s="1"/>
  <c r="AI81" i="1" s="1"/>
  <c r="P27" i="1"/>
  <c r="K34" i="1"/>
  <c r="O34" i="1"/>
  <c r="P34" i="1"/>
  <c r="K18" i="1"/>
  <c r="L18" i="1"/>
  <c r="M18" i="1"/>
  <c r="N18" i="1"/>
  <c r="O18" i="1"/>
  <c r="P42" i="1"/>
  <c r="O38" i="1"/>
  <c r="O31" i="1"/>
  <c r="O27" i="1"/>
  <c r="M42" i="1"/>
  <c r="L34" i="1"/>
  <c r="M25" i="1"/>
  <c r="O19" i="1"/>
  <c r="O14" i="1"/>
  <c r="K41" i="1"/>
  <c r="AI41" i="1" s="1"/>
  <c r="AI86" i="1" s="1"/>
  <c r="N33" i="1"/>
  <c r="P23" i="1"/>
  <c r="N19" i="1"/>
  <c r="P40" i="1"/>
  <c r="O23" i="1"/>
  <c r="P18" i="1"/>
  <c r="M44" i="1"/>
  <c r="N44" i="1"/>
  <c r="O44" i="1"/>
  <c r="K44" i="1"/>
  <c r="C45" i="1" s="1"/>
  <c r="AY45" i="1" s="1"/>
  <c r="AY90" i="1" s="1"/>
  <c r="M36" i="1"/>
  <c r="N36" i="1"/>
  <c r="O36" i="1"/>
  <c r="M28" i="1"/>
  <c r="N28" i="1"/>
  <c r="O28" i="1"/>
  <c r="L28" i="1"/>
  <c r="P28" i="1"/>
  <c r="M20" i="1"/>
  <c r="N20" i="1"/>
  <c r="O20" i="1"/>
  <c r="K20" i="1"/>
  <c r="AI20" i="1" s="1"/>
  <c r="AI65" i="1" s="1"/>
  <c r="L20" i="1"/>
  <c r="P20" i="1"/>
  <c r="K12" i="1"/>
  <c r="AI12" i="1" s="1"/>
  <c r="AI57" i="1" s="1"/>
  <c r="K14" i="1"/>
  <c r="C15" i="1" s="1"/>
  <c r="K22" i="1"/>
  <c r="C23" i="1" s="1"/>
  <c r="K30" i="1"/>
  <c r="C31" i="1" s="1"/>
  <c r="AY31" i="1" s="1"/>
  <c r="AY76" i="1" s="1"/>
  <c r="K38" i="1"/>
  <c r="C39" i="1" s="1"/>
  <c r="K37" i="1"/>
  <c r="AI37" i="1" s="1"/>
  <c r="AI82" i="1" s="1"/>
  <c r="K29" i="1"/>
  <c r="C30" i="1" s="1"/>
  <c r="AY30" i="1" s="1"/>
  <c r="AY75" i="1" s="1"/>
  <c r="K21" i="1"/>
  <c r="AI21" i="1" s="1"/>
  <c r="AI66" i="1" s="1"/>
  <c r="P44" i="1"/>
  <c r="L36" i="1"/>
  <c r="K32" i="1"/>
  <c r="AI32" i="1" s="1"/>
  <c r="AI77" i="1" s="1"/>
  <c r="K28" i="1"/>
  <c r="C29" i="1" s="1"/>
  <c r="K13" i="1"/>
  <c r="AI13" i="1" s="1"/>
  <c r="AI58" i="1" s="1"/>
  <c r="M40" i="1"/>
  <c r="N40" i="1"/>
  <c r="O40" i="1"/>
  <c r="M32" i="1"/>
  <c r="N32" i="1"/>
  <c r="O32" i="1"/>
  <c r="M24" i="1"/>
  <c r="N24" i="1"/>
  <c r="O24" i="1"/>
  <c r="M16" i="1"/>
  <c r="N16" i="1"/>
  <c r="O16" i="1"/>
  <c r="L16" i="1"/>
  <c r="M14" i="1"/>
  <c r="AX16" i="1"/>
  <c r="AX61" i="1" s="1"/>
  <c r="AX23" i="1"/>
  <c r="AX68" i="1" s="1"/>
  <c r="K39" i="1"/>
  <c r="C40" i="1" s="1"/>
  <c r="AY40" i="1" s="1"/>
  <c r="AY85" i="1" s="1"/>
  <c r="K31" i="1"/>
  <c r="K23" i="1"/>
  <c r="C24" i="1" s="1"/>
  <c r="K15" i="1"/>
  <c r="M37" i="1"/>
  <c r="P24" i="1"/>
  <c r="K16" i="1"/>
  <c r="AI16" i="1" s="1"/>
  <c r="AI61" i="1" s="1"/>
  <c r="BB12" i="1"/>
  <c r="BB57" i="1" s="1"/>
  <c r="L24" i="1"/>
  <c r="M22" i="1"/>
  <c r="P12" i="1"/>
  <c r="AN12" i="1" s="1"/>
  <c r="AN57" i="1" s="1"/>
  <c r="O37" i="1"/>
  <c r="O29" i="1"/>
  <c r="O21" i="1"/>
  <c r="O13" i="1"/>
  <c r="P32" i="1"/>
  <c r="K24" i="1"/>
  <c r="AI24" i="1" s="1"/>
  <c r="AI69" i="1" s="1"/>
  <c r="M39" i="1"/>
  <c r="M31" i="1"/>
  <c r="M23" i="1"/>
  <c r="M15" i="1"/>
  <c r="L39" i="1"/>
  <c r="L31" i="1"/>
  <c r="L23" i="1"/>
  <c r="L15" i="1"/>
  <c r="AX39" i="1"/>
  <c r="AX84" i="1" s="1"/>
  <c r="AX18" i="1"/>
  <c r="AX63" i="1" s="1"/>
  <c r="AX45" i="1"/>
  <c r="AX90" i="1" s="1"/>
  <c r="AX15" i="1"/>
  <c r="AX60" i="1" s="1"/>
  <c r="AX34" i="1"/>
  <c r="AX79" i="1" s="1"/>
  <c r="AX29" i="1"/>
  <c r="AX74" i="1" s="1"/>
  <c r="AX26" i="1"/>
  <c r="AX71" i="1" s="1"/>
  <c r="AX42" i="1"/>
  <c r="AX87" i="1" s="1"/>
  <c r="AX12" i="1"/>
  <c r="AX57" i="1" s="1"/>
  <c r="AX31" i="1"/>
  <c r="AX76" i="1" s="1"/>
  <c r="AX30" i="1"/>
  <c r="AX75" i="1" s="1"/>
  <c r="AX38" i="1"/>
  <c r="AX83" i="1" s="1"/>
  <c r="AX22" i="1"/>
  <c r="AX67" i="1" s="1"/>
  <c r="AX37" i="1"/>
  <c r="AX82" i="1" s="1"/>
  <c r="AX21" i="1"/>
  <c r="AX66" i="1" s="1"/>
  <c r="AX14" i="1"/>
  <c r="AX59" i="1" s="1"/>
  <c r="BA12" i="1"/>
  <c r="BA57" i="1" s="1"/>
  <c r="AZ12" i="1"/>
  <c r="AZ57" i="1" s="1"/>
  <c r="AX43" i="1"/>
  <c r="AX88" i="1" s="1"/>
  <c r="AX35" i="1"/>
  <c r="AX80" i="1" s="1"/>
  <c r="AX27" i="1"/>
  <c r="AX72" i="1" s="1"/>
  <c r="AX19" i="1"/>
  <c r="AX64" i="1" s="1"/>
  <c r="AX41" i="1"/>
  <c r="AX86" i="1" s="1"/>
  <c r="AX33" i="1"/>
  <c r="AX78" i="1" s="1"/>
  <c r="AX25" i="1"/>
  <c r="AX70" i="1" s="1"/>
  <c r="AX17" i="1"/>
  <c r="AX62" i="1" s="1"/>
  <c r="AX44" i="1"/>
  <c r="AX89" i="1" s="1"/>
  <c r="AX36" i="1"/>
  <c r="AX81" i="1" s="1"/>
  <c r="AX28" i="1"/>
  <c r="AX73" i="1" s="1"/>
  <c r="AX20" i="1"/>
  <c r="AX65" i="1" s="1"/>
  <c r="AX40" i="1"/>
  <c r="AX85" i="1" s="1"/>
  <c r="AX32" i="1"/>
  <c r="AX77" i="1" s="1"/>
  <c r="AX24" i="1"/>
  <c r="AX69" i="1" s="1"/>
  <c r="G13" i="1" l="1"/>
  <c r="AN13" i="1" s="1"/>
  <c r="AN58" i="1" s="1"/>
  <c r="C22" i="1"/>
  <c r="AY22" i="1" s="1"/>
  <c r="AY67" i="1" s="1"/>
  <c r="C42" i="1"/>
  <c r="D43" i="1" s="1"/>
  <c r="AJ12" i="1"/>
  <c r="AJ57" i="1" s="1"/>
  <c r="D30" i="1"/>
  <c r="AZ30" i="1" s="1"/>
  <c r="AZ75" i="1" s="1"/>
  <c r="D40" i="1"/>
  <c r="AK40" i="1" s="1"/>
  <c r="AK85" i="1" s="1"/>
  <c r="C18" i="1"/>
  <c r="AY18" i="1" s="1"/>
  <c r="AY63" i="1" s="1"/>
  <c r="D32" i="1"/>
  <c r="AZ32" i="1" s="1"/>
  <c r="AZ77" i="1" s="1"/>
  <c r="C43" i="1"/>
  <c r="AY43" i="1" s="1"/>
  <c r="AY88" i="1" s="1"/>
  <c r="E14" i="1"/>
  <c r="BA14" i="1" s="1"/>
  <c r="BA59" i="1" s="1"/>
  <c r="AJ29" i="1"/>
  <c r="AJ74" i="1" s="1"/>
  <c r="AI23" i="1"/>
  <c r="AI68" i="1" s="1"/>
  <c r="E13" i="1"/>
  <c r="AL13" i="1" s="1"/>
  <c r="AL58" i="1" s="1"/>
  <c r="AJ24" i="1"/>
  <c r="AJ69" i="1" s="1"/>
  <c r="AI44" i="1"/>
  <c r="AI89" i="1" s="1"/>
  <c r="C14" i="1"/>
  <c r="AY14" i="1" s="1"/>
  <c r="AY59" i="1" s="1"/>
  <c r="C21" i="1"/>
  <c r="AJ21" i="1" s="1"/>
  <c r="AJ66" i="1" s="1"/>
  <c r="D25" i="1"/>
  <c r="E26" i="1" s="1"/>
  <c r="F27" i="1" s="1"/>
  <c r="AM27" i="1" s="1"/>
  <c r="AM72" i="1" s="1"/>
  <c r="C37" i="1"/>
  <c r="AJ37" i="1" s="1"/>
  <c r="AJ82" i="1" s="1"/>
  <c r="D41" i="1"/>
  <c r="AK41" i="1" s="1"/>
  <c r="AK86" i="1" s="1"/>
  <c r="C26" i="1"/>
  <c r="AY26" i="1" s="1"/>
  <c r="AY71" i="1" s="1"/>
  <c r="C38" i="1"/>
  <c r="AY38" i="1" s="1"/>
  <c r="AY83" i="1" s="1"/>
  <c r="F13" i="1"/>
  <c r="BB13" i="1" s="1"/>
  <c r="BB58" i="1" s="1"/>
  <c r="D16" i="1"/>
  <c r="AZ16" i="1" s="1"/>
  <c r="AZ61" i="1" s="1"/>
  <c r="AJ15" i="1"/>
  <c r="AJ60" i="1" s="1"/>
  <c r="C25" i="1"/>
  <c r="AY25" i="1" s="1"/>
  <c r="AY70" i="1" s="1"/>
  <c r="AJ31" i="1"/>
  <c r="AJ76" i="1" s="1"/>
  <c r="AI29" i="1"/>
  <c r="AI74" i="1" s="1"/>
  <c r="AJ40" i="1"/>
  <c r="AJ85" i="1" s="1"/>
  <c r="C41" i="1"/>
  <c r="D42" i="1" s="1"/>
  <c r="AJ39" i="1"/>
  <c r="AJ84" i="1" s="1"/>
  <c r="AY15" i="1"/>
  <c r="AY60" i="1" s="1"/>
  <c r="AI14" i="1"/>
  <c r="AI59" i="1" s="1"/>
  <c r="D24" i="1"/>
  <c r="AZ24" i="1" s="1"/>
  <c r="AZ69" i="1" s="1"/>
  <c r="AI39" i="1"/>
  <c r="AI84" i="1" s="1"/>
  <c r="C35" i="1"/>
  <c r="AI34" i="1"/>
  <c r="AI79" i="1" s="1"/>
  <c r="AI30" i="1"/>
  <c r="AI75" i="1" s="1"/>
  <c r="AY39" i="1"/>
  <c r="AY84" i="1" s="1"/>
  <c r="AY23" i="1"/>
  <c r="AY68" i="1" s="1"/>
  <c r="C34" i="1"/>
  <c r="AY34" i="1" s="1"/>
  <c r="AY79" i="1" s="1"/>
  <c r="AI22" i="1"/>
  <c r="AI67" i="1" s="1"/>
  <c r="C32" i="1"/>
  <c r="AI31" i="1"/>
  <c r="AI76" i="1" s="1"/>
  <c r="AJ23" i="1"/>
  <c r="AJ68" i="1" s="1"/>
  <c r="AY24" i="1"/>
  <c r="AY69" i="1" s="1"/>
  <c r="C17" i="1"/>
  <c r="AJ17" i="1" s="1"/>
  <c r="AJ62" i="1" s="1"/>
  <c r="AI38" i="1"/>
  <c r="AI83" i="1" s="1"/>
  <c r="C36" i="1"/>
  <c r="AJ36" i="1" s="1"/>
  <c r="AJ81" i="1" s="1"/>
  <c r="C33" i="1"/>
  <c r="D34" i="1" s="1"/>
  <c r="E35" i="1" s="1"/>
  <c r="C27" i="1"/>
  <c r="AJ27" i="1" s="1"/>
  <c r="AJ72" i="1" s="1"/>
  <c r="C19" i="1"/>
  <c r="AI18" i="1"/>
  <c r="AI63" i="1" s="1"/>
  <c r="AI28" i="1"/>
  <c r="AI73" i="1" s="1"/>
  <c r="C16" i="1"/>
  <c r="AI15" i="1"/>
  <c r="AI60" i="1" s="1"/>
  <c r="C28" i="1"/>
  <c r="AJ28" i="1" s="1"/>
  <c r="AJ73" i="1" s="1"/>
  <c r="AI27" i="1"/>
  <c r="AI72" i="1" s="1"/>
  <c r="AZ13" i="1"/>
  <c r="AZ58" i="1" s="1"/>
  <c r="AY29" i="1"/>
  <c r="AY74" i="1" s="1"/>
  <c r="C13" i="1"/>
  <c r="AI19" i="1"/>
  <c r="AI64" i="1" s="1"/>
  <c r="C20" i="1"/>
  <c r="C44" i="1"/>
  <c r="AI43" i="1"/>
  <c r="AI88" i="1" s="1"/>
  <c r="D31" i="1"/>
  <c r="AJ30" i="1"/>
  <c r="AJ75" i="1" s="1"/>
  <c r="AK13" i="1"/>
  <c r="AK58" i="1" s="1"/>
  <c r="AJ42" i="1" l="1"/>
  <c r="AJ87" i="1" s="1"/>
  <c r="G14" i="1"/>
  <c r="AN14" i="1" s="1"/>
  <c r="AN59" i="1" s="1"/>
  <c r="AJ22" i="1"/>
  <c r="AJ67" i="1" s="1"/>
  <c r="D23" i="1"/>
  <c r="AZ23" i="1" s="1"/>
  <c r="AZ68" i="1" s="1"/>
  <c r="AY42" i="1"/>
  <c r="AY87" i="1" s="1"/>
  <c r="AK30" i="1"/>
  <c r="AK75" i="1" s="1"/>
  <c r="E31" i="1"/>
  <c r="BA31" i="1" s="1"/>
  <c r="BA76" i="1" s="1"/>
  <c r="E41" i="1"/>
  <c r="AL41" i="1" s="1"/>
  <c r="AL86" i="1" s="1"/>
  <c r="AZ40" i="1"/>
  <c r="AZ85" i="1" s="1"/>
  <c r="AJ18" i="1"/>
  <c r="AJ63" i="1" s="1"/>
  <c r="F15" i="1"/>
  <c r="AM15" i="1" s="1"/>
  <c r="AM60" i="1" s="1"/>
  <c r="AK32" i="1"/>
  <c r="AK77" i="1" s="1"/>
  <c r="AL14" i="1"/>
  <c r="AL59" i="1" s="1"/>
  <c r="E33" i="1"/>
  <c r="BA33" i="1" s="1"/>
  <c r="BA78" i="1" s="1"/>
  <c r="D19" i="1"/>
  <c r="AK19" i="1" s="1"/>
  <c r="AK64" i="1" s="1"/>
  <c r="D44" i="1"/>
  <c r="E45" i="1" s="1"/>
  <c r="BA45" i="1" s="1"/>
  <c r="BA90" i="1" s="1"/>
  <c r="AJ43" i="1"/>
  <c r="AJ88" i="1" s="1"/>
  <c r="E17" i="1"/>
  <c r="AL17" i="1" s="1"/>
  <c r="AL62" i="1" s="1"/>
  <c r="F14" i="1"/>
  <c r="BB14" i="1" s="1"/>
  <c r="BB59" i="1" s="1"/>
  <c r="AJ25" i="1"/>
  <c r="AJ70" i="1" s="1"/>
  <c r="AZ25" i="1"/>
  <c r="AZ70" i="1" s="1"/>
  <c r="D22" i="1"/>
  <c r="AZ22" i="1" s="1"/>
  <c r="AZ67" i="1" s="1"/>
  <c r="E25" i="1"/>
  <c r="F26" i="1" s="1"/>
  <c r="E42" i="1"/>
  <c r="F43" i="1" s="1"/>
  <c r="BA13" i="1"/>
  <c r="BA58" i="1" s="1"/>
  <c r="D26" i="1"/>
  <c r="AK26" i="1" s="1"/>
  <c r="AK71" i="1" s="1"/>
  <c r="AK24" i="1"/>
  <c r="AK69" i="1" s="1"/>
  <c r="D15" i="1"/>
  <c r="AZ15" i="1" s="1"/>
  <c r="AZ60" i="1" s="1"/>
  <c r="AJ14" i="1"/>
  <c r="AJ59" i="1" s="1"/>
  <c r="AK16" i="1"/>
  <c r="AK61" i="1" s="1"/>
  <c r="D38" i="1"/>
  <c r="AK38" i="1" s="1"/>
  <c r="AK83" i="1" s="1"/>
  <c r="AZ41" i="1"/>
  <c r="AZ86" i="1" s="1"/>
  <c r="AY37" i="1"/>
  <c r="AY82" i="1" s="1"/>
  <c r="AJ38" i="1"/>
  <c r="AJ83" i="1" s="1"/>
  <c r="D39" i="1"/>
  <c r="AZ39" i="1" s="1"/>
  <c r="AZ84" i="1" s="1"/>
  <c r="AY21" i="1"/>
  <c r="AY66" i="1" s="1"/>
  <c r="AL26" i="1"/>
  <c r="AL71" i="1" s="1"/>
  <c r="D27" i="1"/>
  <c r="AZ27" i="1" s="1"/>
  <c r="AZ72" i="1" s="1"/>
  <c r="AJ26" i="1"/>
  <c r="AJ71" i="1" s="1"/>
  <c r="BA26" i="1"/>
  <c r="BA71" i="1" s="1"/>
  <c r="AK25" i="1"/>
  <c r="AK70" i="1" s="1"/>
  <c r="AM13" i="1"/>
  <c r="AM58" i="1" s="1"/>
  <c r="AK42" i="1"/>
  <c r="AK87" i="1" s="1"/>
  <c r="E43" i="1"/>
  <c r="BB27" i="1"/>
  <c r="BB72" i="1" s="1"/>
  <c r="AJ41" i="1"/>
  <c r="AJ86" i="1" s="1"/>
  <c r="AY41" i="1"/>
  <c r="AY86" i="1" s="1"/>
  <c r="AZ42" i="1"/>
  <c r="AZ87" i="1" s="1"/>
  <c r="D18" i="1"/>
  <c r="AK18" i="1" s="1"/>
  <c r="AK63" i="1" s="1"/>
  <c r="D21" i="1"/>
  <c r="AJ20" i="1"/>
  <c r="AJ65" i="1" s="1"/>
  <c r="AY20" i="1"/>
  <c r="AY65" i="1" s="1"/>
  <c r="F36" i="1"/>
  <c r="BA35" i="1"/>
  <c r="BA80" i="1" s="1"/>
  <c r="D33" i="1"/>
  <c r="AJ32" i="1"/>
  <c r="AJ77" i="1" s="1"/>
  <c r="AY32" i="1"/>
  <c r="AY77" i="1" s="1"/>
  <c r="D36" i="1"/>
  <c r="AJ35" i="1"/>
  <c r="AJ80" i="1" s="1"/>
  <c r="AY35" i="1"/>
  <c r="AY80" i="1" s="1"/>
  <c r="AJ33" i="1"/>
  <c r="AJ78" i="1" s="1"/>
  <c r="AK34" i="1"/>
  <c r="AK79" i="1" s="1"/>
  <c r="D17" i="1"/>
  <c r="AY16" i="1"/>
  <c r="AY61" i="1" s="1"/>
  <c r="AY33" i="1"/>
  <c r="AY78" i="1" s="1"/>
  <c r="D14" i="1"/>
  <c r="AY13" i="1"/>
  <c r="AY58" i="1" s="1"/>
  <c r="AJ13" i="1"/>
  <c r="AJ58" i="1" s="1"/>
  <c r="AY36" i="1"/>
  <c r="AY81" i="1" s="1"/>
  <c r="D37" i="1"/>
  <c r="AJ16" i="1"/>
  <c r="AJ61" i="1" s="1"/>
  <c r="AJ34" i="1"/>
  <c r="AJ79" i="1" s="1"/>
  <c r="D35" i="1"/>
  <c r="E36" i="1" s="1"/>
  <c r="AL35" i="1"/>
  <c r="AL80" i="1" s="1"/>
  <c r="AY19" i="1"/>
  <c r="AY64" i="1" s="1"/>
  <c r="D20" i="1"/>
  <c r="AJ19" i="1"/>
  <c r="AJ64" i="1" s="1"/>
  <c r="AY17" i="1"/>
  <c r="AY62" i="1" s="1"/>
  <c r="D28" i="1"/>
  <c r="AY27" i="1"/>
  <c r="AY72" i="1" s="1"/>
  <c r="D45" i="1"/>
  <c r="AZ45" i="1" s="1"/>
  <c r="AZ90" i="1" s="1"/>
  <c r="AY44" i="1"/>
  <c r="AY89" i="1" s="1"/>
  <c r="AJ44" i="1"/>
  <c r="AJ89" i="1" s="1"/>
  <c r="AZ34" i="1"/>
  <c r="AZ79" i="1" s="1"/>
  <c r="D29" i="1"/>
  <c r="AY28" i="1"/>
  <c r="AY73" i="1" s="1"/>
  <c r="E44" i="1"/>
  <c r="AK43" i="1"/>
  <c r="AK88" i="1" s="1"/>
  <c r="AZ43" i="1"/>
  <c r="AZ88" i="1" s="1"/>
  <c r="E32" i="1"/>
  <c r="AK31" i="1"/>
  <c r="AK76" i="1" s="1"/>
  <c r="AZ31" i="1"/>
  <c r="AZ76" i="1" s="1"/>
  <c r="E24" i="1" l="1"/>
  <c r="AL24" i="1" s="1"/>
  <c r="AL69" i="1" s="1"/>
  <c r="AK23" i="1"/>
  <c r="AK68" i="1" s="1"/>
  <c r="G15" i="1"/>
  <c r="G16" i="1" s="1"/>
  <c r="BA41" i="1"/>
  <c r="BA86" i="1" s="1"/>
  <c r="F42" i="1"/>
  <c r="BB42" i="1" s="1"/>
  <c r="BB87" i="1" s="1"/>
  <c r="E27" i="1"/>
  <c r="BA27" i="1" s="1"/>
  <c r="BA72" i="1" s="1"/>
  <c r="F32" i="1"/>
  <c r="BB32" i="1" s="1"/>
  <c r="BB77" i="1" s="1"/>
  <c r="BB15" i="1"/>
  <c r="BB60" i="1" s="1"/>
  <c r="AL31" i="1"/>
  <c r="AL76" i="1" s="1"/>
  <c r="AZ26" i="1"/>
  <c r="AZ71" i="1" s="1"/>
  <c r="AL33" i="1"/>
  <c r="AL78" i="1" s="1"/>
  <c r="F34" i="1"/>
  <c r="AZ19" i="1"/>
  <c r="AZ64" i="1" s="1"/>
  <c r="E20" i="1"/>
  <c r="AL20" i="1" s="1"/>
  <c r="AL65" i="1" s="1"/>
  <c r="AK44" i="1"/>
  <c r="AK89" i="1" s="1"/>
  <c r="AM14" i="1"/>
  <c r="AM59" i="1" s="1"/>
  <c r="AZ44" i="1"/>
  <c r="AZ89" i="1" s="1"/>
  <c r="AK27" i="1"/>
  <c r="AK72" i="1" s="1"/>
  <c r="F18" i="1"/>
  <c r="BB18" i="1" s="1"/>
  <c r="BB63" i="1" s="1"/>
  <c r="BA17" i="1"/>
  <c r="BA62" i="1" s="1"/>
  <c r="E28" i="1"/>
  <c r="AL28" i="1" s="1"/>
  <c r="AL73" i="1" s="1"/>
  <c r="BA25" i="1"/>
  <c r="BA70" i="1" s="1"/>
  <c r="AL25" i="1"/>
  <c r="AL70" i="1" s="1"/>
  <c r="E23" i="1"/>
  <c r="F24" i="1" s="1"/>
  <c r="AK15" i="1"/>
  <c r="AK60" i="1" s="1"/>
  <c r="AK22" i="1"/>
  <c r="AK67" i="1" s="1"/>
  <c r="E16" i="1"/>
  <c r="F17" i="1" s="1"/>
  <c r="BA42" i="1"/>
  <c r="BA87" i="1" s="1"/>
  <c r="AL42" i="1"/>
  <c r="AL87" i="1" s="1"/>
  <c r="AZ38" i="1"/>
  <c r="AZ83" i="1" s="1"/>
  <c r="E39" i="1"/>
  <c r="F40" i="1" s="1"/>
  <c r="E40" i="1"/>
  <c r="BA40" i="1" s="1"/>
  <c r="BA85" i="1" s="1"/>
  <c r="AK39" i="1"/>
  <c r="AK84" i="1" s="1"/>
  <c r="AZ18" i="1"/>
  <c r="AZ63" i="1" s="1"/>
  <c r="E19" i="1"/>
  <c r="AL19" i="1" s="1"/>
  <c r="AL64" i="1" s="1"/>
  <c r="BA43" i="1"/>
  <c r="BA88" i="1" s="1"/>
  <c r="F44" i="1"/>
  <c r="AL43" i="1"/>
  <c r="AL88" i="1" s="1"/>
  <c r="AZ14" i="1"/>
  <c r="AZ59" i="1" s="1"/>
  <c r="E15" i="1"/>
  <c r="AK14" i="1"/>
  <c r="AK59" i="1" s="1"/>
  <c r="E29" i="1"/>
  <c r="AZ28" i="1"/>
  <c r="AZ73" i="1" s="1"/>
  <c r="AK28" i="1"/>
  <c r="AK73" i="1" s="1"/>
  <c r="E18" i="1"/>
  <c r="AZ17" i="1"/>
  <c r="AZ62" i="1" s="1"/>
  <c r="AK17" i="1"/>
  <c r="AK62" i="1" s="1"/>
  <c r="E34" i="1"/>
  <c r="AZ33" i="1"/>
  <c r="AZ78" i="1" s="1"/>
  <c r="AK33" i="1"/>
  <c r="AK78" i="1" s="1"/>
  <c r="AZ35" i="1"/>
  <c r="AZ80" i="1" s="1"/>
  <c r="E30" i="1"/>
  <c r="AZ29" i="1"/>
  <c r="AZ74" i="1" s="1"/>
  <c r="AK29" i="1"/>
  <c r="AK74" i="1" s="1"/>
  <c r="E38" i="1"/>
  <c r="AZ37" i="1"/>
  <c r="AZ82" i="1" s="1"/>
  <c r="AK37" i="1"/>
  <c r="AK82" i="1" s="1"/>
  <c r="E37" i="1"/>
  <c r="AK36" i="1"/>
  <c r="AK81" i="1" s="1"/>
  <c r="AZ36" i="1"/>
  <c r="AZ81" i="1" s="1"/>
  <c r="AK35" i="1"/>
  <c r="AK80" i="1" s="1"/>
  <c r="BB36" i="1"/>
  <c r="BB81" i="1" s="1"/>
  <c r="AM36" i="1"/>
  <c r="AM81" i="1" s="1"/>
  <c r="AZ20" i="1"/>
  <c r="AZ65" i="1" s="1"/>
  <c r="E21" i="1"/>
  <c r="AK20" i="1"/>
  <c r="AK65" i="1" s="1"/>
  <c r="E22" i="1"/>
  <c r="AZ21" i="1"/>
  <c r="AZ66" i="1" s="1"/>
  <c r="AK21" i="1"/>
  <c r="AK66" i="1" s="1"/>
  <c r="F45" i="1"/>
  <c r="BB45" i="1" s="1"/>
  <c r="BB90" i="1" s="1"/>
  <c r="AL44" i="1"/>
  <c r="AL89" i="1" s="1"/>
  <c r="BA44" i="1"/>
  <c r="BA89" i="1" s="1"/>
  <c r="BB43" i="1"/>
  <c r="BB88" i="1" s="1"/>
  <c r="AM43" i="1"/>
  <c r="AM88" i="1" s="1"/>
  <c r="F37" i="1"/>
  <c r="AL36" i="1"/>
  <c r="AL81" i="1" s="1"/>
  <c r="BA36" i="1"/>
  <c r="BA81" i="1" s="1"/>
  <c r="BB26" i="1"/>
  <c r="BB71" i="1" s="1"/>
  <c r="AM26" i="1"/>
  <c r="AM71" i="1" s="1"/>
  <c r="F33" i="1"/>
  <c r="AL32" i="1"/>
  <c r="AL77" i="1" s="1"/>
  <c r="BA32" i="1"/>
  <c r="BA77" i="1" s="1"/>
  <c r="BA24" i="1" l="1"/>
  <c r="BA69" i="1" s="1"/>
  <c r="BA39" i="1"/>
  <c r="BA84" i="1" s="1"/>
  <c r="F25" i="1"/>
  <c r="BB25" i="1" s="1"/>
  <c r="BB70" i="1" s="1"/>
  <c r="AN16" i="1"/>
  <c r="AN61" i="1" s="1"/>
  <c r="AN15" i="1"/>
  <c r="AN60" i="1" s="1"/>
  <c r="AM42" i="1"/>
  <c r="AM87" i="1" s="1"/>
  <c r="AL27" i="1"/>
  <c r="AL72" i="1" s="1"/>
  <c r="F28" i="1"/>
  <c r="BB28" i="1" s="1"/>
  <c r="BB73" i="1" s="1"/>
  <c r="AM32" i="1"/>
  <c r="AM77" i="1" s="1"/>
  <c r="BB34" i="1"/>
  <c r="BB79" i="1" s="1"/>
  <c r="BA20" i="1"/>
  <c r="BA65" i="1" s="1"/>
  <c r="F21" i="1"/>
  <c r="AM34" i="1"/>
  <c r="AM79" i="1" s="1"/>
  <c r="AM18" i="1"/>
  <c r="AM63" i="1" s="1"/>
  <c r="F29" i="1"/>
  <c r="AM29" i="1" s="1"/>
  <c r="AM74" i="1" s="1"/>
  <c r="AL23" i="1"/>
  <c r="AL68" i="1" s="1"/>
  <c r="AL40" i="1"/>
  <c r="AL85" i="1" s="1"/>
  <c r="BA23" i="1"/>
  <c r="BA68" i="1" s="1"/>
  <c r="BA28" i="1"/>
  <c r="BA73" i="1" s="1"/>
  <c r="F41" i="1"/>
  <c r="BA16" i="1"/>
  <c r="BA61" i="1" s="1"/>
  <c r="AL16" i="1"/>
  <c r="AL61" i="1" s="1"/>
  <c r="AL39" i="1"/>
  <c r="AL84" i="1" s="1"/>
  <c r="F20" i="1"/>
  <c r="BA19" i="1"/>
  <c r="BA64" i="1" s="1"/>
  <c r="AM44" i="1"/>
  <c r="AM89" i="1" s="1"/>
  <c r="BB44" i="1"/>
  <c r="BB89" i="1" s="1"/>
  <c r="F23" i="1"/>
  <c r="BA22" i="1"/>
  <c r="BA67" i="1" s="1"/>
  <c r="AL22" i="1"/>
  <c r="AL67" i="1" s="1"/>
  <c r="F22" i="1"/>
  <c r="AL21" i="1"/>
  <c r="AL66" i="1" s="1"/>
  <c r="BA21" i="1"/>
  <c r="BA66" i="1" s="1"/>
  <c r="AL37" i="1"/>
  <c r="AL82" i="1" s="1"/>
  <c r="BA37" i="1"/>
  <c r="BA82" i="1" s="1"/>
  <c r="F38" i="1"/>
  <c r="F30" i="1"/>
  <c r="BA29" i="1"/>
  <c r="BA74" i="1" s="1"/>
  <c r="AL29" i="1"/>
  <c r="AL74" i="1" s="1"/>
  <c r="F35" i="1"/>
  <c r="AL34" i="1"/>
  <c r="AL79" i="1" s="1"/>
  <c r="BA34" i="1"/>
  <c r="BA79" i="1" s="1"/>
  <c r="BA15" i="1"/>
  <c r="BA60" i="1" s="1"/>
  <c r="AL15" i="1"/>
  <c r="AL60" i="1" s="1"/>
  <c r="F16" i="1"/>
  <c r="G17" i="1" s="1"/>
  <c r="G18" i="1" s="1"/>
  <c r="F19" i="1"/>
  <c r="BA18" i="1"/>
  <c r="BA63" i="1" s="1"/>
  <c r="AL18" i="1"/>
  <c r="AL63" i="1" s="1"/>
  <c r="F31" i="1"/>
  <c r="BA30" i="1"/>
  <c r="BA75" i="1" s="1"/>
  <c r="AL30" i="1"/>
  <c r="AL75" i="1" s="1"/>
  <c r="F39" i="1"/>
  <c r="AL38" i="1"/>
  <c r="AL83" i="1" s="1"/>
  <c r="BA38" i="1"/>
  <c r="BA83" i="1" s="1"/>
  <c r="BB40" i="1"/>
  <c r="BB85" i="1" s="1"/>
  <c r="AM40" i="1"/>
  <c r="AM85" i="1" s="1"/>
  <c r="BB24" i="1"/>
  <c r="BB69" i="1" s="1"/>
  <c r="AM24" i="1"/>
  <c r="AM69" i="1" s="1"/>
  <c r="AM33" i="1"/>
  <c r="AM78" i="1" s="1"/>
  <c r="BB33" i="1"/>
  <c r="BB78" i="1" s="1"/>
  <c r="AM17" i="1"/>
  <c r="AM62" i="1" s="1"/>
  <c r="BB17" i="1"/>
  <c r="BB62" i="1" s="1"/>
  <c r="AM37" i="1"/>
  <c r="AM82" i="1" s="1"/>
  <c r="BB37" i="1"/>
  <c r="BB82" i="1" s="1"/>
  <c r="AM25" i="1" l="1"/>
  <c r="AM70" i="1" s="1"/>
  <c r="G19" i="1"/>
  <c r="AN18" i="1"/>
  <c r="AN63" i="1" s="1"/>
  <c r="BB21" i="1"/>
  <c r="BB66" i="1" s="1"/>
  <c r="AM21" i="1"/>
  <c r="AM66" i="1" s="1"/>
  <c r="AM28" i="1"/>
  <c r="AM73" i="1" s="1"/>
  <c r="BB29" i="1"/>
  <c r="BB74" i="1" s="1"/>
  <c r="BB41" i="1"/>
  <c r="BB86" i="1" s="1"/>
  <c r="AM41" i="1"/>
  <c r="AM86" i="1" s="1"/>
  <c r="AM20" i="1"/>
  <c r="AM65" i="1" s="1"/>
  <c r="BB20" i="1"/>
  <c r="BB65" i="1" s="1"/>
  <c r="BB39" i="1"/>
  <c r="BB84" i="1" s="1"/>
  <c r="AM39" i="1"/>
  <c r="AM84" i="1" s="1"/>
  <c r="BB23" i="1"/>
  <c r="BB68" i="1" s="1"/>
  <c r="AM23" i="1"/>
  <c r="AM68" i="1" s="1"/>
  <c r="AM31" i="1"/>
  <c r="AM76" i="1" s="1"/>
  <c r="BB31" i="1"/>
  <c r="BB76" i="1" s="1"/>
  <c r="BB35" i="1"/>
  <c r="BB80" i="1" s="1"/>
  <c r="AM35" i="1"/>
  <c r="AM80" i="1" s="1"/>
  <c r="BB38" i="1"/>
  <c r="BB83" i="1" s="1"/>
  <c r="AM38" i="1"/>
  <c r="AM83" i="1" s="1"/>
  <c r="AM22" i="1"/>
  <c r="AM67" i="1" s="1"/>
  <c r="BB22" i="1"/>
  <c r="BB67" i="1" s="1"/>
  <c r="BB19" i="1"/>
  <c r="BB64" i="1" s="1"/>
  <c r="AM19" i="1"/>
  <c r="AM64" i="1" s="1"/>
  <c r="BB16" i="1"/>
  <c r="BB61" i="1" s="1"/>
  <c r="AN17" i="1"/>
  <c r="AN62" i="1" s="1"/>
  <c r="AM16" i="1"/>
  <c r="AM61" i="1" s="1"/>
  <c r="BB30" i="1"/>
  <c r="BB75" i="1" s="1"/>
  <c r="AM30" i="1"/>
  <c r="AM75" i="1" s="1"/>
  <c r="AX48" i="1" l="1"/>
  <c r="G20" i="1"/>
  <c r="AN19" i="1"/>
  <c r="AN64" i="1" s="1"/>
  <c r="G21" i="1" l="1"/>
  <c r="AN20" i="1"/>
  <c r="AN65" i="1" s="1"/>
  <c r="G22" i="1" l="1"/>
  <c r="AN21" i="1"/>
  <c r="AN66" i="1" s="1"/>
  <c r="G23" i="1" l="1"/>
  <c r="AN22" i="1"/>
  <c r="AN67" i="1" s="1"/>
  <c r="G24" i="1" l="1"/>
  <c r="AN23" i="1"/>
  <c r="AN68" i="1" s="1"/>
  <c r="G25" i="1" l="1"/>
  <c r="AN24" i="1"/>
  <c r="AN69" i="1" s="1"/>
  <c r="G26" i="1" l="1"/>
  <c r="AN25" i="1"/>
  <c r="AN70" i="1" s="1"/>
  <c r="G27" i="1" l="1"/>
  <c r="AN26" i="1"/>
  <c r="AN71" i="1" s="1"/>
  <c r="G28" i="1" l="1"/>
  <c r="AN27" i="1"/>
  <c r="AN72" i="1" s="1"/>
  <c r="G29" i="1" l="1"/>
  <c r="AN28" i="1"/>
  <c r="AN73" i="1" s="1"/>
  <c r="G30" i="1" l="1"/>
  <c r="AN29" i="1"/>
  <c r="AN74" i="1" s="1"/>
  <c r="G31" i="1" l="1"/>
  <c r="AN30" i="1"/>
  <c r="AN75" i="1" s="1"/>
  <c r="G32" i="1" l="1"/>
  <c r="AN31" i="1"/>
  <c r="AN76" i="1" s="1"/>
  <c r="G33" i="1" l="1"/>
  <c r="AN32" i="1"/>
  <c r="AN77" i="1" s="1"/>
  <c r="G34" i="1" l="1"/>
  <c r="AN33" i="1"/>
  <c r="AN78" i="1" s="1"/>
  <c r="G35" i="1" l="1"/>
  <c r="AN34" i="1"/>
  <c r="AN79" i="1" s="1"/>
  <c r="G36" i="1" l="1"/>
  <c r="AN35" i="1"/>
  <c r="AN80" i="1" s="1"/>
  <c r="G37" i="1" l="1"/>
  <c r="AN36" i="1"/>
  <c r="AN81" i="1" s="1"/>
  <c r="G38" i="1" l="1"/>
  <c r="AN37" i="1"/>
  <c r="AN82" i="1" s="1"/>
  <c r="G39" i="1" l="1"/>
  <c r="AN38" i="1"/>
  <c r="AN83" i="1" s="1"/>
  <c r="G40" i="1" l="1"/>
  <c r="AN39" i="1"/>
  <c r="AN84" i="1" s="1"/>
  <c r="G41" i="1" l="1"/>
  <c r="AN40" i="1"/>
  <c r="AN85" i="1" s="1"/>
  <c r="G42" i="1" l="1"/>
  <c r="AN41" i="1"/>
  <c r="AN86" i="1" s="1"/>
  <c r="G43" i="1" l="1"/>
  <c r="AN42" i="1"/>
  <c r="AN87" i="1" s="1"/>
  <c r="G44" i="1" l="1"/>
  <c r="AN43" i="1"/>
  <c r="AN88" i="1" s="1"/>
  <c r="G45" i="1" l="1"/>
  <c r="AN44" i="1"/>
  <c r="AN89" i="1" s="1"/>
  <c r="AI48" i="1" l="1"/>
</calcChain>
</file>

<file path=xl/sharedStrings.xml><?xml version="1.0" encoding="utf-8"?>
<sst xmlns="http://schemas.openxmlformats.org/spreadsheetml/2006/main" count="20" uniqueCount="18">
  <si>
    <t>sel</t>
  </si>
  <si>
    <t>q</t>
  </si>
  <si>
    <t>N</t>
  </si>
  <si>
    <t>F</t>
  </si>
  <si>
    <t>Fmult</t>
  </si>
  <si>
    <t>M</t>
  </si>
  <si>
    <t>C</t>
  </si>
  <si>
    <t>Chat</t>
  </si>
  <si>
    <t>I</t>
  </si>
  <si>
    <t>Ihat</t>
  </si>
  <si>
    <t>RSS</t>
  </si>
  <si>
    <t>logS</t>
  </si>
  <si>
    <t>logq</t>
  </si>
  <si>
    <t>logN</t>
  </si>
  <si>
    <t>logF</t>
  </si>
  <si>
    <t>res2</t>
  </si>
  <si>
    <t>f</t>
  </si>
  <si>
    <t>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</si>
</sst>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5" borderId="3" xfId="4" applyNumberFormat="1" applyFont="1"/>
    <xf numFmtId="1" fontId="3" fillId="3" borderId="1" xfId="2" applyNumberFormat="1"/>
    <xf numFmtId="2" fontId="0" fillId="5" borderId="3" xfId="4" applyNumberFormat="1" applyFont="1"/>
    <xf numFmtId="0" fontId="0" fillId="0" borderId="0" xfId="0"/>
    <xf numFmtId="0" fontId="0" fillId="0" borderId="0" xfId="0" applyNumberFormat="1" applyFont="1" applyAlignment="1">
      <alignment horizontal="right"/>
    </xf>
    <xf numFmtId="164" fontId="0" fillId="5" borderId="3" xfId="4" applyNumberFormat="1" applyFont="1"/>
    <xf numFmtId="164" fontId="0" fillId="0" borderId="0" xfId="0" applyNumberFormat="1"/>
    <xf numFmtId="164" fontId="3" fillId="3" borderId="1" xfId="2" applyNumberFormat="1"/>
    <xf numFmtId="164" fontId="2" fillId="2" borderId="1" xfId="1" applyNumberFormat="1"/>
    <xf numFmtId="2" fontId="4" fillId="6" borderId="2" xfId="3" applyNumberFormat="1" applyFill="1"/>
  </cellXfs>
  <cellStyles count="5">
    <cellStyle name="Calculation" xfId="2" builtinId="22"/>
    <cellStyle name="Check Cell" xfId="3" builtinId="23"/>
    <cellStyle name="Input" xfId="1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193300</xdr:colOff>
      <xdr:row>1</xdr:row>
      <xdr:rowOff>127747</xdr:rowOff>
    </xdr:from>
    <xdr:ext cx="2784545" cy="393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𝑁_(𝑡+1,𝑎+1)=𝑁_(𝑡,𝑎) 𝑒^(〖−𝑍〗_(𝑡,𝑎) 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10</xdr:col>
      <xdr:colOff>125504</xdr:colOff>
      <xdr:row>1</xdr:row>
      <xdr:rowOff>119903</xdr:rowOff>
    </xdr:from>
    <xdr:ext cx="1847814" cy="386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𝐹_(𝑡,𝑎)=𝐹_𝑡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𝑆_𝑎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33</xdr:col>
      <xdr:colOff>50986</xdr:colOff>
      <xdr:row>1</xdr:row>
      <xdr:rowOff>43143</xdr:rowOff>
    </xdr:from>
    <xdr:ext cx="3795591" cy="782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  <m:r>
                      <a:rPr lang="en-US" sz="2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𝐶 ̂_(𝑡,𝑎)=𝐹_(𝑡,𝑎)/𝑍_(𝑡,𝑎)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 (1−𝑒^(〖−𝑍〗_(𝑡,𝑎) ))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48</xdr:col>
      <xdr:colOff>45384</xdr:colOff>
      <xdr:row>1</xdr:row>
      <xdr:rowOff>128868</xdr:rowOff>
    </xdr:from>
    <xdr:ext cx="2039853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𝐼 ̂_(𝑡,𝑎)=𝑞_𝑎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171450</xdr:colOff>
      <xdr:row>52</xdr:row>
      <xdr:rowOff>47625</xdr:rowOff>
    </xdr:from>
    <xdr:ext cx="3142206" cy="406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2400" b="0" i="0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𝑡,𝑎)=log〖 𝐶〗_(𝑡,𝑎)−log 𝐶 ̂_(𝑡,𝑎)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179854</xdr:colOff>
      <xdr:row>56</xdr:row>
      <xdr:rowOff>40901</xdr:rowOff>
    </xdr:from>
    <xdr:ext cx="1878784" cy="894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𝑅𝑆𝑆=∑▒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𝑡,𝑎)^2 </a:t>
              </a:r>
              <a:endParaRPr lang="is-IS" sz="2400" baseline="30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B127"/>
  <sheetViews>
    <sheetView tabSelected="1" zoomScale="85" zoomScaleNormal="85" workbookViewId="0"/>
  </sheetViews>
  <sheetFormatPr defaultRowHeight="15" x14ac:dyDescent="0.25"/>
  <cols>
    <col min="1" max="1" width="5.28515625" customWidth="1"/>
    <col min="2" max="2" width="5.140625" style="3" bestFit="1" customWidth="1"/>
    <col min="3" max="3" width="4.140625" style="3" bestFit="1" customWidth="1"/>
    <col min="4" max="7" width="3.7109375" style="3" bestFit="1" customWidth="1"/>
    <col min="9" max="9" width="5.140625" bestFit="1" customWidth="1"/>
    <col min="10" max="10" width="6.42578125" style="1" bestFit="1" customWidth="1"/>
    <col min="11" max="12" width="4.28515625" style="1" bestFit="1" customWidth="1"/>
    <col min="13" max="14" width="3.7109375" style="1" bestFit="1" customWidth="1"/>
    <col min="15" max="15" width="4.28515625" style="1" bestFit="1" customWidth="1"/>
    <col min="16" max="16" width="3.7109375" style="1" bestFit="1" customWidth="1"/>
    <col min="18" max="18" width="5.140625" bestFit="1" customWidth="1"/>
    <col min="19" max="19" width="7.42578125" style="1" bestFit="1" customWidth="1"/>
    <col min="20" max="24" width="3.7109375" style="1" bestFit="1" customWidth="1"/>
    <col min="26" max="26" width="5.140625" bestFit="1" customWidth="1"/>
    <col min="27" max="28" width="4.140625" style="3" bestFit="1" customWidth="1"/>
    <col min="29" max="30" width="3.140625" style="3" bestFit="1" customWidth="1"/>
    <col min="31" max="32" width="2.140625" style="3" bestFit="1" customWidth="1"/>
    <col min="34" max="34" width="8.140625" bestFit="1" customWidth="1"/>
    <col min="35" max="35" width="6.7109375" style="3" bestFit="1" customWidth="1"/>
    <col min="36" max="40" width="4.28515625" style="3" bestFit="1" customWidth="1"/>
    <col min="42" max="42" width="5.140625" bestFit="1" customWidth="1"/>
    <col min="43" max="44" width="4.7109375" style="1" bestFit="1" customWidth="1"/>
    <col min="45" max="47" width="3.7109375" style="1" bestFit="1" customWidth="1"/>
    <col min="49" max="49" width="8.140625" bestFit="1" customWidth="1"/>
    <col min="50" max="50" width="6.42578125" style="1" bestFit="1" customWidth="1"/>
    <col min="51" max="54" width="4.7109375" style="1" bestFit="1" customWidth="1"/>
  </cols>
  <sheetData>
    <row r="8" spans="1:54" x14ac:dyDescent="0.25">
      <c r="I8" t="s">
        <v>0</v>
      </c>
      <c r="K8" s="9">
        <f>EXP(K54)</f>
        <v>1.2210054926192453</v>
      </c>
      <c r="L8" s="9">
        <f t="shared" ref="L8:P8" si="0">EXP(L54)</f>
        <v>5.0261003097189052</v>
      </c>
      <c r="M8" s="9">
        <f t="shared" si="0"/>
        <v>6.2494715593243964</v>
      </c>
      <c r="N8" s="9">
        <f t="shared" si="0"/>
        <v>4.970746047210767</v>
      </c>
      <c r="O8" s="9">
        <f t="shared" si="0"/>
        <v>3.8804950701527585</v>
      </c>
      <c r="P8" s="9">
        <f t="shared" si="0"/>
        <v>1</v>
      </c>
      <c r="AW8" t="s">
        <v>1</v>
      </c>
      <c r="AX8" s="6">
        <f>EXP(AX54)</f>
        <v>6.2888397468524202E-3</v>
      </c>
      <c r="AY8" s="6">
        <f t="shared" ref="AY8:BB8" si="1">EXP(AY54)</f>
        <v>2.8501143921786848E-2</v>
      </c>
      <c r="AZ8" s="6">
        <f t="shared" si="1"/>
        <v>5.4449887297868593E-2</v>
      </c>
      <c r="BA8" s="6">
        <f t="shared" si="1"/>
        <v>5.4904752984009035E-2</v>
      </c>
      <c r="BB8" s="6">
        <f t="shared" si="1"/>
        <v>6.6190350012338445E-2</v>
      </c>
    </row>
    <row r="11" spans="1:54" s="2" customFormat="1" x14ac:dyDescent="0.25">
      <c r="A11" s="2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8" t="s">
        <v>17</v>
      </c>
      <c r="I11" s="2" t="s">
        <v>3</v>
      </c>
      <c r="J11" s="2" t="s">
        <v>4</v>
      </c>
      <c r="K11" s="2">
        <v>1</v>
      </c>
      <c r="L11" s="2">
        <v>2</v>
      </c>
      <c r="M11" s="2">
        <v>3</v>
      </c>
      <c r="N11" s="2">
        <v>4</v>
      </c>
      <c r="O11" s="2">
        <v>5</v>
      </c>
      <c r="P11" s="2">
        <v>6</v>
      </c>
      <c r="R11" s="2" t="s">
        <v>5</v>
      </c>
      <c r="S11" s="2">
        <v>1</v>
      </c>
      <c r="T11" s="2">
        <v>2</v>
      </c>
      <c r="U11" s="2">
        <v>3</v>
      </c>
      <c r="V11" s="2">
        <v>4</v>
      </c>
      <c r="W11" s="2">
        <v>5</v>
      </c>
      <c r="X11" s="2">
        <v>6</v>
      </c>
      <c r="Z11" s="2" t="s">
        <v>6</v>
      </c>
      <c r="AA11" s="2">
        <v>1</v>
      </c>
      <c r="AB11" s="2">
        <v>2</v>
      </c>
      <c r="AC11" s="2">
        <v>3</v>
      </c>
      <c r="AD11" s="2">
        <v>4</v>
      </c>
      <c r="AE11" s="2">
        <v>5</v>
      </c>
      <c r="AF11" s="2">
        <v>6</v>
      </c>
      <c r="AH11" s="2" t="s">
        <v>7</v>
      </c>
      <c r="AI11" s="2">
        <v>1</v>
      </c>
      <c r="AJ11" s="2">
        <v>2</v>
      </c>
      <c r="AK11" s="2">
        <v>3</v>
      </c>
      <c r="AL11" s="2">
        <v>4</v>
      </c>
      <c r="AM11" s="2">
        <v>5</v>
      </c>
      <c r="AN11" s="2">
        <v>6</v>
      </c>
      <c r="AP11" s="2" t="s">
        <v>8</v>
      </c>
      <c r="AQ11" s="2">
        <v>1</v>
      </c>
      <c r="AR11" s="2">
        <v>2</v>
      </c>
      <c r="AS11" s="2">
        <v>3</v>
      </c>
      <c r="AT11" s="2">
        <v>4</v>
      </c>
      <c r="AU11" s="2">
        <v>5</v>
      </c>
      <c r="AW11" s="2" t="s">
        <v>9</v>
      </c>
      <c r="AX11" s="2">
        <v>1</v>
      </c>
      <c r="AY11" s="2">
        <v>2</v>
      </c>
      <c r="AZ11" s="2">
        <v>3</v>
      </c>
      <c r="BA11" s="2">
        <v>4</v>
      </c>
      <c r="BB11" s="2">
        <v>5</v>
      </c>
    </row>
    <row r="12" spans="1:54" x14ac:dyDescent="0.25">
      <c r="A12">
        <v>1983</v>
      </c>
      <c r="B12" s="4">
        <f>EXP(B57)</f>
        <v>889.32013763106454</v>
      </c>
      <c r="C12" s="4">
        <f t="shared" ref="C12:G12" si="2">EXP(C57)</f>
        <v>306.36285517686372</v>
      </c>
      <c r="D12" s="4">
        <f t="shared" si="2"/>
        <v>33.248642435678697</v>
      </c>
      <c r="E12" s="4">
        <f t="shared" si="2"/>
        <v>20.676555528709404</v>
      </c>
      <c r="F12" s="4">
        <f t="shared" si="2"/>
        <v>6.1119802833291059</v>
      </c>
      <c r="G12" s="4">
        <f t="shared" si="2"/>
        <v>16.389916901155324</v>
      </c>
      <c r="I12">
        <v>1983</v>
      </c>
      <c r="J12" s="9">
        <f>EXP(J57)</f>
        <v>0.17536898912777871</v>
      </c>
      <c r="K12" s="11">
        <f>$J12*K$8</f>
        <v>0.21412649896010252</v>
      </c>
      <c r="L12" s="11">
        <f t="shared" ref="L12:P27" si="3">$J12*L$8</f>
        <v>0.8814221305702199</v>
      </c>
      <c r="M12" s="11">
        <f t="shared" si="3"/>
        <v>1.0959635099415224</v>
      </c>
      <c r="N12" s="11">
        <f t="shared" si="3"/>
        <v>0.87171470951025398</v>
      </c>
      <c r="O12" s="11">
        <f t="shared" si="3"/>
        <v>0.68051849776801798</v>
      </c>
      <c r="P12" s="11">
        <f t="shared" si="3"/>
        <v>0.17536898912777871</v>
      </c>
      <c r="R12">
        <v>1983</v>
      </c>
      <c r="S12" s="10">
        <v>1.357</v>
      </c>
      <c r="T12" s="10">
        <v>0.71499999999999997</v>
      </c>
      <c r="U12" s="10">
        <v>0.21199999999999999</v>
      </c>
      <c r="V12" s="10">
        <v>0.2</v>
      </c>
      <c r="W12" s="10">
        <v>0.2</v>
      </c>
      <c r="X12" s="10">
        <v>0.2</v>
      </c>
      <c r="Z12">
        <v>1983</v>
      </c>
      <c r="AA12" s="3">
        <v>80.436999999999998</v>
      </c>
      <c r="AB12" s="3">
        <v>139.52600000000001</v>
      </c>
      <c r="AC12" s="3">
        <v>21.48</v>
      </c>
      <c r="AD12" s="3">
        <v>11.787000000000001</v>
      </c>
      <c r="AE12" s="3">
        <v>2.8029999999999999</v>
      </c>
      <c r="AF12" s="3">
        <v>2.153</v>
      </c>
      <c r="AH12">
        <v>1983</v>
      </c>
      <c r="AI12" s="5">
        <f>K12/(K12+S12) * B12*(1-EXP(-K12-S12))</f>
        <v>96.016577898367842</v>
      </c>
      <c r="AJ12" s="5">
        <f t="shared" ref="AJ12:AN12" si="4">L12/(L12+T12) * C12*(1-EXP(-L12-T12))</f>
        <v>134.87689651963063</v>
      </c>
      <c r="AK12" s="5">
        <f t="shared" si="4"/>
        <v>20.327174043192464</v>
      </c>
      <c r="AL12" s="5">
        <f t="shared" si="4"/>
        <v>11.059141171313255</v>
      </c>
      <c r="AM12" s="5">
        <f t="shared" si="4"/>
        <v>2.7654125178877909</v>
      </c>
      <c r="AN12" s="5">
        <f t="shared" si="4"/>
        <v>2.3964365088421506</v>
      </c>
      <c r="AP12">
        <v>1983</v>
      </c>
      <c r="AQ12" s="10">
        <v>3.742</v>
      </c>
      <c r="AR12" s="10">
        <v>14.132</v>
      </c>
      <c r="AS12" s="10">
        <v>1.724</v>
      </c>
      <c r="AT12" s="10">
        <v>0.94199999999999995</v>
      </c>
      <c r="AU12" s="10">
        <v>0.38500000000000001</v>
      </c>
      <c r="AW12">
        <v>1983</v>
      </c>
      <c r="AX12" s="11">
        <f>AX$8*B12</f>
        <v>5.5927918292105039</v>
      </c>
      <c r="AY12" s="11">
        <f t="shared" ref="AY12:BB12" si="5">AY$8*C12</f>
        <v>8.7316918276853333</v>
      </c>
      <c r="AZ12" s="11">
        <f t="shared" si="5"/>
        <v>1.8103848334298362</v>
      </c>
      <c r="BA12" s="11">
        <f t="shared" si="5"/>
        <v>1.1352411738639361</v>
      </c>
      <c r="BB12" s="11">
        <f t="shared" si="5"/>
        <v>0.404554114222065</v>
      </c>
    </row>
    <row r="13" spans="1:54" x14ac:dyDescent="0.25">
      <c r="A13">
        <v>1984</v>
      </c>
      <c r="B13" s="4">
        <f t="shared" ref="B13:B45" si="6">EXP(B58)</f>
        <v>1902.0373338281902</v>
      </c>
      <c r="C13" s="5">
        <f>B12*EXP(-K12-S12)</f>
        <v>184.81046410531943</v>
      </c>
      <c r="D13" s="5">
        <f t="shared" ref="D13:F13" si="7">C12*EXP(-L12-T12)</f>
        <v>62.075294156277373</v>
      </c>
      <c r="E13" s="5">
        <f t="shared" si="7"/>
        <v>8.9894388512958159</v>
      </c>
      <c r="F13" s="5">
        <f t="shared" si="7"/>
        <v>7.0800839554515731</v>
      </c>
      <c r="G13" s="5">
        <f>F12*EXP(-O12-W12) + G12*EXP(-P12-X12)</f>
        <v>13.794289264806187</v>
      </c>
      <c r="I13">
        <v>1984</v>
      </c>
      <c r="J13" s="9">
        <f t="shared" ref="J13:J44" si="8">EXP(J58)</f>
        <v>0.18086791301831637</v>
      </c>
      <c r="K13" s="11">
        <f t="shared" ref="K13:P44" si="9">$J13*K$8</f>
        <v>0.22084071523394419</v>
      </c>
      <c r="L13" s="11">
        <f t="shared" si="3"/>
        <v>0.90906027363957187</v>
      </c>
      <c r="M13" s="11">
        <f t="shared" si="3"/>
        <v>1.1303288784023269</v>
      </c>
      <c r="N13" s="11">
        <f t="shared" si="3"/>
        <v>0.89904846370305691</v>
      </c>
      <c r="O13" s="11">
        <f t="shared" si="3"/>
        <v>0.70185704481639455</v>
      </c>
      <c r="P13" s="11">
        <f t="shared" si="3"/>
        <v>0.18086791301831637</v>
      </c>
      <c r="R13">
        <v>1984</v>
      </c>
      <c r="S13" s="10">
        <v>1.3440000000000001</v>
      </c>
      <c r="T13" s="10">
        <v>0.71699999999999997</v>
      </c>
      <c r="U13" s="10">
        <v>0.21199999999999999</v>
      </c>
      <c r="V13" s="10">
        <v>0.2</v>
      </c>
      <c r="W13" s="10">
        <v>0.2</v>
      </c>
      <c r="X13" s="10">
        <v>0.2</v>
      </c>
      <c r="Z13">
        <v>1984</v>
      </c>
      <c r="AA13" s="3">
        <v>601.87900000000002</v>
      </c>
      <c r="AB13" s="3">
        <v>78.543000000000006</v>
      </c>
      <c r="AC13" s="3">
        <v>31.091999999999999</v>
      </c>
      <c r="AD13" s="3">
        <v>4.2380000000000004</v>
      </c>
      <c r="AE13" s="3">
        <v>3.415</v>
      </c>
      <c r="AF13" s="3">
        <v>1.8120000000000001</v>
      </c>
      <c r="AH13">
        <v>1984</v>
      </c>
      <c r="AI13" s="5">
        <f t="shared" ref="AI13:AI44" si="10">K13/(K13+S13) * B13*(1-EXP(-K13-S13))</f>
        <v>212.29409426414696</v>
      </c>
      <c r="AJ13" s="5">
        <f t="shared" ref="AJ13:AJ44" si="11">L13/(L13+T13) * C13*(1-EXP(-L13-T13))</f>
        <v>82.996301430343976</v>
      </c>
      <c r="AK13" s="5">
        <f t="shared" ref="AK13:AK44" si="12">M13/(M13+U13) * D13*(1-EXP(-M13-U13))</f>
        <v>38.616247050941986</v>
      </c>
      <c r="AL13" s="5">
        <f t="shared" ref="AL13:AL44" si="13">N13/(N13+V13) * E13*(1-EXP(-N13-V13))</f>
        <v>4.9034558177261252</v>
      </c>
      <c r="AM13" s="5">
        <f t="shared" ref="AM13:AM44" si="14">O13/(O13+W13) * F13*(1-EXP(-O13-W13))</f>
        <v>3.2739406536517395</v>
      </c>
      <c r="AN13" s="5">
        <f t="shared" ref="AN13:AN44" si="15">P13/(P13+X13) * G13*(1-EXP(-P13-X13))</f>
        <v>2.0748095046474866</v>
      </c>
      <c r="AP13">
        <v>1984</v>
      </c>
      <c r="AQ13" s="10">
        <v>11.153</v>
      </c>
      <c r="AR13" s="10">
        <v>5.4969999999999999</v>
      </c>
      <c r="AS13" s="10">
        <v>2.343</v>
      </c>
      <c r="AT13" s="10">
        <v>0.44900000000000001</v>
      </c>
      <c r="AU13" s="10">
        <v>0.438</v>
      </c>
      <c r="AW13">
        <v>1984</v>
      </c>
      <c r="AX13" s="11">
        <f t="shared" ref="AX13:AX45" si="16">AX$8*B13</f>
        <v>11.961607984975927</v>
      </c>
      <c r="AY13" s="11">
        <f t="shared" ref="AY13:AY45" si="17">AY$8*C13</f>
        <v>5.2673096357179308</v>
      </c>
      <c r="AZ13" s="11">
        <f t="shared" ref="AZ13:AZ45" si="18">AZ$8*D13</f>
        <v>3.3799927707913437</v>
      </c>
      <c r="BA13" s="11">
        <f t="shared" ref="BA13:BA45" si="19">BA$8*E13</f>
        <v>0.49356291959525073</v>
      </c>
      <c r="BB13" s="11">
        <f t="shared" ref="BB13:BB45" si="20">BB$8*F13</f>
        <v>0.46863323512808125</v>
      </c>
    </row>
    <row r="14" spans="1:54" x14ac:dyDescent="0.25">
      <c r="A14">
        <v>1985</v>
      </c>
      <c r="B14" s="4">
        <f t="shared" si="6"/>
        <v>402.87477181661853</v>
      </c>
      <c r="C14" s="5">
        <f t="shared" ref="C14:C45" si="21">B13*EXP(-K13-S13)</f>
        <v>397.75655862633295</v>
      </c>
      <c r="D14" s="5">
        <f t="shared" ref="D14:D45" si="22">C13*EXP(-L13-T13)</f>
        <v>36.352773753748913</v>
      </c>
      <c r="E14" s="5">
        <f t="shared" ref="E14:E45" si="23">D13*EXP(-M13-U13)</f>
        <v>16.216337013409593</v>
      </c>
      <c r="F14" s="5">
        <f t="shared" ref="F14:F45" si="24">E13*EXP(-N13-V13)</f>
        <v>2.9951729124935786</v>
      </c>
      <c r="G14" s="5">
        <f t="shared" ref="G14:G45" si="25">F13*EXP(-O13-W13) + G13*EXP(-P13-X13)</f>
        <v>12.298404986259065</v>
      </c>
      <c r="I14">
        <v>1985</v>
      </c>
      <c r="J14" s="9">
        <f t="shared" si="8"/>
        <v>0.17435934651809218</v>
      </c>
      <c r="K14" s="11">
        <f t="shared" si="9"/>
        <v>0.21289371978809282</v>
      </c>
      <c r="L14" s="11">
        <f t="shared" si="3"/>
        <v>0.87634756553696902</v>
      </c>
      <c r="M14" s="11">
        <f t="shared" si="3"/>
        <v>1.0896537771672044</v>
      </c>
      <c r="N14" s="11">
        <f t="shared" si="3"/>
        <v>0.86669603249905913</v>
      </c>
      <c r="O14" s="11">
        <f t="shared" si="3"/>
        <v>0.67660058459851324</v>
      </c>
      <c r="P14" s="11">
        <f t="shared" si="3"/>
        <v>0.17435934651809218</v>
      </c>
      <c r="R14">
        <v>1985</v>
      </c>
      <c r="S14" s="10">
        <v>1.325</v>
      </c>
      <c r="T14" s="10">
        <v>0.71799999999999997</v>
      </c>
      <c r="U14" s="10">
        <v>0.21299999999999999</v>
      </c>
      <c r="V14" s="10">
        <v>0.2</v>
      </c>
      <c r="W14" s="10">
        <v>0.2</v>
      </c>
      <c r="X14" s="10">
        <v>0.2</v>
      </c>
      <c r="Z14">
        <v>1985</v>
      </c>
      <c r="AA14" s="3">
        <v>72.096000000000004</v>
      </c>
      <c r="AB14" s="3">
        <v>153.95699999999999</v>
      </c>
      <c r="AC14" s="3">
        <v>19.003</v>
      </c>
      <c r="AD14" s="3">
        <v>7.7789999999999999</v>
      </c>
      <c r="AE14" s="3">
        <v>1.369</v>
      </c>
      <c r="AF14" s="3">
        <v>1.925</v>
      </c>
      <c r="AH14">
        <v>1985</v>
      </c>
      <c r="AI14" s="5">
        <f t="shared" si="10"/>
        <v>43.78935709350651</v>
      </c>
      <c r="AJ14" s="5">
        <f t="shared" si="11"/>
        <v>174.23954742480254</v>
      </c>
      <c r="AK14" s="5">
        <f t="shared" si="12"/>
        <v>22.143286544285104</v>
      </c>
      <c r="AL14" s="5">
        <f t="shared" si="13"/>
        <v>8.6414694233747493</v>
      </c>
      <c r="AM14" s="5">
        <f t="shared" si="14"/>
        <v>1.3496466360092991</v>
      </c>
      <c r="AN14" s="5">
        <f t="shared" si="15"/>
        <v>1.788693692036214</v>
      </c>
      <c r="AP14">
        <v>1985</v>
      </c>
      <c r="AQ14" s="10">
        <v>0.54400000000000004</v>
      </c>
      <c r="AR14" s="10">
        <v>14.311999999999999</v>
      </c>
      <c r="AS14" s="10">
        <v>1.968</v>
      </c>
      <c r="AT14" s="10">
        <v>0.74199999999999999</v>
      </c>
      <c r="AU14" s="10">
        <v>0.24</v>
      </c>
      <c r="AW14">
        <v>1985</v>
      </c>
      <c r="AX14" s="11">
        <f t="shared" si="16"/>
        <v>2.5336148780044501</v>
      </c>
      <c r="AY14" s="11">
        <f t="shared" si="17"/>
        <v>11.336516923243764</v>
      </c>
      <c r="AZ14" s="11">
        <f t="shared" si="18"/>
        <v>1.9794044338565437</v>
      </c>
      <c r="BA14" s="11">
        <f t="shared" si="19"/>
        <v>0.89035397802669647</v>
      </c>
      <c r="BB14" s="11">
        <f t="shared" si="20"/>
        <v>0.19825154342542511</v>
      </c>
    </row>
    <row r="15" spans="1:54" x14ac:dyDescent="0.25">
      <c r="A15">
        <v>1986</v>
      </c>
      <c r="B15" s="4">
        <f t="shared" si="6"/>
        <v>1939.3368281459327</v>
      </c>
      <c r="C15" s="5">
        <f t="shared" si="21"/>
        <v>86.550845799950892</v>
      </c>
      <c r="D15" s="5">
        <f t="shared" si="22"/>
        <v>80.760872004233079</v>
      </c>
      <c r="E15" s="5">
        <f t="shared" si="23"/>
        <v>9.8810297372249103</v>
      </c>
      <c r="F15" s="5">
        <f t="shared" si="24"/>
        <v>5.5807499064779762</v>
      </c>
      <c r="G15" s="5">
        <f t="shared" si="25"/>
        <v>9.7045557715216493</v>
      </c>
      <c r="I15">
        <v>1986</v>
      </c>
      <c r="J15" s="9">
        <f t="shared" si="8"/>
        <v>0.20378241047011136</v>
      </c>
      <c r="K15" s="11">
        <f t="shared" si="9"/>
        <v>0.24881944248319557</v>
      </c>
      <c r="L15" s="11">
        <f t="shared" si="3"/>
        <v>1.0242308363790917</v>
      </c>
      <c r="M15" s="11">
        <f t="shared" si="3"/>
        <v>1.2735323785235311</v>
      </c>
      <c r="N15" s="11">
        <f t="shared" si="3"/>
        <v>1.0129506113353881</v>
      </c>
      <c r="O15" s="11">
        <f t="shared" si="3"/>
        <v>0.79077663921311303</v>
      </c>
      <c r="P15" s="11">
        <f t="shared" si="3"/>
        <v>0.20378241047011136</v>
      </c>
      <c r="R15">
        <v>1986</v>
      </c>
      <c r="S15" s="10">
        <v>1.3009999999999999</v>
      </c>
      <c r="T15" s="10">
        <v>0.71799999999999997</v>
      </c>
      <c r="U15" s="10">
        <v>0.21299999999999999</v>
      </c>
      <c r="V15" s="10">
        <v>0.2</v>
      </c>
      <c r="W15" s="10">
        <v>0.2</v>
      </c>
      <c r="X15" s="10">
        <v>0.2</v>
      </c>
      <c r="Z15">
        <v>1986</v>
      </c>
      <c r="AA15" s="3">
        <v>663.34699999999998</v>
      </c>
      <c r="AB15" s="3">
        <v>38.069000000000003</v>
      </c>
      <c r="AC15" s="3">
        <v>34.277000000000001</v>
      </c>
      <c r="AD15" s="3">
        <v>5.7910000000000004</v>
      </c>
      <c r="AE15" s="3">
        <v>2.9809999999999999</v>
      </c>
      <c r="AF15" s="3">
        <v>1.4610000000000001</v>
      </c>
      <c r="AH15">
        <v>1986</v>
      </c>
      <c r="AI15" s="5">
        <f t="shared" si="10"/>
        <v>245.25894249411465</v>
      </c>
      <c r="AJ15" s="5">
        <f t="shared" si="11"/>
        <v>41.971003699513197</v>
      </c>
      <c r="AK15" s="5">
        <f t="shared" si="12"/>
        <v>53.541471998726081</v>
      </c>
      <c r="AL15" s="5">
        <f t="shared" si="13"/>
        <v>5.7983676435986586</v>
      </c>
      <c r="AM15" s="5">
        <f t="shared" si="14"/>
        <v>2.8004139339657441</v>
      </c>
      <c r="AN15" s="5">
        <f t="shared" si="15"/>
        <v>1.6270782219596995</v>
      </c>
      <c r="AP15">
        <v>1986</v>
      </c>
      <c r="AQ15" s="10">
        <v>11.082000000000001</v>
      </c>
      <c r="AR15" s="10">
        <v>2.2839999999999998</v>
      </c>
      <c r="AS15" s="10">
        <v>3.3380000000000001</v>
      </c>
      <c r="AT15" s="10">
        <v>0.88300000000000001</v>
      </c>
      <c r="AU15" s="10">
        <v>0.44900000000000001</v>
      </c>
      <c r="AW15">
        <v>1986</v>
      </c>
      <c r="AX15" s="11">
        <f t="shared" si="16"/>
        <v>12.196178527378843</v>
      </c>
      <c r="AY15" s="11">
        <f t="shared" si="17"/>
        <v>2.4667981126967811</v>
      </c>
      <c r="AZ15" s="11">
        <f t="shared" si="18"/>
        <v>4.3974203787080821</v>
      </c>
      <c r="BA15" s="11">
        <f t="shared" si="19"/>
        <v>0.54251549694998136</v>
      </c>
      <c r="BB15" s="11">
        <f t="shared" si="20"/>
        <v>0.36939178964110231</v>
      </c>
    </row>
    <row r="16" spans="1:54" x14ac:dyDescent="0.25">
      <c r="A16">
        <v>1987</v>
      </c>
      <c r="B16" s="4">
        <f t="shared" si="6"/>
        <v>669.06859075091472</v>
      </c>
      <c r="C16" s="5">
        <f t="shared" si="21"/>
        <v>411.69464019304371</v>
      </c>
      <c r="D16" s="5">
        <f t="shared" si="22"/>
        <v>15.157587286487974</v>
      </c>
      <c r="E16" s="5">
        <f t="shared" si="23"/>
        <v>18.26451693535666</v>
      </c>
      <c r="F16" s="5">
        <f t="shared" si="24"/>
        <v>2.9378150342114626</v>
      </c>
      <c r="G16" s="5">
        <f t="shared" si="25"/>
        <v>8.5526662779414462</v>
      </c>
      <c r="I16">
        <v>1987</v>
      </c>
      <c r="J16" s="9">
        <f t="shared" si="8"/>
        <v>0.17163611563297082</v>
      </c>
      <c r="K16" s="11">
        <f t="shared" si="9"/>
        <v>0.2095686399196893</v>
      </c>
      <c r="L16" s="11">
        <f t="shared" si="3"/>
        <v>0.86266033394182451</v>
      </c>
      <c r="M16" s="11">
        <f t="shared" si="3"/>
        <v>1.0726350232011646</v>
      </c>
      <c r="N16" s="11">
        <f t="shared" si="3"/>
        <v>0.85315954334119981</v>
      </c>
      <c r="O16" s="11">
        <f t="shared" si="3"/>
        <v>0.66603310057391207</v>
      </c>
      <c r="P16" s="11">
        <f t="shared" si="3"/>
        <v>0.17163611563297082</v>
      </c>
      <c r="R16">
        <v>1987</v>
      </c>
      <c r="S16" s="10">
        <v>1.274</v>
      </c>
      <c r="T16" s="10">
        <v>0.71799999999999997</v>
      </c>
      <c r="U16" s="10">
        <v>0.214</v>
      </c>
      <c r="V16" s="10">
        <v>0.2</v>
      </c>
      <c r="W16" s="10">
        <v>0.2</v>
      </c>
      <c r="X16" s="10">
        <v>0.2</v>
      </c>
      <c r="Z16">
        <v>1987</v>
      </c>
      <c r="AA16" s="3">
        <v>49.451000000000001</v>
      </c>
      <c r="AB16" s="3">
        <v>189.72200000000001</v>
      </c>
      <c r="AC16" s="3">
        <v>9.7609999999999992</v>
      </c>
      <c r="AD16" s="3">
        <v>8.6890000000000001</v>
      </c>
      <c r="AE16" s="3">
        <v>1.528</v>
      </c>
      <c r="AF16" s="3">
        <v>1.6339999999999999</v>
      </c>
      <c r="AH16">
        <v>1987</v>
      </c>
      <c r="AI16" s="5">
        <f t="shared" si="10"/>
        <v>73.074541062280474</v>
      </c>
      <c r="AJ16" s="5">
        <f t="shared" si="11"/>
        <v>178.43702400734801</v>
      </c>
      <c r="AK16" s="5">
        <f t="shared" si="12"/>
        <v>9.146313579066339</v>
      </c>
      <c r="AL16" s="5">
        <f t="shared" si="13"/>
        <v>9.6346533128369956</v>
      </c>
      <c r="AM16" s="5">
        <f t="shared" si="14"/>
        <v>1.3090362626383369</v>
      </c>
      <c r="AN16" s="5">
        <f t="shared" si="15"/>
        <v>1.22604616047882</v>
      </c>
      <c r="AP16">
        <v>1987</v>
      </c>
      <c r="AQ16" s="10">
        <v>4.3440000000000003</v>
      </c>
      <c r="AR16" s="10">
        <v>13.888999999999999</v>
      </c>
      <c r="AS16" s="10">
        <v>0.70299999999999996</v>
      </c>
      <c r="AT16" s="10">
        <v>0.74</v>
      </c>
      <c r="AU16" s="10">
        <v>0.219</v>
      </c>
      <c r="AW16">
        <v>1987</v>
      </c>
      <c r="AX16" s="11">
        <f t="shared" si="16"/>
        <v>4.2076651468848878</v>
      </c>
      <c r="AY16" s="11">
        <f t="shared" si="17"/>
        <v>11.73376819197019</v>
      </c>
      <c r="AZ16" s="11">
        <f t="shared" si="18"/>
        <v>0.82532891945687603</v>
      </c>
      <c r="BA16" s="11">
        <f t="shared" si="19"/>
        <v>1.0028087907080072</v>
      </c>
      <c r="BB16" s="11">
        <f t="shared" si="20"/>
        <v>0.19445500538596674</v>
      </c>
    </row>
    <row r="17" spans="1:54" x14ac:dyDescent="0.25">
      <c r="A17">
        <v>1988</v>
      </c>
      <c r="B17" s="4">
        <f t="shared" si="6"/>
        <v>478.40987754874794</v>
      </c>
      <c r="C17" s="5">
        <f t="shared" si="21"/>
        <v>151.76267351984367</v>
      </c>
      <c r="D17" s="5">
        <f t="shared" si="22"/>
        <v>84.74286687311654</v>
      </c>
      <c r="E17" s="5">
        <f t="shared" si="23"/>
        <v>4.1865047379367386</v>
      </c>
      <c r="F17" s="5">
        <f t="shared" si="24"/>
        <v>6.3712817692111683</v>
      </c>
      <c r="G17" s="5">
        <f t="shared" si="25"/>
        <v>7.1336568948530248</v>
      </c>
      <c r="I17">
        <v>1988</v>
      </c>
      <c r="J17" s="9">
        <f t="shared" si="8"/>
        <v>0.15859578913773514</v>
      </c>
      <c r="K17" s="11">
        <f t="shared" si="9"/>
        <v>0.19364632964345824</v>
      </c>
      <c r="L17" s="11">
        <f t="shared" si="3"/>
        <v>0.79711834490528477</v>
      </c>
      <c r="M17" s="11">
        <f t="shared" si="3"/>
        <v>0.99113987364488476</v>
      </c>
      <c r="N17" s="11">
        <f t="shared" si="3"/>
        <v>0.78833939196066927</v>
      </c>
      <c r="O17" s="11">
        <f t="shared" si="3"/>
        <v>0.61543017789596766</v>
      </c>
      <c r="P17" s="11">
        <f t="shared" si="3"/>
        <v>0.15859578913773514</v>
      </c>
      <c r="R17">
        <v>1988</v>
      </c>
      <c r="S17" s="10">
        <v>1.2470000000000001</v>
      </c>
      <c r="T17" s="10">
        <v>0.71799999999999997</v>
      </c>
      <c r="U17" s="10">
        <v>0.215</v>
      </c>
      <c r="V17" s="10">
        <v>0.2</v>
      </c>
      <c r="W17" s="10">
        <v>0.2</v>
      </c>
      <c r="X17" s="10">
        <v>0.2</v>
      </c>
      <c r="Z17">
        <v>1988</v>
      </c>
      <c r="AA17" s="3">
        <v>36.738</v>
      </c>
      <c r="AB17" s="3">
        <v>72.108999999999995</v>
      </c>
      <c r="AC17" s="3">
        <v>43.929000000000002</v>
      </c>
      <c r="AD17" s="3">
        <v>3.117</v>
      </c>
      <c r="AE17" s="3">
        <v>2.5430000000000001</v>
      </c>
      <c r="AF17" s="3">
        <v>1.1140000000000001</v>
      </c>
      <c r="AH17">
        <v>1988</v>
      </c>
      <c r="AI17" s="5">
        <f t="shared" si="10"/>
        <v>49.080028150608499</v>
      </c>
      <c r="AJ17" s="5">
        <f t="shared" si="11"/>
        <v>62.295558707786235</v>
      </c>
      <c r="AK17" s="5">
        <f t="shared" si="12"/>
        <v>48.791165258605503</v>
      </c>
      <c r="AL17" s="5">
        <f t="shared" si="13"/>
        <v>2.0964475478466653</v>
      </c>
      <c r="AM17" s="5">
        <f t="shared" si="14"/>
        <v>2.6810409954053354</v>
      </c>
      <c r="AN17" s="5">
        <f t="shared" si="15"/>
        <v>0.95073662748710464</v>
      </c>
      <c r="AP17">
        <v>1988</v>
      </c>
      <c r="AQ17" s="10">
        <v>2.5369999999999999</v>
      </c>
      <c r="AR17" s="10">
        <v>3.3769999999999998</v>
      </c>
      <c r="AS17" s="10">
        <v>3.512</v>
      </c>
      <c r="AT17" s="10">
        <v>0.184</v>
      </c>
      <c r="AU17" s="10">
        <v>0.35899999999999999</v>
      </c>
      <c r="AW17">
        <v>1988</v>
      </c>
      <c r="AX17" s="11">
        <f t="shared" si="16"/>
        <v>3.0086430532153652</v>
      </c>
      <c r="AY17" s="11">
        <f t="shared" si="17"/>
        <v>4.3254097999442145</v>
      </c>
      <c r="AZ17" s="11">
        <f t="shared" si="18"/>
        <v>4.6142395505394775</v>
      </c>
      <c r="BA17" s="11">
        <f t="shared" si="19"/>
        <v>0.22985900850280011</v>
      </c>
      <c r="BB17" s="11">
        <f t="shared" si="20"/>
        <v>0.42171737033131818</v>
      </c>
    </row>
    <row r="18" spans="1:54" x14ac:dyDescent="0.25">
      <c r="A18">
        <v>1989</v>
      </c>
      <c r="B18" s="4">
        <f t="shared" si="6"/>
        <v>878.56981426228685</v>
      </c>
      <c r="C18" s="5">
        <f t="shared" si="21"/>
        <v>113.27534314183484</v>
      </c>
      <c r="D18" s="5">
        <f t="shared" si="22"/>
        <v>33.354730198069895</v>
      </c>
      <c r="E18" s="5">
        <f t="shared" si="23"/>
        <v>25.367826614080286</v>
      </c>
      <c r="F18" s="5">
        <f t="shared" si="24"/>
        <v>1.5581929779941595</v>
      </c>
      <c r="G18" s="5">
        <f t="shared" si="25"/>
        <v>7.8029441359294012</v>
      </c>
      <c r="I18">
        <v>1989</v>
      </c>
      <c r="J18" s="9">
        <f t="shared" si="8"/>
        <v>0.19240732562785465</v>
      </c>
      <c r="K18" s="11">
        <f t="shared" si="9"/>
        <v>0.2349304014117902</v>
      </c>
      <c r="L18" s="11">
        <f t="shared" si="3"/>
        <v>0.96705851893034644</v>
      </c>
      <c r="M18" s="11">
        <f t="shared" si="3"/>
        <v>1.2024441093169456</v>
      </c>
      <c r="N18" s="11">
        <f t="shared" si="3"/>
        <v>0.95640795331905337</v>
      </c>
      <c r="O18" s="11">
        <f t="shared" si="3"/>
        <v>0.74663567856016644</v>
      </c>
      <c r="P18" s="11">
        <f t="shared" si="3"/>
        <v>0.19240732562785465</v>
      </c>
      <c r="R18">
        <v>1989</v>
      </c>
      <c r="S18" s="10">
        <v>1.22</v>
      </c>
      <c r="T18" s="10">
        <v>0.72</v>
      </c>
      <c r="U18" s="10">
        <v>0.215</v>
      </c>
      <c r="V18" s="10">
        <v>0.2</v>
      </c>
      <c r="W18" s="10">
        <v>0.2</v>
      </c>
      <c r="X18" s="10">
        <v>0.2</v>
      </c>
      <c r="Z18">
        <v>1989</v>
      </c>
      <c r="AA18" s="3">
        <v>198.99199999999999</v>
      </c>
      <c r="AB18" s="3">
        <v>44.768000000000001</v>
      </c>
      <c r="AC18" s="3">
        <v>18.544</v>
      </c>
      <c r="AD18" s="3">
        <v>9.7910000000000004</v>
      </c>
      <c r="AE18" s="3">
        <v>0.99399999999999999</v>
      </c>
      <c r="AF18" s="3">
        <v>1.484</v>
      </c>
      <c r="AH18">
        <v>1989</v>
      </c>
      <c r="AI18" s="5">
        <f t="shared" si="10"/>
        <v>108.75085632628833</v>
      </c>
      <c r="AJ18" s="5">
        <f t="shared" si="11"/>
        <v>52.915388115909494</v>
      </c>
      <c r="AK18" s="5">
        <f t="shared" si="12"/>
        <v>21.438529253202383</v>
      </c>
      <c r="AL18" s="5">
        <f t="shared" si="13"/>
        <v>14.379720091068833</v>
      </c>
      <c r="AM18" s="5">
        <f t="shared" si="14"/>
        <v>0.75208525134218707</v>
      </c>
      <c r="AN18" s="5">
        <f t="shared" si="15"/>
        <v>1.2418032450879588</v>
      </c>
      <c r="AP18">
        <v>1989</v>
      </c>
      <c r="AQ18" s="10">
        <v>8.3620000000000001</v>
      </c>
      <c r="AR18" s="10">
        <v>3.2469999999999999</v>
      </c>
      <c r="AS18" s="10">
        <v>2.6219999999999999</v>
      </c>
      <c r="AT18" s="10">
        <v>1.0920000000000001</v>
      </c>
      <c r="AU18" s="10">
        <v>0.154</v>
      </c>
      <c r="AW18">
        <v>1989</v>
      </c>
      <c r="AX18" s="11">
        <f t="shared" si="16"/>
        <v>5.525184768317418</v>
      </c>
      <c r="AY18" s="11">
        <f t="shared" si="17"/>
        <v>3.2284768576752256</v>
      </c>
      <c r="AZ18" s="11">
        <f t="shared" si="18"/>
        <v>1.81616130013572</v>
      </c>
      <c r="BA18" s="11">
        <f t="shared" si="19"/>
        <v>1.3928142539872483</v>
      </c>
      <c r="BB18" s="11">
        <f t="shared" si="20"/>
        <v>0.10313733860020138</v>
      </c>
    </row>
    <row r="19" spans="1:54" x14ac:dyDescent="0.25">
      <c r="A19">
        <v>1990</v>
      </c>
      <c r="B19" s="4">
        <f t="shared" si="6"/>
        <v>357.84480608743678</v>
      </c>
      <c r="C19" s="5">
        <f t="shared" si="21"/>
        <v>205.07278664114418</v>
      </c>
      <c r="D19" s="5">
        <f t="shared" si="22"/>
        <v>20.963084311632027</v>
      </c>
      <c r="E19" s="5">
        <f t="shared" si="23"/>
        <v>8.0829385472856039</v>
      </c>
      <c r="F19" s="5">
        <f t="shared" si="24"/>
        <v>7.9810800671635205</v>
      </c>
      <c r="G19" s="5">
        <f t="shared" si="25"/>
        <v>5.8749822332379011</v>
      </c>
      <c r="I19">
        <v>1990</v>
      </c>
      <c r="J19" s="9">
        <f t="shared" si="8"/>
        <v>0.16314188945314595</v>
      </c>
      <c r="K19" s="11">
        <f t="shared" si="9"/>
        <v>0.19919714309857292</v>
      </c>
      <c r="L19" s="11">
        <f t="shared" si="3"/>
        <v>0.8199675011085843</v>
      </c>
      <c r="M19" s="11">
        <f t="shared" si="3"/>
        <v>1.0195505982718802</v>
      </c>
      <c r="N19" s="11">
        <f t="shared" si="3"/>
        <v>0.81093690213372116</v>
      </c>
      <c r="O19" s="11">
        <f t="shared" si="3"/>
        <v>0.63307129775833915</v>
      </c>
      <c r="P19" s="11">
        <f t="shared" si="3"/>
        <v>0.16314188945314595</v>
      </c>
      <c r="R19">
        <v>1990</v>
      </c>
      <c r="S19" s="10">
        <v>1.196</v>
      </c>
      <c r="T19" s="10">
        <v>0.72199999999999998</v>
      </c>
      <c r="U19" s="10">
        <v>0.216</v>
      </c>
      <c r="V19" s="10">
        <v>0.2</v>
      </c>
      <c r="W19" s="10">
        <v>0.2</v>
      </c>
      <c r="X19" s="10">
        <v>0.2</v>
      </c>
      <c r="Z19">
        <v>1990</v>
      </c>
      <c r="AA19" s="3">
        <v>45.503999999999998</v>
      </c>
      <c r="AB19" s="3">
        <v>102.027</v>
      </c>
      <c r="AC19" s="3">
        <v>11.872999999999999</v>
      </c>
      <c r="AD19" s="3">
        <v>4.2990000000000004</v>
      </c>
      <c r="AE19" s="3">
        <v>2.4449999999999998</v>
      </c>
      <c r="AF19" s="3">
        <v>0.748</v>
      </c>
      <c r="AH19">
        <v>1990</v>
      </c>
      <c r="AI19" s="5">
        <f t="shared" si="10"/>
        <v>38.431267364426681</v>
      </c>
      <c r="AJ19" s="5">
        <f t="shared" si="11"/>
        <v>85.718438925482943</v>
      </c>
      <c r="AK19" s="5">
        <f t="shared" si="12"/>
        <v>12.270122434718623</v>
      </c>
      <c r="AL19" s="5">
        <f t="shared" si="13"/>
        <v>4.1245139188951025</v>
      </c>
      <c r="AM19" s="5">
        <f t="shared" si="14"/>
        <v>3.4284814699166786</v>
      </c>
      <c r="AN19" s="5">
        <f t="shared" si="15"/>
        <v>0.80371203780694211</v>
      </c>
      <c r="AP19">
        <v>1990</v>
      </c>
      <c r="AQ19" s="10">
        <v>1.77</v>
      </c>
      <c r="AR19" s="10">
        <v>7.0579999999999998</v>
      </c>
      <c r="AS19" s="10">
        <v>1.1479999999999999</v>
      </c>
      <c r="AT19" s="10">
        <v>0.42699999999999999</v>
      </c>
      <c r="AU19" s="10">
        <v>0.48699999999999999</v>
      </c>
      <c r="AW19">
        <v>1990</v>
      </c>
      <c r="AX19" s="11">
        <f t="shared" si="16"/>
        <v>2.2504286397273692</v>
      </c>
      <c r="AY19" s="11">
        <f t="shared" si="17"/>
        <v>5.8448090065011371</v>
      </c>
      <c r="AZ19" s="11">
        <f t="shared" si="18"/>
        <v>1.1414375781840811</v>
      </c>
      <c r="BA19" s="11">
        <f t="shared" si="19"/>
        <v>0.44379174432364094</v>
      </c>
      <c r="BB19" s="11">
        <f t="shared" si="20"/>
        <v>0.52827048312205105</v>
      </c>
    </row>
    <row r="20" spans="1:54" x14ac:dyDescent="0.25">
      <c r="A20">
        <v>1991</v>
      </c>
      <c r="B20" s="4">
        <f t="shared" si="6"/>
        <v>387.61174025657056</v>
      </c>
      <c r="C20" s="5">
        <f t="shared" si="21"/>
        <v>88.668282777702288</v>
      </c>
      <c r="D20" s="5">
        <f t="shared" si="22"/>
        <v>43.877316222917884</v>
      </c>
      <c r="E20" s="5">
        <f t="shared" si="23"/>
        <v>6.0934376842038818</v>
      </c>
      <c r="F20" s="5">
        <f t="shared" si="24"/>
        <v>2.9412027192523764</v>
      </c>
      <c r="G20" s="5">
        <f t="shared" si="25"/>
        <v>7.5554502453096264</v>
      </c>
      <c r="I20">
        <v>1991</v>
      </c>
      <c r="J20" s="9">
        <f t="shared" si="8"/>
        <v>0.18107853231271429</v>
      </c>
      <c r="K20" s="11">
        <f t="shared" si="9"/>
        <v>0.22109788254925564</v>
      </c>
      <c r="L20" s="11">
        <f t="shared" si="3"/>
        <v>0.91011886734037806</v>
      </c>
      <c r="M20" s="11">
        <f t="shared" si="3"/>
        <v>1.1316451376925116</v>
      </c>
      <c r="N20" s="11">
        <f t="shared" si="3"/>
        <v>0.9000953987281517</v>
      </c>
      <c r="O20" s="11">
        <f t="shared" si="3"/>
        <v>0.70267435194998473</v>
      </c>
      <c r="P20" s="11">
        <f t="shared" si="3"/>
        <v>0.18107853231271429</v>
      </c>
      <c r="R20">
        <v>1991</v>
      </c>
      <c r="S20" s="10">
        <v>1.1739999999999999</v>
      </c>
      <c r="T20" s="10">
        <v>0.72299999999999998</v>
      </c>
      <c r="U20" s="10">
        <v>0.216</v>
      </c>
      <c r="V20" s="10">
        <v>0.2</v>
      </c>
      <c r="W20" s="10">
        <v>0.2</v>
      </c>
      <c r="X20" s="10">
        <v>0.2</v>
      </c>
      <c r="Z20">
        <v>1991</v>
      </c>
      <c r="AA20" s="3">
        <v>60.761000000000003</v>
      </c>
      <c r="AB20" s="3">
        <v>31.527999999999999</v>
      </c>
      <c r="AC20" s="3">
        <v>17.001999999999999</v>
      </c>
      <c r="AD20" s="3">
        <v>3.2669999999999999</v>
      </c>
      <c r="AE20" s="3">
        <v>1.3720000000000001</v>
      </c>
      <c r="AF20" s="3">
        <v>1.44</v>
      </c>
      <c r="AH20">
        <v>1991</v>
      </c>
      <c r="AI20" s="5">
        <f t="shared" si="10"/>
        <v>46.206714242941736</v>
      </c>
      <c r="AJ20" s="5">
        <f t="shared" si="11"/>
        <v>39.762357381282683</v>
      </c>
      <c r="AK20" s="5">
        <f t="shared" si="12"/>
        <v>27.270535029074669</v>
      </c>
      <c r="AL20" s="5">
        <f t="shared" si="13"/>
        <v>3.3262202546431312</v>
      </c>
      <c r="AM20" s="5">
        <f t="shared" si="14"/>
        <v>1.3611677458783966</v>
      </c>
      <c r="AN20" s="5">
        <f t="shared" si="15"/>
        <v>1.1376321315715481</v>
      </c>
      <c r="AP20">
        <v>1991</v>
      </c>
      <c r="AQ20" s="10">
        <v>1.538</v>
      </c>
      <c r="AR20" s="10">
        <v>2.12</v>
      </c>
      <c r="AS20" s="10">
        <v>1.8740000000000001</v>
      </c>
      <c r="AT20" s="10">
        <v>0.49299999999999999</v>
      </c>
      <c r="AU20" s="10">
        <v>0.27100000000000002</v>
      </c>
      <c r="AW20">
        <v>1991</v>
      </c>
      <c r="AX20" s="11">
        <f t="shared" si="16"/>
        <v>2.4376281184721571</v>
      </c>
      <c r="AY20" s="11">
        <f t="shared" si="17"/>
        <v>2.527147488744987</v>
      </c>
      <c r="AZ20" s="11">
        <f t="shared" si="18"/>
        <v>2.38911492327082</v>
      </c>
      <c r="BA20" s="11">
        <f t="shared" si="19"/>
        <v>0.33455869087466616</v>
      </c>
      <c r="BB20" s="11">
        <f t="shared" si="20"/>
        <v>0.1946792374445564</v>
      </c>
    </row>
    <row r="21" spans="1:54" x14ac:dyDescent="0.25">
      <c r="A21">
        <v>1992</v>
      </c>
      <c r="B21" s="4">
        <f t="shared" si="6"/>
        <v>818.98034387423672</v>
      </c>
      <c r="C21" s="5">
        <f t="shared" si="21"/>
        <v>96.053592088753248</v>
      </c>
      <c r="D21" s="5">
        <f t="shared" si="22"/>
        <v>17.318640022721535</v>
      </c>
      <c r="E21" s="5">
        <f t="shared" si="23"/>
        <v>11.401584467340193</v>
      </c>
      <c r="F21" s="5">
        <f t="shared" si="24"/>
        <v>2.0281357145907304</v>
      </c>
      <c r="G21" s="5">
        <f t="shared" si="25"/>
        <v>6.353921269176495</v>
      </c>
      <c r="I21">
        <v>1992</v>
      </c>
      <c r="J21" s="9">
        <f t="shared" si="8"/>
        <v>0.16036948336373866</v>
      </c>
      <c r="K21" s="11">
        <f t="shared" si="9"/>
        <v>0.19581202003563558</v>
      </c>
      <c r="L21" s="11">
        <f t="shared" si="3"/>
        <v>0.80603311000394773</v>
      </c>
      <c r="M21" s="11">
        <f t="shared" si="3"/>
        <v>1.0022245252652318</v>
      </c>
      <c r="N21" s="11">
        <f t="shared" si="3"/>
        <v>0.79715597552353679</v>
      </c>
      <c r="O21" s="11">
        <f t="shared" si="3"/>
        <v>0.62231298959593273</v>
      </c>
      <c r="P21" s="11">
        <f t="shared" si="3"/>
        <v>0.16036948336373866</v>
      </c>
      <c r="R21">
        <v>1992</v>
      </c>
      <c r="S21" s="10">
        <v>1.157</v>
      </c>
      <c r="T21" s="10">
        <v>0.72499999999999998</v>
      </c>
      <c r="U21" s="10">
        <v>0.217</v>
      </c>
      <c r="V21" s="10">
        <v>0.2</v>
      </c>
      <c r="W21" s="10">
        <v>0.2</v>
      </c>
      <c r="X21" s="10">
        <v>0.2</v>
      </c>
      <c r="Z21">
        <v>1992</v>
      </c>
      <c r="AA21" s="3">
        <v>129.572</v>
      </c>
      <c r="AB21" s="3">
        <v>41.353000000000002</v>
      </c>
      <c r="AC21" s="3">
        <v>8.5250000000000004</v>
      </c>
      <c r="AD21" s="3">
        <v>4.9160000000000004</v>
      </c>
      <c r="AE21" s="3">
        <v>1.0409999999999999</v>
      </c>
      <c r="AF21" s="3">
        <v>0.92100000000000004</v>
      </c>
      <c r="AH21">
        <v>1992</v>
      </c>
      <c r="AI21" s="5">
        <f t="shared" si="10"/>
        <v>87.898067408448668</v>
      </c>
      <c r="AJ21" s="5">
        <f t="shared" si="11"/>
        <v>39.630090457784689</v>
      </c>
      <c r="AK21" s="5">
        <f t="shared" si="12"/>
        <v>10.030007779884988</v>
      </c>
      <c r="AL21" s="5">
        <f t="shared" si="13"/>
        <v>5.7520796172847444</v>
      </c>
      <c r="AM21" s="5">
        <f t="shared" si="14"/>
        <v>0.86042076835706149</v>
      </c>
      <c r="AN21" s="5">
        <f t="shared" si="15"/>
        <v>0.85557441483773811</v>
      </c>
      <c r="AP21">
        <v>1992</v>
      </c>
      <c r="AQ21" s="10">
        <v>8.1760000000000002</v>
      </c>
      <c r="AR21" s="10">
        <v>2.8439999999999999</v>
      </c>
      <c r="AS21" s="10">
        <v>0.72499999999999998</v>
      </c>
      <c r="AT21" s="10">
        <v>0.49099999999999999</v>
      </c>
      <c r="AU21" s="10">
        <v>0.16400000000000001</v>
      </c>
      <c r="AW21">
        <v>1992</v>
      </c>
      <c r="AX21" s="11">
        <f t="shared" si="16"/>
        <v>5.1504361384471631</v>
      </c>
      <c r="AY21" s="11">
        <f t="shared" si="17"/>
        <v>2.737637252326163</v>
      </c>
      <c r="AZ21" s="11">
        <f t="shared" si="18"/>
        <v>0.94299799738954393</v>
      </c>
      <c r="BA21" s="11">
        <f t="shared" si="19"/>
        <v>0.62600117880562756</v>
      </c>
      <c r="BB21" s="11">
        <f t="shared" si="20"/>
        <v>0.13424301282128459</v>
      </c>
    </row>
    <row r="22" spans="1:54" x14ac:dyDescent="0.25">
      <c r="A22">
        <v>1993</v>
      </c>
      <c r="B22" s="4">
        <f t="shared" si="6"/>
        <v>432.77879333208381</v>
      </c>
      <c r="C22" s="5">
        <f t="shared" si="21"/>
        <v>211.71648894637426</v>
      </c>
      <c r="D22" s="5">
        <f t="shared" si="22"/>
        <v>20.777552072205189</v>
      </c>
      <c r="E22" s="5">
        <f t="shared" si="23"/>
        <v>5.116951513252479</v>
      </c>
      <c r="F22" s="5">
        <f t="shared" si="24"/>
        <v>4.2063545020932347</v>
      </c>
      <c r="G22" s="5">
        <f t="shared" si="25"/>
        <v>5.3225343032601451</v>
      </c>
      <c r="I22">
        <v>1993</v>
      </c>
      <c r="J22" s="9">
        <f t="shared" si="8"/>
        <v>0.15825446583035144</v>
      </c>
      <c r="K22" s="11">
        <f t="shared" si="9"/>
        <v>0.19322957201038377</v>
      </c>
      <c r="L22" s="11">
        <f t="shared" si="3"/>
        <v>0.79540281972432925</v>
      </c>
      <c r="M22" s="11">
        <f t="shared" si="3"/>
        <v>0.98900678334285574</v>
      </c>
      <c r="N22" s="11">
        <f t="shared" si="3"/>
        <v>0.78664276047967074</v>
      </c>
      <c r="O22" s="11">
        <f t="shared" si="3"/>
        <v>0.61410567448433695</v>
      </c>
      <c r="P22" s="11">
        <f t="shared" si="3"/>
        <v>0.15825446583035144</v>
      </c>
      <c r="R22">
        <v>1993</v>
      </c>
      <c r="S22" s="10">
        <v>1.1439999999999999</v>
      </c>
      <c r="T22" s="10">
        <v>0.72699999999999998</v>
      </c>
      <c r="U22" s="10">
        <v>0.217</v>
      </c>
      <c r="V22" s="10">
        <v>0.2</v>
      </c>
      <c r="W22" s="10">
        <v>0.2</v>
      </c>
      <c r="X22" s="10">
        <v>0.2</v>
      </c>
      <c r="Z22">
        <v>1993</v>
      </c>
      <c r="AA22" s="3">
        <v>38.121000000000002</v>
      </c>
      <c r="AB22" s="3">
        <v>82.709000000000003</v>
      </c>
      <c r="AC22" s="3">
        <v>11.145</v>
      </c>
      <c r="AD22" s="3">
        <v>3.1259999999999999</v>
      </c>
      <c r="AE22" s="3">
        <v>1.546</v>
      </c>
      <c r="AF22" s="3">
        <v>0.77200000000000002</v>
      </c>
      <c r="AH22">
        <v>1993</v>
      </c>
      <c r="AI22" s="5">
        <f t="shared" si="10"/>
        <v>46.116162074287971</v>
      </c>
      <c r="AJ22" s="5">
        <f t="shared" si="11"/>
        <v>86.479888590850067</v>
      </c>
      <c r="AK22" s="5">
        <f t="shared" si="12"/>
        <v>11.937680923364828</v>
      </c>
      <c r="AL22" s="5">
        <f t="shared" si="13"/>
        <v>2.5586847739739067</v>
      </c>
      <c r="AM22" s="5">
        <f t="shared" si="14"/>
        <v>1.7672411581353569</v>
      </c>
      <c r="AN22" s="5">
        <f t="shared" si="15"/>
        <v>0.70794659734419219</v>
      </c>
      <c r="AP22">
        <v>1993</v>
      </c>
      <c r="AQ22" s="10">
        <v>2.8210000000000002</v>
      </c>
      <c r="AR22" s="10">
        <v>7.56</v>
      </c>
      <c r="AS22" s="10">
        <v>0.93200000000000005</v>
      </c>
      <c r="AT22" s="10">
        <v>0.32400000000000001</v>
      </c>
      <c r="AU22" s="10">
        <v>0.249</v>
      </c>
      <c r="AW22">
        <v>1993</v>
      </c>
      <c r="AX22" s="11">
        <f t="shared" si="16"/>
        <v>2.7216764771016377</v>
      </c>
      <c r="AY22" s="11">
        <f t="shared" si="17"/>
        <v>6.0341621220760073</v>
      </c>
      <c r="AZ22" s="11">
        <f t="shared" si="18"/>
        <v>1.1313353686571685</v>
      </c>
      <c r="BA22" s="11">
        <f t="shared" si="19"/>
        <v>0.28094495886627857</v>
      </c>
      <c r="BB22" s="11">
        <f t="shared" si="20"/>
        <v>0.27842007676952679</v>
      </c>
    </row>
    <row r="23" spans="1:54" x14ac:dyDescent="0.25">
      <c r="A23">
        <v>1994</v>
      </c>
      <c r="B23" s="4">
        <f t="shared" si="6"/>
        <v>939.10226014351895</v>
      </c>
      <c r="C23" s="5">
        <f t="shared" si="21"/>
        <v>113.63563614469591</v>
      </c>
      <c r="D23" s="5">
        <f t="shared" si="22"/>
        <v>46.193784003254024</v>
      </c>
      <c r="E23" s="5">
        <f t="shared" si="23"/>
        <v>6.2206001751728959</v>
      </c>
      <c r="F23" s="5">
        <f t="shared" si="24"/>
        <v>1.9077338919633053</v>
      </c>
      <c r="G23" s="5">
        <f t="shared" si="25"/>
        <v>5.5834575310033472</v>
      </c>
      <c r="I23">
        <v>1994</v>
      </c>
      <c r="J23" s="9">
        <f t="shared" si="8"/>
        <v>0.18860969624340862</v>
      </c>
      <c r="K23" s="11">
        <f t="shared" si="9"/>
        <v>0.23029347507444936</v>
      </c>
      <c r="L23" s="11">
        <f t="shared" si="3"/>
        <v>0.94797125270498472</v>
      </c>
      <c r="M23" s="11">
        <f t="shared" si="3"/>
        <v>1.1787109324859957</v>
      </c>
      <c r="N23" s="11">
        <f t="shared" si="3"/>
        <v>0.93753090206754686</v>
      </c>
      <c r="O23" s="11">
        <f t="shared" si="3"/>
        <v>0.73189899645555645</v>
      </c>
      <c r="P23" s="11">
        <f t="shared" si="3"/>
        <v>0.18860969624340862</v>
      </c>
      <c r="R23">
        <v>1994</v>
      </c>
      <c r="S23" s="10">
        <v>1.1359999999999999</v>
      </c>
      <c r="T23" s="10">
        <v>0.73</v>
      </c>
      <c r="U23" s="10">
        <v>0.217</v>
      </c>
      <c r="V23" s="10">
        <v>0.2</v>
      </c>
      <c r="W23" s="10">
        <v>0.2</v>
      </c>
      <c r="X23" s="10">
        <v>0.2</v>
      </c>
      <c r="Z23">
        <v>1994</v>
      </c>
      <c r="AA23" s="3">
        <v>336.09199999999998</v>
      </c>
      <c r="AB23" s="3">
        <v>41.773000000000003</v>
      </c>
      <c r="AC23" s="3">
        <v>21.045000000000002</v>
      </c>
      <c r="AD23" s="3">
        <v>3.0449999999999999</v>
      </c>
      <c r="AE23" s="3">
        <v>0.85899999999999999</v>
      </c>
      <c r="AF23" s="3">
        <v>0.76400000000000001</v>
      </c>
      <c r="AH23">
        <v>1994</v>
      </c>
      <c r="AI23" s="5">
        <f t="shared" si="10"/>
        <v>117.91724453559452</v>
      </c>
      <c r="AJ23" s="5">
        <f t="shared" si="11"/>
        <v>52.209310071759248</v>
      </c>
      <c r="AK23" s="5">
        <f t="shared" si="12"/>
        <v>29.350216501619787</v>
      </c>
      <c r="AL23" s="5">
        <f t="shared" si="13"/>
        <v>3.4831649573586705</v>
      </c>
      <c r="AM23" s="5">
        <f t="shared" si="14"/>
        <v>0.90826448853918151</v>
      </c>
      <c r="AN23" s="5">
        <f t="shared" si="15"/>
        <v>0.87259160668533242</v>
      </c>
      <c r="AP23">
        <v>1994</v>
      </c>
      <c r="AQ23" s="10">
        <v>6.1870000000000003</v>
      </c>
      <c r="AR23" s="10">
        <v>2.0419999999999998</v>
      </c>
      <c r="AS23" s="10">
        <v>1.528</v>
      </c>
      <c r="AT23" s="10">
        <v>0.46500000000000002</v>
      </c>
      <c r="AU23" s="10">
        <v>0.23699999999999999</v>
      </c>
      <c r="AW23">
        <v>1994</v>
      </c>
      <c r="AX23" s="11">
        <f t="shared" si="16"/>
        <v>5.9058636199495034</v>
      </c>
      <c r="AY23" s="11">
        <f t="shared" si="17"/>
        <v>3.2387456204037814</v>
      </c>
      <c r="AZ23" s="11">
        <f t="shared" si="18"/>
        <v>2.5152463328392667</v>
      </c>
      <c r="BA23" s="11">
        <f t="shared" si="19"/>
        <v>0.34154051603015118</v>
      </c>
      <c r="BB23" s="11">
        <f t="shared" si="20"/>
        <v>0.12627357403945183</v>
      </c>
    </row>
    <row r="24" spans="1:54" x14ac:dyDescent="0.25">
      <c r="A24">
        <v>1995</v>
      </c>
      <c r="B24" s="4">
        <f t="shared" si="6"/>
        <v>565.7522205443737</v>
      </c>
      <c r="C24" s="5">
        <f t="shared" si="21"/>
        <v>239.5185582793759</v>
      </c>
      <c r="D24" s="5">
        <f t="shared" si="22"/>
        <v>21.221735223128235</v>
      </c>
      <c r="E24" s="5">
        <f t="shared" si="23"/>
        <v>11.440209642367783</v>
      </c>
      <c r="F24" s="5">
        <f t="shared" si="24"/>
        <v>1.9943845195007708</v>
      </c>
      <c r="G24" s="5">
        <f t="shared" si="25"/>
        <v>4.5368532114023168</v>
      </c>
      <c r="I24">
        <v>1995</v>
      </c>
      <c r="J24" s="9">
        <f t="shared" si="8"/>
        <v>0.17194870543063778</v>
      </c>
      <c r="K24" s="11">
        <f t="shared" si="9"/>
        <v>0.20995031377957737</v>
      </c>
      <c r="L24" s="11">
        <f t="shared" si="3"/>
        <v>0.86423144162069332</v>
      </c>
      <c r="M24" s="11">
        <f t="shared" si="3"/>
        <v>1.0745885442514191</v>
      </c>
      <c r="N24" s="11">
        <f t="shared" si="3"/>
        <v>0.85471334784235131</v>
      </c>
      <c r="O24" s="11">
        <f t="shared" si="3"/>
        <v>0.66724610374273874</v>
      </c>
      <c r="P24" s="11">
        <f t="shared" si="3"/>
        <v>0.17194870543063778</v>
      </c>
      <c r="R24">
        <v>1995</v>
      </c>
      <c r="S24" s="10">
        <v>1.129</v>
      </c>
      <c r="T24" s="10">
        <v>0.73399999999999999</v>
      </c>
      <c r="U24" s="10">
        <v>0.218</v>
      </c>
      <c r="V24" s="10">
        <v>0.2</v>
      </c>
      <c r="W24" s="10">
        <v>0.2</v>
      </c>
      <c r="X24" s="10">
        <v>0.2</v>
      </c>
      <c r="Z24">
        <v>1995</v>
      </c>
      <c r="AA24" s="3">
        <v>60.241999999999997</v>
      </c>
      <c r="AB24" s="3">
        <v>106.084</v>
      </c>
      <c r="AC24" s="3">
        <v>12.782999999999999</v>
      </c>
      <c r="AD24" s="3">
        <v>5.2229999999999999</v>
      </c>
      <c r="AE24" s="3">
        <v>0.79</v>
      </c>
      <c r="AF24" s="3">
        <v>0.504</v>
      </c>
      <c r="AH24">
        <v>1995</v>
      </c>
      <c r="AI24" s="5">
        <f t="shared" si="10"/>
        <v>65.458142833068692</v>
      </c>
      <c r="AJ24" s="5">
        <f t="shared" si="11"/>
        <v>103.32234418057752</v>
      </c>
      <c r="AK24" s="5">
        <f t="shared" si="12"/>
        <v>12.798668793475542</v>
      </c>
      <c r="AL24" s="5">
        <f t="shared" si="13"/>
        <v>6.0418913541766726</v>
      </c>
      <c r="AM24" s="5">
        <f t="shared" si="14"/>
        <v>0.88981666144220206</v>
      </c>
      <c r="AN24" s="5">
        <f t="shared" si="15"/>
        <v>0.65145822986516866</v>
      </c>
      <c r="AP24">
        <v>1995</v>
      </c>
      <c r="AQ24" s="10">
        <v>6.7690000000000001</v>
      </c>
      <c r="AR24" s="10">
        <v>8.7859999999999996</v>
      </c>
      <c r="AS24" s="10">
        <v>1.633</v>
      </c>
      <c r="AT24" s="10">
        <v>0.54</v>
      </c>
      <c r="AU24" s="10">
        <v>0.159</v>
      </c>
      <c r="AW24">
        <v>1995</v>
      </c>
      <c r="AX24" s="11">
        <f t="shared" si="16"/>
        <v>3.5579250514294736</v>
      </c>
      <c r="AY24" s="11">
        <f t="shared" si="17"/>
        <v>6.8265529014593831</v>
      </c>
      <c r="AZ24" s="11">
        <f t="shared" si="18"/>
        <v>1.1555210911645406</v>
      </c>
      <c r="BA24" s="11">
        <f t="shared" si="19"/>
        <v>0.62812188449948148</v>
      </c>
      <c r="BB24" s="11">
        <f t="shared" si="20"/>
        <v>0.13200900940494545</v>
      </c>
    </row>
    <row r="25" spans="1:54" x14ac:dyDescent="0.25">
      <c r="A25">
        <v>1996</v>
      </c>
      <c r="B25" s="4">
        <f t="shared" si="6"/>
        <v>382.60128023545934</v>
      </c>
      <c r="C25" s="5">
        <f t="shared" si="21"/>
        <v>148.29535035468371</v>
      </c>
      <c r="D25" s="5">
        <f t="shared" si="22"/>
        <v>48.443562463810693</v>
      </c>
      <c r="E25" s="5">
        <f t="shared" si="23"/>
        <v>5.8266216676984186</v>
      </c>
      <c r="F25" s="5">
        <f t="shared" si="24"/>
        <v>3.9845363765294066</v>
      </c>
      <c r="G25" s="5">
        <f t="shared" si="25"/>
        <v>3.9655141117055992</v>
      </c>
      <c r="I25">
        <v>1996</v>
      </c>
      <c r="J25" s="9">
        <f t="shared" si="8"/>
        <v>0.16423618915297403</v>
      </c>
      <c r="K25" s="11">
        <f t="shared" si="9"/>
        <v>0.20053328904263459</v>
      </c>
      <c r="L25" s="11">
        <f t="shared" si="3"/>
        <v>0.82546756116881548</v>
      </c>
      <c r="M25" s="11">
        <f t="shared" si="3"/>
        <v>1.026389393123333</v>
      </c>
      <c r="N25" s="11">
        <f t="shared" si="3"/>
        <v>0.81637638804110546</v>
      </c>
      <c r="O25" s="11">
        <f t="shared" si="3"/>
        <v>0.63731772234879169</v>
      </c>
      <c r="P25" s="11">
        <f t="shared" si="3"/>
        <v>0.16423618915297403</v>
      </c>
      <c r="R25">
        <v>1996</v>
      </c>
      <c r="S25" s="10">
        <v>1.1220000000000001</v>
      </c>
      <c r="T25" s="10">
        <v>0.74</v>
      </c>
      <c r="U25" s="10">
        <v>0.219</v>
      </c>
      <c r="V25" s="10">
        <v>0.2</v>
      </c>
      <c r="W25" s="10">
        <v>0.2</v>
      </c>
      <c r="X25" s="10">
        <v>0.2</v>
      </c>
      <c r="Z25">
        <v>1996</v>
      </c>
      <c r="AA25" s="3">
        <v>19.123999999999999</v>
      </c>
      <c r="AB25" s="3">
        <v>59.36</v>
      </c>
      <c r="AC25" s="3">
        <v>23.809000000000001</v>
      </c>
      <c r="AD25" s="3">
        <v>3.125</v>
      </c>
      <c r="AE25" s="3">
        <v>1.8340000000000001</v>
      </c>
      <c r="AF25" s="3">
        <v>0.69299999999999995</v>
      </c>
      <c r="AH25">
        <v>1996</v>
      </c>
      <c r="AI25" s="5">
        <f t="shared" si="10"/>
        <v>42.554983201869597</v>
      </c>
      <c r="AJ25" s="5">
        <f t="shared" si="11"/>
        <v>61.853644789518398</v>
      </c>
      <c r="AK25" s="5">
        <f t="shared" si="12"/>
        <v>28.433313137486429</v>
      </c>
      <c r="AL25" s="5">
        <f t="shared" si="13"/>
        <v>2.9863364318039096</v>
      </c>
      <c r="AM25" s="5">
        <f t="shared" si="14"/>
        <v>1.7199906833793381</v>
      </c>
      <c r="AN25" s="5">
        <f t="shared" si="15"/>
        <v>0.5458502763208769</v>
      </c>
      <c r="AP25">
        <v>1996</v>
      </c>
      <c r="AQ25" s="10">
        <v>1.64</v>
      </c>
      <c r="AR25" s="10">
        <v>4.1449999999999996</v>
      </c>
      <c r="AS25" s="10">
        <v>2.1019999999999999</v>
      </c>
      <c r="AT25" s="10">
        <v>0.32600000000000001</v>
      </c>
      <c r="AU25" s="10">
        <v>0.23400000000000001</v>
      </c>
      <c r="AW25">
        <v>1996</v>
      </c>
      <c r="AX25" s="11">
        <f t="shared" si="16"/>
        <v>2.4061181383413781</v>
      </c>
      <c r="AY25" s="11">
        <f t="shared" si="17"/>
        <v>4.2265871233906447</v>
      </c>
      <c r="AZ25" s="11">
        <f t="shared" si="18"/>
        <v>2.6377465164617497</v>
      </c>
      <c r="BA25" s="11">
        <f t="shared" si="19"/>
        <v>0.31990922339625644</v>
      </c>
      <c r="BB25" s="11">
        <f t="shared" si="20"/>
        <v>0.26373785739937622</v>
      </c>
    </row>
    <row r="26" spans="1:54" x14ac:dyDescent="0.25">
      <c r="A26">
        <v>1997</v>
      </c>
      <c r="B26" s="4">
        <f t="shared" si="6"/>
        <v>1139.4340696683107</v>
      </c>
      <c r="C26" s="5">
        <f t="shared" si="21"/>
        <v>101.94771808719624</v>
      </c>
      <c r="D26" s="5">
        <f t="shared" si="22"/>
        <v>30.992285990841307</v>
      </c>
      <c r="E26" s="5">
        <f t="shared" si="23"/>
        <v>13.943452827033765</v>
      </c>
      <c r="F26" s="5">
        <f t="shared" si="24"/>
        <v>2.1086774933017529</v>
      </c>
      <c r="G26" s="5">
        <f t="shared" si="25"/>
        <v>4.4797365144975405</v>
      </c>
      <c r="I26">
        <v>1997</v>
      </c>
      <c r="J26" s="9">
        <f t="shared" si="8"/>
        <v>0.16428146538654892</v>
      </c>
      <c r="K26" s="11">
        <f t="shared" si="9"/>
        <v>0.20058857157251467</v>
      </c>
      <c r="L26" s="11">
        <f t="shared" si="3"/>
        <v>0.82569512406040912</v>
      </c>
      <c r="M26" s="11">
        <f t="shared" si="3"/>
        <v>1.0266723456573728</v>
      </c>
      <c r="N26" s="11">
        <f t="shared" si="3"/>
        <v>0.81660144470018048</v>
      </c>
      <c r="O26" s="11">
        <f t="shared" si="3"/>
        <v>0.63749341654997416</v>
      </c>
      <c r="P26" s="11">
        <f t="shared" si="3"/>
        <v>0.16428146538654892</v>
      </c>
      <c r="R26">
        <v>1997</v>
      </c>
      <c r="S26" s="10">
        <v>1.115</v>
      </c>
      <c r="T26" s="10">
        <v>0.748</v>
      </c>
      <c r="U26" s="10">
        <v>0.22</v>
      </c>
      <c r="V26" s="10">
        <v>0.2</v>
      </c>
      <c r="W26" s="10">
        <v>0.2</v>
      </c>
      <c r="X26" s="10">
        <v>0.2</v>
      </c>
      <c r="Z26">
        <v>1997</v>
      </c>
      <c r="AA26" s="3">
        <v>109.55200000000001</v>
      </c>
      <c r="AB26" s="3">
        <v>42.494</v>
      </c>
      <c r="AC26" s="3">
        <v>18.43</v>
      </c>
      <c r="AD26" s="3">
        <v>6.4089999999999998</v>
      </c>
      <c r="AE26" s="3">
        <v>1.2210000000000001</v>
      </c>
      <c r="AF26" s="3">
        <v>0.92700000000000005</v>
      </c>
      <c r="AH26">
        <v>1997</v>
      </c>
      <c r="AI26" s="5">
        <f t="shared" si="10"/>
        <v>127.11553891130805</v>
      </c>
      <c r="AJ26" s="5">
        <f t="shared" si="11"/>
        <v>42.40310159281556</v>
      </c>
      <c r="AK26" s="5">
        <f t="shared" si="12"/>
        <v>18.186224021306547</v>
      </c>
      <c r="AL26" s="5">
        <f t="shared" si="13"/>
        <v>7.1477807606067012</v>
      </c>
      <c r="AM26" s="5">
        <f t="shared" si="14"/>
        <v>0.9104273207427519</v>
      </c>
      <c r="AN26" s="5">
        <f t="shared" si="15"/>
        <v>0.61678950912325392</v>
      </c>
      <c r="AP26">
        <v>1997</v>
      </c>
      <c r="AQ26" s="10">
        <v>13.785</v>
      </c>
      <c r="AR26" s="10">
        <v>2.4990000000000001</v>
      </c>
      <c r="AS26" s="10">
        <v>1.1559999999999999</v>
      </c>
      <c r="AT26" s="10">
        <v>0.50700000000000001</v>
      </c>
      <c r="AU26" s="10">
        <v>0.17</v>
      </c>
      <c r="AW26">
        <v>1997</v>
      </c>
      <c r="AX26" s="11">
        <f t="shared" si="16"/>
        <v>7.1657182662478824</v>
      </c>
      <c r="AY26" s="11">
        <f t="shared" si="17"/>
        <v>2.905626585700932</v>
      </c>
      <c r="AZ26" s="11">
        <f t="shared" si="18"/>
        <v>1.6875264793046207</v>
      </c>
      <c r="BA26" s="11">
        <f t="shared" si="19"/>
        <v>0.76556183321247129</v>
      </c>
      <c r="BB26" s="11">
        <f t="shared" si="20"/>
        <v>0.13957410134478349</v>
      </c>
    </row>
    <row r="27" spans="1:54" x14ac:dyDescent="0.25">
      <c r="A27">
        <v>1998</v>
      </c>
      <c r="B27" s="4">
        <f t="shared" si="6"/>
        <v>181.00458044853579</v>
      </c>
      <c r="C27" s="5">
        <f t="shared" si="21"/>
        <v>305.72879448745476</v>
      </c>
      <c r="D27" s="5">
        <f t="shared" si="22"/>
        <v>21.131503630817811</v>
      </c>
      <c r="E27" s="5">
        <f t="shared" si="23"/>
        <v>8.9090355213102921</v>
      </c>
      <c r="F27" s="5">
        <f t="shared" si="24"/>
        <v>5.045055334850975</v>
      </c>
      <c r="G27" s="5">
        <f t="shared" si="25"/>
        <v>4.0246763654996167</v>
      </c>
      <c r="I27">
        <v>1998</v>
      </c>
      <c r="J27" s="9">
        <f t="shared" si="8"/>
        <v>0.19007781856883812</v>
      </c>
      <c r="K27" s="11">
        <f t="shared" si="9"/>
        <v>0.23208606049763572</v>
      </c>
      <c r="L27" s="11">
        <f t="shared" si="3"/>
        <v>0.95535018277953121</v>
      </c>
      <c r="M27" s="11">
        <f t="shared" si="3"/>
        <v>1.1878859212043764</v>
      </c>
      <c r="N27" s="11">
        <f t="shared" si="3"/>
        <v>0.94482856531349746</v>
      </c>
      <c r="O27" s="11">
        <f t="shared" si="3"/>
        <v>0.73759603790176675</v>
      </c>
      <c r="P27" s="11">
        <f t="shared" si="3"/>
        <v>0.19007781856883812</v>
      </c>
      <c r="R27">
        <v>1998</v>
      </c>
      <c r="S27" s="10">
        <v>1.1060000000000001</v>
      </c>
      <c r="T27" s="10">
        <v>0.75600000000000001</v>
      </c>
      <c r="U27" s="10">
        <v>0.222</v>
      </c>
      <c r="V27" s="10">
        <v>0.2</v>
      </c>
      <c r="W27" s="10">
        <v>0.2</v>
      </c>
      <c r="X27" s="10">
        <v>0.2</v>
      </c>
      <c r="Z27">
        <v>1998</v>
      </c>
      <c r="AA27" s="3">
        <v>16.701000000000001</v>
      </c>
      <c r="AB27" s="3">
        <v>171.20599999999999</v>
      </c>
      <c r="AC27" s="3">
        <v>18.292999999999999</v>
      </c>
      <c r="AD27" s="3">
        <v>5.9089999999999998</v>
      </c>
      <c r="AE27" s="3">
        <v>2.379</v>
      </c>
      <c r="AF27" s="3">
        <v>0.81</v>
      </c>
      <c r="AH27">
        <v>1998</v>
      </c>
      <c r="AI27" s="5">
        <f t="shared" si="10"/>
        <v>23.158291099400916</v>
      </c>
      <c r="AJ27" s="5">
        <f t="shared" si="11"/>
        <v>139.84420617765679</v>
      </c>
      <c r="AK27" s="5">
        <f t="shared" si="12"/>
        <v>13.456887907801802</v>
      </c>
      <c r="AL27" s="5">
        <f t="shared" si="13"/>
        <v>5.0124523114834405</v>
      </c>
      <c r="AM27" s="5">
        <f t="shared" si="14"/>
        <v>2.41479784261958</v>
      </c>
      <c r="AN27" s="5">
        <f t="shared" si="15"/>
        <v>0.63344372346959499</v>
      </c>
      <c r="AP27">
        <v>1998</v>
      </c>
      <c r="AQ27" s="10">
        <v>1.579</v>
      </c>
      <c r="AR27" s="10">
        <v>9.4209999999999994</v>
      </c>
      <c r="AS27" s="10">
        <v>0.90500000000000003</v>
      </c>
      <c r="AT27" s="10">
        <v>0.44900000000000001</v>
      </c>
      <c r="AU27" s="10">
        <v>0.224</v>
      </c>
      <c r="AW27">
        <v>1998</v>
      </c>
      <c r="AX27" s="11">
        <f t="shared" si="16"/>
        <v>1.1383087998870984</v>
      </c>
      <c r="AY27" s="11">
        <f t="shared" si="17"/>
        <v>8.7136203727213424</v>
      </c>
      <c r="AZ27" s="11">
        <f t="shared" si="18"/>
        <v>1.1506079911325309</v>
      </c>
      <c r="BA27" s="11">
        <f t="shared" si="19"/>
        <v>0.48914839462330373</v>
      </c>
      <c r="BB27" s="11">
        <f t="shared" si="20"/>
        <v>0.33393397844540135</v>
      </c>
    </row>
    <row r="28" spans="1:54" x14ac:dyDescent="0.25">
      <c r="A28">
        <v>1999</v>
      </c>
      <c r="B28" s="4">
        <f t="shared" si="6"/>
        <v>275.03310880682528</v>
      </c>
      <c r="C28" s="5">
        <f t="shared" si="21"/>
        <v>47.486063918024406</v>
      </c>
      <c r="D28" s="5">
        <f t="shared" si="22"/>
        <v>55.221271574235736</v>
      </c>
      <c r="E28" s="5">
        <f t="shared" si="23"/>
        <v>5.1597032535567386</v>
      </c>
      <c r="F28" s="5">
        <f t="shared" si="24"/>
        <v>2.835554258014775</v>
      </c>
      <c r="G28" s="5">
        <f t="shared" si="25"/>
        <v>4.7002050843513414</v>
      </c>
      <c r="I28">
        <v>1999</v>
      </c>
      <c r="J28" s="9">
        <f t="shared" si="8"/>
        <v>0.20676277372282639</v>
      </c>
      <c r="K28" s="11">
        <f t="shared" si="9"/>
        <v>0.25245848238476121</v>
      </c>
      <c r="L28" s="11">
        <f t="shared" si="9"/>
        <v>1.0392104410466376</v>
      </c>
      <c r="M28" s="11">
        <f t="shared" si="9"/>
        <v>1.2921580739078291</v>
      </c>
      <c r="N28" s="11">
        <f t="shared" si="9"/>
        <v>1.0277652401930735</v>
      </c>
      <c r="O28" s="11">
        <f t="shared" si="9"/>
        <v>0.80234192412253813</v>
      </c>
      <c r="P28" s="11">
        <f t="shared" si="9"/>
        <v>0.20676277372282639</v>
      </c>
      <c r="R28">
        <v>1999</v>
      </c>
      <c r="S28" s="10">
        <v>1.097</v>
      </c>
      <c r="T28" s="10">
        <v>0.76700000000000002</v>
      </c>
      <c r="U28" s="10">
        <v>0.224</v>
      </c>
      <c r="V28" s="10">
        <v>0.2</v>
      </c>
      <c r="W28" s="10">
        <v>0.2</v>
      </c>
      <c r="X28" s="10">
        <v>0.2</v>
      </c>
      <c r="Z28">
        <v>1999</v>
      </c>
      <c r="AA28" s="3">
        <v>36.792999999999999</v>
      </c>
      <c r="AB28" s="3">
        <v>15.18</v>
      </c>
      <c r="AC28" s="3">
        <v>39.904000000000003</v>
      </c>
      <c r="AD28" s="3">
        <v>3.9590000000000001</v>
      </c>
      <c r="AE28" s="3">
        <v>1.419</v>
      </c>
      <c r="AF28" s="3">
        <v>0.94699999999999995</v>
      </c>
      <c r="AH28">
        <v>1999</v>
      </c>
      <c r="AI28" s="5">
        <f t="shared" si="10"/>
        <v>38.107499571854568</v>
      </c>
      <c r="AJ28" s="5">
        <f t="shared" si="11"/>
        <v>22.833078242237477</v>
      </c>
      <c r="AK28" s="5">
        <f t="shared" si="12"/>
        <v>36.729967835170115</v>
      </c>
      <c r="AL28" s="5">
        <f t="shared" si="13"/>
        <v>3.0539054424905192</v>
      </c>
      <c r="AM28" s="5">
        <f t="shared" si="14"/>
        <v>1.4367205121151323</v>
      </c>
      <c r="AN28" s="5">
        <f t="shared" si="15"/>
        <v>0.79845721844765494</v>
      </c>
      <c r="AP28">
        <v>1999</v>
      </c>
      <c r="AQ28" s="10">
        <v>1.3049999999999999</v>
      </c>
      <c r="AR28" s="10">
        <v>0.86</v>
      </c>
      <c r="AS28" s="10">
        <v>4.0330000000000004</v>
      </c>
      <c r="AT28" s="10">
        <v>0.36199999999999999</v>
      </c>
      <c r="AU28" s="10">
        <v>0.21299999999999999</v>
      </c>
      <c r="AW28">
        <v>1999</v>
      </c>
      <c r="AX28" s="11">
        <f t="shared" si="16"/>
        <v>1.7296391463647494</v>
      </c>
      <c r="AY28" s="11">
        <f t="shared" si="17"/>
        <v>1.353407142006783</v>
      </c>
      <c r="AZ28" s="11">
        <f t="shared" si="18"/>
        <v>3.0067920136621304</v>
      </c>
      <c r="BA28" s="11">
        <f t="shared" si="19"/>
        <v>0.28329223260732045</v>
      </c>
      <c r="BB28" s="11">
        <f t="shared" si="20"/>
        <v>0.18768632881697458</v>
      </c>
    </row>
    <row r="29" spans="1:54" x14ac:dyDescent="0.25">
      <c r="A29">
        <v>2000</v>
      </c>
      <c r="B29" s="4">
        <f t="shared" si="6"/>
        <v>441.89116605930269</v>
      </c>
      <c r="C29" s="5">
        <f t="shared" si="21"/>
        <v>71.338275288263063</v>
      </c>
      <c r="D29" s="5">
        <f t="shared" si="22"/>
        <v>7.800796436658417</v>
      </c>
      <c r="E29" s="5">
        <f t="shared" si="23"/>
        <v>12.124038803595365</v>
      </c>
      <c r="F29" s="5">
        <f t="shared" si="24"/>
        <v>1.5115170700836158</v>
      </c>
      <c r="G29" s="5">
        <f t="shared" si="25"/>
        <v>4.1701085115751741</v>
      </c>
      <c r="I29">
        <v>2000</v>
      </c>
      <c r="J29" s="9">
        <f t="shared" si="8"/>
        <v>0.19491910098303866</v>
      </c>
      <c r="K29" s="11">
        <f t="shared" si="9"/>
        <v>0.23799729291669555</v>
      </c>
      <c r="L29" s="11">
        <f t="shared" si="9"/>
        <v>0.97968295382098114</v>
      </c>
      <c r="M29" s="11">
        <f t="shared" si="9"/>
        <v>1.21814137796258</v>
      </c>
      <c r="N29" s="11">
        <f t="shared" si="9"/>
        <v>0.96889335073731575</v>
      </c>
      <c r="O29" s="11">
        <f t="shared" si="9"/>
        <v>0.75638261044328925</v>
      </c>
      <c r="P29" s="11">
        <f t="shared" si="9"/>
        <v>0.19491910098303866</v>
      </c>
      <c r="R29">
        <v>2000</v>
      </c>
      <c r="S29" s="10">
        <v>1.0880000000000001</v>
      </c>
      <c r="T29" s="10">
        <v>0.77900000000000003</v>
      </c>
      <c r="U29" s="10">
        <v>0.22600000000000001</v>
      </c>
      <c r="V29" s="10">
        <v>0.2</v>
      </c>
      <c r="W29" s="10">
        <v>0.2</v>
      </c>
      <c r="X29" s="10">
        <v>0.2</v>
      </c>
      <c r="Z29">
        <v>2000</v>
      </c>
      <c r="AA29" s="3">
        <v>45.118000000000002</v>
      </c>
      <c r="AB29" s="3">
        <v>27.965</v>
      </c>
      <c r="AC29" s="3">
        <v>6.31</v>
      </c>
      <c r="AD29" s="3">
        <v>6.5289999999999999</v>
      </c>
      <c r="AE29" s="3">
        <v>0.996</v>
      </c>
      <c r="AF29" s="3">
        <v>0.57299999999999995</v>
      </c>
      <c r="AH29">
        <v>2000</v>
      </c>
      <c r="AI29" s="5">
        <f t="shared" si="10"/>
        <v>58.252427185561643</v>
      </c>
      <c r="AJ29" s="5">
        <f t="shared" si="11"/>
        <v>32.893376574372553</v>
      </c>
      <c r="AK29" s="5">
        <f t="shared" si="12"/>
        <v>5.0274703272218701</v>
      </c>
      <c r="AL29" s="5">
        <f t="shared" si="13"/>
        <v>6.9270768484173066</v>
      </c>
      <c r="AM29" s="5">
        <f t="shared" si="14"/>
        <v>0.73604751759937581</v>
      </c>
      <c r="AN29" s="5">
        <f t="shared" si="15"/>
        <v>0.67152890922206876</v>
      </c>
      <c r="AP29">
        <v>2000</v>
      </c>
      <c r="AQ29" s="10">
        <v>3.4820000000000002</v>
      </c>
      <c r="AR29" s="10">
        <v>2.0430000000000001</v>
      </c>
      <c r="AS29" s="10">
        <v>0.41899999999999998</v>
      </c>
      <c r="AT29" s="10">
        <v>0.95899999999999996</v>
      </c>
      <c r="AU29" s="10">
        <v>0.19500000000000001</v>
      </c>
      <c r="AW29">
        <v>2000</v>
      </c>
      <c r="AX29" s="11">
        <f t="shared" si="16"/>
        <v>2.7789827288967057</v>
      </c>
      <c r="AY29" s="11">
        <f t="shared" si="17"/>
        <v>2.0332224511228358</v>
      </c>
      <c r="AZ29" s="11">
        <f t="shared" si="18"/>
        <v>0.42475248680966571</v>
      </c>
      <c r="BA29" s="11">
        <f t="shared" si="19"/>
        <v>0.66566735567994395</v>
      </c>
      <c r="BB29" s="11">
        <f t="shared" si="20"/>
        <v>0.10004784391845883</v>
      </c>
    </row>
    <row r="30" spans="1:54" x14ac:dyDescent="0.25">
      <c r="A30">
        <v>2001</v>
      </c>
      <c r="B30" s="4">
        <f t="shared" si="6"/>
        <v>156.97818348261643</v>
      </c>
      <c r="C30" s="5">
        <f t="shared" si="21"/>
        <v>117.33889990845068</v>
      </c>
      <c r="D30" s="5">
        <f t="shared" si="22"/>
        <v>12.289559120099309</v>
      </c>
      <c r="E30" s="5">
        <f t="shared" si="23"/>
        <v>1.8405868441038777</v>
      </c>
      <c r="F30" s="5">
        <f t="shared" si="24"/>
        <v>3.7670673557062204</v>
      </c>
      <c r="G30" s="5">
        <f t="shared" si="25"/>
        <v>3.3903926314960446</v>
      </c>
      <c r="I30">
        <v>2001</v>
      </c>
      <c r="J30" s="9">
        <f t="shared" si="8"/>
        <v>0.1234360740456719</v>
      </c>
      <c r="K30" s="11">
        <f t="shared" si="9"/>
        <v>0.15071612439712126</v>
      </c>
      <c r="L30" s="11">
        <f t="shared" si="9"/>
        <v>0.62040208999143731</v>
      </c>
      <c r="M30" s="11">
        <f t="shared" si="9"/>
        <v>0.77141023414308685</v>
      </c>
      <c r="N30" s="11">
        <f t="shared" si="9"/>
        <v>0.61356937714573911</v>
      </c>
      <c r="O30" s="11">
        <f t="shared" si="9"/>
        <v>0.47899307681324071</v>
      </c>
      <c r="P30" s="11">
        <f t="shared" si="9"/>
        <v>0.1234360740456719</v>
      </c>
      <c r="R30">
        <v>2001</v>
      </c>
      <c r="S30" s="10">
        <v>1.0840000000000001</v>
      </c>
      <c r="T30" s="10">
        <v>0.79500000000000004</v>
      </c>
      <c r="U30" s="10">
        <v>0.22900000000000001</v>
      </c>
      <c r="V30" s="10">
        <v>0.2</v>
      </c>
      <c r="W30" s="10">
        <v>0.2</v>
      </c>
      <c r="X30" s="10">
        <v>0.2</v>
      </c>
      <c r="Z30">
        <v>2001</v>
      </c>
      <c r="AA30" s="3">
        <v>7.6239999999999997</v>
      </c>
      <c r="AB30" s="3">
        <v>53.402999999999999</v>
      </c>
      <c r="AC30" s="3">
        <v>6.7969999999999997</v>
      </c>
      <c r="AD30" s="3">
        <v>1.1140000000000001</v>
      </c>
      <c r="AE30" s="3">
        <v>1.0529999999999999</v>
      </c>
      <c r="AF30" s="3">
        <v>0.27</v>
      </c>
      <c r="AH30">
        <v>2001</v>
      </c>
      <c r="AI30" s="5">
        <f t="shared" si="10"/>
        <v>13.587162379674727</v>
      </c>
      <c r="AJ30" s="5">
        <f t="shared" si="11"/>
        <v>38.943053665396626</v>
      </c>
      <c r="AK30" s="5">
        <f t="shared" si="12"/>
        <v>5.9916597311580455</v>
      </c>
      <c r="AL30" s="5">
        <f t="shared" si="13"/>
        <v>0.77280096665953601</v>
      </c>
      <c r="AM30" s="5">
        <f t="shared" si="14"/>
        <v>1.3097909165287263</v>
      </c>
      <c r="AN30" s="5">
        <f t="shared" si="15"/>
        <v>0.35756104217408535</v>
      </c>
      <c r="AP30">
        <v>2001</v>
      </c>
      <c r="AQ30" s="10">
        <v>0.92100000000000004</v>
      </c>
      <c r="AR30" s="10">
        <v>3.6240000000000001</v>
      </c>
      <c r="AS30" s="10">
        <v>0.81200000000000006</v>
      </c>
      <c r="AT30" s="10">
        <v>0.16300000000000001</v>
      </c>
      <c r="AU30" s="10">
        <v>0.16200000000000001</v>
      </c>
      <c r="AW30">
        <v>2001</v>
      </c>
      <c r="AX30" s="11">
        <f t="shared" si="16"/>
        <v>0.98721063967417033</v>
      </c>
      <c r="AY30" s="11">
        <f t="shared" si="17"/>
        <v>3.3442928739148945</v>
      </c>
      <c r="AZ30" s="11">
        <f t="shared" si="18"/>
        <v>0.66916510902990045</v>
      </c>
      <c r="BA30" s="11">
        <f t="shared" si="19"/>
        <v>0.10105696602114016</v>
      </c>
      <c r="BB30" s="11">
        <f t="shared" si="20"/>
        <v>0.24934350679424899</v>
      </c>
    </row>
    <row r="31" spans="1:54" x14ac:dyDescent="0.25">
      <c r="A31">
        <v>2002</v>
      </c>
      <c r="B31" s="4">
        <f t="shared" si="6"/>
        <v>216.03351220652146</v>
      </c>
      <c r="C31" s="5">
        <f t="shared" si="21"/>
        <v>45.667674788917672</v>
      </c>
      <c r="D31" s="5">
        <f t="shared" si="22"/>
        <v>28.493165121496876</v>
      </c>
      <c r="E31" s="5">
        <f t="shared" si="23"/>
        <v>4.5192218219274354</v>
      </c>
      <c r="F31" s="5">
        <f t="shared" si="24"/>
        <v>0.81588250825909159</v>
      </c>
      <c r="G31" s="5">
        <f t="shared" si="25"/>
        <v>4.363868461151541</v>
      </c>
      <c r="I31">
        <v>2002</v>
      </c>
      <c r="J31" s="9">
        <f t="shared" si="8"/>
        <v>0.18828096302792005</v>
      </c>
      <c r="K31" s="11">
        <f t="shared" si="9"/>
        <v>0.22989209001273142</v>
      </c>
      <c r="L31" s="11">
        <f t="shared" si="9"/>
        <v>0.94631900658880275</v>
      </c>
      <c r="M31" s="11">
        <f t="shared" si="9"/>
        <v>1.1766565236051945</v>
      </c>
      <c r="N31" s="11">
        <f t="shared" si="9"/>
        <v>0.93589685273607015</v>
      </c>
      <c r="O31" s="11">
        <f t="shared" si="9"/>
        <v>0.73062334883345759</v>
      </c>
      <c r="P31" s="11">
        <f t="shared" si="9"/>
        <v>0.18828096302792005</v>
      </c>
      <c r="R31">
        <v>2002</v>
      </c>
      <c r="S31" s="10">
        <v>1.085</v>
      </c>
      <c r="T31" s="10">
        <v>0.81399999999999995</v>
      </c>
      <c r="U31" s="10">
        <v>0.23200000000000001</v>
      </c>
      <c r="V31" s="10">
        <v>0.2</v>
      </c>
      <c r="W31" s="10">
        <v>0.2</v>
      </c>
      <c r="X31" s="10">
        <v>0.2</v>
      </c>
      <c r="Z31">
        <v>2002</v>
      </c>
      <c r="AA31" s="3">
        <v>30.692</v>
      </c>
      <c r="AB31" s="3">
        <v>21.265000000000001</v>
      </c>
      <c r="AC31" s="3">
        <v>17.012</v>
      </c>
      <c r="AD31" s="3">
        <v>2.8050000000000002</v>
      </c>
      <c r="AE31" s="3">
        <v>0.39500000000000002</v>
      </c>
      <c r="AF31" s="3">
        <v>0.503</v>
      </c>
      <c r="AH31">
        <v>2002</v>
      </c>
      <c r="AI31" s="5">
        <f t="shared" si="10"/>
        <v>27.629143102401621</v>
      </c>
      <c r="AJ31" s="5">
        <f t="shared" si="11"/>
        <v>20.327813703734439</v>
      </c>
      <c r="AK31" s="5">
        <f t="shared" si="12"/>
        <v>17.98192325943937</v>
      </c>
      <c r="AL31" s="5">
        <f t="shared" si="13"/>
        <v>2.5277657144824226</v>
      </c>
      <c r="AM31" s="5">
        <f t="shared" si="14"/>
        <v>0.38797092061968297</v>
      </c>
      <c r="AN31" s="5">
        <f t="shared" si="15"/>
        <v>0.68090830993762363</v>
      </c>
      <c r="AP31">
        <v>2002</v>
      </c>
      <c r="AQ31" s="10">
        <v>2.4750000000000001</v>
      </c>
      <c r="AR31" s="10">
        <v>1.411</v>
      </c>
      <c r="AS31" s="10">
        <v>1.4970000000000001</v>
      </c>
      <c r="AT31" s="10">
        <v>0.248</v>
      </c>
      <c r="AU31" s="10">
        <v>5.2999999999999999E-2</v>
      </c>
      <c r="AW31">
        <v>2002</v>
      </c>
      <c r="AX31" s="11">
        <f t="shared" si="16"/>
        <v>1.3586001382164996</v>
      </c>
      <c r="AY31" s="11">
        <f t="shared" si="17"/>
        <v>1.3015809717322995</v>
      </c>
      <c r="AZ31" s="11">
        <f t="shared" si="18"/>
        <v>1.5514496296250653</v>
      </c>
      <c r="BA31" s="11">
        <f t="shared" si="19"/>
        <v>0.24812675781286911</v>
      </c>
      <c r="BB31" s="11">
        <f t="shared" si="20"/>
        <v>5.4003548790613885E-2</v>
      </c>
    </row>
    <row r="32" spans="1:54" x14ac:dyDescent="0.25">
      <c r="A32">
        <v>2003</v>
      </c>
      <c r="B32" s="4">
        <f t="shared" si="6"/>
        <v>114.64539997863841</v>
      </c>
      <c r="C32" s="5">
        <f t="shared" si="21"/>
        <v>58.005710044360107</v>
      </c>
      <c r="D32" s="5">
        <f t="shared" si="22"/>
        <v>7.8543828905876829</v>
      </c>
      <c r="E32" s="5">
        <f t="shared" si="23"/>
        <v>6.9657669401084839</v>
      </c>
      <c r="F32" s="5">
        <f t="shared" si="24"/>
        <v>1.4512757003643462</v>
      </c>
      <c r="G32" s="5">
        <f t="shared" si="25"/>
        <v>3.281379425092243</v>
      </c>
      <c r="I32">
        <v>2003</v>
      </c>
      <c r="J32" s="9">
        <f t="shared" si="8"/>
        <v>9.8752791821396832E-2</v>
      </c>
      <c r="K32" s="11">
        <f t="shared" si="9"/>
        <v>0.12057770122541042</v>
      </c>
      <c r="L32" s="11">
        <f t="shared" si="9"/>
        <v>0.49634143755912918</v>
      </c>
      <c r="M32" s="11">
        <f t="shared" si="9"/>
        <v>0.61715276389170237</v>
      </c>
      <c r="N32" s="11">
        <f t="shared" si="9"/>
        <v>0.49087504959723605</v>
      </c>
      <c r="O32" s="11">
        <f t="shared" si="9"/>
        <v>0.38320972182675206</v>
      </c>
      <c r="P32" s="11">
        <f t="shared" si="9"/>
        <v>9.8752791821396832E-2</v>
      </c>
      <c r="R32">
        <v>2003</v>
      </c>
      <c r="S32" s="10">
        <v>1.091</v>
      </c>
      <c r="T32" s="10">
        <v>0.83499999999999996</v>
      </c>
      <c r="U32" s="10">
        <v>0.23499999999999999</v>
      </c>
      <c r="V32" s="10">
        <v>0.2</v>
      </c>
      <c r="W32" s="10">
        <v>0.2</v>
      </c>
      <c r="X32" s="10">
        <v>0.2</v>
      </c>
      <c r="Z32">
        <v>2003</v>
      </c>
      <c r="AA32" s="3">
        <v>6.1349999999999998</v>
      </c>
      <c r="AB32" s="3">
        <v>14.975</v>
      </c>
      <c r="AC32" s="3">
        <v>4.3280000000000003</v>
      </c>
      <c r="AD32" s="3">
        <v>3.1269999999999998</v>
      </c>
      <c r="AE32" s="3">
        <v>0.39700000000000002</v>
      </c>
      <c r="AF32" s="3">
        <v>0.152</v>
      </c>
      <c r="AH32">
        <v>2003</v>
      </c>
      <c r="AI32" s="5">
        <f t="shared" si="10"/>
        <v>8.0126877675991075</v>
      </c>
      <c r="AJ32" s="5">
        <f t="shared" si="11"/>
        <v>15.913555635986825</v>
      </c>
      <c r="AK32" s="5">
        <f t="shared" si="12"/>
        <v>3.2622999856458414</v>
      </c>
      <c r="AL32" s="5">
        <f t="shared" si="13"/>
        <v>2.4690016057885131</v>
      </c>
      <c r="AM32" s="5">
        <f t="shared" si="14"/>
        <v>0.42138748214206928</v>
      </c>
      <c r="AN32" s="5">
        <f t="shared" si="15"/>
        <v>0.2801214592079852</v>
      </c>
      <c r="AP32">
        <v>2003</v>
      </c>
      <c r="AQ32" s="10">
        <v>0.36499999999999999</v>
      </c>
      <c r="AR32" s="10">
        <v>2.0659999999999998</v>
      </c>
      <c r="AS32" s="10">
        <v>0.55600000000000005</v>
      </c>
      <c r="AT32" s="10">
        <v>0.42799999999999999</v>
      </c>
      <c r="AU32" s="10">
        <v>0.13400000000000001</v>
      </c>
      <c r="AW32">
        <v>2003</v>
      </c>
      <c r="AX32" s="11">
        <f t="shared" si="16"/>
        <v>0.72098654817945484</v>
      </c>
      <c r="AY32" s="11">
        <f t="shared" si="17"/>
        <v>1.6532290902597444</v>
      </c>
      <c r="AZ32" s="11">
        <f t="shared" si="18"/>
        <v>0.42767026318680668</v>
      </c>
      <c r="BA32" s="11">
        <f t="shared" si="19"/>
        <v>0.38245371319083277</v>
      </c>
      <c r="BB32" s="11">
        <f t="shared" si="20"/>
        <v>9.6060446571517688E-2</v>
      </c>
    </row>
    <row r="33" spans="1:54" x14ac:dyDescent="0.25">
      <c r="A33">
        <v>2004</v>
      </c>
      <c r="B33" s="4">
        <f t="shared" si="6"/>
        <v>227.00592019596988</v>
      </c>
      <c r="C33" s="5">
        <f t="shared" si="21"/>
        <v>34.133052111296259</v>
      </c>
      <c r="D33" s="5">
        <f t="shared" si="22"/>
        <v>15.320625878748919</v>
      </c>
      <c r="E33" s="5">
        <f t="shared" si="23"/>
        <v>3.3498613003711744</v>
      </c>
      <c r="F33" s="5">
        <f t="shared" si="24"/>
        <v>3.4908060345697249</v>
      </c>
      <c r="G33" s="5">
        <f t="shared" si="25"/>
        <v>3.2439023655248156</v>
      </c>
      <c r="I33">
        <v>2004</v>
      </c>
      <c r="J33" s="9">
        <f t="shared" si="8"/>
        <v>0.13016581682814271</v>
      </c>
      <c r="K33" s="11">
        <f t="shared" si="9"/>
        <v>0.15893317729843284</v>
      </c>
      <c r="L33" s="11">
        <f t="shared" si="9"/>
        <v>0.65422645227474241</v>
      </c>
      <c r="M33" s="11">
        <f t="shared" si="9"/>
        <v>0.81346757026370675</v>
      </c>
      <c r="N33" s="11">
        <f t="shared" si="9"/>
        <v>0.6470212194804511</v>
      </c>
      <c r="O33" s="11">
        <f t="shared" si="9"/>
        <v>0.50510781050401476</v>
      </c>
      <c r="P33" s="11">
        <f t="shared" si="9"/>
        <v>0.13016581682814271</v>
      </c>
      <c r="R33">
        <v>2004</v>
      </c>
      <c r="S33" s="10">
        <v>1.1000000000000001</v>
      </c>
      <c r="T33" s="10">
        <v>0.85399999999999998</v>
      </c>
      <c r="U33" s="10">
        <v>0.23699999999999999</v>
      </c>
      <c r="V33" s="10">
        <v>0.2</v>
      </c>
      <c r="W33" s="10">
        <v>0.2</v>
      </c>
      <c r="X33" s="10">
        <v>0.2</v>
      </c>
      <c r="Z33">
        <v>2004</v>
      </c>
      <c r="AA33" s="3">
        <v>21.806999999999999</v>
      </c>
      <c r="AB33" s="3">
        <v>12.452</v>
      </c>
      <c r="AC33" s="3">
        <v>7.46</v>
      </c>
      <c r="AD33" s="3">
        <v>1.65</v>
      </c>
      <c r="AE33" s="3">
        <v>0.94399999999999995</v>
      </c>
      <c r="AF33" s="3">
        <v>0.21099999999999999</v>
      </c>
      <c r="AH33">
        <v>2004</v>
      </c>
      <c r="AI33" s="5">
        <f t="shared" si="10"/>
        <v>20.520516944280931</v>
      </c>
      <c r="AJ33" s="5">
        <f t="shared" si="11"/>
        <v>11.52937227849819</v>
      </c>
      <c r="AK33" s="5">
        <f t="shared" si="12"/>
        <v>7.7143319321157184</v>
      </c>
      <c r="AL33" s="5">
        <f t="shared" si="13"/>
        <v>1.4619175539481972</v>
      </c>
      <c r="AM33" s="5">
        <f t="shared" si="14"/>
        <v>1.2651945764443606</v>
      </c>
      <c r="AN33" s="5">
        <f t="shared" si="15"/>
        <v>0.35961759269477878</v>
      </c>
      <c r="AP33">
        <v>2004</v>
      </c>
      <c r="AQ33" s="10">
        <v>2.4870000000000001</v>
      </c>
      <c r="AR33" s="10">
        <v>1.139</v>
      </c>
      <c r="AS33" s="10">
        <v>1.155</v>
      </c>
      <c r="AT33" s="10">
        <v>0.216</v>
      </c>
      <c r="AU33" s="10">
        <v>0.184</v>
      </c>
      <c r="AW33">
        <v>2004</v>
      </c>
      <c r="AX33" s="11">
        <f t="shared" si="16"/>
        <v>1.4276038536992239</v>
      </c>
      <c r="AY33" s="11">
        <f t="shared" si="17"/>
        <v>0.97283103071390509</v>
      </c>
      <c r="AZ33" s="11">
        <f t="shared" si="18"/>
        <v>0.83420635243068764</v>
      </c>
      <c r="BA33" s="11">
        <f t="shared" si="19"/>
        <v>0.18392330722757061</v>
      </c>
      <c r="BB33" s="11">
        <f t="shared" si="20"/>
        <v>0.2310576732533533</v>
      </c>
    </row>
    <row r="34" spans="1:54" x14ac:dyDescent="0.25">
      <c r="A34">
        <v>2005</v>
      </c>
      <c r="B34" s="4">
        <f t="shared" si="6"/>
        <v>180.83793878567204</v>
      </c>
      <c r="C34" s="5">
        <f t="shared" si="21"/>
        <v>64.459873891485287</v>
      </c>
      <c r="D34" s="5">
        <f t="shared" si="22"/>
        <v>7.5537167938492971</v>
      </c>
      <c r="E34" s="5">
        <f t="shared" si="23"/>
        <v>5.3587591526908493</v>
      </c>
      <c r="F34" s="5">
        <f t="shared" si="24"/>
        <v>1.4360520588143091</v>
      </c>
      <c r="G34" s="5">
        <f t="shared" si="25"/>
        <v>4.0563829742976907</v>
      </c>
      <c r="I34">
        <v>2005</v>
      </c>
      <c r="J34" s="9">
        <f t="shared" si="8"/>
        <v>0.12456154708191856</v>
      </c>
      <c r="K34" s="11">
        <f t="shared" si="9"/>
        <v>0.15209033315617329</v>
      </c>
      <c r="L34" s="11">
        <f t="shared" si="9"/>
        <v>0.62605883036749688</v>
      </c>
      <c r="M34" s="11">
        <f t="shared" si="9"/>
        <v>0.77844384587389681</v>
      </c>
      <c r="N34" s="11">
        <f t="shared" si="9"/>
        <v>0.61916381779190455</v>
      </c>
      <c r="O34" s="11">
        <f t="shared" si="9"/>
        <v>0.48336046938198574</v>
      </c>
      <c r="P34" s="11">
        <f t="shared" si="9"/>
        <v>0.12456154708191856</v>
      </c>
      <c r="R34">
        <v>2005</v>
      </c>
      <c r="S34" s="10">
        <v>1.1120000000000001</v>
      </c>
      <c r="T34" s="10">
        <v>0.871</v>
      </c>
      <c r="U34" s="10">
        <v>0.23799999999999999</v>
      </c>
      <c r="V34" s="10">
        <v>0.2</v>
      </c>
      <c r="W34" s="10">
        <v>0.2</v>
      </c>
      <c r="X34" s="10">
        <v>0.2</v>
      </c>
      <c r="Z34">
        <v>2005</v>
      </c>
      <c r="AA34" s="3">
        <v>11.222</v>
      </c>
      <c r="AB34" s="3">
        <v>16.478000000000002</v>
      </c>
      <c r="AC34" s="3">
        <v>4.8310000000000004</v>
      </c>
      <c r="AD34" s="3">
        <v>1.863</v>
      </c>
      <c r="AE34" s="3">
        <v>0.54600000000000004</v>
      </c>
      <c r="AF34" s="3">
        <v>0.43099999999999999</v>
      </c>
      <c r="AH34">
        <v>2005</v>
      </c>
      <c r="AI34" s="5">
        <f t="shared" si="10"/>
        <v>15.611235707739947</v>
      </c>
      <c r="AJ34" s="5">
        <f t="shared" si="11"/>
        <v>20.924082498321063</v>
      </c>
      <c r="AK34" s="5">
        <f t="shared" si="12"/>
        <v>3.6915372655247638</v>
      </c>
      <c r="AL34" s="5">
        <f t="shared" si="13"/>
        <v>2.2649892204817972</v>
      </c>
      <c r="AM34" s="5">
        <f t="shared" si="14"/>
        <v>0.50288553394176883</v>
      </c>
      <c r="AN34" s="5">
        <f t="shared" si="15"/>
        <v>0.43146922463201576</v>
      </c>
      <c r="AP34">
        <v>2005</v>
      </c>
      <c r="AQ34" s="10">
        <v>0.94299999999999995</v>
      </c>
      <c r="AR34" s="10">
        <v>1.458</v>
      </c>
      <c r="AS34" s="10">
        <v>0.47699999999999998</v>
      </c>
      <c r="AT34" s="10">
        <v>0.40300000000000002</v>
      </c>
      <c r="AU34" s="10">
        <v>6.9000000000000006E-2</v>
      </c>
      <c r="AW34">
        <v>2005</v>
      </c>
      <c r="AX34" s="11">
        <f t="shared" si="16"/>
        <v>1.1372608171741991</v>
      </c>
      <c r="AY34" s="11">
        <f t="shared" si="17"/>
        <v>1.8371801429614527</v>
      </c>
      <c r="AZ34" s="11">
        <f t="shared" si="18"/>
        <v>0.41129902810511154</v>
      </c>
      <c r="BA34" s="11">
        <f t="shared" si="19"/>
        <v>0.29422134757928864</v>
      </c>
      <c r="BB34" s="11">
        <f t="shared" si="20"/>
        <v>9.5052788408858349E-2</v>
      </c>
    </row>
    <row r="35" spans="1:54" x14ac:dyDescent="0.25">
      <c r="A35">
        <v>2006</v>
      </c>
      <c r="B35" s="4">
        <f t="shared" si="6"/>
        <v>358.63552986303887</v>
      </c>
      <c r="C35" s="5">
        <f t="shared" si="21"/>
        <v>51.086022689119368</v>
      </c>
      <c r="D35" s="5">
        <f t="shared" si="22"/>
        <v>14.425306927447739</v>
      </c>
      <c r="E35" s="5">
        <f t="shared" si="23"/>
        <v>2.7335356655054039</v>
      </c>
      <c r="F35" s="5">
        <f t="shared" si="24"/>
        <v>2.3621415148511633</v>
      </c>
      <c r="G35" s="5">
        <f t="shared" si="25"/>
        <v>3.6572206176313689</v>
      </c>
      <c r="I35">
        <v>2006</v>
      </c>
      <c r="J35" s="9">
        <f t="shared" si="8"/>
        <v>0.11976602563333474</v>
      </c>
      <c r="K35" s="11">
        <f t="shared" si="9"/>
        <v>0.14623497512747904</v>
      </c>
      <c r="L35" s="11">
        <f t="shared" si="9"/>
        <v>0.60195605852950607</v>
      </c>
      <c r="M35" s="11">
        <f t="shared" si="9"/>
        <v>0.74847437096884206</v>
      </c>
      <c r="N35" s="11">
        <f t="shared" si="9"/>
        <v>0.59532649850704211</v>
      </c>
      <c r="O35" s="11">
        <f t="shared" si="9"/>
        <v>0.46475147204194439</v>
      </c>
      <c r="P35" s="11">
        <f t="shared" si="9"/>
        <v>0.11976602563333474</v>
      </c>
      <c r="R35">
        <v>2006</v>
      </c>
      <c r="S35" s="10">
        <v>1.1259999999999999</v>
      </c>
      <c r="T35" s="10">
        <v>0.88400000000000001</v>
      </c>
      <c r="U35" s="10">
        <v>0.23899999999999999</v>
      </c>
      <c r="V35" s="10">
        <v>0.2</v>
      </c>
      <c r="W35" s="10">
        <v>0.2</v>
      </c>
      <c r="X35" s="10">
        <v>0.2</v>
      </c>
      <c r="Z35">
        <v>2006</v>
      </c>
      <c r="AA35" s="3">
        <v>28.177</v>
      </c>
      <c r="AB35" s="3">
        <v>39.743000000000002</v>
      </c>
      <c r="AC35" s="3">
        <v>6.375</v>
      </c>
      <c r="AD35" s="3">
        <v>1.02</v>
      </c>
      <c r="AE35" s="3">
        <v>0.52400000000000002</v>
      </c>
      <c r="AF35" s="3">
        <v>0.33600000000000002</v>
      </c>
      <c r="AH35">
        <v>2006</v>
      </c>
      <c r="AI35" s="5">
        <f t="shared" si="10"/>
        <v>29.67196183571081</v>
      </c>
      <c r="AJ35" s="5">
        <f t="shared" si="11"/>
        <v>16.011846912015201</v>
      </c>
      <c r="AK35" s="5">
        <f t="shared" si="12"/>
        <v>6.8608604098098249</v>
      </c>
      <c r="AL35" s="5">
        <f t="shared" si="13"/>
        <v>1.1224410373629934</v>
      </c>
      <c r="AM35" s="5">
        <f t="shared" si="14"/>
        <v>0.80194548204826899</v>
      </c>
      <c r="AN35" s="5">
        <f t="shared" si="15"/>
        <v>0.37488424951630006</v>
      </c>
      <c r="AP35">
        <v>2006</v>
      </c>
      <c r="AQ35" s="10">
        <v>3.4929999999999999</v>
      </c>
      <c r="AR35" s="10">
        <v>0.85699999999999998</v>
      </c>
      <c r="AS35" s="10">
        <v>0.748</v>
      </c>
      <c r="AT35" s="10">
        <v>0.155</v>
      </c>
      <c r="AU35" s="10">
        <v>8.8999999999999996E-2</v>
      </c>
      <c r="AW35">
        <v>2006</v>
      </c>
      <c r="AX35" s="11">
        <f t="shared" si="16"/>
        <v>2.2554013748361568</v>
      </c>
      <c r="AY35" s="11">
        <f t="shared" si="17"/>
        <v>1.4560100850542594</v>
      </c>
      <c r="AZ35" s="11">
        <f t="shared" si="18"/>
        <v>0.78545633643669244</v>
      </c>
      <c r="BA35" s="11">
        <f t="shared" si="19"/>
        <v>0.15008410048755294</v>
      </c>
      <c r="BB35" s="11">
        <f t="shared" si="20"/>
        <v>0.15635097364667386</v>
      </c>
    </row>
    <row r="36" spans="1:54" x14ac:dyDescent="0.25">
      <c r="A36">
        <v>2007</v>
      </c>
      <c r="B36" s="4">
        <f t="shared" si="6"/>
        <v>189.5867332749844</v>
      </c>
      <c r="C36" s="5">
        <f t="shared" si="21"/>
        <v>100.49135063962756</v>
      </c>
      <c r="D36" s="5">
        <f t="shared" si="22"/>
        <v>11.560046349120963</v>
      </c>
      <c r="E36" s="5">
        <f t="shared" si="23"/>
        <v>5.3736625689209729</v>
      </c>
      <c r="F36" s="5">
        <f t="shared" si="24"/>
        <v>1.2340104431858037</v>
      </c>
      <c r="G36" s="5">
        <f t="shared" si="25"/>
        <v>3.8713974610933857</v>
      </c>
      <c r="I36">
        <v>2007</v>
      </c>
      <c r="J36" s="9">
        <f t="shared" si="8"/>
        <v>0.10751827398279534</v>
      </c>
      <c r="K36" s="11">
        <f t="shared" si="9"/>
        <v>0.13128040308993402</v>
      </c>
      <c r="L36" s="11">
        <f t="shared" si="9"/>
        <v>0.54039763016536979</v>
      </c>
      <c r="M36" s="11">
        <f t="shared" si="9"/>
        <v>0.67193239536312765</v>
      </c>
      <c r="N36" s="11">
        <f t="shared" si="9"/>
        <v>0.53444603540290414</v>
      </c>
      <c r="O36" s="11">
        <f t="shared" si="9"/>
        <v>0.41722413214157095</v>
      </c>
      <c r="P36" s="11">
        <f t="shared" si="9"/>
        <v>0.10751827398279534</v>
      </c>
      <c r="R36">
        <v>2007</v>
      </c>
      <c r="S36" s="10">
        <v>1.141</v>
      </c>
      <c r="T36" s="10">
        <v>0.89300000000000002</v>
      </c>
      <c r="U36" s="10">
        <v>0.23799999999999999</v>
      </c>
      <c r="V36" s="10">
        <v>0.2</v>
      </c>
      <c r="W36" s="10">
        <v>0.2</v>
      </c>
      <c r="X36" s="10">
        <v>0.2</v>
      </c>
      <c r="Z36">
        <v>2007</v>
      </c>
      <c r="AA36" s="3">
        <v>16.946999999999999</v>
      </c>
      <c r="AB36" s="3">
        <v>29.381</v>
      </c>
      <c r="AC36" s="3">
        <v>4.9210000000000003</v>
      </c>
      <c r="AD36" s="3">
        <v>2.0430000000000001</v>
      </c>
      <c r="AE36" s="3">
        <v>0.45100000000000001</v>
      </c>
      <c r="AF36" s="3">
        <v>0.25</v>
      </c>
      <c r="AH36">
        <v>2007</v>
      </c>
      <c r="AI36" s="5">
        <f t="shared" si="10"/>
        <v>14.081266280099582</v>
      </c>
      <c r="AJ36" s="5">
        <f t="shared" si="11"/>
        <v>28.850073963327119</v>
      </c>
      <c r="AK36" s="5">
        <f t="shared" si="12"/>
        <v>5.1000748361691075</v>
      </c>
      <c r="AL36" s="5">
        <f t="shared" si="13"/>
        <v>2.0342708889549219</v>
      </c>
      <c r="AM36" s="5">
        <f t="shared" si="14"/>
        <v>0.38417737624312581</v>
      </c>
      <c r="AN36" s="5">
        <f t="shared" si="15"/>
        <v>0.3583300328002183</v>
      </c>
      <c r="AP36">
        <v>2007</v>
      </c>
      <c r="AQ36" s="10">
        <v>1.2030000000000001</v>
      </c>
      <c r="AR36" s="10">
        <v>2.645</v>
      </c>
      <c r="AS36" s="10">
        <v>0.70199999999999996</v>
      </c>
      <c r="AT36" s="10">
        <v>0.23200000000000001</v>
      </c>
      <c r="AU36" s="10">
        <v>8.6999999999999994E-2</v>
      </c>
      <c r="AW36">
        <v>2007</v>
      </c>
      <c r="AX36" s="11">
        <f t="shared" si="16"/>
        <v>1.1922805836956303</v>
      </c>
      <c r="AY36" s="11">
        <f t="shared" si="17"/>
        <v>2.8641184474747718</v>
      </c>
      <c r="AZ36" s="11">
        <f t="shared" si="18"/>
        <v>0.62944322086777371</v>
      </c>
      <c r="BA36" s="11">
        <f t="shared" si="19"/>
        <v>0.29503961596602146</v>
      </c>
      <c r="BB36" s="11">
        <f t="shared" si="20"/>
        <v>8.1679583153349222E-2</v>
      </c>
    </row>
    <row r="37" spans="1:54" x14ac:dyDescent="0.25">
      <c r="A37">
        <v>2008</v>
      </c>
      <c r="B37" s="4">
        <f t="shared" si="6"/>
        <v>204.49277465624871</v>
      </c>
      <c r="C37" s="5">
        <f t="shared" si="21"/>
        <v>53.120674996744263</v>
      </c>
      <c r="D37" s="5">
        <f t="shared" si="22"/>
        <v>23.966907635549425</v>
      </c>
      <c r="E37" s="5">
        <f t="shared" si="23"/>
        <v>4.6535132749139745</v>
      </c>
      <c r="F37" s="5">
        <f t="shared" si="24"/>
        <v>2.5781283327989826</v>
      </c>
      <c r="G37" s="5">
        <f t="shared" si="25"/>
        <v>3.5121945243693884</v>
      </c>
      <c r="I37">
        <v>2008</v>
      </c>
      <c r="J37" s="9">
        <f t="shared" si="8"/>
        <v>9.5624685117484912E-2</v>
      </c>
      <c r="K37" s="11">
        <f t="shared" si="9"/>
        <v>0.11675826575843488</v>
      </c>
      <c r="L37" s="11">
        <f t="shared" si="9"/>
        <v>0.48061925948576367</v>
      </c>
      <c r="M37" s="11">
        <f t="shared" si="9"/>
        <v>0.5976037500110728</v>
      </c>
      <c r="N37" s="11">
        <f t="shared" si="9"/>
        <v>0.47532602556351239</v>
      </c>
      <c r="O37" s="11">
        <f t="shared" si="9"/>
        <v>0.37107111918331004</v>
      </c>
      <c r="P37" s="11">
        <f t="shared" si="9"/>
        <v>9.5624685117484912E-2</v>
      </c>
      <c r="R37">
        <v>2008</v>
      </c>
      <c r="S37" s="10">
        <v>1.159</v>
      </c>
      <c r="T37" s="10">
        <v>0.9</v>
      </c>
      <c r="U37" s="10">
        <v>0.23699999999999999</v>
      </c>
      <c r="V37" s="10">
        <v>0.2</v>
      </c>
      <c r="W37" s="10">
        <v>0.2</v>
      </c>
      <c r="X37" s="10">
        <v>0.2</v>
      </c>
      <c r="Z37">
        <v>2008</v>
      </c>
      <c r="AA37" s="3">
        <v>11.185</v>
      </c>
      <c r="AB37" s="3">
        <v>12.599</v>
      </c>
      <c r="AC37" s="3">
        <v>11.721</v>
      </c>
      <c r="AD37" s="3">
        <v>1.369</v>
      </c>
      <c r="AE37" s="3">
        <v>0.72</v>
      </c>
      <c r="AF37" s="3">
        <v>0.33500000000000002</v>
      </c>
      <c r="AH37">
        <v>2008</v>
      </c>
      <c r="AI37" s="5">
        <f t="shared" si="10"/>
        <v>13.489642577360963</v>
      </c>
      <c r="AJ37" s="5">
        <f t="shared" si="11"/>
        <v>13.842910709957211</v>
      </c>
      <c r="AK37" s="5">
        <f t="shared" si="12"/>
        <v>9.7123825930809087</v>
      </c>
      <c r="AL37" s="5">
        <f t="shared" si="13"/>
        <v>1.6082331271795061</v>
      </c>
      <c r="AM37" s="5">
        <f t="shared" si="14"/>
        <v>0.72885408244840288</v>
      </c>
      <c r="AN37" s="5">
        <f t="shared" si="15"/>
        <v>0.29076008759588579</v>
      </c>
      <c r="AP37">
        <v>2008</v>
      </c>
      <c r="AQ37" s="10">
        <v>1.911</v>
      </c>
      <c r="AR37" s="10">
        <v>1.052</v>
      </c>
      <c r="AS37" s="10">
        <v>1.194</v>
      </c>
      <c r="AT37" s="10">
        <v>0.29899999999999999</v>
      </c>
      <c r="AU37" s="10">
        <v>0.20799999999999999</v>
      </c>
      <c r="AW37">
        <v>2008</v>
      </c>
      <c r="AX37" s="11">
        <f t="shared" si="16"/>
        <v>1.2860222892023521</v>
      </c>
      <c r="AY37" s="11">
        <f t="shared" si="17"/>
        <v>1.5140000033046723</v>
      </c>
      <c r="AZ37" s="11">
        <f t="shared" si="18"/>
        <v>1.3049954196340925</v>
      </c>
      <c r="BA37" s="11">
        <f t="shared" si="19"/>
        <v>0.25549999686695868</v>
      </c>
      <c r="BB37" s="11">
        <f t="shared" si="20"/>
        <v>0.17064721672469124</v>
      </c>
    </row>
    <row r="38" spans="1:54" x14ac:dyDescent="0.25">
      <c r="A38">
        <v>2009</v>
      </c>
      <c r="B38" s="4">
        <f t="shared" si="6"/>
        <v>202.52760470918224</v>
      </c>
      <c r="C38" s="5">
        <f t="shared" si="21"/>
        <v>57.098301910306013</v>
      </c>
      <c r="D38" s="5">
        <f t="shared" si="22"/>
        <v>13.355749317408723</v>
      </c>
      <c r="E38" s="5">
        <f t="shared" si="23"/>
        <v>10.402750895272277</v>
      </c>
      <c r="F38" s="5">
        <f t="shared" si="24"/>
        <v>2.3685938142761223</v>
      </c>
      <c r="G38" s="5">
        <f t="shared" si="25"/>
        <v>4.0697430646586028</v>
      </c>
      <c r="I38">
        <v>2009</v>
      </c>
      <c r="J38" s="9">
        <f t="shared" si="8"/>
        <v>9.0603431644087629E-2</v>
      </c>
      <c r="K38" s="11">
        <f t="shared" si="9"/>
        <v>0.11062728768758333</v>
      </c>
      <c r="L38" s="11">
        <f t="shared" si="9"/>
        <v>0.45538193584794451</v>
      </c>
      <c r="M38" s="11">
        <f t="shared" si="9"/>
        <v>0.56622356923691763</v>
      </c>
      <c r="N38" s="11">
        <f t="shared" si="9"/>
        <v>0.45036664970857948</v>
      </c>
      <c r="O38" s="11">
        <f t="shared" si="9"/>
        <v>0.35158616983380447</v>
      </c>
      <c r="P38" s="11">
        <f t="shared" si="9"/>
        <v>9.0603431644087629E-2</v>
      </c>
      <c r="R38">
        <v>2009</v>
      </c>
      <c r="S38" s="10">
        <v>1.18</v>
      </c>
      <c r="T38" s="10">
        <v>0.90700000000000003</v>
      </c>
      <c r="U38" s="10">
        <v>0.23599999999999999</v>
      </c>
      <c r="V38" s="10">
        <v>0.2</v>
      </c>
      <c r="W38" s="10">
        <v>0.2</v>
      </c>
      <c r="X38" s="10">
        <v>0.2</v>
      </c>
      <c r="Z38">
        <v>2009</v>
      </c>
      <c r="AA38" s="3">
        <v>10.127000000000001</v>
      </c>
      <c r="AB38" s="3">
        <v>13.887</v>
      </c>
      <c r="AC38" s="3">
        <v>5.4939999999999998</v>
      </c>
      <c r="AD38" s="3">
        <v>3.5390000000000001</v>
      </c>
      <c r="AE38" s="3">
        <v>0.64600000000000002</v>
      </c>
      <c r="AF38" s="3">
        <v>0.35699999999999998</v>
      </c>
      <c r="AH38">
        <v>2009</v>
      </c>
      <c r="AI38" s="5">
        <f t="shared" si="10"/>
        <v>12.584177866505106</v>
      </c>
      <c r="AJ38" s="5">
        <f t="shared" si="11"/>
        <v>14.198542726128915</v>
      </c>
      <c r="AK38" s="5">
        <f t="shared" si="12"/>
        <v>5.2004316930562444</v>
      </c>
      <c r="AL38" s="5">
        <f t="shared" si="13"/>
        <v>3.4444217196052902</v>
      </c>
      <c r="AM38" s="5">
        <f t="shared" si="14"/>
        <v>0.64008640886719403</v>
      </c>
      <c r="AN38" s="5">
        <f t="shared" si="15"/>
        <v>0.31998897225743467</v>
      </c>
      <c r="AP38">
        <v>2009</v>
      </c>
      <c r="AQ38" s="10">
        <v>0.96099999999999997</v>
      </c>
      <c r="AR38" s="10">
        <v>1.7749999999999999</v>
      </c>
      <c r="AS38" s="10">
        <v>0.873</v>
      </c>
      <c r="AT38" s="10">
        <v>0.39800000000000002</v>
      </c>
      <c r="AU38" s="10">
        <v>0.13100000000000001</v>
      </c>
      <c r="AW38">
        <v>2009</v>
      </c>
      <c r="AX38" s="11">
        <f t="shared" si="16"/>
        <v>1.2736636503299208</v>
      </c>
      <c r="AY38" s="11">
        <f t="shared" si="17"/>
        <v>1.6273669204352685</v>
      </c>
      <c r="AZ38" s="11">
        <f t="shared" si="18"/>
        <v>0.72721904511149038</v>
      </c>
      <c r="BA38" s="11">
        <f t="shared" si="19"/>
        <v>0.57116046825910316</v>
      </c>
      <c r="BB38" s="11">
        <f t="shared" si="20"/>
        <v>0.1567780536039963</v>
      </c>
    </row>
    <row r="39" spans="1:54" x14ac:dyDescent="0.25">
      <c r="A39">
        <v>2010</v>
      </c>
      <c r="B39" s="4">
        <f t="shared" si="6"/>
        <v>296.94875600223605</v>
      </c>
      <c r="C39" s="5">
        <f t="shared" si="21"/>
        <v>55.714972065667375</v>
      </c>
      <c r="D39" s="5">
        <f t="shared" si="22"/>
        <v>14.620029052547517</v>
      </c>
      <c r="E39" s="5">
        <f t="shared" si="23"/>
        <v>5.9877959134225147</v>
      </c>
      <c r="F39" s="5">
        <f t="shared" si="24"/>
        <v>5.4287213675248491</v>
      </c>
      <c r="G39" s="5">
        <f t="shared" si="25"/>
        <v>4.407797298888422</v>
      </c>
      <c r="I39">
        <v>2010</v>
      </c>
      <c r="J39" s="9">
        <f t="shared" si="8"/>
        <v>7.6683053623169337E-2</v>
      </c>
      <c r="K39" s="11">
        <f t="shared" si="9"/>
        <v>9.3630429664705875E-2</v>
      </c>
      <c r="L39" s="11">
        <f t="shared" si="9"/>
        <v>0.38541671956560281</v>
      </c>
      <c r="M39" s="11">
        <f t="shared" si="9"/>
        <v>0.47922856270014436</v>
      </c>
      <c r="N39" s="11">
        <f t="shared" si="9"/>
        <v>0.38117198568542027</v>
      </c>
      <c r="O39" s="11">
        <f t="shared" si="9"/>
        <v>0.29756821154896823</v>
      </c>
      <c r="P39" s="11">
        <f t="shared" si="9"/>
        <v>7.6683053623169337E-2</v>
      </c>
      <c r="R39">
        <v>2010</v>
      </c>
      <c r="S39" s="10">
        <v>1.208</v>
      </c>
      <c r="T39" s="10">
        <v>0.91600000000000004</v>
      </c>
      <c r="U39" s="10">
        <v>0.23499999999999999</v>
      </c>
      <c r="V39" s="10">
        <v>0.2</v>
      </c>
      <c r="W39" s="10">
        <v>0.2</v>
      </c>
      <c r="X39" s="10">
        <v>0.2</v>
      </c>
      <c r="Z39">
        <v>2010</v>
      </c>
      <c r="AA39" s="3">
        <v>10.987</v>
      </c>
      <c r="AB39" s="3">
        <v>14.188000000000001</v>
      </c>
      <c r="AC39" s="3">
        <v>5.8310000000000004</v>
      </c>
      <c r="AD39" s="3">
        <v>1.6459999999999999</v>
      </c>
      <c r="AE39" s="3">
        <v>1.3440000000000001</v>
      </c>
      <c r="AF39" s="3">
        <v>0.29199999999999998</v>
      </c>
      <c r="AH39">
        <v>2010</v>
      </c>
      <c r="AI39" s="5">
        <f t="shared" si="10"/>
        <v>15.548547517674256</v>
      </c>
      <c r="AJ39" s="5">
        <f t="shared" si="11"/>
        <v>12.009650795638397</v>
      </c>
      <c r="AK39" s="5">
        <f t="shared" si="12"/>
        <v>5.0071455470898334</v>
      </c>
      <c r="AL39" s="5">
        <f t="shared" si="13"/>
        <v>1.7309437150178382</v>
      </c>
      <c r="AM39" s="5">
        <f t="shared" si="14"/>
        <v>1.2726509874781335</v>
      </c>
      <c r="AN39" s="5">
        <f t="shared" si="15"/>
        <v>0.29527348561275557</v>
      </c>
      <c r="AP39">
        <v>2010</v>
      </c>
      <c r="AQ39" s="10">
        <v>2.5089999999999999</v>
      </c>
      <c r="AR39" s="10">
        <v>1.5840000000000001</v>
      </c>
      <c r="AS39" s="10">
        <v>1.1910000000000001</v>
      </c>
      <c r="AT39" s="10">
        <v>0.33</v>
      </c>
      <c r="AU39" s="10">
        <v>0.20899999999999999</v>
      </c>
      <c r="AW39">
        <v>2010</v>
      </c>
      <c r="AX39" s="11">
        <f t="shared" si="16"/>
        <v>1.8674631395252432</v>
      </c>
      <c r="AY39" s="11">
        <f t="shared" si="17"/>
        <v>1.5879404374419197</v>
      </c>
      <c r="AZ39" s="11">
        <f t="shared" si="18"/>
        <v>0.79605893420277685</v>
      </c>
      <c r="BA39" s="11">
        <f t="shared" si="19"/>
        <v>0.3287584555451219</v>
      </c>
      <c r="BB39" s="11">
        <f t="shared" si="20"/>
        <v>0.3593289674359304</v>
      </c>
    </row>
    <row r="40" spans="1:54" x14ac:dyDescent="0.25">
      <c r="A40">
        <v>2011</v>
      </c>
      <c r="B40" s="4">
        <f t="shared" si="6"/>
        <v>154.35053073537202</v>
      </c>
      <c r="C40" s="5">
        <f t="shared" si="21"/>
        <v>80.79613704526723</v>
      </c>
      <c r="D40" s="5">
        <f t="shared" si="22"/>
        <v>15.162604853357571</v>
      </c>
      <c r="E40" s="5">
        <f t="shared" si="23"/>
        <v>7.1575223372162071</v>
      </c>
      <c r="F40" s="5">
        <f t="shared" si="24"/>
        <v>3.3486303038154039</v>
      </c>
      <c r="G40" s="5">
        <f t="shared" si="25"/>
        <v>6.6431125733898249</v>
      </c>
      <c r="I40">
        <v>2011</v>
      </c>
      <c r="J40" s="9">
        <f t="shared" si="8"/>
        <v>6.0238436535306611E-2</v>
      </c>
      <c r="K40" s="11">
        <f t="shared" si="9"/>
        <v>7.3551461876405197E-2</v>
      </c>
      <c r="L40" s="11">
        <f t="shared" si="9"/>
        <v>0.30276442452708718</v>
      </c>
      <c r="M40" s="11">
        <f t="shared" si="9"/>
        <v>0.37645839590556629</v>
      </c>
      <c r="N40" s="11">
        <f t="shared" si="9"/>
        <v>0.29942997029803198</v>
      </c>
      <c r="O40" s="11">
        <f t="shared" si="9"/>
        <v>0.23375495600896712</v>
      </c>
      <c r="P40" s="11">
        <f t="shared" si="9"/>
        <v>6.0238436535306611E-2</v>
      </c>
      <c r="R40">
        <v>2011</v>
      </c>
      <c r="S40" s="10">
        <v>1.242</v>
      </c>
      <c r="T40" s="10">
        <v>0.92900000000000005</v>
      </c>
      <c r="U40" s="10">
        <v>0.23400000000000001</v>
      </c>
      <c r="V40" s="10">
        <v>0.2</v>
      </c>
      <c r="W40" s="10">
        <v>0.2</v>
      </c>
      <c r="X40" s="10">
        <v>0.2</v>
      </c>
      <c r="Z40">
        <v>2011</v>
      </c>
      <c r="AA40" s="3">
        <v>5.0350000000000001</v>
      </c>
      <c r="AB40" s="3">
        <v>12.391</v>
      </c>
      <c r="AC40" s="3">
        <v>4.97</v>
      </c>
      <c r="AD40" s="3">
        <v>1.4890000000000001</v>
      </c>
      <c r="AE40" s="3">
        <v>0.61599999999999999</v>
      </c>
      <c r="AF40" s="3">
        <v>0.54</v>
      </c>
      <c r="AH40">
        <v>2011</v>
      </c>
      <c r="AI40" s="5">
        <f t="shared" si="10"/>
        <v>6.3140647739264546</v>
      </c>
      <c r="AJ40" s="5">
        <f t="shared" si="11"/>
        <v>14.064931578093432</v>
      </c>
      <c r="AK40" s="5">
        <f t="shared" si="12"/>
        <v>4.2722250968156477</v>
      </c>
      <c r="AL40" s="5">
        <f t="shared" si="13"/>
        <v>1.6869895250769822</v>
      </c>
      <c r="AM40" s="5">
        <f t="shared" si="14"/>
        <v>0.63509484007436834</v>
      </c>
      <c r="AN40" s="5">
        <f t="shared" si="15"/>
        <v>0.35233846784769329</v>
      </c>
      <c r="AP40">
        <v>2011</v>
      </c>
      <c r="AQ40" s="10">
        <v>0.66300000000000003</v>
      </c>
      <c r="AR40" s="10">
        <v>2.8980000000000001</v>
      </c>
      <c r="AS40" s="10">
        <v>0.628</v>
      </c>
      <c r="AT40" s="10">
        <v>0.35899999999999999</v>
      </c>
      <c r="AU40" s="10">
        <v>0.23699999999999999</v>
      </c>
      <c r="AW40">
        <v>2011</v>
      </c>
      <c r="AX40" s="11">
        <f t="shared" si="16"/>
        <v>0.97068575263637369</v>
      </c>
      <c r="AY40" s="11">
        <f t="shared" si="17"/>
        <v>2.3027823302515751</v>
      </c>
      <c r="AZ40" s="11">
        <f t="shared" si="18"/>
        <v>0.82560212540743505</v>
      </c>
      <c r="BA40" s="11">
        <f t="shared" si="19"/>
        <v>0.39298199590238286</v>
      </c>
      <c r="BB40" s="11">
        <f t="shared" si="20"/>
        <v>0.22164701187146482</v>
      </c>
    </row>
    <row r="41" spans="1:54" x14ac:dyDescent="0.25">
      <c r="A41">
        <v>2012</v>
      </c>
      <c r="B41" s="4">
        <f t="shared" si="6"/>
        <v>226.80674259320668</v>
      </c>
      <c r="C41" s="5">
        <f t="shared" si="21"/>
        <v>41.416308466896325</v>
      </c>
      <c r="D41" s="5">
        <f t="shared" si="22"/>
        <v>23.574479057001376</v>
      </c>
      <c r="E41" s="5">
        <f t="shared" si="23"/>
        <v>8.2348388427841268</v>
      </c>
      <c r="F41" s="5">
        <f t="shared" si="24"/>
        <v>4.3437320958329249</v>
      </c>
      <c r="G41" s="5">
        <f t="shared" si="25"/>
        <v>7.29111164461054</v>
      </c>
      <c r="I41">
        <v>2012</v>
      </c>
      <c r="J41" s="9">
        <f t="shared" si="8"/>
        <v>6.1740514255128921E-2</v>
      </c>
      <c r="K41" s="11">
        <f t="shared" si="9"/>
        <v>7.538550702264922E-2</v>
      </c>
      <c r="L41" s="11">
        <f t="shared" si="9"/>
        <v>0.31031401781990797</v>
      </c>
      <c r="M41" s="11">
        <f t="shared" si="9"/>
        <v>0.38584558789549067</v>
      </c>
      <c r="N41" s="11">
        <f t="shared" si="9"/>
        <v>0.30689641718644212</v>
      </c>
      <c r="O41" s="11">
        <f t="shared" si="9"/>
        <v>0.23958376119572389</v>
      </c>
      <c r="P41" s="11">
        <f t="shared" si="9"/>
        <v>6.1740514255128921E-2</v>
      </c>
      <c r="R41">
        <v>2012</v>
      </c>
      <c r="S41" s="10">
        <v>1.2829999999999999</v>
      </c>
      <c r="T41" s="10">
        <v>0.94499999999999995</v>
      </c>
      <c r="U41" s="10">
        <v>0.23300000000000001</v>
      </c>
      <c r="V41" s="10">
        <v>0.2</v>
      </c>
      <c r="W41" s="10">
        <v>0.2</v>
      </c>
      <c r="X41" s="10">
        <v>0.2</v>
      </c>
      <c r="Z41">
        <v>2012</v>
      </c>
      <c r="AA41" s="3">
        <v>11.815</v>
      </c>
      <c r="AB41" s="3">
        <v>7.42</v>
      </c>
      <c r="AC41" s="3">
        <v>6.7889999999999997</v>
      </c>
      <c r="AD41" s="3">
        <v>2.077</v>
      </c>
      <c r="AE41" s="3">
        <v>0.63800000000000001</v>
      </c>
      <c r="AF41" s="3">
        <v>0.41299999999999998</v>
      </c>
      <c r="AH41">
        <v>2012</v>
      </c>
      <c r="AI41" s="5">
        <f t="shared" si="10"/>
        <v>9.3511596005376596</v>
      </c>
      <c r="AJ41" s="5">
        <f t="shared" si="11"/>
        <v>7.3203987687843952</v>
      </c>
      <c r="AK41" s="5">
        <f t="shared" si="12"/>
        <v>6.7823956172620639</v>
      </c>
      <c r="AL41" s="5">
        <f t="shared" si="13"/>
        <v>1.9825100856661371</v>
      </c>
      <c r="AM41" s="5">
        <f t="shared" si="14"/>
        <v>0.84208722673752312</v>
      </c>
      <c r="AN41" s="5">
        <f t="shared" si="15"/>
        <v>0.3960652580810311</v>
      </c>
      <c r="AP41">
        <v>2012</v>
      </c>
      <c r="AQ41" s="10">
        <v>1.343</v>
      </c>
      <c r="AR41" s="10">
        <v>1.5429999999999999</v>
      </c>
      <c r="AS41" s="10">
        <v>1.9630000000000001</v>
      </c>
      <c r="AT41" s="10">
        <v>0.442</v>
      </c>
      <c r="AU41" s="10">
        <v>0.25</v>
      </c>
      <c r="AW41">
        <v>2012</v>
      </c>
      <c r="AX41" s="11">
        <f t="shared" si="16"/>
        <v>1.4263512576742838</v>
      </c>
      <c r="AY41" s="11">
        <f t="shared" si="17"/>
        <v>1.1804121683241313</v>
      </c>
      <c r="AZ41" s="11">
        <f t="shared" si="18"/>
        <v>1.2836277277596884</v>
      </c>
      <c r="BA41" s="11">
        <f t="shared" si="19"/>
        <v>0.45213179252618529</v>
      </c>
      <c r="BB41" s="11">
        <f t="shared" si="20"/>
        <v>0.28751314778300974</v>
      </c>
    </row>
    <row r="42" spans="1:54" x14ac:dyDescent="0.25">
      <c r="A42">
        <v>2013</v>
      </c>
      <c r="B42" s="4">
        <f t="shared" si="6"/>
        <v>266.51894754803908</v>
      </c>
      <c r="C42" s="5">
        <f t="shared" si="21"/>
        <v>58.306454183530491</v>
      </c>
      <c r="D42" s="5">
        <f t="shared" si="22"/>
        <v>11.803082306356737</v>
      </c>
      <c r="E42" s="5">
        <f t="shared" si="23"/>
        <v>12.696408308551606</v>
      </c>
      <c r="F42" s="5">
        <f t="shared" si="24"/>
        <v>4.9603553259249198</v>
      </c>
      <c r="G42" s="5">
        <f t="shared" si="25"/>
        <v>8.410733195440482</v>
      </c>
      <c r="I42">
        <v>2013</v>
      </c>
      <c r="J42" s="9">
        <f t="shared" si="8"/>
        <v>5.4261509175884737E-2</v>
      </c>
      <c r="K42" s="11">
        <f t="shared" si="9"/>
        <v>6.6253600741564847E-2</v>
      </c>
      <c r="L42" s="11">
        <f t="shared" si="9"/>
        <v>0.27272378807472947</v>
      </c>
      <c r="M42" s="11">
        <f t="shared" si="9"/>
        <v>0.33910575836071144</v>
      </c>
      <c r="N42" s="11">
        <f t="shared" si="9"/>
        <v>0.26972018225171984</v>
      </c>
      <c r="O42" s="11">
        <f t="shared" si="9"/>
        <v>0.21056151885606939</v>
      </c>
      <c r="P42" s="11">
        <f t="shared" si="9"/>
        <v>5.4261509175884737E-2</v>
      </c>
      <c r="R42">
        <v>2013</v>
      </c>
      <c r="S42" s="10">
        <v>1.3260000000000001</v>
      </c>
      <c r="T42" s="10">
        <v>0.96199999999999997</v>
      </c>
      <c r="U42" s="10">
        <v>0.23300000000000001</v>
      </c>
      <c r="V42" s="10">
        <v>0.2</v>
      </c>
      <c r="W42" s="10">
        <v>0.2</v>
      </c>
      <c r="X42" s="10">
        <v>0.2</v>
      </c>
      <c r="Z42">
        <v>2013</v>
      </c>
      <c r="AA42" s="3">
        <v>6.8710000000000004</v>
      </c>
      <c r="AB42" s="3">
        <v>8.7430000000000003</v>
      </c>
      <c r="AC42" s="3">
        <v>3.919</v>
      </c>
      <c r="AD42" s="3">
        <v>2.9889999999999999</v>
      </c>
      <c r="AE42" s="3">
        <v>0.94899999999999995</v>
      </c>
      <c r="AF42" s="3">
        <v>0.374</v>
      </c>
      <c r="AH42">
        <v>2013</v>
      </c>
      <c r="AI42" s="5">
        <f t="shared" si="10"/>
        <v>9.5310283590592046</v>
      </c>
      <c r="AJ42" s="5">
        <f t="shared" si="11"/>
        <v>9.1320455758081085</v>
      </c>
      <c r="AK42" s="5">
        <f t="shared" si="12"/>
        <v>3.0479379647140408</v>
      </c>
      <c r="AL42" s="5">
        <f t="shared" si="13"/>
        <v>2.7326318677384793</v>
      </c>
      <c r="AM42" s="5">
        <f t="shared" si="14"/>
        <v>0.85661451023256729</v>
      </c>
      <c r="AN42" s="5">
        <f t="shared" si="15"/>
        <v>0.40297933095569183</v>
      </c>
      <c r="AP42">
        <v>2013</v>
      </c>
      <c r="AQ42" s="10">
        <v>1.405</v>
      </c>
      <c r="AR42" s="10">
        <v>1.367</v>
      </c>
      <c r="AS42" s="10">
        <v>0.80500000000000005</v>
      </c>
      <c r="AT42" s="10">
        <v>0.59099999999999997</v>
      </c>
      <c r="AU42" s="10">
        <v>0.40200000000000002</v>
      </c>
      <c r="AW42">
        <v>2013</v>
      </c>
      <c r="AX42" s="11">
        <f t="shared" si="16"/>
        <v>1.6760949506293836</v>
      </c>
      <c r="AY42" s="11">
        <f t="shared" si="17"/>
        <v>1.6618006422538734</v>
      </c>
      <c r="AZ42" s="11">
        <f t="shared" si="18"/>
        <v>0.64267650134859122</v>
      </c>
      <c r="BA42" s="11">
        <f t="shared" si="19"/>
        <v>0.69709316196514581</v>
      </c>
      <c r="BB42" s="11">
        <f t="shared" si="20"/>
        <v>0.32832765520853757</v>
      </c>
    </row>
    <row r="43" spans="1:54" x14ac:dyDescent="0.25">
      <c r="A43">
        <v>2014</v>
      </c>
      <c r="B43" s="4">
        <f t="shared" si="6"/>
        <v>388.54142806512999</v>
      </c>
      <c r="C43" s="5">
        <f t="shared" si="21"/>
        <v>66.233855067845383</v>
      </c>
      <c r="D43" s="5">
        <f t="shared" si="22"/>
        <v>16.962228269716068</v>
      </c>
      <c r="E43" s="5">
        <f t="shared" si="23"/>
        <v>6.6609022703448257</v>
      </c>
      <c r="F43" s="5">
        <f t="shared" si="24"/>
        <v>7.937504735873957</v>
      </c>
      <c r="G43" s="5">
        <f t="shared" si="25"/>
        <v>9.8125239750559956</v>
      </c>
      <c r="I43">
        <v>2014</v>
      </c>
      <c r="J43" s="9">
        <f t="shared" si="8"/>
        <v>5.4189416629936836E-2</v>
      </c>
      <c r="K43" s="11">
        <f t="shared" si="9"/>
        <v>6.6165575346985556E-2</v>
      </c>
      <c r="L43" s="11">
        <f t="shared" si="9"/>
        <v>0.27236144370721233</v>
      </c>
      <c r="M43" s="11">
        <f t="shared" si="9"/>
        <v>0.33865521804517074</v>
      </c>
      <c r="N43" s="11">
        <f t="shared" si="9"/>
        <v>0.26936182851391594</v>
      </c>
      <c r="O43" s="11">
        <f t="shared" si="9"/>
        <v>0.21028176408692381</v>
      </c>
      <c r="P43" s="11">
        <f t="shared" si="9"/>
        <v>5.4189416629936836E-2</v>
      </c>
      <c r="R43">
        <v>2014</v>
      </c>
      <c r="S43" s="10">
        <v>1.3260000000000001</v>
      </c>
      <c r="T43" s="10">
        <v>0.96199999999999997</v>
      </c>
      <c r="U43" s="10">
        <v>0.23300000000000001</v>
      </c>
      <c r="V43" s="10">
        <v>0.2</v>
      </c>
      <c r="W43" s="10">
        <v>0.2</v>
      </c>
      <c r="X43" s="10">
        <v>0.2</v>
      </c>
      <c r="Z43">
        <v>2014</v>
      </c>
      <c r="AA43" s="3">
        <v>9.9949999999999992</v>
      </c>
      <c r="AB43" s="3">
        <v>10.711</v>
      </c>
      <c r="AC43" s="3">
        <v>5.81</v>
      </c>
      <c r="AD43" s="3">
        <v>1.768</v>
      </c>
      <c r="AE43" s="3">
        <v>1.345</v>
      </c>
      <c r="AF43" s="3">
        <v>0.44700000000000001</v>
      </c>
      <c r="AH43">
        <v>2014</v>
      </c>
      <c r="AI43" s="5">
        <f t="shared" si="10"/>
        <v>13.876707288381647</v>
      </c>
      <c r="AJ43" s="5">
        <f t="shared" si="11"/>
        <v>10.361364907956368</v>
      </c>
      <c r="AK43" s="5">
        <f t="shared" si="12"/>
        <v>4.3752689809170651</v>
      </c>
      <c r="AL43" s="5">
        <f t="shared" si="13"/>
        <v>1.4319493776770469</v>
      </c>
      <c r="AM43" s="5">
        <f t="shared" si="14"/>
        <v>1.3691021354905011</v>
      </c>
      <c r="AN43" s="5">
        <f t="shared" si="15"/>
        <v>0.46953421517174387</v>
      </c>
      <c r="AP43">
        <v>2014</v>
      </c>
      <c r="AQ43" s="10">
        <v>2.3580000000000001</v>
      </c>
      <c r="AR43" s="10">
        <v>1.7230000000000001</v>
      </c>
      <c r="AS43" s="10">
        <v>0.79100000000000004</v>
      </c>
      <c r="AT43" s="10">
        <v>0.30199999999999999</v>
      </c>
      <c r="AU43" s="10">
        <v>0.371</v>
      </c>
      <c r="AW43">
        <v>2014</v>
      </c>
      <c r="AX43" s="11">
        <f t="shared" si="16"/>
        <v>2.4434747761147899</v>
      </c>
      <c r="AY43" s="11">
        <f t="shared" si="17"/>
        <v>1.8877406357834325</v>
      </c>
      <c r="AZ43" s="11">
        <f t="shared" si="18"/>
        <v>0.92359141760676045</v>
      </c>
      <c r="BA43" s="11">
        <f t="shared" si="19"/>
        <v>0.3657151938039076</v>
      </c>
      <c r="BB43" s="11">
        <f t="shared" si="20"/>
        <v>0.52538621669209118</v>
      </c>
    </row>
    <row r="44" spans="1:54" x14ac:dyDescent="0.25">
      <c r="A44">
        <v>2015</v>
      </c>
      <c r="B44" s="4">
        <f t="shared" si="6"/>
        <v>163.46501273410229</v>
      </c>
      <c r="C44" s="5">
        <f t="shared" si="21"/>
        <v>96.566725438567133</v>
      </c>
      <c r="D44" s="5">
        <f t="shared" si="22"/>
        <v>19.275412006017874</v>
      </c>
      <c r="E44" s="5">
        <f t="shared" si="23"/>
        <v>9.5767069193295296</v>
      </c>
      <c r="F44" s="5">
        <f t="shared" si="24"/>
        <v>4.1657366340188151</v>
      </c>
      <c r="G44" s="5">
        <f t="shared" si="25"/>
        <v>12.876295753970085</v>
      </c>
      <c r="I44">
        <v>2015</v>
      </c>
      <c r="J44" s="9">
        <f t="shared" si="8"/>
        <v>5.9428599939010465E-2</v>
      </c>
      <c r="K44" s="11">
        <f t="shared" si="9"/>
        <v>7.2562646944203529E-2</v>
      </c>
      <c r="L44" s="11">
        <f t="shared" si="9"/>
        <v>0.29869410455962142</v>
      </c>
      <c r="M44" s="11">
        <f t="shared" si="9"/>
        <v>0.37139734512931344</v>
      </c>
      <c r="N44" s="11">
        <f t="shared" si="9"/>
        <v>0.29540447823810628</v>
      </c>
      <c r="O44" s="11">
        <f t="shared" si="9"/>
        <v>0.23061238908941065</v>
      </c>
      <c r="P44" s="11">
        <f t="shared" si="9"/>
        <v>5.9428599939010465E-2</v>
      </c>
      <c r="R44">
        <v>2015</v>
      </c>
      <c r="S44" s="10">
        <v>1.3260000000000001</v>
      </c>
      <c r="T44" s="10">
        <v>0.96199999999999997</v>
      </c>
      <c r="U44" s="10">
        <v>0.23300000000000001</v>
      </c>
      <c r="V44" s="10">
        <v>0.2</v>
      </c>
      <c r="W44" s="10">
        <v>0.2</v>
      </c>
      <c r="X44" s="10">
        <v>0.2</v>
      </c>
      <c r="Z44">
        <v>2015</v>
      </c>
      <c r="AA44" s="3">
        <v>4.9770000000000003</v>
      </c>
      <c r="AB44" s="3">
        <v>15.417999999999999</v>
      </c>
      <c r="AC44" s="3">
        <v>6.8529999999999998</v>
      </c>
      <c r="AD44" s="3">
        <v>2.1179999999999999</v>
      </c>
      <c r="AE44" s="3">
        <v>0.79900000000000004</v>
      </c>
      <c r="AF44" s="3">
        <v>0.84399999999999997</v>
      </c>
      <c r="AH44">
        <v>2015</v>
      </c>
      <c r="AI44" s="5">
        <f t="shared" si="10"/>
        <v>6.3867344103076391</v>
      </c>
      <c r="AJ44" s="5">
        <f t="shared" si="11"/>
        <v>16.394061674678291</v>
      </c>
      <c r="AK44" s="5">
        <f t="shared" si="12"/>
        <v>5.3726617142000714</v>
      </c>
      <c r="AL44" s="5">
        <f t="shared" si="13"/>
        <v>2.2309489486518115</v>
      </c>
      <c r="AM44" s="5">
        <f t="shared" si="14"/>
        <v>0.78058175610027425</v>
      </c>
      <c r="AN44" s="5">
        <f t="shared" si="15"/>
        <v>0.67401482238846777</v>
      </c>
      <c r="AP44">
        <v>2015</v>
      </c>
      <c r="AQ44" s="10">
        <v>1.51</v>
      </c>
      <c r="AR44" s="10">
        <v>3.6230000000000002</v>
      </c>
      <c r="AS44" s="10">
        <v>1.278</v>
      </c>
      <c r="AT44" s="10">
        <v>0.46500000000000002</v>
      </c>
      <c r="AU44" s="10">
        <v>0.20599999999999999</v>
      </c>
      <c r="AW44">
        <v>2015</v>
      </c>
      <c r="AX44" s="11">
        <f t="shared" si="16"/>
        <v>1.0280052693019595</v>
      </c>
      <c r="AY44" s="11">
        <f t="shared" si="17"/>
        <v>2.7522621397802771</v>
      </c>
      <c r="AZ44" s="11">
        <f t="shared" si="18"/>
        <v>1.0495440113476564</v>
      </c>
      <c r="BA44" s="11">
        <f t="shared" si="19"/>
        <v>0.52580672780603799</v>
      </c>
      <c r="BB44" s="11">
        <f t="shared" si="20"/>
        <v>0.27573156586492598</v>
      </c>
    </row>
    <row r="45" spans="1:54" x14ac:dyDescent="0.25">
      <c r="A45">
        <v>2016</v>
      </c>
      <c r="B45" s="4">
        <f t="shared" si="6"/>
        <v>140.28747040559276</v>
      </c>
      <c r="C45" s="5">
        <f t="shared" si="21"/>
        <v>40.367957177710302</v>
      </c>
      <c r="D45" s="5">
        <f t="shared" si="22"/>
        <v>27.37253450023108</v>
      </c>
      <c r="E45" s="5">
        <f t="shared" si="23"/>
        <v>10.532154901662944</v>
      </c>
      <c r="F45" s="5">
        <f t="shared" si="24"/>
        <v>5.835321187892327</v>
      </c>
      <c r="G45" s="5">
        <f t="shared" si="25"/>
        <v>12.642153498347383</v>
      </c>
      <c r="S45" s="10"/>
      <c r="T45" s="10"/>
      <c r="U45" s="10"/>
      <c r="V45" s="10"/>
      <c r="W45" s="10"/>
      <c r="X45" s="10"/>
      <c r="AP45">
        <v>2016</v>
      </c>
      <c r="AQ45" s="10">
        <v>0.879</v>
      </c>
      <c r="AR45" s="10">
        <v>1.107</v>
      </c>
      <c r="AS45" s="10">
        <v>2.016</v>
      </c>
      <c r="AT45" s="10">
        <v>0.66600000000000004</v>
      </c>
      <c r="AU45" s="10">
        <v>0.36899999999999999</v>
      </c>
      <c r="AW45">
        <v>2016</v>
      </c>
      <c r="AX45" s="11">
        <f t="shared" si="16"/>
        <v>0.88224541987207439</v>
      </c>
      <c r="AY45" s="11">
        <f t="shared" si="17"/>
        <v>1.1505329573504497</v>
      </c>
      <c r="AZ45" s="11">
        <f t="shared" si="18"/>
        <v>1.4904314185946022</v>
      </c>
      <c r="BA45" s="11">
        <f t="shared" si="19"/>
        <v>0.5782653632651239</v>
      </c>
      <c r="BB45" s="11">
        <f t="shared" si="20"/>
        <v>0.38624195186100768</v>
      </c>
    </row>
    <row r="47" spans="1:54" ht="15.75" thickBot="1" x14ac:dyDescent="0.3"/>
    <row r="48" spans="1:54" ht="16.5" thickTop="1" thickBot="1" x14ac:dyDescent="0.3">
      <c r="R48" t="s">
        <v>16</v>
      </c>
      <c r="S48" s="13">
        <f>AI48+AX48</f>
        <v>28.384377034485155</v>
      </c>
      <c r="AH48" t="s">
        <v>10</v>
      </c>
      <c r="AI48" s="10">
        <f>SUM(AI57:AN89)</f>
        <v>12.958142297577806</v>
      </c>
      <c r="AW48" t="s">
        <v>10</v>
      </c>
      <c r="AX48" s="10">
        <f>SUM(AX57:BB90)</f>
        <v>15.42623473690735</v>
      </c>
    </row>
    <row r="49" spans="1:54" s="7" customFormat="1" ht="15.75" thickTop="1" x14ac:dyDescent="0.25">
      <c r="B49" s="3"/>
      <c r="C49" s="3"/>
      <c r="D49" s="3"/>
      <c r="E49" s="3"/>
      <c r="F49" s="3"/>
      <c r="G49" s="3"/>
      <c r="J49" s="1"/>
      <c r="K49" s="1"/>
      <c r="L49" s="1"/>
      <c r="M49" s="1"/>
      <c r="N49" s="1"/>
      <c r="O49" s="1"/>
      <c r="P49" s="1"/>
      <c r="T49" s="1"/>
      <c r="U49" s="1"/>
      <c r="V49" s="1"/>
      <c r="W49" s="1"/>
      <c r="X49" s="1"/>
      <c r="AA49" s="3"/>
      <c r="AB49" s="3"/>
      <c r="AC49" s="3"/>
      <c r="AD49" s="3"/>
      <c r="AE49" s="3"/>
      <c r="AF49" s="3"/>
      <c r="AH49" s="3"/>
      <c r="AI49" s="3"/>
      <c r="AJ49" s="3"/>
      <c r="AK49" s="3"/>
      <c r="AL49" s="3"/>
      <c r="AO49" s="1"/>
      <c r="AP49" s="1"/>
      <c r="AQ49" s="1"/>
      <c r="AR49" s="1"/>
      <c r="AS49" s="1"/>
    </row>
    <row r="50" spans="1:54" s="7" customFormat="1" x14ac:dyDescent="0.25">
      <c r="B50" s="3"/>
      <c r="C50" s="3"/>
      <c r="D50" s="3"/>
      <c r="E50" s="3"/>
      <c r="F50" s="3"/>
      <c r="G50" s="3"/>
      <c r="J50" s="1"/>
      <c r="K50" s="1"/>
      <c r="L50" s="1"/>
      <c r="M50" s="1"/>
      <c r="N50" s="1"/>
      <c r="O50" s="1"/>
      <c r="P50" s="1"/>
      <c r="T50" s="1"/>
      <c r="U50" s="1"/>
      <c r="V50" s="1"/>
      <c r="W50" s="1"/>
      <c r="X50" s="1"/>
      <c r="AA50" s="3"/>
      <c r="AB50" s="3"/>
      <c r="AC50" s="3"/>
      <c r="AD50" s="3"/>
      <c r="AE50" s="3"/>
      <c r="AF50" s="3"/>
      <c r="AH50" s="3"/>
      <c r="AI50" s="3"/>
      <c r="AJ50" s="3"/>
      <c r="AK50" s="3"/>
      <c r="AL50" s="3"/>
      <c r="AO50" s="1"/>
      <c r="AP50" s="1"/>
      <c r="AQ50" s="1"/>
      <c r="AR50" s="1"/>
      <c r="AS50" s="1"/>
    </row>
    <row r="51" spans="1:54" s="7" customFormat="1" x14ac:dyDescent="0.25">
      <c r="B51" s="3"/>
      <c r="C51" s="3"/>
      <c r="D51" s="3"/>
      <c r="E51" s="3"/>
      <c r="F51" s="3"/>
      <c r="G51" s="3"/>
      <c r="J51" s="1"/>
      <c r="K51" s="1"/>
      <c r="L51" s="1"/>
      <c r="M51" s="1"/>
      <c r="N51" s="1"/>
      <c r="O51" s="1"/>
      <c r="P51" s="1"/>
      <c r="T51" s="1"/>
      <c r="U51" s="1"/>
      <c r="V51" s="1"/>
      <c r="W51" s="1"/>
      <c r="X51" s="1"/>
      <c r="AA51" s="3"/>
      <c r="AB51" s="3"/>
      <c r="AC51" s="3"/>
      <c r="AD51" s="3"/>
      <c r="AE51" s="3"/>
      <c r="AF51" s="3"/>
      <c r="AH51" s="3"/>
      <c r="AI51" s="3"/>
      <c r="AJ51" s="3"/>
      <c r="AK51" s="3"/>
      <c r="AL51" s="3"/>
      <c r="AO51" s="1"/>
      <c r="AP51" s="1"/>
      <c r="AQ51" s="1"/>
      <c r="AR51" s="1"/>
      <c r="AS51" s="1"/>
    </row>
    <row r="52" spans="1:54" x14ac:dyDescent="0.25">
      <c r="S52"/>
      <c r="AH52" s="3"/>
      <c r="AM52"/>
      <c r="AN52"/>
      <c r="AO52" s="1"/>
      <c r="AP52" s="1"/>
      <c r="AT52"/>
      <c r="AU52"/>
      <c r="AX52"/>
      <c r="AY52"/>
      <c r="AZ52"/>
      <c r="BA52"/>
      <c r="BB52"/>
    </row>
    <row r="53" spans="1:54" s="2" customFormat="1" x14ac:dyDescent="0.25">
      <c r="K53" s="2">
        <v>1</v>
      </c>
      <c r="L53" s="2">
        <v>2</v>
      </c>
      <c r="M53" s="2">
        <v>3</v>
      </c>
      <c r="N53" s="2">
        <v>4</v>
      </c>
      <c r="O53" s="2">
        <v>5</v>
      </c>
    </row>
    <row r="54" spans="1:54" x14ac:dyDescent="0.25">
      <c r="I54" t="s">
        <v>11</v>
      </c>
      <c r="K54" s="12">
        <v>0.19967469357811002</v>
      </c>
      <c r="L54" s="12">
        <v>1.6146443970835811</v>
      </c>
      <c r="M54" s="12">
        <v>1.8324969096656178</v>
      </c>
      <c r="N54" s="12">
        <v>1.6035699389459133</v>
      </c>
      <c r="O54" s="12">
        <v>1.3559627408957768</v>
      </c>
      <c r="AW54" t="s">
        <v>12</v>
      </c>
      <c r="AX54" s="12">
        <v>-5.0689786852444882</v>
      </c>
      <c r="AY54" s="12">
        <v>-3.5578110549064683</v>
      </c>
      <c r="AZ54" s="12">
        <v>-2.910474499433251</v>
      </c>
      <c r="BA54" s="12">
        <v>-2.9021553589133662</v>
      </c>
      <c r="BB54" s="12">
        <v>-2.7152205968710517</v>
      </c>
    </row>
    <row r="56" spans="1:54" s="2" customFormat="1" x14ac:dyDescent="0.25">
      <c r="A56" s="2" t="s">
        <v>13</v>
      </c>
      <c r="B56" s="2">
        <v>1</v>
      </c>
      <c r="C56" s="2">
        <v>2</v>
      </c>
      <c r="D56" s="2">
        <v>3</v>
      </c>
      <c r="E56" s="2">
        <v>4</v>
      </c>
      <c r="F56" s="2">
        <v>5</v>
      </c>
      <c r="G56" s="2">
        <v>6</v>
      </c>
      <c r="J56" s="2" t="s">
        <v>14</v>
      </c>
      <c r="AH56" s="2" t="s">
        <v>15</v>
      </c>
      <c r="AI56" s="2">
        <v>1</v>
      </c>
      <c r="AJ56" s="2">
        <v>2</v>
      </c>
      <c r="AK56" s="2">
        <v>3</v>
      </c>
      <c r="AL56" s="2">
        <v>4</v>
      </c>
      <c r="AM56" s="2">
        <v>5</v>
      </c>
      <c r="AN56" s="2">
        <v>6</v>
      </c>
      <c r="AW56" s="2" t="s">
        <v>15</v>
      </c>
      <c r="AX56" s="2">
        <v>1</v>
      </c>
      <c r="AY56" s="2">
        <v>2</v>
      </c>
      <c r="AZ56" s="2">
        <v>3</v>
      </c>
      <c r="BA56" s="2">
        <v>4</v>
      </c>
      <c r="BB56" s="2">
        <v>5</v>
      </c>
    </row>
    <row r="57" spans="1:54" x14ac:dyDescent="0.25">
      <c r="A57">
        <v>1983</v>
      </c>
      <c r="B57" s="12">
        <v>6.7904572805111449</v>
      </c>
      <c r="C57" s="12">
        <v>5.7247702006769821</v>
      </c>
      <c r="D57" s="12">
        <v>3.5040139372661923</v>
      </c>
      <c r="E57" s="12">
        <v>3.0290004752602044</v>
      </c>
      <c r="F57" s="12">
        <v>1.8102508259639092</v>
      </c>
      <c r="G57" s="12">
        <v>2.7966663226486403</v>
      </c>
      <c r="I57">
        <v>1983</v>
      </c>
      <c r="J57" s="12">
        <v>-1.7408630155430225</v>
      </c>
      <c r="AH57">
        <v>1983</v>
      </c>
      <c r="AI57" s="10">
        <f>(LN(AA12)-LN(AI12))^2</f>
        <v>3.1345496330068973E-2</v>
      </c>
      <c r="AJ57" s="10">
        <f t="shared" ref="AJ57:AN72" si="26">(LN(AB12)-LN(AJ12))^2</f>
        <v>1.1484290109952705E-3</v>
      </c>
      <c r="AK57" s="10">
        <f t="shared" si="26"/>
        <v>3.0430289358194668E-3</v>
      </c>
      <c r="AL57" s="10">
        <f t="shared" si="26"/>
        <v>4.0627733152786569E-3</v>
      </c>
      <c r="AM57" s="10">
        <f t="shared" si="26"/>
        <v>1.8226230168665199E-4</v>
      </c>
      <c r="AN57" s="10">
        <f t="shared" si="26"/>
        <v>1.1474828857251826E-2</v>
      </c>
      <c r="AW57">
        <v>1983</v>
      </c>
      <c r="AX57" s="10">
        <f>(LN(AQ12)-LN(AX12))^2</f>
        <v>0.16149014746125534</v>
      </c>
      <c r="AY57" s="10">
        <f t="shared" ref="AY57:BB57" si="27">(LN(AR12)-LN(AY12))^2</f>
        <v>0.23182547843183554</v>
      </c>
      <c r="AZ57" s="10">
        <f t="shared" si="27"/>
        <v>2.3904536346638968E-3</v>
      </c>
      <c r="BA57" s="10">
        <f t="shared" si="27"/>
        <v>3.4817739088681951E-2</v>
      </c>
      <c r="BB57" s="10">
        <f t="shared" si="27"/>
        <v>2.4544269835621549E-3</v>
      </c>
    </row>
    <row r="58" spans="1:54" x14ac:dyDescent="0.25">
      <c r="A58">
        <v>1984</v>
      </c>
      <c r="B58" s="12">
        <v>7.5506808716341407</v>
      </c>
      <c r="I58">
        <v>1984</v>
      </c>
      <c r="J58" s="12">
        <v>-1.7099882764522008</v>
      </c>
      <c r="AH58">
        <v>1984</v>
      </c>
      <c r="AI58" s="10">
        <f t="shared" ref="AI58:AI89" si="28">(LN(AA13)-LN(AI13))^2</f>
        <v>1.0859388087581743</v>
      </c>
      <c r="AJ58" s="10">
        <f t="shared" si="26"/>
        <v>3.0415004627767331E-3</v>
      </c>
      <c r="AK58" s="10">
        <f t="shared" si="26"/>
        <v>4.6968661338487261E-2</v>
      </c>
      <c r="AL58" s="10">
        <f t="shared" si="26"/>
        <v>2.1271862429645107E-2</v>
      </c>
      <c r="AM58" s="10">
        <f t="shared" si="26"/>
        <v>1.7794173673556302E-3</v>
      </c>
      <c r="AN58" s="10">
        <f t="shared" si="26"/>
        <v>1.8343488915667925E-2</v>
      </c>
      <c r="AW58">
        <v>1984</v>
      </c>
      <c r="AX58" s="10">
        <f t="shared" ref="AX58:AX90" si="29">(LN(AQ13)-LN(AX13))^2</f>
        <v>4.8991133329301531E-3</v>
      </c>
      <c r="AY58" s="10">
        <f t="shared" ref="AY58:AY90" si="30">(LN(AR13)-LN(AY13))^2</f>
        <v>1.8218181919198383E-3</v>
      </c>
      <c r="AZ58" s="10">
        <f t="shared" ref="AZ58:AZ90" si="31">(LN(AS13)-LN(AZ13))^2</f>
        <v>0.13427930780402952</v>
      </c>
      <c r="BA58" s="10">
        <f t="shared" ref="BA58:BA90" si="32">(LN(AT13)-LN(BA13))^2</f>
        <v>8.9543561200369215E-3</v>
      </c>
      <c r="BB58" s="10">
        <f t="shared" ref="BB58:BB90" si="33">(LN(AU13)-LN(BB13))^2</f>
        <v>4.5699678702804079E-3</v>
      </c>
    </row>
    <row r="59" spans="1:54" x14ac:dyDescent="0.25">
      <c r="A59">
        <v>1985</v>
      </c>
      <c r="B59" s="12">
        <v>5.9986257737478983</v>
      </c>
      <c r="I59">
        <v>1985</v>
      </c>
      <c r="J59" s="12">
        <v>-1.746636899507864</v>
      </c>
      <c r="AH59">
        <v>1985</v>
      </c>
      <c r="AI59" s="10">
        <f t="shared" si="28"/>
        <v>0.24860970344464908</v>
      </c>
      <c r="AJ59" s="10">
        <f t="shared" si="26"/>
        <v>1.5315973039809872E-2</v>
      </c>
      <c r="AK59" s="10">
        <f t="shared" si="26"/>
        <v>2.3389878465556652E-2</v>
      </c>
      <c r="AL59" s="10">
        <f t="shared" si="26"/>
        <v>1.105543848907157E-2</v>
      </c>
      <c r="AM59" s="10">
        <f t="shared" si="26"/>
        <v>2.0271321818203666E-4</v>
      </c>
      <c r="AN59" s="10">
        <f t="shared" si="26"/>
        <v>5.3934916606759344E-3</v>
      </c>
      <c r="AW59">
        <v>1985</v>
      </c>
      <c r="AX59" s="10">
        <f t="shared" si="29"/>
        <v>2.3668380043749688</v>
      </c>
      <c r="AY59" s="10">
        <f t="shared" si="30"/>
        <v>5.4321272830943811E-2</v>
      </c>
      <c r="AZ59" s="10">
        <f t="shared" si="31"/>
        <v>3.3387709049350359E-5</v>
      </c>
      <c r="BA59" s="10">
        <f t="shared" si="32"/>
        <v>3.3222305001584976E-2</v>
      </c>
      <c r="BB59" s="10">
        <f t="shared" si="33"/>
        <v>3.6520080507459203E-2</v>
      </c>
    </row>
    <row r="60" spans="1:54" x14ac:dyDescent="0.25">
      <c r="A60">
        <v>1986</v>
      </c>
      <c r="B60" s="12">
        <v>7.5701013524544747</v>
      </c>
      <c r="I60">
        <v>1986</v>
      </c>
      <c r="J60" s="12">
        <v>-1.5907024697194652</v>
      </c>
      <c r="AH60">
        <v>1986</v>
      </c>
      <c r="AI60" s="10">
        <f t="shared" si="28"/>
        <v>0.98999250616053536</v>
      </c>
      <c r="AJ60" s="10">
        <f t="shared" si="26"/>
        <v>9.5216005668000044E-3</v>
      </c>
      <c r="AK60" s="10">
        <f t="shared" si="26"/>
        <v>0.19889990493408363</v>
      </c>
      <c r="AL60" s="10">
        <f t="shared" si="26"/>
        <v>1.6165824019060871E-6</v>
      </c>
      <c r="AM60" s="10">
        <f t="shared" si="26"/>
        <v>3.9051969312183308E-3</v>
      </c>
      <c r="AN60" s="10">
        <f t="shared" si="26"/>
        <v>1.1591703071895516E-2</v>
      </c>
      <c r="AW60">
        <v>1986</v>
      </c>
      <c r="AX60" s="10">
        <f t="shared" si="29"/>
        <v>9.177735180387914E-3</v>
      </c>
      <c r="AY60" s="10">
        <f t="shared" si="30"/>
        <v>5.9278769711583858E-3</v>
      </c>
      <c r="AZ60" s="10">
        <f t="shared" si="31"/>
        <v>7.5980864064672013E-2</v>
      </c>
      <c r="BA60" s="10">
        <f t="shared" si="32"/>
        <v>0.23727473927941617</v>
      </c>
      <c r="BB60" s="10">
        <f t="shared" si="33"/>
        <v>3.8089395346381769E-2</v>
      </c>
    </row>
    <row r="61" spans="1:54" x14ac:dyDescent="0.25">
      <c r="A61">
        <v>1987</v>
      </c>
      <c r="B61" s="12">
        <v>6.505886582153555</v>
      </c>
      <c r="I61">
        <v>1987</v>
      </c>
      <c r="J61" s="12">
        <v>-1.7623786500111271</v>
      </c>
      <c r="AH61">
        <v>1987</v>
      </c>
      <c r="AI61" s="10">
        <f t="shared" si="28"/>
        <v>0.15248849298996794</v>
      </c>
      <c r="AJ61" s="10">
        <f t="shared" si="26"/>
        <v>3.7606465307889127E-3</v>
      </c>
      <c r="AK61" s="10">
        <f t="shared" si="26"/>
        <v>4.2307146016572345E-3</v>
      </c>
      <c r="AL61" s="10">
        <f t="shared" si="26"/>
        <v>1.0672638176244649E-2</v>
      </c>
      <c r="AM61" s="10">
        <f t="shared" si="26"/>
        <v>2.3922345402649516E-2</v>
      </c>
      <c r="AN61" s="10">
        <f t="shared" si="26"/>
        <v>8.2504811726113486E-2</v>
      </c>
      <c r="AW61">
        <v>1987</v>
      </c>
      <c r="AX61" s="10">
        <f t="shared" si="29"/>
        <v>1.0168245007412425E-3</v>
      </c>
      <c r="AY61" s="10">
        <f t="shared" si="30"/>
        <v>2.8434830693864439E-2</v>
      </c>
      <c r="AZ61" s="10">
        <f t="shared" si="31"/>
        <v>2.5736214416591414E-2</v>
      </c>
      <c r="BA61" s="10">
        <f t="shared" si="32"/>
        <v>9.236125540551815E-2</v>
      </c>
      <c r="BB61" s="10">
        <f t="shared" si="33"/>
        <v>1.4130297594080495E-2</v>
      </c>
    </row>
    <row r="62" spans="1:54" x14ac:dyDescent="0.25">
      <c r="A62">
        <v>1988</v>
      </c>
      <c r="B62" s="12">
        <v>6.1704678494733329</v>
      </c>
      <c r="I62">
        <v>1988</v>
      </c>
      <c r="J62" s="12">
        <v>-1.8413965203372877</v>
      </c>
      <c r="AH62">
        <v>1988</v>
      </c>
      <c r="AI62" s="10">
        <f t="shared" si="28"/>
        <v>8.3891649180074884E-2</v>
      </c>
      <c r="AJ62" s="10">
        <f t="shared" si="26"/>
        <v>2.1400392138145697E-2</v>
      </c>
      <c r="AK62" s="10">
        <f t="shared" si="26"/>
        <v>1.101965876062797E-2</v>
      </c>
      <c r="AL62" s="10">
        <f t="shared" si="26"/>
        <v>0.15731276484126158</v>
      </c>
      <c r="AM62" s="10">
        <f t="shared" si="26"/>
        <v>2.7942497757208304E-3</v>
      </c>
      <c r="AN62" s="10">
        <f t="shared" si="26"/>
        <v>2.5114433072120509E-2</v>
      </c>
      <c r="AW62">
        <v>1988</v>
      </c>
      <c r="AX62" s="10">
        <f t="shared" si="29"/>
        <v>2.9072597358973759E-2</v>
      </c>
      <c r="AY62" s="10">
        <f t="shared" si="30"/>
        <v>6.126572759893005E-2</v>
      </c>
      <c r="AZ62" s="10">
        <f t="shared" si="31"/>
        <v>7.4507926339436481E-2</v>
      </c>
      <c r="BA62" s="10">
        <f t="shared" si="32"/>
        <v>4.9519759715041613E-2</v>
      </c>
      <c r="BB62" s="10">
        <f t="shared" si="33"/>
        <v>2.5925174132089203E-2</v>
      </c>
    </row>
    <row r="63" spans="1:54" x14ac:dyDescent="0.25">
      <c r="A63">
        <v>1989</v>
      </c>
      <c r="B63" s="12">
        <v>6.7782953743185228</v>
      </c>
      <c r="I63">
        <v>1989</v>
      </c>
      <c r="J63" s="12">
        <v>-1.6481406664865155</v>
      </c>
      <c r="AH63">
        <v>1989</v>
      </c>
      <c r="AI63" s="10">
        <f t="shared" si="28"/>
        <v>0.36506377713759602</v>
      </c>
      <c r="AJ63" s="10">
        <f t="shared" si="26"/>
        <v>2.7956036875207434E-2</v>
      </c>
      <c r="AK63" s="10">
        <f t="shared" si="26"/>
        <v>2.1037602094167066E-2</v>
      </c>
      <c r="AL63" s="10">
        <f t="shared" si="26"/>
        <v>0.1477289893940382</v>
      </c>
      <c r="AM63" s="10">
        <f t="shared" si="26"/>
        <v>7.777825047707973E-2</v>
      </c>
      <c r="AN63" s="10">
        <f t="shared" si="26"/>
        <v>3.174689778952608E-2</v>
      </c>
      <c r="AW63">
        <v>1989</v>
      </c>
      <c r="AX63" s="10">
        <f t="shared" si="29"/>
        <v>0.1717115666345852</v>
      </c>
      <c r="AY63" s="10">
        <f t="shared" si="30"/>
        <v>3.2730163634328669E-5</v>
      </c>
      <c r="AZ63" s="10">
        <f t="shared" si="31"/>
        <v>0.13484486405145443</v>
      </c>
      <c r="BA63" s="10">
        <f t="shared" si="32"/>
        <v>5.9202416067057201E-2</v>
      </c>
      <c r="BB63" s="10">
        <f t="shared" si="33"/>
        <v>0.16071368839801348</v>
      </c>
    </row>
    <row r="64" spans="1:54" x14ac:dyDescent="0.25">
      <c r="A64">
        <v>1990</v>
      </c>
      <c r="B64" s="12">
        <v>5.8800993898622469</v>
      </c>
      <c r="I64">
        <v>1990</v>
      </c>
      <c r="J64" s="12">
        <v>-1.8131349693872287</v>
      </c>
      <c r="AH64">
        <v>1990</v>
      </c>
      <c r="AI64" s="10">
        <f t="shared" si="28"/>
        <v>2.8536956913140246E-2</v>
      </c>
      <c r="AJ64" s="10">
        <f t="shared" si="26"/>
        <v>3.0335023445901221E-2</v>
      </c>
      <c r="AK64" s="10">
        <f t="shared" si="26"/>
        <v>1.082431211987868E-3</v>
      </c>
      <c r="AL64" s="10">
        <f t="shared" si="26"/>
        <v>1.7167981101234714E-3</v>
      </c>
      <c r="AM64" s="10">
        <f t="shared" si="26"/>
        <v>0.11429289360468481</v>
      </c>
      <c r="AN64" s="10">
        <f t="shared" si="26"/>
        <v>5.160707599829231E-3</v>
      </c>
      <c r="AW64">
        <v>1990</v>
      </c>
      <c r="AX64" s="10">
        <f t="shared" si="29"/>
        <v>5.7667775780959961E-2</v>
      </c>
      <c r="AY64" s="10">
        <f t="shared" si="30"/>
        <v>3.5572904956714599E-2</v>
      </c>
      <c r="AZ64" s="10">
        <f t="shared" si="31"/>
        <v>3.286495492040395E-5</v>
      </c>
      <c r="BA64" s="10">
        <f t="shared" si="32"/>
        <v>1.4877525008120719E-3</v>
      </c>
      <c r="BB64" s="10">
        <f t="shared" si="33"/>
        <v>6.6168964592936089E-3</v>
      </c>
    </row>
    <row r="65" spans="1:54" x14ac:dyDescent="0.25">
      <c r="A65">
        <v>1991</v>
      </c>
      <c r="B65" s="12">
        <v>5.960004169177525</v>
      </c>
      <c r="I65">
        <v>1991</v>
      </c>
      <c r="J65" s="12">
        <v>-1.7088244616343575</v>
      </c>
      <c r="AH65">
        <v>1991</v>
      </c>
      <c r="AI65" s="10">
        <f t="shared" si="28"/>
        <v>7.49790453652672E-2</v>
      </c>
      <c r="AJ65" s="10">
        <f t="shared" si="26"/>
        <v>5.3844710502940103E-2</v>
      </c>
      <c r="AK65" s="10">
        <f t="shared" si="26"/>
        <v>0.22323341197960617</v>
      </c>
      <c r="AL65" s="10">
        <f t="shared" si="26"/>
        <v>3.227221119866424E-4</v>
      </c>
      <c r="AM65" s="10">
        <f t="shared" si="26"/>
        <v>6.2830374011509568E-5</v>
      </c>
      <c r="AN65" s="10">
        <f t="shared" si="26"/>
        <v>5.5551703527132124E-2</v>
      </c>
      <c r="AW65">
        <v>1991</v>
      </c>
      <c r="AX65" s="10">
        <f t="shared" si="29"/>
        <v>0.21209949825032215</v>
      </c>
      <c r="AY65" s="10">
        <f t="shared" si="30"/>
        <v>3.086174187494423E-2</v>
      </c>
      <c r="AZ65" s="10">
        <f t="shared" si="31"/>
        <v>5.8975048402978056E-2</v>
      </c>
      <c r="BA65" s="10">
        <f t="shared" si="32"/>
        <v>0.1503088485438128</v>
      </c>
      <c r="BB65" s="10">
        <f t="shared" si="33"/>
        <v>0.10940585097909125</v>
      </c>
    </row>
    <row r="66" spans="1:54" x14ac:dyDescent="0.25">
      <c r="A66">
        <v>1992</v>
      </c>
      <c r="B66" s="12">
        <v>6.7080600834115041</v>
      </c>
      <c r="I66">
        <v>1992</v>
      </c>
      <c r="J66" s="12">
        <v>-1.8302748549934613</v>
      </c>
      <c r="AH66">
        <v>1992</v>
      </c>
      <c r="AI66" s="10">
        <f t="shared" si="28"/>
        <v>0.15058970443328429</v>
      </c>
      <c r="AJ66" s="10">
        <f t="shared" si="26"/>
        <v>1.8110370074858986E-3</v>
      </c>
      <c r="AK66" s="10">
        <f t="shared" si="26"/>
        <v>2.6431721340702239E-2</v>
      </c>
      <c r="AL66" s="10">
        <f t="shared" si="26"/>
        <v>2.4669813262488276E-2</v>
      </c>
      <c r="AM66" s="10">
        <f t="shared" si="26"/>
        <v>3.629616849995157E-2</v>
      </c>
      <c r="AN66" s="10">
        <f t="shared" si="26"/>
        <v>5.4297684683942702E-3</v>
      </c>
      <c r="AW66">
        <v>1992</v>
      </c>
      <c r="AX66" s="10">
        <f t="shared" si="29"/>
        <v>0.21355640580710844</v>
      </c>
      <c r="AY66" s="10">
        <f t="shared" si="30"/>
        <v>1.4528508177480606E-3</v>
      </c>
      <c r="AZ66" s="10">
        <f t="shared" si="31"/>
        <v>6.9112468721173742E-2</v>
      </c>
      <c r="BA66" s="10">
        <f t="shared" si="32"/>
        <v>5.9004357861387295E-2</v>
      </c>
      <c r="BB66" s="10">
        <f t="shared" si="33"/>
        <v>4.0085942839493176E-2</v>
      </c>
    </row>
    <row r="67" spans="1:54" x14ac:dyDescent="0.25">
      <c r="A67">
        <v>1993</v>
      </c>
      <c r="B67" s="12">
        <v>6.0702267275611916</v>
      </c>
      <c r="I67">
        <v>1993</v>
      </c>
      <c r="J67" s="12">
        <v>-1.8435509982590235</v>
      </c>
      <c r="AH67">
        <v>1993</v>
      </c>
      <c r="AI67" s="10">
        <f t="shared" si="28"/>
        <v>3.6251461031823959E-2</v>
      </c>
      <c r="AJ67" s="10">
        <f t="shared" si="26"/>
        <v>1.987685072398113E-3</v>
      </c>
      <c r="AK67" s="10">
        <f t="shared" si="26"/>
        <v>4.7209122161357064E-3</v>
      </c>
      <c r="AL67" s="10">
        <f t="shared" si="26"/>
        <v>4.0104414328602588E-2</v>
      </c>
      <c r="AM67" s="10">
        <f t="shared" si="26"/>
        <v>1.7888718152686722E-2</v>
      </c>
      <c r="AN67" s="10">
        <f t="shared" si="26"/>
        <v>7.5023118211714982E-3</v>
      </c>
      <c r="AW67">
        <v>1993</v>
      </c>
      <c r="AX67" s="10">
        <f t="shared" si="29"/>
        <v>1.2847485854122964E-3</v>
      </c>
      <c r="AY67" s="10">
        <f t="shared" si="30"/>
        <v>5.0820570288686355E-2</v>
      </c>
      <c r="AZ67" s="10">
        <f t="shared" si="31"/>
        <v>3.7566634887562692E-2</v>
      </c>
      <c r="BA67" s="10">
        <f t="shared" si="32"/>
        <v>2.0330408527298761E-2</v>
      </c>
      <c r="BB67" s="10">
        <f t="shared" si="33"/>
        <v>1.2472007898316683E-2</v>
      </c>
    </row>
    <row r="68" spans="1:54" x14ac:dyDescent="0.25">
      <c r="A68">
        <v>1994</v>
      </c>
      <c r="B68" s="12">
        <v>6.8449243765199697</v>
      </c>
      <c r="I68">
        <v>1994</v>
      </c>
      <c r="J68" s="12">
        <v>-1.6680754984213426</v>
      </c>
      <c r="AH68">
        <v>1994</v>
      </c>
      <c r="AI68" s="10">
        <f t="shared" si="28"/>
        <v>1.0970506795324146</v>
      </c>
      <c r="AJ68" s="10">
        <f t="shared" si="26"/>
        <v>4.9733743340410495E-2</v>
      </c>
      <c r="AK68" s="10">
        <f t="shared" si="26"/>
        <v>0.11064732092641491</v>
      </c>
      <c r="AL68" s="10">
        <f t="shared" si="26"/>
        <v>1.8074234545698262E-2</v>
      </c>
      <c r="AM68" s="10">
        <f t="shared" si="26"/>
        <v>3.1099249558885285E-3</v>
      </c>
      <c r="AN68" s="10">
        <f t="shared" si="26"/>
        <v>1.7662370856791124E-2</v>
      </c>
      <c r="AW68">
        <v>1994</v>
      </c>
      <c r="AX68" s="10">
        <f t="shared" si="29"/>
        <v>2.1626801718165911E-3</v>
      </c>
      <c r="AY68" s="10">
        <f t="shared" si="30"/>
        <v>0.21275744892268691</v>
      </c>
      <c r="AZ68" s="10">
        <f t="shared" si="31"/>
        <v>0.24841357822502175</v>
      </c>
      <c r="BA68" s="10">
        <f t="shared" si="32"/>
        <v>9.5216118964408861E-2</v>
      </c>
      <c r="BB68" s="10">
        <f t="shared" si="33"/>
        <v>0.39640795293095477</v>
      </c>
    </row>
    <row r="69" spans="1:54" x14ac:dyDescent="0.25">
      <c r="A69">
        <v>1995</v>
      </c>
      <c r="B69" s="12">
        <v>6.3381562094628574</v>
      </c>
      <c r="I69">
        <v>1995</v>
      </c>
      <c r="J69" s="12">
        <v>-1.7605590708868539</v>
      </c>
      <c r="AH69">
        <v>1995</v>
      </c>
      <c r="AI69" s="10">
        <f t="shared" si="28"/>
        <v>6.8958266441606969E-3</v>
      </c>
      <c r="AJ69" s="10">
        <f t="shared" si="26"/>
        <v>6.9577654734110359E-4</v>
      </c>
      <c r="AK69" s="10">
        <f t="shared" si="26"/>
        <v>1.5006294627655886E-6</v>
      </c>
      <c r="AL69" s="10">
        <f t="shared" si="26"/>
        <v>2.1212510179861543E-2</v>
      </c>
      <c r="AM69" s="10">
        <f t="shared" si="26"/>
        <v>1.4156834750599243E-2</v>
      </c>
      <c r="AN69" s="10">
        <f t="shared" si="26"/>
        <v>6.5862556260459643E-2</v>
      </c>
      <c r="AW69">
        <v>1995</v>
      </c>
      <c r="AX69" s="10">
        <f t="shared" si="29"/>
        <v>0.41367516284238409</v>
      </c>
      <c r="AY69" s="10">
        <f t="shared" si="30"/>
        <v>6.3675323698746455E-2</v>
      </c>
      <c r="AZ69" s="10">
        <f t="shared" si="31"/>
        <v>0.11962426569837868</v>
      </c>
      <c r="BA69" s="10">
        <f t="shared" si="32"/>
        <v>2.2850884941411707E-2</v>
      </c>
      <c r="BB69" s="10">
        <f t="shared" si="33"/>
        <v>3.4608659906990039E-2</v>
      </c>
    </row>
    <row r="70" spans="1:54" x14ac:dyDescent="0.25">
      <c r="A70">
        <v>1996</v>
      </c>
      <c r="B70" s="12">
        <v>5.9469934031465534</v>
      </c>
      <c r="I70">
        <v>1996</v>
      </c>
      <c r="J70" s="12">
        <v>-1.8064497094572727</v>
      </c>
      <c r="AH70">
        <v>1996</v>
      </c>
      <c r="AI70" s="10">
        <f t="shared" si="28"/>
        <v>0.63976461592794032</v>
      </c>
      <c r="AJ70" s="10">
        <f t="shared" si="26"/>
        <v>1.6933577033645534E-3</v>
      </c>
      <c r="AK70" s="10">
        <f t="shared" si="26"/>
        <v>3.1505467259968334E-2</v>
      </c>
      <c r="AL70" s="10">
        <f t="shared" si="26"/>
        <v>2.0599725698500276E-3</v>
      </c>
      <c r="AM70" s="10">
        <f t="shared" si="26"/>
        <v>4.1191365370566706E-3</v>
      </c>
      <c r="AN70" s="10">
        <f t="shared" si="26"/>
        <v>5.6970663004435415E-2</v>
      </c>
      <c r="AW70">
        <v>1996</v>
      </c>
      <c r="AX70" s="10">
        <f t="shared" si="29"/>
        <v>0.14693305409352858</v>
      </c>
      <c r="AY70" s="10">
        <f t="shared" si="30"/>
        <v>3.7994009856028255E-4</v>
      </c>
      <c r="AZ70" s="10">
        <f t="shared" si="31"/>
        <v>5.1545203596943576E-2</v>
      </c>
      <c r="BA70" s="10">
        <f t="shared" si="32"/>
        <v>3.5570347398781695E-4</v>
      </c>
      <c r="BB70" s="10">
        <f t="shared" si="33"/>
        <v>1.4312420786643163E-2</v>
      </c>
    </row>
    <row r="71" spans="1:54" x14ac:dyDescent="0.25">
      <c r="A71">
        <v>1997</v>
      </c>
      <c r="B71" s="12">
        <v>7.0382869880107988</v>
      </c>
      <c r="I71">
        <v>1997</v>
      </c>
      <c r="J71" s="12">
        <v>-1.8061740698790891</v>
      </c>
      <c r="AH71">
        <v>1997</v>
      </c>
      <c r="AI71" s="10">
        <f t="shared" si="28"/>
        <v>2.2110829246703975E-2</v>
      </c>
      <c r="AJ71" s="10">
        <f t="shared" si="26"/>
        <v>4.585504693906462E-6</v>
      </c>
      <c r="AK71" s="10">
        <f t="shared" si="26"/>
        <v>1.7729950739788395E-4</v>
      </c>
      <c r="AL71" s="10">
        <f t="shared" si="26"/>
        <v>1.1902520422667916E-2</v>
      </c>
      <c r="AM71" s="10">
        <f t="shared" si="26"/>
        <v>8.6148942860813163E-2</v>
      </c>
      <c r="AN71" s="10">
        <f t="shared" si="26"/>
        <v>0.16599574340614406</v>
      </c>
      <c r="AW71">
        <v>1997</v>
      </c>
      <c r="AX71" s="10">
        <f t="shared" si="29"/>
        <v>0.42807282054400014</v>
      </c>
      <c r="AY71" s="10">
        <f t="shared" si="30"/>
        <v>2.272809738509092E-2</v>
      </c>
      <c r="AZ71" s="10">
        <f t="shared" si="31"/>
        <v>0.14310942585490075</v>
      </c>
      <c r="BA71" s="10">
        <f t="shared" si="32"/>
        <v>0.16982557193723299</v>
      </c>
      <c r="BB71" s="10">
        <f t="shared" si="33"/>
        <v>3.8888938169543141E-2</v>
      </c>
    </row>
    <row r="72" spans="1:54" x14ac:dyDescent="0.25">
      <c r="A72">
        <v>1998</v>
      </c>
      <c r="B72" s="12">
        <v>5.1985223372911271</v>
      </c>
      <c r="I72">
        <v>1998</v>
      </c>
      <c r="J72" s="12">
        <v>-1.6603217192581907</v>
      </c>
      <c r="AH72">
        <v>1998</v>
      </c>
      <c r="AI72" s="10">
        <f t="shared" si="28"/>
        <v>0.10685332295685576</v>
      </c>
      <c r="AJ72" s="10">
        <f t="shared" si="26"/>
        <v>4.0940876621589975E-2</v>
      </c>
      <c r="AK72" s="10">
        <f t="shared" si="26"/>
        <v>9.426581571821957E-2</v>
      </c>
      <c r="AL72" s="10">
        <f t="shared" si="26"/>
        <v>2.7077141420679223E-2</v>
      </c>
      <c r="AM72" s="10">
        <f t="shared" si="26"/>
        <v>2.230644770902727E-4</v>
      </c>
      <c r="AN72" s="10">
        <f t="shared" si="26"/>
        <v>6.0448657132888953E-2</v>
      </c>
      <c r="AW72">
        <v>1998</v>
      </c>
      <c r="AX72" s="10">
        <f t="shared" si="29"/>
        <v>0.10709130797565784</v>
      </c>
      <c r="AY72" s="10">
        <f t="shared" si="30"/>
        <v>6.092407954312028E-3</v>
      </c>
      <c r="AZ72" s="10">
        <f t="shared" si="31"/>
        <v>5.7653208710763862E-2</v>
      </c>
      <c r="BA72" s="10">
        <f t="shared" si="32"/>
        <v>7.3347270774560625E-3</v>
      </c>
      <c r="BB72" s="10">
        <f t="shared" si="33"/>
        <v>0.15943829566027701</v>
      </c>
    </row>
    <row r="73" spans="1:54" x14ac:dyDescent="0.25">
      <c r="A73">
        <v>1999</v>
      </c>
      <c r="B73" s="12">
        <v>5.6168914860807782</v>
      </c>
      <c r="I73">
        <v>1999</v>
      </c>
      <c r="J73" s="12">
        <v>-1.5761831635632675</v>
      </c>
      <c r="AH73">
        <v>1999</v>
      </c>
      <c r="AI73" s="10">
        <f t="shared" si="28"/>
        <v>1.2322551666503947E-3</v>
      </c>
      <c r="AJ73" s="10">
        <f t="shared" ref="AJ73:AJ89" si="34">(LN(AB28)-LN(AJ28))^2</f>
        <v>0.16665296795918197</v>
      </c>
      <c r="AK73" s="10">
        <f t="shared" ref="AK73:AK89" si="35">(LN(AC28)-LN(AK28))^2</f>
        <v>6.8696887248597335E-3</v>
      </c>
      <c r="AL73" s="10">
        <f t="shared" ref="AL73:AL89" si="36">(LN(AD28)-LN(AL28))^2</f>
        <v>6.7376701012611756E-2</v>
      </c>
      <c r="AM73" s="10">
        <f t="shared" ref="AM73:AM89" si="37">(LN(AE28)-LN(AM28))^2</f>
        <v>1.5402537514959351E-4</v>
      </c>
      <c r="AN73" s="10">
        <f t="shared" ref="AN73:AN89" si="38">(LN(AF28)-LN(AN28))^2</f>
        <v>2.9110401042572273E-2</v>
      </c>
      <c r="AW73">
        <v>1999</v>
      </c>
      <c r="AX73" s="10">
        <f t="shared" si="29"/>
        <v>7.9360388913982963E-2</v>
      </c>
      <c r="AY73" s="10">
        <f t="shared" si="30"/>
        <v>0.20561518993320099</v>
      </c>
      <c r="AZ73" s="10">
        <f t="shared" si="31"/>
        <v>8.6222559547007291E-2</v>
      </c>
      <c r="BA73" s="10">
        <f t="shared" si="32"/>
        <v>6.0105986528367371E-2</v>
      </c>
      <c r="BB73" s="10">
        <f t="shared" si="33"/>
        <v>1.6007325596256203E-2</v>
      </c>
    </row>
    <row r="74" spans="1:54" x14ac:dyDescent="0.25">
      <c r="A74">
        <v>2000</v>
      </c>
      <c r="B74" s="12">
        <v>6.0910636211228963</v>
      </c>
      <c r="I74">
        <v>2000</v>
      </c>
      <c r="J74" s="12">
        <v>-1.6351706732530586</v>
      </c>
      <c r="AH74">
        <v>2000</v>
      </c>
      <c r="AI74" s="10">
        <f t="shared" si="28"/>
        <v>6.5282539317001426E-2</v>
      </c>
      <c r="AJ74" s="10">
        <f t="shared" si="34"/>
        <v>2.6346999796914065E-2</v>
      </c>
      <c r="AK74" s="10">
        <f t="shared" si="35"/>
        <v>5.1628353989427493E-2</v>
      </c>
      <c r="AL74" s="10">
        <f t="shared" si="36"/>
        <v>3.5027601566154625E-3</v>
      </c>
      <c r="AM74" s="10">
        <f t="shared" si="37"/>
        <v>9.1477562534122203E-2</v>
      </c>
      <c r="AN74" s="10">
        <f t="shared" si="38"/>
        <v>2.5176597320365996E-2</v>
      </c>
      <c r="AW74">
        <v>2000</v>
      </c>
      <c r="AX74" s="10">
        <f t="shared" si="29"/>
        <v>5.0860129845732342E-2</v>
      </c>
      <c r="AY74" s="10">
        <f t="shared" si="30"/>
        <v>2.3014730573437247E-5</v>
      </c>
      <c r="AZ74" s="10">
        <f t="shared" si="31"/>
        <v>1.8593218832167364E-4</v>
      </c>
      <c r="BA74" s="10">
        <f t="shared" si="32"/>
        <v>0.13329873659653574</v>
      </c>
      <c r="BB74" s="10">
        <f t="shared" si="33"/>
        <v>0.44535742100856845</v>
      </c>
    </row>
    <row r="75" spans="1:54" x14ac:dyDescent="0.25">
      <c r="A75">
        <v>2001</v>
      </c>
      <c r="B75" s="12">
        <v>5.0561068369832025</v>
      </c>
      <c r="I75">
        <v>2001</v>
      </c>
      <c r="J75" s="12">
        <v>-2.0920318759884844</v>
      </c>
      <c r="AH75">
        <v>2001</v>
      </c>
      <c r="AI75" s="10">
        <f t="shared" si="28"/>
        <v>0.33388084993324602</v>
      </c>
      <c r="AJ75" s="10">
        <f t="shared" si="34"/>
        <v>9.9708487281169406E-2</v>
      </c>
      <c r="AK75" s="10">
        <f t="shared" si="35"/>
        <v>1.5904458742000391E-2</v>
      </c>
      <c r="AL75" s="10">
        <f t="shared" si="36"/>
        <v>0.13372982464195696</v>
      </c>
      <c r="AM75" s="10">
        <f t="shared" si="37"/>
        <v>4.7621838834190744E-2</v>
      </c>
      <c r="AN75" s="10">
        <f t="shared" si="38"/>
        <v>7.8895897800356191E-2</v>
      </c>
      <c r="AW75">
        <v>2001</v>
      </c>
      <c r="AX75" s="10">
        <f t="shared" si="29"/>
        <v>4.8196076991185955E-3</v>
      </c>
      <c r="AY75" s="10">
        <f t="shared" si="30"/>
        <v>6.451802784186461E-3</v>
      </c>
      <c r="AZ75" s="10">
        <f t="shared" si="31"/>
        <v>3.7430451585106807E-2</v>
      </c>
      <c r="BA75" s="10">
        <f t="shared" si="32"/>
        <v>0.22854693107641547</v>
      </c>
      <c r="BB75" s="10">
        <f t="shared" si="33"/>
        <v>0.18596375967746412</v>
      </c>
    </row>
    <row r="76" spans="1:54" x14ac:dyDescent="0.25">
      <c r="A76">
        <v>2002</v>
      </c>
      <c r="B76" s="12">
        <v>5.3754335447540535</v>
      </c>
      <c r="I76">
        <v>2002</v>
      </c>
      <c r="J76" s="12">
        <v>-1.669819947591233</v>
      </c>
      <c r="AH76">
        <v>2002</v>
      </c>
      <c r="AI76" s="10">
        <f t="shared" si="28"/>
        <v>1.1052508061930285E-2</v>
      </c>
      <c r="AJ76" s="10">
        <f t="shared" si="34"/>
        <v>2.031525500649378E-3</v>
      </c>
      <c r="AK76" s="10">
        <f t="shared" si="35"/>
        <v>3.0744820935244121E-3</v>
      </c>
      <c r="AL76" s="10">
        <f t="shared" si="36"/>
        <v>1.0830095178482374E-2</v>
      </c>
      <c r="AM76" s="10">
        <f t="shared" si="37"/>
        <v>3.2239548934341052E-4</v>
      </c>
      <c r="AN76" s="10">
        <f t="shared" si="38"/>
        <v>9.1710543325580721E-2</v>
      </c>
      <c r="AW76">
        <v>2002</v>
      </c>
      <c r="AX76" s="10">
        <f t="shared" si="29"/>
        <v>0.3597426898078942</v>
      </c>
      <c r="AY76" s="10">
        <f t="shared" si="30"/>
        <v>6.5155594134152124E-3</v>
      </c>
      <c r="AZ76" s="10">
        <f t="shared" si="31"/>
        <v>1.2763923300981161E-3</v>
      </c>
      <c r="BA76" s="10">
        <f t="shared" si="32"/>
        <v>2.6111040783123587E-7</v>
      </c>
      <c r="BB76" s="10">
        <f t="shared" si="33"/>
        <v>3.5185690651609342E-4</v>
      </c>
    </row>
    <row r="77" spans="1:54" x14ac:dyDescent="0.25">
      <c r="A77">
        <v>2003</v>
      </c>
      <c r="B77" s="12">
        <v>4.7418438862019006</v>
      </c>
      <c r="I77">
        <v>2003</v>
      </c>
      <c r="J77" s="12">
        <v>-2.3151356039914583</v>
      </c>
      <c r="AH77">
        <v>2003</v>
      </c>
      <c r="AI77" s="10">
        <f t="shared" si="28"/>
        <v>7.1297639390134893E-2</v>
      </c>
      <c r="AJ77" s="10">
        <f t="shared" si="34"/>
        <v>3.6953216972691037E-3</v>
      </c>
      <c r="AK77" s="10">
        <f t="shared" si="35"/>
        <v>7.990406894484374E-2</v>
      </c>
      <c r="AL77" s="10">
        <f t="shared" si="36"/>
        <v>5.5818890483128575E-2</v>
      </c>
      <c r="AM77" s="10">
        <f t="shared" si="37"/>
        <v>3.5541288411979378E-3</v>
      </c>
      <c r="AN77" s="10">
        <f t="shared" si="38"/>
        <v>0.37373998383985291</v>
      </c>
      <c r="AW77">
        <v>2003</v>
      </c>
      <c r="AX77" s="10">
        <f t="shared" si="29"/>
        <v>0.46338397475732701</v>
      </c>
      <c r="AY77" s="10">
        <f t="shared" si="30"/>
        <v>4.9677264467477174E-2</v>
      </c>
      <c r="AZ77" s="10">
        <f t="shared" si="31"/>
        <v>6.8862056657993664E-2</v>
      </c>
      <c r="BA77" s="10">
        <f t="shared" si="32"/>
        <v>1.2659751445419526E-2</v>
      </c>
      <c r="BB77" s="10">
        <f t="shared" si="33"/>
        <v>0.11079721412735574</v>
      </c>
    </row>
    <row r="78" spans="1:54" x14ac:dyDescent="0.25">
      <c r="A78">
        <v>2004</v>
      </c>
      <c r="B78" s="12">
        <v>5.4249760972997789</v>
      </c>
      <c r="I78">
        <v>2004</v>
      </c>
      <c r="J78" s="12">
        <v>-2.0389461272409148</v>
      </c>
      <c r="AH78">
        <v>2004</v>
      </c>
      <c r="AI78" s="10">
        <f t="shared" si="28"/>
        <v>3.6973461611437631E-3</v>
      </c>
      <c r="AJ78" s="10">
        <f t="shared" si="34"/>
        <v>5.9264380610148E-3</v>
      </c>
      <c r="AK78" s="10">
        <f t="shared" si="35"/>
        <v>1.1238903888604831E-3</v>
      </c>
      <c r="AL78" s="10">
        <f t="shared" si="36"/>
        <v>1.4647370332029057E-2</v>
      </c>
      <c r="AM78" s="10">
        <f t="shared" si="37"/>
        <v>8.57640736092673E-2</v>
      </c>
      <c r="AN78" s="10">
        <f t="shared" si="38"/>
        <v>0.28428420840051793</v>
      </c>
      <c r="AW78">
        <v>2004</v>
      </c>
      <c r="AX78" s="10">
        <f t="shared" si="29"/>
        <v>0.30811353193073826</v>
      </c>
      <c r="AY78" s="10">
        <f t="shared" si="30"/>
        <v>2.4867887875953745E-2</v>
      </c>
      <c r="AZ78" s="10">
        <f t="shared" si="31"/>
        <v>0.10586877754082853</v>
      </c>
      <c r="BA78" s="10">
        <f t="shared" si="32"/>
        <v>2.58436314725232E-2</v>
      </c>
      <c r="BB78" s="10">
        <f t="shared" si="33"/>
        <v>5.1861676862770087E-2</v>
      </c>
    </row>
    <row r="79" spans="1:54" x14ac:dyDescent="0.25">
      <c r="A79">
        <v>2005</v>
      </c>
      <c r="B79" s="12">
        <v>5.1976012643614027</v>
      </c>
      <c r="I79">
        <v>2005</v>
      </c>
      <c r="J79" s="12">
        <v>-2.0829553311584577</v>
      </c>
      <c r="AH79">
        <v>2005</v>
      </c>
      <c r="AI79" s="10">
        <f t="shared" si="28"/>
        <v>0.10897575170353153</v>
      </c>
      <c r="AJ79" s="10">
        <f t="shared" si="34"/>
        <v>5.7061079478325567E-2</v>
      </c>
      <c r="AK79" s="10">
        <f t="shared" si="35"/>
        <v>7.2366655110033706E-2</v>
      </c>
      <c r="AL79" s="10">
        <f t="shared" si="36"/>
        <v>3.8174090026487854E-2</v>
      </c>
      <c r="AM79" s="10">
        <f t="shared" si="37"/>
        <v>6.7661150544717297E-3</v>
      </c>
      <c r="AN79" s="10">
        <f t="shared" si="38"/>
        <v>1.1839530141590614E-6</v>
      </c>
      <c r="AW79">
        <v>2005</v>
      </c>
      <c r="AX79" s="10">
        <f t="shared" si="29"/>
        <v>3.5085626303402888E-2</v>
      </c>
      <c r="AY79" s="10">
        <f t="shared" si="30"/>
        <v>5.3437826589800362E-2</v>
      </c>
      <c r="AZ79" s="10">
        <f t="shared" si="31"/>
        <v>2.1962048084387824E-2</v>
      </c>
      <c r="BA79" s="10">
        <f t="shared" si="32"/>
        <v>9.897579948606855E-2</v>
      </c>
      <c r="BB79" s="10">
        <f t="shared" si="33"/>
        <v>0.10260868229982914</v>
      </c>
    </row>
    <row r="80" spans="1:54" x14ac:dyDescent="0.25">
      <c r="A80">
        <v>2006</v>
      </c>
      <c r="B80" s="12">
        <v>5.8823066356356639</v>
      </c>
      <c r="I80">
        <v>2006</v>
      </c>
      <c r="J80" s="12">
        <v>-2.1222152258968809</v>
      </c>
      <c r="AH80">
        <v>2006</v>
      </c>
      <c r="AI80" s="10">
        <f t="shared" si="28"/>
        <v>2.6725293176822875E-3</v>
      </c>
      <c r="AJ80" s="10">
        <f t="shared" si="34"/>
        <v>0.82647161867097563</v>
      </c>
      <c r="AK80" s="10">
        <f t="shared" si="35"/>
        <v>5.394721373655589E-3</v>
      </c>
      <c r="AL80" s="10">
        <f t="shared" si="36"/>
        <v>9.1590994271162334E-3</v>
      </c>
      <c r="AM80" s="10">
        <f t="shared" si="37"/>
        <v>0.18109190351735618</v>
      </c>
      <c r="AN80" s="10">
        <f t="shared" si="38"/>
        <v>1.199159697606572E-2</v>
      </c>
      <c r="AW80">
        <v>2006</v>
      </c>
      <c r="AX80" s="10">
        <f t="shared" si="29"/>
        <v>0.19134764299126156</v>
      </c>
      <c r="AY80" s="10">
        <f t="shared" si="30"/>
        <v>0.28091827118120849</v>
      </c>
      <c r="AZ80" s="10">
        <f t="shared" si="31"/>
        <v>2.3874844124476091E-3</v>
      </c>
      <c r="BA80" s="10">
        <f t="shared" si="32"/>
        <v>1.0387284245344599E-3</v>
      </c>
      <c r="BB80" s="10">
        <f t="shared" si="33"/>
        <v>0.31749499416959315</v>
      </c>
    </row>
    <row r="81" spans="1:54" x14ac:dyDescent="0.25">
      <c r="A81">
        <v>2007</v>
      </c>
      <c r="B81" s="12">
        <v>5.244846615194402</v>
      </c>
      <c r="I81">
        <v>2007</v>
      </c>
      <c r="J81" s="12">
        <v>-2.2300944553235427</v>
      </c>
      <c r="AH81">
        <v>2007</v>
      </c>
      <c r="AI81" s="10">
        <f t="shared" si="28"/>
        <v>3.4315912186520844E-2</v>
      </c>
      <c r="AJ81" s="10">
        <f t="shared" si="34"/>
        <v>3.3253894022978623E-4</v>
      </c>
      <c r="AK81" s="10">
        <f t="shared" si="35"/>
        <v>1.2775943249490492E-3</v>
      </c>
      <c r="AL81" s="10">
        <f t="shared" si="36"/>
        <v>1.8334210874198285E-5</v>
      </c>
      <c r="AM81" s="10">
        <f t="shared" si="37"/>
        <v>2.5716284156921527E-2</v>
      </c>
      <c r="AN81" s="10">
        <f t="shared" si="38"/>
        <v>0.12959533674515614</v>
      </c>
      <c r="AW81">
        <v>2007</v>
      </c>
      <c r="AX81" s="10">
        <f t="shared" si="29"/>
        <v>8.0111576320135067E-5</v>
      </c>
      <c r="AY81" s="10">
        <f t="shared" si="30"/>
        <v>6.3344949238050216E-3</v>
      </c>
      <c r="AZ81" s="10">
        <f t="shared" si="31"/>
        <v>1.1902319448076617E-2</v>
      </c>
      <c r="BA81" s="10">
        <f t="shared" si="32"/>
        <v>5.7778826775154134E-2</v>
      </c>
      <c r="BB81" s="10">
        <f t="shared" si="33"/>
        <v>3.9821209020914593E-3</v>
      </c>
    </row>
    <row r="82" spans="1:54" x14ac:dyDescent="0.25">
      <c r="A82">
        <v>2008</v>
      </c>
      <c r="B82" s="12">
        <v>5.3205326431043902</v>
      </c>
      <c r="I82">
        <v>2008</v>
      </c>
      <c r="J82" s="12">
        <v>-2.3473242797299054</v>
      </c>
      <c r="AH82">
        <v>2008</v>
      </c>
      <c r="AI82" s="10">
        <f t="shared" si="28"/>
        <v>3.5099490259147111E-2</v>
      </c>
      <c r="AJ82" s="10">
        <f t="shared" si="34"/>
        <v>8.8653134989106954E-3</v>
      </c>
      <c r="AK82" s="10">
        <f t="shared" si="35"/>
        <v>3.533665986428975E-2</v>
      </c>
      <c r="AL82" s="10">
        <f t="shared" si="36"/>
        <v>2.5938904207681593E-2</v>
      </c>
      <c r="AM82" s="10">
        <f t="shared" si="37"/>
        <v>1.4938556361882908E-4</v>
      </c>
      <c r="AN82" s="10">
        <f t="shared" si="38"/>
        <v>2.0059636438119394E-2</v>
      </c>
      <c r="AW82">
        <v>2008</v>
      </c>
      <c r="AX82" s="10">
        <f t="shared" si="29"/>
        <v>0.15687358954576711</v>
      </c>
      <c r="AY82" s="10">
        <f t="shared" si="30"/>
        <v>0.13254117106776581</v>
      </c>
      <c r="AZ82" s="10">
        <f t="shared" si="31"/>
        <v>7.9015238239289777E-3</v>
      </c>
      <c r="BA82" s="10">
        <f t="shared" si="32"/>
        <v>2.4718498185753598E-2</v>
      </c>
      <c r="BB82" s="10">
        <f t="shared" si="33"/>
        <v>3.9180130508301561E-2</v>
      </c>
    </row>
    <row r="83" spans="1:54" x14ac:dyDescent="0.25">
      <c r="A83">
        <v>2009</v>
      </c>
      <c r="B83" s="12">
        <v>5.3108761968074454</v>
      </c>
      <c r="I83">
        <v>2009</v>
      </c>
      <c r="J83" s="12">
        <v>-2.4012631897842045</v>
      </c>
      <c r="AH83">
        <v>2009</v>
      </c>
      <c r="AI83" s="10">
        <f t="shared" si="28"/>
        <v>4.7191121536905432E-2</v>
      </c>
      <c r="AJ83" s="10">
        <f t="shared" si="34"/>
        <v>4.9222674731106439E-4</v>
      </c>
      <c r="AK83" s="10">
        <f t="shared" si="35"/>
        <v>3.0156514738715993E-3</v>
      </c>
      <c r="AL83" s="10">
        <f t="shared" si="36"/>
        <v>7.3376904984706387E-4</v>
      </c>
      <c r="AM83" s="10">
        <f t="shared" si="37"/>
        <v>8.4572350971595661E-5</v>
      </c>
      <c r="AN83" s="10">
        <f t="shared" si="38"/>
        <v>1.1979137948006632E-2</v>
      </c>
      <c r="AW83">
        <v>2009</v>
      </c>
      <c r="AX83" s="10">
        <f t="shared" si="29"/>
        <v>7.9342710646599604E-2</v>
      </c>
      <c r="AY83" s="10">
        <f t="shared" si="30"/>
        <v>7.5406820211442729E-3</v>
      </c>
      <c r="AZ83" s="10">
        <f t="shared" si="31"/>
        <v>3.3382148830963014E-2</v>
      </c>
      <c r="BA83" s="10">
        <f t="shared" si="32"/>
        <v>0.13047858448291508</v>
      </c>
      <c r="BB83" s="10">
        <f t="shared" si="33"/>
        <v>3.2268305931879633E-2</v>
      </c>
    </row>
    <row r="84" spans="1:54" x14ac:dyDescent="0.25">
      <c r="A84">
        <v>2010</v>
      </c>
      <c r="B84" s="12">
        <v>5.6935595852031735</v>
      </c>
      <c r="I84">
        <v>2010</v>
      </c>
      <c r="J84" s="12">
        <v>-2.5680745386559085</v>
      </c>
      <c r="AH84">
        <v>2010</v>
      </c>
      <c r="AI84" s="10">
        <f t="shared" si="28"/>
        <v>0.1205856678519078</v>
      </c>
      <c r="AJ84" s="10">
        <f t="shared" si="34"/>
        <v>2.7784215053645037E-2</v>
      </c>
      <c r="AK84" s="10">
        <f t="shared" si="35"/>
        <v>2.3202147233336995E-2</v>
      </c>
      <c r="AL84" s="10">
        <f t="shared" si="36"/>
        <v>2.5319672960316284E-3</v>
      </c>
      <c r="AM84" s="10">
        <f t="shared" si="37"/>
        <v>2.9754979945258073E-3</v>
      </c>
      <c r="AN84" s="10">
        <f t="shared" si="38"/>
        <v>1.2428224019552902E-4</v>
      </c>
      <c r="AW84">
        <v>2010</v>
      </c>
      <c r="AX84" s="10">
        <f t="shared" si="29"/>
        <v>8.7204078812898878E-2</v>
      </c>
      <c r="AY84" s="10">
        <f t="shared" si="30"/>
        <v>6.1730424740413121E-6</v>
      </c>
      <c r="AZ84" s="10">
        <f t="shared" si="31"/>
        <v>0.16230854627461735</v>
      </c>
      <c r="BA84" s="10">
        <f t="shared" si="32"/>
        <v>1.4208007036349314E-5</v>
      </c>
      <c r="BB84" s="10">
        <f t="shared" si="33"/>
        <v>0.29366001107840611</v>
      </c>
    </row>
    <row r="85" spans="1:54" x14ac:dyDescent="0.25">
      <c r="A85">
        <v>2011</v>
      </c>
      <c r="B85" s="12">
        <v>5.0392261894610257</v>
      </c>
      <c r="I85">
        <v>2011</v>
      </c>
      <c r="J85" s="12">
        <v>-2.8094446497564811</v>
      </c>
      <c r="AH85">
        <v>2011</v>
      </c>
      <c r="AI85" s="10">
        <f t="shared" si="28"/>
        <v>5.1241621502154999E-2</v>
      </c>
      <c r="AJ85" s="10">
        <f t="shared" si="34"/>
        <v>1.6056482045234893E-2</v>
      </c>
      <c r="AK85" s="10">
        <f t="shared" si="35"/>
        <v>2.2887165940981911E-2</v>
      </c>
      <c r="AL85" s="10">
        <f t="shared" si="36"/>
        <v>1.5585235491984111E-2</v>
      </c>
      <c r="AM85" s="10">
        <f t="shared" si="37"/>
        <v>9.3192084752931825E-4</v>
      </c>
      <c r="AN85" s="10">
        <f t="shared" si="38"/>
        <v>0.18230924715115862</v>
      </c>
      <c r="AW85">
        <v>2011</v>
      </c>
      <c r="AX85" s="10">
        <f t="shared" si="29"/>
        <v>0.14533463016541945</v>
      </c>
      <c r="AY85" s="10">
        <f t="shared" si="30"/>
        <v>5.2855271361458157E-2</v>
      </c>
      <c r="AZ85" s="10">
        <f t="shared" si="31"/>
        <v>7.4842078341539414E-2</v>
      </c>
      <c r="BA85" s="10">
        <f t="shared" si="32"/>
        <v>8.1796487112266551E-3</v>
      </c>
      <c r="BB85" s="10">
        <f t="shared" si="33"/>
        <v>4.4855248907237112E-3</v>
      </c>
    </row>
    <row r="86" spans="1:54" x14ac:dyDescent="0.25">
      <c r="A86">
        <v>2012</v>
      </c>
      <c r="B86" s="12">
        <v>5.4240983006586347</v>
      </c>
      <c r="I86">
        <v>2012</v>
      </c>
      <c r="J86" s="12">
        <v>-2.7848149305756453</v>
      </c>
      <c r="AH86">
        <v>2012</v>
      </c>
      <c r="AI86" s="10">
        <f t="shared" si="28"/>
        <v>5.4694968091905591E-2</v>
      </c>
      <c r="AJ86" s="10">
        <f t="shared" si="34"/>
        <v>1.8263506333812923E-4</v>
      </c>
      <c r="AK86" s="10">
        <f t="shared" si="35"/>
        <v>9.4727375647695928E-7</v>
      </c>
      <c r="AL86" s="10">
        <f t="shared" si="36"/>
        <v>2.1679065166173945E-3</v>
      </c>
      <c r="AM86" s="10">
        <f t="shared" si="37"/>
        <v>7.70314047827515E-2</v>
      </c>
      <c r="AN86" s="10">
        <f t="shared" si="38"/>
        <v>1.7529798459558074E-3</v>
      </c>
      <c r="AW86">
        <v>2012</v>
      </c>
      <c r="AX86" s="10">
        <f t="shared" si="29"/>
        <v>3.6256894115464485E-3</v>
      </c>
      <c r="AY86" s="10">
        <f t="shared" si="30"/>
        <v>7.1751605028559262E-2</v>
      </c>
      <c r="AZ86" s="10">
        <f t="shared" si="31"/>
        <v>0.18044117795150008</v>
      </c>
      <c r="BA86" s="10">
        <f t="shared" si="32"/>
        <v>5.1364926459564523E-4</v>
      </c>
      <c r="BB86" s="10">
        <f t="shared" si="33"/>
        <v>1.954618535940017E-2</v>
      </c>
    </row>
    <row r="87" spans="1:54" x14ac:dyDescent="0.25">
      <c r="A87">
        <v>2013</v>
      </c>
      <c r="B87" s="12">
        <v>5.5854453388198095</v>
      </c>
      <c r="I87">
        <v>2013</v>
      </c>
      <c r="J87" s="12">
        <v>-2.9139401583547944</v>
      </c>
      <c r="AH87">
        <v>2013</v>
      </c>
      <c r="AI87" s="10">
        <f t="shared" si="28"/>
        <v>0.10708795706658654</v>
      </c>
      <c r="AJ87" s="10">
        <f t="shared" si="34"/>
        <v>1.8954128341508959E-3</v>
      </c>
      <c r="AK87" s="10">
        <f t="shared" si="35"/>
        <v>6.3187497475898066E-2</v>
      </c>
      <c r="AL87" s="10">
        <f t="shared" si="36"/>
        <v>8.0413696720764358E-3</v>
      </c>
      <c r="AM87" s="10">
        <f t="shared" si="37"/>
        <v>1.0490019092592655E-2</v>
      </c>
      <c r="AN87" s="10">
        <f t="shared" si="38"/>
        <v>5.5695585784400359E-3</v>
      </c>
      <c r="AW87">
        <v>2013</v>
      </c>
      <c r="AX87" s="10">
        <f t="shared" si="29"/>
        <v>3.1127315820043994E-2</v>
      </c>
      <c r="AY87" s="10">
        <f t="shared" si="30"/>
        <v>3.8135520776676653E-2</v>
      </c>
      <c r="AZ87" s="10">
        <f t="shared" si="31"/>
        <v>5.0715394963097328E-2</v>
      </c>
      <c r="BA87" s="10">
        <f t="shared" si="32"/>
        <v>2.7259015725358066E-2</v>
      </c>
      <c r="BB87" s="10">
        <f t="shared" si="33"/>
        <v>4.0981965764897849E-2</v>
      </c>
    </row>
    <row r="88" spans="1:54" x14ac:dyDescent="0.25">
      <c r="A88">
        <v>2014</v>
      </c>
      <c r="B88" s="12">
        <v>5.9623998000687743</v>
      </c>
      <c r="I88">
        <v>2014</v>
      </c>
      <c r="J88" s="12">
        <v>-2.9152696547335708</v>
      </c>
      <c r="AH88">
        <v>2014</v>
      </c>
      <c r="AI88" s="10">
        <f t="shared" si="28"/>
        <v>0.10766715220159147</v>
      </c>
      <c r="AJ88" s="10">
        <f t="shared" si="34"/>
        <v>1.1013952057905157E-3</v>
      </c>
      <c r="AK88" s="10">
        <f t="shared" si="35"/>
        <v>8.0436090764840623E-2</v>
      </c>
      <c r="AL88" s="10">
        <f t="shared" si="36"/>
        <v>4.4441803521464186E-2</v>
      </c>
      <c r="AM88" s="10">
        <f t="shared" si="37"/>
        <v>3.1545796548821086E-4</v>
      </c>
      <c r="AN88" s="10">
        <f t="shared" si="38"/>
        <v>2.4189258945847107E-3</v>
      </c>
      <c r="AW88">
        <v>2014</v>
      </c>
      <c r="AX88" s="10">
        <f t="shared" si="29"/>
        <v>1.267880718364117E-3</v>
      </c>
      <c r="AY88" s="10">
        <f t="shared" si="30"/>
        <v>8.3381964876974354E-3</v>
      </c>
      <c r="AZ88" s="10">
        <f t="shared" si="31"/>
        <v>2.4016264170433531E-2</v>
      </c>
      <c r="BA88" s="10">
        <f t="shared" si="32"/>
        <v>3.6644623324527732E-2</v>
      </c>
      <c r="BB88" s="10">
        <f t="shared" si="33"/>
        <v>0.12105638461724895</v>
      </c>
    </row>
    <row r="89" spans="1:54" x14ac:dyDescent="0.25">
      <c r="A89">
        <v>2015</v>
      </c>
      <c r="B89" s="12">
        <v>5.0965989780444412</v>
      </c>
      <c r="I89">
        <v>2015</v>
      </c>
      <c r="J89" s="12">
        <v>-2.8229796880333375</v>
      </c>
      <c r="AH89">
        <v>2015</v>
      </c>
      <c r="AI89" s="10">
        <f t="shared" si="28"/>
        <v>6.2198260560454771E-2</v>
      </c>
      <c r="AJ89" s="10">
        <f t="shared" si="34"/>
        <v>3.7679363083479756E-3</v>
      </c>
      <c r="AK89" s="10">
        <f t="shared" si="35"/>
        <v>5.9225580510224918E-2</v>
      </c>
      <c r="AL89" s="10">
        <f t="shared" si="36"/>
        <v>2.6992997144703896E-3</v>
      </c>
      <c r="AM89" s="10">
        <f t="shared" si="37"/>
        <v>5.4389063318285998E-4</v>
      </c>
      <c r="AN89" s="10">
        <f t="shared" si="38"/>
        <v>5.0580186434734088E-2</v>
      </c>
      <c r="AW89">
        <v>2015</v>
      </c>
      <c r="AX89" s="10">
        <f t="shared" si="29"/>
        <v>0.14783206643592245</v>
      </c>
      <c r="AY89" s="10">
        <f t="shared" si="30"/>
        <v>7.5558597736161887E-2</v>
      </c>
      <c r="AZ89" s="10">
        <f t="shared" si="31"/>
        <v>3.8785584573912034E-2</v>
      </c>
      <c r="BA89" s="10">
        <f t="shared" si="32"/>
        <v>1.5103501044660753E-2</v>
      </c>
      <c r="BB89" s="10">
        <f t="shared" si="33"/>
        <v>8.5002356577654911E-2</v>
      </c>
    </row>
    <row r="90" spans="1:54" x14ac:dyDescent="0.25">
      <c r="A90">
        <v>2015</v>
      </c>
      <c r="B90" s="12">
        <v>4.9436936773869409</v>
      </c>
      <c r="AW90">
        <v>2016</v>
      </c>
      <c r="AX90" s="10">
        <f t="shared" si="29"/>
        <v>1.3581977387928129E-5</v>
      </c>
      <c r="AY90" s="10">
        <f t="shared" si="30"/>
        <v>1.4877700597575585E-3</v>
      </c>
      <c r="AZ90" s="10">
        <f t="shared" si="31"/>
        <v>9.1234039079065576E-2</v>
      </c>
      <c r="BA90" s="10">
        <f t="shared" si="32"/>
        <v>1.9953483893703362E-2</v>
      </c>
      <c r="BB90" s="10">
        <f t="shared" si="33"/>
        <v>2.0855066138519853E-3</v>
      </c>
    </row>
    <row r="94" spans="1:54" x14ac:dyDescent="0.25">
      <c r="AI94" s="10"/>
      <c r="AJ94" s="10"/>
      <c r="AK94" s="10"/>
      <c r="AL94" s="10"/>
      <c r="AM94" s="10"/>
      <c r="AN94" s="10"/>
      <c r="AX94" s="10"/>
      <c r="AY94" s="10"/>
      <c r="AZ94" s="10"/>
      <c r="BA94" s="10"/>
      <c r="BB94" s="10"/>
    </row>
    <row r="95" spans="1:54" x14ac:dyDescent="0.25">
      <c r="AI95" s="10"/>
      <c r="AJ95" s="10"/>
      <c r="AK95" s="10"/>
      <c r="AL95" s="10"/>
      <c r="AM95" s="10"/>
      <c r="AN95" s="10"/>
      <c r="AX95" s="10"/>
      <c r="AY95" s="10"/>
      <c r="AZ95" s="10"/>
      <c r="BA95" s="10"/>
      <c r="BB95" s="10"/>
    </row>
    <row r="96" spans="1:54" x14ac:dyDescent="0.25">
      <c r="AI96" s="10"/>
      <c r="AJ96" s="10"/>
      <c r="AK96" s="10"/>
      <c r="AL96" s="10"/>
      <c r="AM96" s="10"/>
      <c r="AN96" s="10"/>
      <c r="AX96" s="10"/>
      <c r="AY96" s="10"/>
      <c r="AZ96" s="10"/>
      <c r="BA96" s="10"/>
      <c r="BB96" s="10"/>
    </row>
    <row r="97" spans="35:54" x14ac:dyDescent="0.25">
      <c r="AI97" s="10"/>
      <c r="AJ97" s="10"/>
      <c r="AK97" s="10"/>
      <c r="AL97" s="10"/>
      <c r="AM97" s="10"/>
      <c r="AN97" s="10"/>
      <c r="AX97" s="10"/>
      <c r="AY97" s="10"/>
      <c r="AZ97" s="10"/>
      <c r="BA97" s="10"/>
      <c r="BB97" s="10"/>
    </row>
    <row r="98" spans="35:54" x14ac:dyDescent="0.25">
      <c r="AI98" s="10"/>
      <c r="AJ98" s="10"/>
      <c r="AK98" s="10"/>
      <c r="AL98" s="10"/>
      <c r="AM98" s="10"/>
      <c r="AN98" s="10"/>
      <c r="AX98" s="10"/>
      <c r="AY98" s="10"/>
      <c r="AZ98" s="10"/>
      <c r="BA98" s="10"/>
      <c r="BB98" s="10"/>
    </row>
    <row r="99" spans="35:54" x14ac:dyDescent="0.25">
      <c r="AI99" s="10"/>
      <c r="AJ99" s="10"/>
      <c r="AK99" s="10"/>
      <c r="AL99" s="10"/>
      <c r="AM99" s="10"/>
      <c r="AN99" s="10"/>
      <c r="AX99" s="10"/>
      <c r="AY99" s="10"/>
      <c r="AZ99" s="10"/>
      <c r="BA99" s="10"/>
      <c r="BB99" s="10"/>
    </row>
    <row r="100" spans="35:54" x14ac:dyDescent="0.25">
      <c r="AI100" s="10"/>
      <c r="AJ100" s="10"/>
      <c r="AK100" s="10"/>
      <c r="AL100" s="10"/>
      <c r="AM100" s="10"/>
      <c r="AN100" s="10"/>
      <c r="AX100" s="10"/>
      <c r="AY100" s="10"/>
      <c r="AZ100" s="10"/>
      <c r="BA100" s="10"/>
      <c r="BB100" s="10"/>
    </row>
    <row r="101" spans="35:54" x14ac:dyDescent="0.25">
      <c r="AI101" s="10"/>
      <c r="AJ101" s="10"/>
      <c r="AK101" s="10"/>
      <c r="AL101" s="10"/>
      <c r="AM101" s="10"/>
      <c r="AN101" s="10"/>
      <c r="AX101" s="10"/>
      <c r="AY101" s="10"/>
      <c r="AZ101" s="10"/>
      <c r="BA101" s="10"/>
      <c r="BB101" s="10"/>
    </row>
    <row r="102" spans="35:54" x14ac:dyDescent="0.25">
      <c r="AI102" s="10"/>
      <c r="AJ102" s="10"/>
      <c r="AK102" s="10"/>
      <c r="AL102" s="10"/>
      <c r="AM102" s="10"/>
      <c r="AN102" s="10"/>
      <c r="AX102" s="10"/>
      <c r="AY102" s="10"/>
      <c r="AZ102" s="10"/>
      <c r="BA102" s="10"/>
      <c r="BB102" s="10"/>
    </row>
    <row r="103" spans="35:54" x14ac:dyDescent="0.25">
      <c r="AI103" s="10"/>
      <c r="AJ103" s="10"/>
      <c r="AK103" s="10"/>
      <c r="AL103" s="10"/>
      <c r="AM103" s="10"/>
      <c r="AN103" s="10"/>
      <c r="AX103" s="10"/>
      <c r="AY103" s="10"/>
      <c r="AZ103" s="10"/>
      <c r="BA103" s="10"/>
      <c r="BB103" s="10"/>
    </row>
    <row r="104" spans="35:54" x14ac:dyDescent="0.25">
      <c r="AI104" s="10"/>
      <c r="AJ104" s="10"/>
      <c r="AK104" s="10"/>
      <c r="AL104" s="10"/>
      <c r="AM104" s="10"/>
      <c r="AN104" s="10"/>
      <c r="AX104" s="10"/>
      <c r="AY104" s="10"/>
      <c r="AZ104" s="10"/>
      <c r="BA104" s="10"/>
      <c r="BB104" s="10"/>
    </row>
    <row r="105" spans="35:54" x14ac:dyDescent="0.25">
      <c r="AI105" s="10"/>
      <c r="AJ105" s="10"/>
      <c r="AK105" s="10"/>
      <c r="AL105" s="10"/>
      <c r="AM105" s="10"/>
      <c r="AN105" s="10"/>
      <c r="AX105" s="10"/>
      <c r="AY105" s="10"/>
      <c r="AZ105" s="10"/>
      <c r="BA105" s="10"/>
      <c r="BB105" s="10"/>
    </row>
    <row r="106" spans="35:54" x14ac:dyDescent="0.25">
      <c r="AI106" s="10"/>
      <c r="AJ106" s="10"/>
      <c r="AK106" s="10"/>
      <c r="AL106" s="10"/>
      <c r="AM106" s="10"/>
      <c r="AN106" s="10"/>
      <c r="AX106" s="10"/>
      <c r="AY106" s="10"/>
      <c r="AZ106" s="10"/>
      <c r="BA106" s="10"/>
      <c r="BB106" s="10"/>
    </row>
    <row r="107" spans="35:54" x14ac:dyDescent="0.25">
      <c r="AI107" s="10"/>
      <c r="AJ107" s="10"/>
      <c r="AK107" s="10"/>
      <c r="AL107" s="10"/>
      <c r="AM107" s="10"/>
      <c r="AN107" s="10"/>
      <c r="AX107" s="10"/>
      <c r="AY107" s="10"/>
      <c r="AZ107" s="10"/>
      <c r="BA107" s="10"/>
      <c r="BB107" s="10"/>
    </row>
    <row r="108" spans="35:54" x14ac:dyDescent="0.25">
      <c r="AI108" s="10"/>
      <c r="AJ108" s="10"/>
      <c r="AK108" s="10"/>
      <c r="AL108" s="10"/>
      <c r="AM108" s="10"/>
      <c r="AN108" s="10"/>
      <c r="AX108" s="10"/>
      <c r="AY108" s="10"/>
      <c r="AZ108" s="10"/>
      <c r="BA108" s="10"/>
      <c r="BB108" s="10"/>
    </row>
    <row r="109" spans="35:54" x14ac:dyDescent="0.25">
      <c r="AI109" s="10"/>
      <c r="AJ109" s="10"/>
      <c r="AK109" s="10"/>
      <c r="AL109" s="10"/>
      <c r="AM109" s="10"/>
      <c r="AN109" s="10"/>
      <c r="AX109" s="10"/>
      <c r="AY109" s="10"/>
      <c r="AZ109" s="10"/>
      <c r="BA109" s="10"/>
      <c r="BB109" s="10"/>
    </row>
    <row r="110" spans="35:54" x14ac:dyDescent="0.25">
      <c r="AI110" s="10"/>
      <c r="AJ110" s="10"/>
      <c r="AK110" s="10"/>
      <c r="AL110" s="10"/>
      <c r="AM110" s="10"/>
      <c r="AN110" s="10"/>
      <c r="AX110" s="10"/>
      <c r="AY110" s="10"/>
      <c r="AZ110" s="10"/>
      <c r="BA110" s="10"/>
      <c r="BB110" s="10"/>
    </row>
    <row r="111" spans="35:54" x14ac:dyDescent="0.25">
      <c r="AI111" s="10"/>
      <c r="AJ111" s="10"/>
      <c r="AK111" s="10"/>
      <c r="AL111" s="10"/>
      <c r="AM111" s="10"/>
      <c r="AN111" s="10"/>
      <c r="AX111" s="10"/>
      <c r="AY111" s="10"/>
      <c r="AZ111" s="10"/>
      <c r="BA111" s="10"/>
      <c r="BB111" s="10"/>
    </row>
    <row r="112" spans="35:54" x14ac:dyDescent="0.25">
      <c r="AI112" s="10"/>
      <c r="AJ112" s="10"/>
      <c r="AK112" s="10"/>
      <c r="AL112" s="10"/>
      <c r="AM112" s="10"/>
      <c r="AN112" s="10"/>
      <c r="AX112" s="10"/>
      <c r="AY112" s="10"/>
      <c r="AZ112" s="10"/>
      <c r="BA112" s="10"/>
      <c r="BB112" s="10"/>
    </row>
    <row r="113" spans="35:54" x14ac:dyDescent="0.25">
      <c r="AI113" s="10"/>
      <c r="AJ113" s="10"/>
      <c r="AK113" s="10"/>
      <c r="AL113" s="10"/>
      <c r="AM113" s="10"/>
      <c r="AN113" s="10"/>
      <c r="AX113" s="10"/>
      <c r="AY113" s="10"/>
      <c r="AZ113" s="10"/>
      <c r="BA113" s="10"/>
      <c r="BB113" s="10"/>
    </row>
    <row r="114" spans="35:54" x14ac:dyDescent="0.25">
      <c r="AI114" s="10"/>
      <c r="AJ114" s="10"/>
      <c r="AK114" s="10"/>
      <c r="AL114" s="10"/>
      <c r="AM114" s="10"/>
      <c r="AN114" s="10"/>
      <c r="AX114" s="10"/>
      <c r="AY114" s="10"/>
      <c r="AZ114" s="10"/>
      <c r="BA114" s="10"/>
      <c r="BB114" s="10"/>
    </row>
    <row r="115" spans="35:54" x14ac:dyDescent="0.25">
      <c r="AI115" s="10"/>
      <c r="AJ115" s="10"/>
      <c r="AK115" s="10"/>
      <c r="AL115" s="10"/>
      <c r="AM115" s="10"/>
      <c r="AN115" s="10"/>
      <c r="AX115" s="10"/>
      <c r="AY115" s="10"/>
      <c r="AZ115" s="10"/>
      <c r="BA115" s="10"/>
      <c r="BB115" s="10"/>
    </row>
    <row r="116" spans="35:54" x14ac:dyDescent="0.25">
      <c r="AI116" s="10"/>
      <c r="AJ116" s="10"/>
      <c r="AK116" s="10"/>
      <c r="AL116" s="10"/>
      <c r="AM116" s="10"/>
      <c r="AN116" s="10"/>
      <c r="AX116" s="10"/>
      <c r="AY116" s="10"/>
      <c r="AZ116" s="10"/>
      <c r="BA116" s="10"/>
      <c r="BB116" s="10"/>
    </row>
    <row r="117" spans="35:54" x14ac:dyDescent="0.25">
      <c r="AI117" s="10"/>
      <c r="AJ117" s="10"/>
      <c r="AK117" s="10"/>
      <c r="AL117" s="10"/>
      <c r="AM117" s="10"/>
      <c r="AN117" s="10"/>
      <c r="AX117" s="10"/>
      <c r="AY117" s="10"/>
      <c r="AZ117" s="10"/>
      <c r="BA117" s="10"/>
      <c r="BB117" s="10"/>
    </row>
    <row r="118" spans="35:54" x14ac:dyDescent="0.25">
      <c r="AI118" s="10"/>
      <c r="AJ118" s="10"/>
      <c r="AK118" s="10"/>
      <c r="AL118" s="10"/>
      <c r="AM118" s="10"/>
      <c r="AN118" s="10"/>
      <c r="AX118" s="10"/>
      <c r="AY118" s="10"/>
      <c r="AZ118" s="10"/>
      <c r="BA118" s="10"/>
      <c r="BB118" s="10"/>
    </row>
    <row r="119" spans="35:54" x14ac:dyDescent="0.25">
      <c r="AI119" s="10"/>
      <c r="AJ119" s="10"/>
      <c r="AK119" s="10"/>
      <c r="AL119" s="10"/>
      <c r="AM119" s="10"/>
      <c r="AN119" s="10"/>
      <c r="AX119" s="10"/>
      <c r="AY119" s="10"/>
      <c r="AZ119" s="10"/>
      <c r="BA119" s="10"/>
      <c r="BB119" s="10"/>
    </row>
    <row r="120" spans="35:54" x14ac:dyDescent="0.25">
      <c r="AI120" s="10"/>
      <c r="AJ120" s="10"/>
      <c r="AK120" s="10"/>
      <c r="AL120" s="10"/>
      <c r="AM120" s="10"/>
      <c r="AN120" s="10"/>
      <c r="AX120" s="10"/>
      <c r="AY120" s="10"/>
      <c r="AZ120" s="10"/>
      <c r="BA120" s="10"/>
      <c r="BB120" s="10"/>
    </row>
    <row r="121" spans="35:54" x14ac:dyDescent="0.25">
      <c r="AI121" s="10"/>
      <c r="AJ121" s="10"/>
      <c r="AK121" s="10"/>
      <c r="AL121" s="10"/>
      <c r="AM121" s="10"/>
      <c r="AN121" s="10"/>
      <c r="AX121" s="10"/>
      <c r="AY121" s="10"/>
      <c r="AZ121" s="10"/>
      <c r="BA121" s="10"/>
      <c r="BB121" s="10"/>
    </row>
    <row r="122" spans="35:54" x14ac:dyDescent="0.25">
      <c r="AI122" s="10"/>
      <c r="AJ122" s="10"/>
      <c r="AK122" s="10"/>
      <c r="AL122" s="10"/>
      <c r="AM122" s="10"/>
      <c r="AN122" s="10"/>
      <c r="AX122" s="10"/>
      <c r="AY122" s="10"/>
      <c r="AZ122" s="10"/>
      <c r="BA122" s="10"/>
      <c r="BB122" s="10"/>
    </row>
    <row r="123" spans="35:54" x14ac:dyDescent="0.25">
      <c r="AI123" s="10"/>
      <c r="AJ123" s="10"/>
      <c r="AK123" s="10"/>
      <c r="AL123" s="10"/>
      <c r="AM123" s="10"/>
      <c r="AN123" s="10"/>
      <c r="AX123" s="10"/>
      <c r="AY123" s="10"/>
      <c r="AZ123" s="10"/>
      <c r="BA123" s="10"/>
      <c r="BB123" s="10"/>
    </row>
    <row r="124" spans="35:54" x14ac:dyDescent="0.25">
      <c r="AI124" s="10"/>
      <c r="AJ124" s="10"/>
      <c r="AK124" s="10"/>
      <c r="AL124" s="10"/>
      <c r="AM124" s="10"/>
      <c r="AN124" s="10"/>
      <c r="AX124" s="10"/>
      <c r="AY124" s="10"/>
      <c r="AZ124" s="10"/>
      <c r="BA124" s="10"/>
      <c r="BB124" s="10"/>
    </row>
    <row r="125" spans="35:54" x14ac:dyDescent="0.25">
      <c r="AI125" s="10"/>
      <c r="AJ125" s="10"/>
      <c r="AK125" s="10"/>
      <c r="AL125" s="10"/>
      <c r="AM125" s="10"/>
      <c r="AN125" s="10"/>
      <c r="AX125" s="10"/>
      <c r="AY125" s="10"/>
      <c r="AZ125" s="10"/>
      <c r="BA125" s="10"/>
      <c r="BB125" s="10"/>
    </row>
    <row r="126" spans="35:54" x14ac:dyDescent="0.25">
      <c r="AI126" s="10"/>
      <c r="AJ126" s="10"/>
      <c r="AK126" s="10"/>
      <c r="AL126" s="10"/>
      <c r="AM126" s="10"/>
      <c r="AN126" s="10"/>
      <c r="AX126" s="10"/>
      <c r="AY126" s="10"/>
      <c r="AZ126" s="10"/>
      <c r="BA126" s="10"/>
      <c r="BB126" s="10"/>
    </row>
    <row r="127" spans="35:54" x14ac:dyDescent="0.25">
      <c r="AX127" s="10"/>
      <c r="AY127" s="10"/>
      <c r="AZ127" s="10"/>
      <c r="BA127" s="10"/>
      <c r="BB1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Hafrannsoknastofnun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2017-03-08T02:29:01Z</dcterms:created>
  <dcterms:modified xsi:type="dcterms:W3CDTF">2017-06-09T13:21:16Z</dcterms:modified>
</cp:coreProperties>
</file>