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NetAdvantage\DEV\jQuery\2017.1\Samples\IgniteUI.SamplesBrowser\IgniteUI.SamplesBrowser\data-files\"/>
    </mc:Choice>
  </mc:AlternateContent>
  <bookViews>
    <workbookView xWindow="0" yWindow="0" windowWidth="19170" windowHeight="8055"/>
  </bookViews>
  <sheets>
    <sheet name="Table data" sheetId="2" r:id="rId1"/>
    <sheet name="Statistics" sheetId="3" r:id="rId2"/>
  </sheets>
  <definedNames>
    <definedName name="Table1Id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7" i="3"/>
  <c r="E8" i="3"/>
  <c r="E9" i="3"/>
  <c r="E10" i="3"/>
  <c r="E11" i="3"/>
  <c r="E13" i="3"/>
  <c r="E14" i="3"/>
  <c r="E15" i="3"/>
  <c r="E16" i="3"/>
  <c r="E18" i="3"/>
  <c r="E19" i="3"/>
  <c r="E20" i="3" s="1"/>
  <c r="C13" i="2"/>
  <c r="J15" i="2" s="1"/>
  <c r="D13" i="2"/>
  <c r="E13" i="2"/>
  <c r="F13" i="2"/>
  <c r="G13" i="2"/>
  <c r="H13" i="2"/>
  <c r="I13" i="2"/>
  <c r="J13" i="2"/>
  <c r="J16" i="2"/>
  <c r="J17" i="2"/>
  <c r="E21" i="3" l="1"/>
</calcChain>
</file>

<file path=xl/sharedStrings.xml><?xml version="1.0" encoding="utf-8"?>
<sst xmlns="http://schemas.openxmlformats.org/spreadsheetml/2006/main" count="49" uniqueCount="49">
  <si>
    <t>Max</t>
  </si>
  <si>
    <t>Min</t>
  </si>
  <si>
    <t>Average</t>
  </si>
  <si>
    <t>World</t>
  </si>
  <si>
    <t>Middle East</t>
  </si>
  <si>
    <t>Former Soviet Union</t>
  </si>
  <si>
    <t>Europe</t>
  </si>
  <si>
    <t>Asia</t>
  </si>
  <si>
    <t>Americas</t>
  </si>
  <si>
    <t>Africa</t>
  </si>
  <si>
    <t>2014 / Q4</t>
  </si>
  <si>
    <t>2014 / Q3</t>
  </si>
  <si>
    <t>2014 / Q2</t>
  </si>
  <si>
    <t>2014 / Q1</t>
  </si>
  <si>
    <t>2013 / Q4</t>
  </si>
  <si>
    <t>2013 / Q3</t>
  </si>
  <si>
    <t>2013 /Q2</t>
  </si>
  <si>
    <t>2013 / Q1</t>
  </si>
  <si>
    <t>Region</t>
  </si>
  <si>
    <t>Millions of barrels per day</t>
  </si>
  <si>
    <t>Global Oil Demand</t>
  </si>
  <si>
    <t>http://udel.edu/~mcdonald/statcentral.html</t>
  </si>
  <si>
    <t xml:space="preserve">source: </t>
  </si>
  <si>
    <t>lower 95% confidence limit:</t>
  </si>
  <si>
    <t>upper 95% confidence limit:</t>
  </si>
  <si>
    <t>95% confidence interval:</t>
  </si>
  <si>
    <t>standard error of the mean:</t>
  </si>
  <si>
    <t>coefficient of variation:</t>
  </si>
  <si>
    <t>standard deviation:</t>
  </si>
  <si>
    <t>variance:</t>
  </si>
  <si>
    <t>Turkey_Branch</t>
  </si>
  <si>
    <t>range:</t>
  </si>
  <si>
    <t>Rock_Creek_4</t>
  </si>
  <si>
    <t>Rock_Creek_3</t>
  </si>
  <si>
    <t>mode:</t>
  </si>
  <si>
    <t>Rock_Creek_2</t>
  </si>
  <si>
    <t xml:space="preserve">median: </t>
  </si>
  <si>
    <t>Rock_Creek_1</t>
  </si>
  <si>
    <t>harmonic mean:</t>
  </si>
  <si>
    <t>North_Br._Rock_Creek_2</t>
  </si>
  <si>
    <t>geometric mean:</t>
  </si>
  <si>
    <t>North_Br._Rock_Creek_1</t>
  </si>
  <si>
    <t>arithmetic mean:</t>
  </si>
  <si>
    <t>Mill_Creek_2</t>
  </si>
  <si>
    <t>Mill_Creek_1</t>
  </si>
  <si>
    <t xml:space="preserve">sample size (N): </t>
  </si>
  <si>
    <t>enter data below here:</t>
  </si>
  <si>
    <t>Rhinichthys atratulus</t>
  </si>
  <si>
    <t>Statistical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</si>
</sst>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000000000"/>
    <numFmt numFmtId="166" formatCode="[&gt;0.0001]0.######;[&lt;-0.00001]\-0.######;0.00E-####"/>
    <numFmt numFmtId="167" formatCode="[&gt;0.01]0.####;[&gt;0.00001]0.######;0.00E-####"/>
    <numFmt numFmtId="168" formatCode="[&gt;0]0.######;[&lt;-0.00001]0.######;0.00E-00"/>
  </numFmts>
  <fonts count="11">
    <font>
      <sz val="11"/>
      <color theme="1"/>
      <name val="Calibri"/>
      <family val="2"/>
      <scheme val="minor"/>
    </font>
    <font>
      <sz val="9"/>
      <name val="Geneva"/>
    </font>
    <font>
      <sz val="10"/>
      <name val="Arial"/>
      <family val="2"/>
    </font>
    <font>
      <sz val="12"/>
      <name val="Arial"/>
      <family val="2"/>
    </font>
    <font>
      <u/>
      <sz val="9"/>
      <color theme="10"/>
      <name val="Geneva"/>
    </font>
    <font>
      <u/>
      <sz val="9"/>
      <color rgb="FF0563C1"/>
      <name val="Geneva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2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5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/>
    <xf numFmtId="165" fontId="1" fillId="0" borderId="0" xfId="0" applyNumberFormat="1" applyFont="1" applyFill="1" applyBorder="1"/>
    <xf numFmtId="166" fontId="3" fillId="0" borderId="1" xfId="0" applyNumberFormat="1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166" fontId="3" fillId="0" borderId="2" xfId="0" applyNumberFormat="1" applyFont="1" applyFill="1" applyBorder="1"/>
    <xf numFmtId="167" fontId="3" fillId="0" borderId="2" xfId="0" applyNumberFormat="1" applyFont="1" applyFill="1" applyBorder="1"/>
    <xf numFmtId="0" fontId="3" fillId="0" borderId="3" xfId="0" applyFont="1" applyFill="1" applyBorder="1"/>
    <xf numFmtId="166" fontId="8" fillId="0" borderId="2" xfId="0" applyNumberFormat="1" applyFont="1" applyFill="1" applyBorder="1"/>
    <xf numFmtId="0" fontId="9" fillId="0" borderId="0" xfId="0" applyFont="1" applyFill="1" applyBorder="1" applyAlignment="1">
      <alignment horizontal="right"/>
    </xf>
    <xf numFmtId="168" fontId="3" fillId="0" borderId="2" xfId="0" applyNumberFormat="1" applyFont="1" applyFill="1" applyBorder="1"/>
    <xf numFmtId="1" fontId="3" fillId="0" borderId="4" xfId="0" applyNumberFormat="1" applyFont="1" applyFill="1" applyBorder="1"/>
    <xf numFmtId="0" fontId="7" fillId="0" borderId="5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numFmt numFmtId="164" formatCode="0.0"/>
    </dxf>
    <dxf>
      <numFmt numFmtId="164" formatCode="0.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6:J13">
  <autoFilter ref="B6:J13"/>
  <tableColumns count="9">
    <tableColumn id="1" name="Region" totalsRowLabel="Total"/>
    <tableColumn id="6" name="2013 / Q1"/>
    <tableColumn id="7" name="2013 /Q2"/>
    <tableColumn id="8" name="2013 / Q3"/>
    <tableColumn id="9" name="2013 / Q4"/>
    <tableColumn id="10" name="2014 / Q1"/>
    <tableColumn id="11" name="2014 / Q2"/>
    <tableColumn id="12" name="2014 / Q3"/>
    <tableColumn id="13" name="2014 / Q4" totalsRowFunction="sum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I15:J17" headerRowCount="0" headerRowDxfId="4">
  <tableColumns count="2">
    <tableColumn id="1" name="Summary" totalsRowLabel="Total" headerRowDxfId="3"/>
    <tableColumn id="2" name="Column1" totalsRowFunction="sum" headerRowDxfId="2" dataDxfId="1" totalsRow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udel.edu/~mcdonald/statcentr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zoomScale="115" zoomScaleNormal="115" workbookViewId="0">
      <selection activeCell="J15" sqref="J15"/>
    </sheetView>
  </sheetViews>
  <sheetFormatPr defaultRowHeight="15"/>
  <cols>
    <col min="2" max="2" width="11" customWidth="1"/>
    <col min="3" max="7" width="11.28515625" customWidth="1"/>
    <col min="8" max="8" width="10.85546875" customWidth="1"/>
    <col min="9" max="14" width="11.28515625" customWidth="1"/>
  </cols>
  <sheetData>
    <row r="2" spans="2:10">
      <c r="C2" t="s">
        <v>20</v>
      </c>
    </row>
    <row r="4" spans="2:10">
      <c r="C4" t="s">
        <v>19</v>
      </c>
    </row>
    <row r="6" spans="2:10">
      <c r="B6" t="s">
        <v>18</v>
      </c>
      <c r="C6" t="s">
        <v>17</v>
      </c>
      <c r="D6" t="s">
        <v>16</v>
      </c>
      <c r="E6" t="s">
        <v>15</v>
      </c>
      <c r="F6" t="s">
        <v>14</v>
      </c>
      <c r="G6" t="s">
        <v>13</v>
      </c>
      <c r="H6" t="s">
        <v>12</v>
      </c>
      <c r="I6" t="s">
        <v>11</v>
      </c>
      <c r="J6" t="s">
        <v>10</v>
      </c>
    </row>
    <row r="7" spans="2:10">
      <c r="B7" t="s">
        <v>9</v>
      </c>
      <c r="C7">
        <v>3.8</v>
      </c>
      <c r="D7">
        <v>3.8</v>
      </c>
      <c r="E7">
        <v>3.7</v>
      </c>
      <c r="F7">
        <v>3.8</v>
      </c>
      <c r="G7">
        <v>3.9</v>
      </c>
      <c r="H7">
        <v>4</v>
      </c>
      <c r="I7">
        <v>3.9</v>
      </c>
      <c r="J7">
        <v>4</v>
      </c>
    </row>
    <row r="8" spans="2:10">
      <c r="B8" t="s">
        <v>8</v>
      </c>
      <c r="C8">
        <v>30.1</v>
      </c>
      <c r="D8">
        <v>30.4</v>
      </c>
      <c r="E8">
        <v>30.8</v>
      </c>
      <c r="F8">
        <v>30.5</v>
      </c>
      <c r="G8">
        <v>30.3</v>
      </c>
      <c r="H8">
        <v>30.5</v>
      </c>
      <c r="I8">
        <v>30.9</v>
      </c>
      <c r="J8">
        <v>30.7</v>
      </c>
    </row>
    <row r="9" spans="2:10">
      <c r="B9" t="s">
        <v>7</v>
      </c>
      <c r="C9">
        <v>30.6</v>
      </c>
      <c r="D9">
        <v>29.6</v>
      </c>
      <c r="E9">
        <v>29.5</v>
      </c>
      <c r="F9">
        <v>30.8</v>
      </c>
      <c r="G9">
        <v>31</v>
      </c>
      <c r="H9">
        <v>30.2</v>
      </c>
      <c r="I9">
        <v>30.2</v>
      </c>
      <c r="J9">
        <v>31.4</v>
      </c>
    </row>
    <row r="10" spans="2:10">
      <c r="B10" t="s">
        <v>6</v>
      </c>
      <c r="C10">
        <v>13.8</v>
      </c>
      <c r="D10">
        <v>14.5</v>
      </c>
      <c r="E10">
        <v>14.7</v>
      </c>
      <c r="F10">
        <v>14.4</v>
      </c>
      <c r="G10">
        <v>14</v>
      </c>
      <c r="H10">
        <v>14.3</v>
      </c>
      <c r="I10">
        <v>14.6</v>
      </c>
      <c r="J10">
        <v>14.4</v>
      </c>
    </row>
    <row r="11" spans="2:10">
      <c r="B11" t="s">
        <v>5</v>
      </c>
      <c r="C11">
        <v>4.3</v>
      </c>
      <c r="D11">
        <v>4.5</v>
      </c>
      <c r="E11">
        <v>4.8</v>
      </c>
      <c r="F11">
        <v>4.8</v>
      </c>
      <c r="G11">
        <v>4.4000000000000004</v>
      </c>
      <c r="H11">
        <v>4.7</v>
      </c>
      <c r="I11">
        <v>4.9000000000000004</v>
      </c>
      <c r="J11">
        <v>4.9000000000000004</v>
      </c>
    </row>
    <row r="12" spans="2:10">
      <c r="B12" t="s">
        <v>4</v>
      </c>
      <c r="C12">
        <v>7.5</v>
      </c>
      <c r="D12">
        <v>7.9</v>
      </c>
      <c r="E12">
        <v>8.3000000000000007</v>
      </c>
      <c r="F12">
        <v>7.6</v>
      </c>
      <c r="G12">
        <v>7.6</v>
      </c>
      <c r="H12">
        <v>8.1</v>
      </c>
      <c r="I12">
        <v>8.5</v>
      </c>
      <c r="J12">
        <v>7.9</v>
      </c>
    </row>
    <row r="13" spans="2:10">
      <c r="B13" t="s">
        <v>3</v>
      </c>
      <c r="C13" s="1">
        <f t="shared" ref="C13:J13" si="0">SUM(C7:C12)</f>
        <v>90.1</v>
      </c>
      <c r="D13" s="1">
        <f t="shared" si="0"/>
        <v>90.7</v>
      </c>
      <c r="E13" s="1">
        <f t="shared" si="0"/>
        <v>91.8</v>
      </c>
      <c r="F13" s="1">
        <f t="shared" si="0"/>
        <v>91.899999999999991</v>
      </c>
      <c r="G13" s="1">
        <f t="shared" si="0"/>
        <v>91.2</v>
      </c>
      <c r="H13" s="1">
        <f t="shared" si="0"/>
        <v>91.8</v>
      </c>
      <c r="I13" s="1">
        <f t="shared" si="0"/>
        <v>93</v>
      </c>
      <c r="J13" s="1">
        <f t="shared" si="0"/>
        <v>93.300000000000011</v>
      </c>
    </row>
    <row r="15" spans="2:10">
      <c r="I15" t="s">
        <v>2</v>
      </c>
      <c r="J15" s="1">
        <f>AVERAGE(C13:J13)</f>
        <v>91.724999999999994</v>
      </c>
    </row>
    <row r="16" spans="2:10">
      <c r="I16" t="s">
        <v>1</v>
      </c>
      <c r="J16" s="1">
        <f>MIN(C13:J13)</f>
        <v>90.1</v>
      </c>
    </row>
    <row r="17" spans="9:10">
      <c r="I17" t="s">
        <v>0</v>
      </c>
      <c r="J17" s="1">
        <f>MAX(C13:J13)</f>
        <v>93.300000000000011</v>
      </c>
    </row>
  </sheetData>
  <pageMargins left="0.7" right="0.7" top="0.75" bottom="0.75" header="0.3" footer="0.3"/>
  <pageSetup paperSize="9" orientation="portrait" horizontalDpi="4294967295" verticalDpi="429496729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opLeftCell="A3" workbookViewId="0">
      <selection activeCell="E7" sqref="E7"/>
    </sheetView>
  </sheetViews>
  <sheetFormatPr defaultRowHeight="15"/>
  <cols>
    <col min="1" max="1" width="4.42578125" customWidth="1"/>
    <col min="2" max="2" width="27.28515625" customWidth="1"/>
    <col min="3" max="3" width="26.5703125" customWidth="1"/>
    <col min="4" max="4" width="32.42578125" bestFit="1" customWidth="1"/>
    <col min="5" max="5" width="14.140625" customWidth="1"/>
    <col min="6" max="6" width="18.85546875" customWidth="1"/>
  </cols>
  <sheetData>
    <row r="1" spans="2:7" ht="15.75">
      <c r="B1" s="4"/>
      <c r="C1" s="4"/>
      <c r="D1" s="3"/>
      <c r="E1" s="3"/>
      <c r="F1" s="3"/>
      <c r="G1" s="2"/>
    </row>
    <row r="2" spans="2:7" ht="26.25">
      <c r="B2" s="21" t="s">
        <v>48</v>
      </c>
      <c r="C2" s="21"/>
      <c r="D2" s="21"/>
      <c r="E2" s="21"/>
      <c r="F2" s="21"/>
      <c r="G2" s="2"/>
    </row>
    <row r="3" spans="2:7" ht="26.25">
      <c r="B3" s="20"/>
      <c r="C3" s="20"/>
      <c r="D3" s="20"/>
      <c r="E3" s="20"/>
      <c r="F3" s="20"/>
      <c r="G3" s="2"/>
    </row>
    <row r="4" spans="2:7" ht="16.5" thickBot="1">
      <c r="B4" s="4"/>
      <c r="C4" s="11"/>
      <c r="D4" s="7"/>
      <c r="E4" s="7"/>
      <c r="F4" s="3"/>
      <c r="G4" s="2"/>
    </row>
    <row r="5" spans="2:7" ht="15.75">
      <c r="B5" s="19" t="s">
        <v>47</v>
      </c>
      <c r="C5" s="19" t="s">
        <v>46</v>
      </c>
      <c r="D5" s="10" t="s">
        <v>45</v>
      </c>
      <c r="E5" s="18">
        <f>COUNT(C6:C1005)</f>
        <v>9</v>
      </c>
      <c r="G5" s="2"/>
    </row>
    <row r="6" spans="2:7" ht="15.75">
      <c r="B6" s="4" t="s">
        <v>44</v>
      </c>
      <c r="C6" s="14">
        <v>76</v>
      </c>
      <c r="D6" s="10"/>
      <c r="E6" s="17"/>
      <c r="G6" s="2"/>
    </row>
    <row r="7" spans="2:7" ht="15.75">
      <c r="B7" s="4" t="s">
        <v>43</v>
      </c>
      <c r="C7" s="14">
        <v>102</v>
      </c>
      <c r="D7" s="10" t="s">
        <v>42</v>
      </c>
      <c r="E7" s="12">
        <f>AVERAGE(C6:C1005)</f>
        <v>70</v>
      </c>
      <c r="G7" s="2"/>
    </row>
    <row r="8" spans="2:7" ht="15.75">
      <c r="B8" s="4" t="s">
        <v>41</v>
      </c>
      <c r="C8" s="14">
        <v>12</v>
      </c>
      <c r="D8" s="16" t="s">
        <v>40</v>
      </c>
      <c r="E8" s="15">
        <f>GEOMEAN(C6:C1005)</f>
        <v>59.835148704464487</v>
      </c>
      <c r="G8" s="2"/>
    </row>
    <row r="9" spans="2:7" ht="15.75">
      <c r="B9" s="4" t="s">
        <v>39</v>
      </c>
      <c r="C9" s="14">
        <v>39</v>
      </c>
      <c r="D9" s="16" t="s">
        <v>38</v>
      </c>
      <c r="E9" s="15">
        <f>HARMEAN(C6:C1005)</f>
        <v>45.057085217561905</v>
      </c>
      <c r="G9" s="2"/>
    </row>
    <row r="10" spans="2:7" ht="15.75">
      <c r="B10" s="4" t="s">
        <v>37</v>
      </c>
      <c r="C10" s="14">
        <v>55</v>
      </c>
      <c r="D10" s="10" t="s">
        <v>36</v>
      </c>
      <c r="E10" s="12">
        <f>MEDIAN(C6:C1005)</f>
        <v>76</v>
      </c>
      <c r="G10" s="2"/>
    </row>
    <row r="11" spans="2:7" ht="15.75">
      <c r="B11" s="4" t="s">
        <v>35</v>
      </c>
      <c r="C11" s="14">
        <v>93</v>
      </c>
      <c r="D11" s="10" t="s">
        <v>34</v>
      </c>
      <c r="E11" s="12">
        <f>MODE(C6:C1005)</f>
        <v>102</v>
      </c>
      <c r="G11" s="2"/>
    </row>
    <row r="12" spans="2:7" ht="15.75">
      <c r="B12" s="4" t="s">
        <v>33</v>
      </c>
      <c r="C12" s="14">
        <v>98</v>
      </c>
      <c r="D12" s="10"/>
      <c r="E12" s="13"/>
      <c r="G12" s="2"/>
    </row>
    <row r="13" spans="2:7" ht="15.75">
      <c r="B13" s="4" t="s">
        <v>32</v>
      </c>
      <c r="C13" s="14">
        <v>53</v>
      </c>
      <c r="D13" s="10" t="s">
        <v>31</v>
      </c>
      <c r="E13" s="13">
        <f>MAX(C6:C1005)-MIN(C6:C1005)</f>
        <v>90</v>
      </c>
      <c r="G13" s="2"/>
    </row>
    <row r="14" spans="2:7" ht="15.75">
      <c r="B14" s="4" t="s">
        <v>30</v>
      </c>
      <c r="C14" s="14">
        <v>102</v>
      </c>
      <c r="D14" s="10" t="s">
        <v>29</v>
      </c>
      <c r="E14" s="13">
        <f>VAR(C6:C1005)</f>
        <v>1029.5</v>
      </c>
      <c r="G14" s="2"/>
    </row>
    <row r="15" spans="2:7" ht="15.75">
      <c r="B15" s="4"/>
      <c r="C15" s="4"/>
      <c r="D15" s="10" t="s">
        <v>28</v>
      </c>
      <c r="E15" s="13">
        <f>STDEV(C6:C1005)</f>
        <v>32.08582241426889</v>
      </c>
      <c r="G15" s="2"/>
    </row>
    <row r="16" spans="2:7" ht="15.75">
      <c r="B16" s="4"/>
      <c r="C16" s="4"/>
      <c r="D16" s="10" t="s">
        <v>27</v>
      </c>
      <c r="E16" s="13">
        <f>STDEV(C6:C1005)/E7</f>
        <v>0.45836889163241273</v>
      </c>
      <c r="G16" s="2"/>
    </row>
    <row r="17" spans="2:7" ht="15.75">
      <c r="B17" s="4"/>
      <c r="C17" s="4"/>
      <c r="D17" s="10"/>
      <c r="E17" s="13"/>
      <c r="G17" s="2"/>
    </row>
    <row r="18" spans="2:7" ht="15.75">
      <c r="B18" s="4"/>
      <c r="C18" s="4"/>
      <c r="D18" s="10" t="s">
        <v>26</v>
      </c>
      <c r="E18" s="13">
        <f>STDEV(C6:C1005)/SQRT(E5)</f>
        <v>10.69527413808963</v>
      </c>
      <c r="G18" s="2"/>
    </row>
    <row r="19" spans="2:7" ht="15.75">
      <c r="B19" s="4"/>
      <c r="C19" s="4"/>
      <c r="D19" s="10" t="s">
        <v>25</v>
      </c>
      <c r="E19" s="13">
        <f>(E15/SQRT(E5))*TINV(0.05, E5-1)</f>
        <v>24.663346389576873</v>
      </c>
      <c r="G19" s="2"/>
    </row>
    <row r="20" spans="2:7" ht="15.75">
      <c r="B20" s="4"/>
      <c r="C20" s="4"/>
      <c r="D20" s="10" t="s">
        <v>24</v>
      </c>
      <c r="E20" s="12">
        <f>E7+E19</f>
        <v>94.663346389576873</v>
      </c>
      <c r="G20" s="8"/>
    </row>
    <row r="21" spans="2:7" ht="16.5" thickBot="1">
      <c r="B21" s="4"/>
      <c r="C21" s="4"/>
      <c r="D21" s="10" t="s">
        <v>23</v>
      </c>
      <c r="E21" s="9">
        <f>E7-E19</f>
        <v>45.336653610423127</v>
      </c>
      <c r="G21" s="8"/>
    </row>
    <row r="22" spans="2:7" ht="15.75">
      <c r="B22" s="4"/>
      <c r="C22" s="4"/>
      <c r="D22" s="7"/>
      <c r="E22" s="3"/>
      <c r="G22" s="2"/>
    </row>
    <row r="23" spans="2:7" ht="15.75">
      <c r="B23" s="4"/>
      <c r="C23" s="4"/>
      <c r="D23" s="3"/>
      <c r="E23" s="3"/>
      <c r="G23" s="2"/>
    </row>
    <row r="24" spans="2:7" ht="15.75">
      <c r="B24" s="4"/>
      <c r="C24" s="4"/>
      <c r="D24" s="3"/>
      <c r="E24" s="6" t="s">
        <v>22</v>
      </c>
      <c r="G24" s="2"/>
    </row>
    <row r="25" spans="2:7" ht="15.75">
      <c r="B25" s="4"/>
      <c r="C25" s="4"/>
      <c r="D25" s="3"/>
      <c r="E25" s="5" t="s">
        <v>21</v>
      </c>
      <c r="G25" s="2"/>
    </row>
    <row r="26" spans="2:7" ht="15.75">
      <c r="B26" s="4"/>
      <c r="C26" s="4"/>
      <c r="D26" s="3"/>
      <c r="E26" s="3"/>
      <c r="F26" s="3"/>
      <c r="G26" s="2"/>
    </row>
  </sheetData>
  <mergeCells count="1">
    <mergeCell ref="B2:F2"/>
  </mergeCells>
  <hyperlinks>
    <hyperlink ref="E2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Stoyanova</dc:creator>
  <cp:lastModifiedBy>Marina Stoyanova</cp:lastModifiedBy>
  <dcterms:created xsi:type="dcterms:W3CDTF">2017-04-27T14:56:30Z</dcterms:created>
  <dcterms:modified xsi:type="dcterms:W3CDTF">2017-05-02T13:41:40Z</dcterms:modified>
</cp:coreProperties>
</file>