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asekatz/Desktop/MSEN489-Project/Thermo6/"/>
    </mc:Choice>
  </mc:AlternateContent>
  <xr:revisionPtr revIDLastSave="0" documentId="13_ncr:1_{3F141409-3E35-784E-A513-064715173A5D}" xr6:coauthVersionLast="47" xr6:coauthVersionMax="47" xr10:uidLastSave="{00000000-0000-0000-0000-000000000000}"/>
  <bookViews>
    <workbookView xWindow="17000" yWindow="500" windowWidth="11800" windowHeight="15880" xr2:uid="{FD1CEBCB-B59E-7E41-984D-81765A88C0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4" i="1" l="1"/>
  <c r="C76" i="1"/>
  <c r="C23" i="1"/>
  <c r="C24" i="1"/>
  <c r="C33" i="1"/>
  <c r="C34" i="1"/>
  <c r="C39" i="1"/>
  <c r="C41" i="1"/>
  <c r="C42" i="1"/>
  <c r="C45" i="1"/>
  <c r="C46" i="1"/>
  <c r="C58" i="1"/>
  <c r="C59" i="1"/>
  <c r="C60" i="1"/>
  <c r="C21" i="1"/>
  <c r="C20" i="1"/>
  <c r="C12" i="1"/>
  <c r="C10" i="1"/>
  <c r="C4" i="1"/>
</calcChain>
</file>

<file path=xl/sharedStrings.xml><?xml version="1.0" encoding="utf-8"?>
<sst xmlns="http://schemas.openxmlformats.org/spreadsheetml/2006/main" count="121" uniqueCount="121">
  <si>
    <t>Element Symbol</t>
  </si>
  <si>
    <t>Atomic Mass</t>
  </si>
  <si>
    <t>H</t>
  </si>
  <si>
    <t>He</t>
  </si>
  <si>
    <t>Li</t>
  </si>
  <si>
    <t>Be</t>
  </si>
  <si>
    <t>B</t>
  </si>
  <si>
    <t>C</t>
  </si>
  <si>
    <t>N</t>
  </si>
  <si>
    <t>O</t>
  </si>
  <si>
    <t>F</t>
  </si>
  <si>
    <t>Ne</t>
  </si>
  <si>
    <t>Na</t>
  </si>
  <si>
    <t>Mg</t>
  </si>
  <si>
    <t>Al</t>
  </si>
  <si>
    <t>Si</t>
  </si>
  <si>
    <t>P</t>
  </si>
  <si>
    <t>S</t>
  </si>
  <si>
    <t>Cl</t>
  </si>
  <si>
    <t>Ar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</si>
  <si>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</si>
  <si>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</si>
  <si>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</si>
  <si>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</si>
  <si>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</si>
  <si>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</si>
  <si>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</si>
  <si>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</si>
  <si>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</si>
  <si>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</si>
  <si>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</si>
  <si>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</si>
  <si>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</si>
  <si>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</si>
  <si>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</si>
  <si>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</si>
  <si>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</si>
  <si>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Kr</t>
  </si>
  <si>
    <t>Rb</t>
  </si>
  <si>
    <t>Sr</t>
  </si>
  <si>
    <t>Y</t>
  </si>
  <si>
    <t>Zr</t>
  </si>
  <si>
    <t>Nb</t>
  </si>
  <si>
    <t>Mo</t>
  </si>
  <si>
    <t>Tc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</si>
  <si>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</si>
  <si>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</si>
  <si>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</si>
  <si>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</si>
  <si>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</si>
  <si>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</si>
  <si>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</si>
  <si>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</si>
  <si>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</si>
  <si>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I</t>
  </si>
  <si>
    <t>Xe</t>
  </si>
  <si>
    <t>Cs</t>
  </si>
  <si>
    <t>Ba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</si>
  <si>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</si>
  <si>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</si>
  <si>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</si>
  <si>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</si>
  <si>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</si>
  <si>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</si>
  <si>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</si>
  <si>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</si>
  <si>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</si>
  <si>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</si>
  <si>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</si>
  <si>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</si>
  <si>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</si>
  <si>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</si>
  <si>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</si>
  <si>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</si>
  <si>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</si>
  <si>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</si>
  <si>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</si>
  <si>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</si>
  <si>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</si>
  <si>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</si>
  <si>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</si>
  <si>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</si>
  <si>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</si>
  <si>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</si>
  <si>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</si>
  <si>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</si>
  <si>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</si>
  <si>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</si>
  <si>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</si>
  <si>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</si>
  <si>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</si>
  <si>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</si>
  <si>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</si>
  <si>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</si>
  <si>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</si>
  <si>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Pu</t>
  </si>
  <si>
    <t>Am</t>
  </si>
  <si>
    <t>Cm</t>
  </si>
  <si>
    <t>Bk</t>
  </si>
  <si>
    <t>Cf</t>
  </si>
  <si>
    <t>Es</t>
  </si>
  <si>
    <t>Fm</t>
  </si>
  <si>
    <t>Md</t>
  </si>
  <si>
    <t>No</t>
  </si>
  <si>
    <t>Lr</t>
  </si>
  <si>
    <t>Rf</t>
  </si>
  <si>
    <t>Db</t>
  </si>
  <si>
    <t>Sg</t>
  </si>
  <si>
    <t>Bh</t>
  </si>
  <si>
    <t>Hs</t>
  </si>
  <si>
    <t>Mt</t>
  </si>
  <si>
    <t>Ds</t>
  </si>
  <si>
    <t>Rg</t>
  </si>
  <si>
    <t>Cn</t>
  </si>
  <si>
    <t>Nh</t>
  </si>
  <si>
    <t>Fl</t>
  </si>
  <si>
    <t>Mc</t>
  </si>
  <si>
    <t>Lv</t>
  </si>
  <si>
    <t>Ts</t>
  </si>
  <si>
    <t>Og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</si>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</sst>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0"/>
      <color theme="1"/>
      <name val="Aptos Narrow"/>
      <family val="2"/>
      <scheme val="minor"/>
    </font>
    <font>
      <sz val="10"/>
      <color rgb="FF202122"/>
      <name val="Aptos Narrow"/>
      <family val="2"/>
      <scheme val="minor"/>
    </font>
    <font>
      <sz val="16"/>
      <color rgb="FF202122"/>
      <name val="Arial"/>
      <family val="2"/>
    </font>
    <font>
      <vertAlign val="superscript"/>
      <sz val="13"/>
      <color rgb="FF202122"/>
      <name val="Arial"/>
      <family val="2"/>
    </font>
    <font>
      <u/>
      <sz val="12"/>
      <color theme="10"/>
      <name val="Aptos Narrow"/>
      <family val="2"/>
      <scheme val="minor"/>
    </font>
    <font>
      <sz val="14"/>
      <color rgb="FF555555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1"/>
    <xf numFmtId="0" fontId="5" fillId="0" borderId="0" xfId="0" applyFont="1"/>
    <xf numFmtId="2" fontId="4" fillId="0" borderId="0" xfId="0" applyNumberFormat="1" applyFon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59D5B-D69D-3848-A3ED-34D912CFE10F}">
  <dimension ref="A1:R119"/>
  <sheetViews>
    <sheetView tabSelected="1" topLeftCell="A57" zoomScale="95" zoomScaleNormal="95" workbookViewId="0">
      <selection activeCell="F29" sqref="F29"/>
    </sheetView>
  </sheetViews>
  <sheetFormatPr baseColWidth="10" defaultRowHeight="16" x14ac:dyDescent="0.2"/>
  <cols>
    <col min="3" max="3" width="25" bestFit="1" customWidth="1"/>
  </cols>
  <sheetData>
    <row r="1" spans="1:18" x14ac:dyDescent="0.2">
      <c r="A1" t="s">
        <v>0</v>
      </c>
      <c r="B1" t="s">
        <v>1</v>
      </c>
      <c r="C1" t="s">
        <v>120</v>
      </c>
      <c r="D1" s="1"/>
      <c r="E1" s="2"/>
      <c r="F1" s="2"/>
    </row>
    <row r="2" spans="1:18" ht="20" x14ac:dyDescent="0.2">
      <c r="A2" t="s">
        <v>2</v>
      </c>
      <c r="B2">
        <v>1.008</v>
      </c>
      <c r="C2" s="4">
        <v>1.39</v>
      </c>
      <c r="D2" s="4"/>
      <c r="F2" s="4"/>
      <c r="G2" s="4"/>
    </row>
    <row r="3" spans="1:18" ht="20" x14ac:dyDescent="0.2">
      <c r="A3" t="s">
        <v>3</v>
      </c>
      <c r="B3">
        <v>4.0026000000000002</v>
      </c>
      <c r="C3" s="4">
        <v>24</v>
      </c>
      <c r="D3" s="4"/>
      <c r="F3" s="4"/>
      <c r="G3" s="4"/>
      <c r="L3" s="4"/>
      <c r="M3" s="4"/>
      <c r="O3" s="4"/>
      <c r="P3" s="4"/>
      <c r="Q3" s="5"/>
      <c r="R3" s="5"/>
    </row>
    <row r="4" spans="1:18" ht="20" x14ac:dyDescent="0.2">
      <c r="A4" t="s">
        <v>4</v>
      </c>
      <c r="B4">
        <v>7</v>
      </c>
      <c r="C4" s="4">
        <f>AVERAGE(81.4, 85.6)</f>
        <v>83.5</v>
      </c>
      <c r="D4" s="4"/>
      <c r="F4" s="4"/>
      <c r="G4" s="4"/>
      <c r="L4" s="5"/>
      <c r="M4" s="4"/>
      <c r="O4" s="4"/>
      <c r="P4" s="4"/>
      <c r="Q4" s="5"/>
      <c r="R4" s="5"/>
    </row>
    <row r="5" spans="1:18" ht="20" x14ac:dyDescent="0.2">
      <c r="A5" t="s">
        <v>5</v>
      </c>
      <c r="B5">
        <v>9.0121830000000003</v>
      </c>
      <c r="C5" s="4">
        <v>857</v>
      </c>
      <c r="D5" s="4"/>
      <c r="F5" s="4"/>
      <c r="G5" s="4"/>
      <c r="L5" s="4"/>
      <c r="M5" s="4"/>
      <c r="O5" s="4"/>
      <c r="P5" s="4"/>
      <c r="Q5" s="5"/>
      <c r="R5" s="5"/>
    </row>
    <row r="6" spans="1:18" ht="20" x14ac:dyDescent="0.2">
      <c r="A6" t="s">
        <v>6</v>
      </c>
      <c r="B6">
        <v>10.81</v>
      </c>
      <c r="C6" s="4">
        <v>3.68</v>
      </c>
      <c r="D6" s="4"/>
      <c r="E6" s="2"/>
      <c r="F6" s="4"/>
      <c r="G6" s="4"/>
      <c r="L6" s="4"/>
      <c r="M6" s="4"/>
      <c r="O6" s="4"/>
      <c r="P6" s="4"/>
      <c r="Q6" s="4"/>
      <c r="R6" s="5"/>
    </row>
    <row r="7" spans="1:18" ht="20" x14ac:dyDescent="0.2">
      <c r="A7" t="s">
        <v>7</v>
      </c>
      <c r="B7">
        <v>12.010999999999999</v>
      </c>
      <c r="C7" s="4">
        <v>0.122</v>
      </c>
      <c r="D7" s="4"/>
      <c r="E7" s="3"/>
      <c r="F7" s="4"/>
      <c r="G7" s="4"/>
      <c r="L7" s="4"/>
      <c r="M7" s="4"/>
      <c r="O7" s="4"/>
      <c r="P7" s="4"/>
      <c r="Q7" s="4"/>
      <c r="R7" s="5"/>
    </row>
    <row r="8" spans="1:18" ht="20" x14ac:dyDescent="0.2">
      <c r="A8" t="s">
        <v>8</v>
      </c>
      <c r="B8">
        <v>14.007</v>
      </c>
      <c r="C8" s="4">
        <v>0.14000000000000001</v>
      </c>
      <c r="D8" s="4"/>
      <c r="E8" s="2"/>
      <c r="F8" s="4"/>
      <c r="G8" s="4"/>
      <c r="L8" s="4"/>
      <c r="M8" s="4"/>
      <c r="O8" s="4"/>
      <c r="P8" s="4"/>
      <c r="Q8" s="4"/>
      <c r="R8" s="5"/>
    </row>
    <row r="9" spans="1:18" ht="20" x14ac:dyDescent="0.2">
      <c r="A9" t="s">
        <v>9</v>
      </c>
      <c r="B9">
        <v>15.999000000000001</v>
      </c>
      <c r="C9" s="4">
        <v>0.154</v>
      </c>
      <c r="D9" s="4"/>
      <c r="E9" s="2"/>
      <c r="F9" s="4"/>
      <c r="G9" s="4"/>
      <c r="L9" s="4"/>
      <c r="M9" s="4"/>
      <c r="O9" s="4"/>
      <c r="P9" s="4"/>
      <c r="Q9" s="5"/>
      <c r="R9" s="5"/>
    </row>
    <row r="10" spans="1:18" ht="20" x14ac:dyDescent="0.2">
      <c r="A10" t="s">
        <v>10</v>
      </c>
      <c r="B10">
        <v>18.998403159999999</v>
      </c>
      <c r="C10" s="4">
        <f>AVERAGE(1.84, 2.16)</f>
        <v>2</v>
      </c>
      <c r="D10" s="4"/>
      <c r="E10" s="2"/>
      <c r="F10" s="4"/>
      <c r="G10" s="4"/>
      <c r="L10" s="4"/>
      <c r="M10" s="4"/>
      <c r="O10" s="4"/>
      <c r="P10" s="4"/>
      <c r="Q10" s="5"/>
      <c r="R10" s="5"/>
    </row>
    <row r="11" spans="1:18" ht="20" x14ac:dyDescent="0.2">
      <c r="A11" t="s">
        <v>11</v>
      </c>
      <c r="B11">
        <v>20.18</v>
      </c>
      <c r="C11" s="4">
        <v>240</v>
      </c>
      <c r="D11" s="4"/>
      <c r="E11" s="2"/>
      <c r="F11" s="4"/>
      <c r="G11" s="4"/>
      <c r="L11" s="4"/>
      <c r="M11" s="4"/>
      <c r="O11" s="4"/>
      <c r="P11" s="4"/>
      <c r="Q11" s="5"/>
      <c r="R11" s="5"/>
    </row>
    <row r="12" spans="1:18" ht="20" x14ac:dyDescent="0.2">
      <c r="A12" t="s">
        <v>12</v>
      </c>
      <c r="B12">
        <v>22.989769299999999</v>
      </c>
      <c r="C12" s="4">
        <f>AVERAGE(2.57,3.43)</f>
        <v>3</v>
      </c>
      <c r="D12" s="4"/>
      <c r="E12" s="2"/>
      <c r="F12" s="4"/>
      <c r="G12" s="4"/>
      <c r="L12" s="4"/>
      <c r="M12" s="4"/>
      <c r="O12" s="4"/>
      <c r="P12" s="4"/>
      <c r="Q12" s="5"/>
      <c r="R12" s="5"/>
    </row>
    <row r="13" spans="1:18" ht="20" x14ac:dyDescent="0.2">
      <c r="A13" t="s">
        <v>13</v>
      </c>
      <c r="B13">
        <v>24.305</v>
      </c>
      <c r="C13" s="4">
        <v>2.3199999999999998</v>
      </c>
      <c r="D13" s="4"/>
      <c r="E13" s="2"/>
      <c r="F13" s="4"/>
      <c r="G13" s="4"/>
      <c r="L13" s="4"/>
      <c r="M13" s="4"/>
      <c r="O13" s="4"/>
      <c r="P13" s="4"/>
      <c r="Q13" s="5"/>
      <c r="R13" s="5"/>
    </row>
    <row r="14" spans="1:18" ht="20" x14ac:dyDescent="0.2">
      <c r="A14" t="s">
        <v>14</v>
      </c>
      <c r="B14">
        <v>26.981538</v>
      </c>
      <c r="C14" s="8">
        <v>2.4403999999999999</v>
      </c>
      <c r="D14" s="4"/>
      <c r="E14" s="2"/>
      <c r="F14" s="4"/>
      <c r="G14" s="4"/>
      <c r="L14" s="4"/>
      <c r="M14" s="4"/>
      <c r="O14" s="4"/>
      <c r="P14" s="4"/>
      <c r="Q14" s="4"/>
      <c r="R14" s="5"/>
    </row>
    <row r="15" spans="1:18" ht="20" x14ac:dyDescent="0.2">
      <c r="A15" t="s">
        <v>15</v>
      </c>
      <c r="B15">
        <v>28.085000000000001</v>
      </c>
      <c r="C15" s="4">
        <v>1.7</v>
      </c>
      <c r="D15" s="4"/>
      <c r="E15" s="2"/>
      <c r="F15" s="4"/>
      <c r="G15" s="4"/>
      <c r="L15" s="4"/>
      <c r="M15" s="4"/>
      <c r="O15" s="4"/>
      <c r="P15" s="4"/>
      <c r="Q15" s="4"/>
      <c r="R15" s="5"/>
    </row>
    <row r="16" spans="1:18" ht="20" x14ac:dyDescent="0.2">
      <c r="A16" t="s">
        <v>16</v>
      </c>
      <c r="B16">
        <v>30.973762000000001</v>
      </c>
      <c r="C16" s="4">
        <v>2.69</v>
      </c>
      <c r="D16" s="4"/>
      <c r="E16" s="2"/>
      <c r="F16" s="4"/>
      <c r="G16" s="4"/>
      <c r="L16" s="4"/>
      <c r="M16" s="4"/>
      <c r="O16" s="4"/>
      <c r="P16" s="4"/>
      <c r="Q16" s="4"/>
      <c r="R16" s="5"/>
    </row>
    <row r="17" spans="1:18" ht="20" x14ac:dyDescent="0.2">
      <c r="A17" t="s">
        <v>17</v>
      </c>
      <c r="B17">
        <v>32.07</v>
      </c>
      <c r="C17" s="4">
        <v>9.2600000000000002E-2</v>
      </c>
      <c r="D17" s="4"/>
      <c r="E17" s="2"/>
      <c r="F17" s="4"/>
      <c r="G17" s="4"/>
      <c r="L17" s="4"/>
      <c r="M17" s="4"/>
      <c r="O17" s="4"/>
      <c r="P17" s="4"/>
      <c r="Q17" s="4"/>
      <c r="R17" s="5"/>
    </row>
    <row r="18" spans="1:18" ht="20" x14ac:dyDescent="0.2">
      <c r="A18" t="s">
        <v>18</v>
      </c>
      <c r="B18">
        <v>35.450000000000003</v>
      </c>
      <c r="C18" s="4">
        <v>8.2000000000000003E-2</v>
      </c>
      <c r="D18" s="4"/>
      <c r="E18" s="2"/>
      <c r="F18" s="4"/>
      <c r="G18" s="4"/>
      <c r="L18" s="4"/>
      <c r="M18" s="4"/>
      <c r="O18" s="4"/>
      <c r="P18" s="4"/>
      <c r="Q18" s="4"/>
      <c r="R18" s="5"/>
    </row>
    <row r="19" spans="1:18" ht="20" x14ac:dyDescent="0.2">
      <c r="A19" t="s">
        <v>19</v>
      </c>
      <c r="B19">
        <v>39.9</v>
      </c>
      <c r="C19" s="4">
        <v>0.93100000000000005</v>
      </c>
      <c r="D19" s="4"/>
      <c r="E19" s="2"/>
      <c r="F19" s="4"/>
      <c r="G19" s="4"/>
      <c r="L19" s="4"/>
      <c r="M19" s="4"/>
      <c r="O19" s="4"/>
      <c r="P19" s="4"/>
      <c r="Q19" s="4"/>
      <c r="R19" s="4"/>
    </row>
    <row r="20" spans="1:18" ht="20" x14ac:dyDescent="0.2">
      <c r="A20" t="s">
        <v>20</v>
      </c>
      <c r="B20">
        <v>39.098300000000002</v>
      </c>
      <c r="C20" s="4">
        <f>AVERAGE(12.1,13.6)</f>
        <v>12.85</v>
      </c>
      <c r="D20" s="4"/>
      <c r="E20" s="2"/>
      <c r="F20" s="4"/>
      <c r="G20" s="4"/>
      <c r="L20" s="4"/>
      <c r="M20" s="4"/>
      <c r="O20" s="4"/>
      <c r="P20" s="4"/>
      <c r="Q20" s="5"/>
      <c r="R20" s="5"/>
    </row>
    <row r="21" spans="1:18" ht="20" x14ac:dyDescent="0.2">
      <c r="A21" t="s">
        <v>21</v>
      </c>
      <c r="B21">
        <v>40.08</v>
      </c>
      <c r="C21" s="4">
        <f>AVERAGE(2.21, 2.35)</f>
        <v>2.2800000000000002</v>
      </c>
      <c r="D21" s="4"/>
      <c r="E21" s="2"/>
      <c r="F21" s="4"/>
      <c r="G21" s="4"/>
      <c r="L21" s="4"/>
      <c r="M21" s="4"/>
      <c r="O21" s="4"/>
      <c r="P21" s="4"/>
      <c r="Q21" s="5"/>
      <c r="R21" s="5"/>
    </row>
    <row r="22" spans="1:18" ht="20" x14ac:dyDescent="0.2">
      <c r="A22" t="s">
        <v>22</v>
      </c>
      <c r="B22">
        <v>44.955910000000003</v>
      </c>
      <c r="C22" s="4">
        <v>3460</v>
      </c>
      <c r="D22" s="4"/>
      <c r="E22" s="2"/>
      <c r="F22" s="4"/>
      <c r="G22" s="4"/>
      <c r="L22" s="4"/>
      <c r="M22" s="4"/>
      <c r="O22" s="4"/>
      <c r="P22" s="4"/>
      <c r="Q22" s="4"/>
      <c r="R22" s="5"/>
    </row>
    <row r="23" spans="1:18" ht="20" x14ac:dyDescent="0.2">
      <c r="A23" t="s">
        <v>23</v>
      </c>
      <c r="B23">
        <v>47.866999999999997</v>
      </c>
      <c r="C23" s="4">
        <f>AVERAGE(11.1,11.7)</f>
        <v>11.399999999999999</v>
      </c>
      <c r="D23" s="4"/>
      <c r="E23" s="2"/>
      <c r="F23" s="4"/>
      <c r="G23" s="4"/>
      <c r="L23" s="4"/>
      <c r="M23" s="4"/>
      <c r="O23" s="4"/>
      <c r="P23" s="4"/>
      <c r="Q23" s="4"/>
      <c r="R23" s="5"/>
    </row>
    <row r="24" spans="1:18" ht="20" x14ac:dyDescent="0.2">
      <c r="A24" t="s">
        <v>24</v>
      </c>
      <c r="B24">
        <v>50.941499999999998</v>
      </c>
      <c r="C24" s="4">
        <f>AVERAGE(357,385)</f>
        <v>371</v>
      </c>
      <c r="D24" s="4"/>
      <c r="E24" s="2"/>
      <c r="F24" s="4"/>
      <c r="G24" s="4"/>
      <c r="L24" s="4"/>
      <c r="M24" s="4"/>
      <c r="O24" s="4"/>
      <c r="P24" s="4"/>
      <c r="Q24" s="4"/>
      <c r="R24" s="5"/>
    </row>
    <row r="25" spans="1:18" ht="20" x14ac:dyDescent="0.2">
      <c r="A25" t="s">
        <v>25</v>
      </c>
      <c r="B25">
        <v>51.996000000000002</v>
      </c>
      <c r="C25" s="4">
        <v>9.4</v>
      </c>
      <c r="D25" s="4"/>
      <c r="E25" s="2"/>
      <c r="F25" s="4"/>
      <c r="G25" s="4"/>
      <c r="L25" s="4"/>
      <c r="M25" s="4"/>
      <c r="O25" s="4"/>
      <c r="P25" s="4"/>
      <c r="Q25" s="4"/>
      <c r="R25" s="5"/>
    </row>
    <row r="26" spans="1:18" ht="20" x14ac:dyDescent="0.2">
      <c r="A26" t="s">
        <v>26</v>
      </c>
      <c r="B26">
        <v>54.938040000000001</v>
      </c>
      <c r="C26" s="4">
        <v>1.82</v>
      </c>
      <c r="D26" s="4"/>
      <c r="E26" s="2"/>
      <c r="F26" s="4"/>
      <c r="G26" s="4"/>
      <c r="L26" s="4"/>
      <c r="M26" s="4"/>
      <c r="O26" s="4"/>
      <c r="P26" s="4"/>
      <c r="Q26" s="4"/>
      <c r="R26" s="5"/>
    </row>
    <row r="27" spans="1:18" ht="20" x14ac:dyDescent="0.2">
      <c r="A27" t="s">
        <v>27</v>
      </c>
      <c r="B27">
        <v>55.84</v>
      </c>
      <c r="C27" s="4">
        <v>0.42399999999999999</v>
      </c>
      <c r="D27" s="4"/>
      <c r="E27" s="2"/>
      <c r="F27" s="4"/>
      <c r="G27" s="4"/>
      <c r="L27" s="4"/>
      <c r="M27" s="4"/>
      <c r="O27" s="4"/>
      <c r="P27" s="4"/>
      <c r="Q27" s="4"/>
      <c r="R27" s="5"/>
    </row>
    <row r="28" spans="1:18" ht="20" x14ac:dyDescent="0.2">
      <c r="A28" t="s">
        <v>28</v>
      </c>
      <c r="B28">
        <v>58.933190000000003</v>
      </c>
      <c r="C28" s="4">
        <v>32.799999999999997</v>
      </c>
      <c r="D28" s="4"/>
      <c r="E28" s="2"/>
      <c r="F28" s="4"/>
      <c r="G28" s="4"/>
      <c r="L28" s="4"/>
      <c r="M28" s="4"/>
      <c r="O28" s="4"/>
      <c r="P28" s="4"/>
      <c r="Q28" s="4"/>
      <c r="R28" s="5"/>
    </row>
    <row r="29" spans="1:18" ht="20" x14ac:dyDescent="0.2">
      <c r="A29" t="s">
        <v>29</v>
      </c>
      <c r="B29">
        <v>58.692999999999998</v>
      </c>
      <c r="C29" s="4">
        <v>13.9</v>
      </c>
      <c r="D29" s="4"/>
      <c r="E29" s="2"/>
      <c r="F29" s="4"/>
      <c r="G29" s="4"/>
      <c r="L29" s="4"/>
      <c r="M29" s="4"/>
      <c r="O29" s="4"/>
      <c r="P29" s="4"/>
      <c r="Q29" s="4"/>
      <c r="R29" s="5"/>
    </row>
    <row r="30" spans="1:18" ht="20" x14ac:dyDescent="0.2">
      <c r="A30" t="s">
        <v>30</v>
      </c>
      <c r="B30">
        <v>63.55</v>
      </c>
      <c r="C30" s="8">
        <v>10.244999999999999</v>
      </c>
      <c r="D30" s="4"/>
      <c r="E30" s="2"/>
      <c r="F30" s="4"/>
      <c r="G30" s="4"/>
      <c r="L30" s="4"/>
      <c r="M30" s="4"/>
      <c r="O30" s="4"/>
      <c r="P30" s="4"/>
      <c r="Q30" s="4"/>
      <c r="R30" s="5"/>
    </row>
    <row r="31" spans="1:18" ht="20" x14ac:dyDescent="0.2">
      <c r="A31" t="s">
        <v>31</v>
      </c>
      <c r="B31">
        <v>65.400000000000006</v>
      </c>
      <c r="C31" s="4">
        <v>2.5499999999999998</v>
      </c>
      <c r="D31" s="4"/>
      <c r="E31" s="2"/>
      <c r="F31" s="4"/>
      <c r="G31" s="4"/>
      <c r="L31" s="4"/>
      <c r="M31" s="4"/>
      <c r="O31" s="4"/>
      <c r="P31" s="4"/>
      <c r="Q31" s="4"/>
      <c r="R31" s="5"/>
    </row>
    <row r="32" spans="1:18" ht="20" x14ac:dyDescent="0.2">
      <c r="A32" t="s">
        <v>32</v>
      </c>
      <c r="B32">
        <v>69.722999999999999</v>
      </c>
      <c r="C32" s="4">
        <v>148</v>
      </c>
      <c r="D32" s="4"/>
      <c r="E32" s="3"/>
      <c r="F32" s="4"/>
      <c r="G32" s="4"/>
      <c r="L32" s="4"/>
      <c r="M32" s="4"/>
      <c r="O32" s="4"/>
      <c r="P32" s="4"/>
      <c r="Q32" s="4"/>
      <c r="R32" s="5"/>
    </row>
    <row r="33" spans="1:18" ht="20" x14ac:dyDescent="0.2">
      <c r="A33" t="s">
        <v>33</v>
      </c>
      <c r="B33">
        <v>72.63</v>
      </c>
      <c r="C33" s="4">
        <f>AVERAGE(914,1010)</f>
        <v>962</v>
      </c>
      <c r="D33" s="4"/>
      <c r="E33" s="2"/>
      <c r="F33" s="4"/>
      <c r="G33" s="4"/>
      <c r="L33" s="4"/>
      <c r="M33" s="4"/>
      <c r="O33" s="4"/>
      <c r="P33" s="4"/>
      <c r="Q33" s="4"/>
      <c r="R33" s="5"/>
    </row>
    <row r="34" spans="1:18" ht="20" x14ac:dyDescent="0.2">
      <c r="A34" t="s">
        <v>34</v>
      </c>
      <c r="B34">
        <v>74.921589999999995</v>
      </c>
      <c r="C34" s="4">
        <f>AVERAGE(0.999, 1.31)</f>
        <v>1.1545000000000001</v>
      </c>
      <c r="D34" s="4"/>
      <c r="F34" s="4"/>
      <c r="G34" s="4"/>
      <c r="L34" s="4"/>
      <c r="M34" s="4"/>
      <c r="O34" s="4"/>
      <c r="P34" s="4"/>
      <c r="Q34" s="4"/>
      <c r="R34" s="5"/>
    </row>
    <row r="35" spans="1:18" ht="20" x14ac:dyDescent="0.2">
      <c r="A35" t="s">
        <v>35</v>
      </c>
      <c r="B35">
        <v>78.97</v>
      </c>
      <c r="C35" s="4">
        <v>21.4</v>
      </c>
      <c r="D35" s="4"/>
      <c r="F35" s="4"/>
      <c r="G35" s="4"/>
      <c r="L35" s="4"/>
      <c r="M35" s="4"/>
      <c r="O35" s="4"/>
      <c r="P35" s="4"/>
      <c r="Q35" s="4"/>
      <c r="R35" s="5"/>
    </row>
    <row r="36" spans="1:18" ht="20" x14ac:dyDescent="0.2">
      <c r="A36" t="s">
        <v>36</v>
      </c>
      <c r="B36">
        <v>79.900000000000006</v>
      </c>
      <c r="C36" s="4">
        <v>4.3899999999999997</v>
      </c>
      <c r="D36" s="4"/>
      <c r="F36" s="4"/>
      <c r="G36" s="4"/>
      <c r="L36" s="4"/>
      <c r="M36" s="4"/>
      <c r="O36" s="4"/>
      <c r="P36" s="4"/>
      <c r="Q36" s="4"/>
      <c r="R36" s="5"/>
    </row>
    <row r="37" spans="1:18" ht="20" x14ac:dyDescent="0.2">
      <c r="A37" t="s">
        <v>37</v>
      </c>
      <c r="B37">
        <v>83.8</v>
      </c>
      <c r="C37" s="4">
        <v>290</v>
      </c>
      <c r="D37" s="4"/>
      <c r="F37" s="4"/>
      <c r="G37" s="4"/>
      <c r="L37" s="4"/>
      <c r="M37" s="4"/>
      <c r="O37" s="4"/>
      <c r="P37" s="4"/>
      <c r="Q37" s="4"/>
      <c r="R37" s="5"/>
    </row>
    <row r="38" spans="1:18" ht="20" x14ac:dyDescent="0.2">
      <c r="A38" t="s">
        <v>38</v>
      </c>
      <c r="B38">
        <v>85.468000000000004</v>
      </c>
      <c r="C38" s="4">
        <v>15500</v>
      </c>
      <c r="D38" s="4"/>
      <c r="F38" s="4"/>
      <c r="G38" s="4"/>
      <c r="L38" s="4"/>
      <c r="M38" s="4"/>
      <c r="O38" s="4"/>
      <c r="P38" s="4"/>
      <c r="Q38" s="4"/>
      <c r="R38" s="4"/>
    </row>
    <row r="39" spans="1:18" ht="20" x14ac:dyDescent="0.2">
      <c r="A39" t="s">
        <v>39</v>
      </c>
      <c r="B39">
        <v>87.62</v>
      </c>
      <c r="C39" s="4">
        <f>AVERAGE(6.53, 6.68)</f>
        <v>6.6050000000000004</v>
      </c>
      <c r="D39" s="4"/>
      <c r="F39" s="4"/>
      <c r="G39" s="4"/>
      <c r="L39" s="4"/>
      <c r="M39" s="4"/>
      <c r="O39" s="4"/>
      <c r="P39" s="4"/>
      <c r="Q39" s="5"/>
      <c r="R39" s="5"/>
    </row>
    <row r="40" spans="1:18" ht="20" x14ac:dyDescent="0.2">
      <c r="A40" t="s">
        <v>40</v>
      </c>
      <c r="B40">
        <v>88.905839999999998</v>
      </c>
      <c r="C40" s="4">
        <v>31</v>
      </c>
      <c r="D40" s="4"/>
      <c r="F40" s="4"/>
      <c r="G40" s="4"/>
      <c r="L40" s="4"/>
      <c r="M40" s="4"/>
      <c r="O40" s="4"/>
      <c r="P40" s="4"/>
      <c r="Q40" s="5"/>
      <c r="R40" s="5"/>
    </row>
    <row r="41" spans="1:18" ht="20" x14ac:dyDescent="0.2">
      <c r="A41" t="s">
        <v>41</v>
      </c>
      <c r="B41">
        <v>91.22</v>
      </c>
      <c r="C41" s="4">
        <f>AVERAGE(35.7, 37.1)</f>
        <v>36.400000000000006</v>
      </c>
      <c r="D41" s="4"/>
      <c r="F41" s="4"/>
      <c r="G41" s="4"/>
      <c r="L41" s="4"/>
      <c r="M41" s="4"/>
      <c r="O41" s="4"/>
      <c r="P41" s="4"/>
      <c r="Q41" s="5"/>
      <c r="R41" s="5"/>
    </row>
    <row r="42" spans="1:18" ht="20" x14ac:dyDescent="0.2">
      <c r="A42" t="s">
        <v>42</v>
      </c>
      <c r="B42">
        <v>92.906369999999995</v>
      </c>
      <c r="C42" s="4">
        <f>AVERAGE(61.4, 85.6)</f>
        <v>73.5</v>
      </c>
      <c r="D42" s="4"/>
      <c r="F42" s="4"/>
      <c r="G42" s="4"/>
      <c r="L42" s="4"/>
      <c r="M42" s="4"/>
      <c r="O42" s="4"/>
      <c r="P42" s="4"/>
      <c r="Q42" s="4"/>
      <c r="R42" s="5"/>
    </row>
    <row r="43" spans="1:18" ht="20" x14ac:dyDescent="0.2">
      <c r="A43" t="s">
        <v>43</v>
      </c>
      <c r="B43">
        <v>95.95</v>
      </c>
      <c r="C43" s="4">
        <v>40.1</v>
      </c>
      <c r="D43" s="4"/>
      <c r="F43" s="4"/>
      <c r="G43" s="4"/>
      <c r="L43" s="4"/>
      <c r="M43" s="4"/>
      <c r="O43" s="4"/>
      <c r="P43" s="4"/>
      <c r="Q43" s="4"/>
      <c r="R43" s="5"/>
    </row>
    <row r="44" spans="1:18" ht="20" x14ac:dyDescent="0.2">
      <c r="A44" t="s">
        <v>44</v>
      </c>
      <c r="B44">
        <v>96.906360000000006</v>
      </c>
      <c r="C44" s="4">
        <v>100000</v>
      </c>
      <c r="D44" s="4"/>
      <c r="F44" s="4"/>
      <c r="G44" s="4"/>
      <c r="L44" s="4"/>
      <c r="M44" s="4"/>
      <c r="O44" s="4"/>
      <c r="P44" s="4"/>
      <c r="Q44" s="4"/>
      <c r="R44" s="5"/>
    </row>
    <row r="45" spans="1:18" ht="20" x14ac:dyDescent="0.2">
      <c r="A45" t="s">
        <v>45</v>
      </c>
      <c r="B45">
        <v>101.1</v>
      </c>
      <c r="C45" s="7">
        <f>1.9*(10^12)</f>
        <v>1900000000000</v>
      </c>
      <c r="D45" s="7"/>
      <c r="F45" s="4"/>
      <c r="G45" s="6"/>
      <c r="L45" s="4"/>
      <c r="M45" s="4"/>
      <c r="O45" s="4"/>
      <c r="P45" s="4"/>
      <c r="Q45" s="4"/>
      <c r="R45" s="5"/>
    </row>
    <row r="46" spans="1:18" ht="20" x14ac:dyDescent="0.2">
      <c r="A46" t="s">
        <v>46</v>
      </c>
      <c r="B46">
        <v>102.9055</v>
      </c>
      <c r="C46" s="4">
        <f>AVERAGE(10400, 10600)</f>
        <v>10500</v>
      </c>
      <c r="D46" s="4"/>
      <c r="F46" s="4"/>
      <c r="G46" s="4"/>
      <c r="L46" s="4"/>
      <c r="M46" s="5"/>
      <c r="O46" s="4"/>
      <c r="P46" s="5"/>
      <c r="Q46" s="5"/>
      <c r="R46" s="4"/>
    </row>
    <row r="47" spans="1:18" ht="20" x14ac:dyDescent="0.2">
      <c r="A47" t="s">
        <v>47</v>
      </c>
      <c r="B47">
        <v>106.42</v>
      </c>
      <c r="C47" s="4">
        <v>147000</v>
      </c>
      <c r="D47" s="4"/>
      <c r="F47" s="4"/>
      <c r="G47" s="4"/>
      <c r="L47" s="4"/>
      <c r="M47" s="4"/>
      <c r="O47" s="4"/>
      <c r="P47" s="4"/>
      <c r="Q47" s="5"/>
      <c r="R47" s="5"/>
    </row>
    <row r="48" spans="1:18" ht="20" x14ac:dyDescent="0.2">
      <c r="A48" t="s">
        <v>48</v>
      </c>
      <c r="B48">
        <v>107.86799999999999</v>
      </c>
      <c r="C48" s="8">
        <v>1040.56</v>
      </c>
      <c r="D48" s="4"/>
      <c r="F48" s="4"/>
      <c r="G48" s="4"/>
      <c r="L48" s="4"/>
      <c r="M48" s="4"/>
      <c r="O48" s="4"/>
      <c r="P48" s="4"/>
      <c r="Q48" s="4"/>
      <c r="R48" s="5"/>
    </row>
    <row r="49" spans="1:18" ht="20" x14ac:dyDescent="0.2">
      <c r="A49" t="s">
        <v>49</v>
      </c>
      <c r="B49">
        <v>112.41</v>
      </c>
      <c r="C49" s="4">
        <v>521</v>
      </c>
      <c r="D49" s="4"/>
      <c r="F49" s="4"/>
      <c r="G49" s="4"/>
      <c r="L49" s="4"/>
      <c r="M49" s="4"/>
      <c r="O49" s="4"/>
      <c r="P49" s="4"/>
      <c r="Q49" s="4"/>
      <c r="R49" s="5"/>
    </row>
    <row r="50" spans="1:18" ht="20" x14ac:dyDescent="0.2">
      <c r="A50" t="s">
        <v>50</v>
      </c>
      <c r="B50">
        <v>114.818</v>
      </c>
      <c r="C50" s="4">
        <v>2.73</v>
      </c>
      <c r="D50" s="4"/>
      <c r="F50" s="4"/>
      <c r="G50" s="4"/>
      <c r="L50" s="4"/>
      <c r="M50" s="4"/>
      <c r="O50" s="4"/>
      <c r="P50" s="4"/>
      <c r="Q50" s="4"/>
      <c r="R50" s="5"/>
    </row>
    <row r="51" spans="1:18" ht="20" x14ac:dyDescent="0.2">
      <c r="A51" t="s">
        <v>51</v>
      </c>
      <c r="B51">
        <v>118.71</v>
      </c>
      <c r="C51" s="4">
        <v>167</v>
      </c>
      <c r="D51" s="4"/>
      <c r="F51" s="4"/>
      <c r="G51" s="4"/>
      <c r="L51" s="4"/>
      <c r="M51" s="4"/>
      <c r="O51" s="4"/>
      <c r="P51" s="4"/>
      <c r="Q51" s="4"/>
      <c r="R51" s="5"/>
    </row>
    <row r="52" spans="1:18" ht="20" x14ac:dyDescent="0.2">
      <c r="A52" t="s">
        <v>52</v>
      </c>
      <c r="B52">
        <v>121.76</v>
      </c>
      <c r="C52" s="4">
        <v>18.7</v>
      </c>
      <c r="D52" s="4"/>
      <c r="F52" s="4"/>
      <c r="G52" s="4"/>
      <c r="L52" s="4"/>
      <c r="M52" s="4"/>
      <c r="O52" s="4"/>
      <c r="P52" s="4"/>
      <c r="Q52" s="4"/>
      <c r="R52" s="5"/>
    </row>
    <row r="53" spans="1:18" ht="20" x14ac:dyDescent="0.2">
      <c r="A53" t="s">
        <v>53</v>
      </c>
      <c r="B53">
        <v>127.6</v>
      </c>
      <c r="C53" s="4">
        <v>5.79</v>
      </c>
      <c r="D53" s="4"/>
      <c r="F53" s="4"/>
      <c r="G53" s="4"/>
      <c r="L53" s="4"/>
      <c r="M53" s="4"/>
      <c r="O53" s="4"/>
      <c r="P53" s="4"/>
      <c r="Q53" s="4"/>
      <c r="R53" s="5"/>
    </row>
    <row r="54" spans="1:18" ht="20" x14ac:dyDescent="0.2">
      <c r="A54" t="s">
        <v>54</v>
      </c>
      <c r="B54">
        <v>126.9045</v>
      </c>
      <c r="C54" s="4">
        <v>63.5</v>
      </c>
      <c r="D54" s="4"/>
      <c r="F54" s="4"/>
      <c r="G54" s="4"/>
      <c r="L54" s="4"/>
      <c r="M54" s="4"/>
      <c r="O54" s="4"/>
      <c r="P54" s="4"/>
      <c r="Q54" s="4"/>
      <c r="R54" s="5"/>
    </row>
    <row r="55" spans="1:18" ht="20" x14ac:dyDescent="0.2">
      <c r="A55" t="s">
        <v>55</v>
      </c>
      <c r="B55">
        <v>131.29</v>
      </c>
      <c r="C55" s="4">
        <v>35</v>
      </c>
      <c r="D55" s="4"/>
      <c r="F55" s="4"/>
      <c r="G55" s="4"/>
      <c r="L55" s="4"/>
      <c r="M55" s="4"/>
      <c r="O55" s="4"/>
      <c r="P55" s="4"/>
      <c r="Q55" s="4"/>
      <c r="R55" s="5"/>
    </row>
    <row r="56" spans="1:18" ht="20" x14ac:dyDescent="0.2">
      <c r="A56" t="s">
        <v>56</v>
      </c>
      <c r="B56">
        <v>132.905452</v>
      </c>
      <c r="C56" s="4">
        <v>1800</v>
      </c>
      <c r="D56" s="4"/>
      <c r="F56" s="4"/>
      <c r="G56" s="4"/>
      <c r="L56" s="4"/>
      <c r="M56" s="4"/>
      <c r="O56" s="4"/>
      <c r="P56" s="4"/>
      <c r="Q56" s="4"/>
      <c r="R56" s="5"/>
    </row>
    <row r="57" spans="1:18" ht="20" x14ac:dyDescent="0.2">
      <c r="A57" t="s">
        <v>57</v>
      </c>
      <c r="B57">
        <v>137.33000000000001</v>
      </c>
      <c r="C57" s="4">
        <v>61800</v>
      </c>
      <c r="D57" s="4"/>
      <c r="F57" s="4"/>
      <c r="G57" s="4"/>
      <c r="L57" s="4"/>
      <c r="M57" s="4"/>
      <c r="O57" s="4"/>
      <c r="P57" s="4"/>
      <c r="Q57" s="5"/>
      <c r="R57" s="5"/>
    </row>
    <row r="58" spans="1:18" ht="20" x14ac:dyDescent="0.2">
      <c r="A58" t="s">
        <v>58</v>
      </c>
      <c r="B58">
        <v>138.90549999999999</v>
      </c>
      <c r="C58" s="4">
        <f>AVERAGE(0.246, 0.275)</f>
        <v>0.26050000000000001</v>
      </c>
      <c r="D58" s="4"/>
      <c r="F58" s="4"/>
      <c r="G58" s="4"/>
      <c r="L58" s="4"/>
      <c r="M58" s="4"/>
      <c r="O58" s="4"/>
      <c r="P58" s="4"/>
      <c r="Q58" s="5"/>
      <c r="R58" s="5"/>
    </row>
    <row r="59" spans="1:18" ht="20" x14ac:dyDescent="0.2">
      <c r="A59" t="s">
        <v>59</v>
      </c>
      <c r="B59">
        <v>140.11600000000001</v>
      </c>
      <c r="C59" s="4">
        <f>AVERAGE(4.78, 4.92)</f>
        <v>4.8499999999999996</v>
      </c>
      <c r="D59" s="4"/>
      <c r="F59" s="4"/>
      <c r="G59" s="4"/>
      <c r="L59" s="4"/>
      <c r="M59" s="4"/>
      <c r="O59" s="4"/>
      <c r="P59" s="4"/>
      <c r="Q59" s="5"/>
      <c r="R59" s="5"/>
    </row>
    <row r="60" spans="1:18" ht="20" x14ac:dyDescent="0.2">
      <c r="A60" t="s">
        <v>60</v>
      </c>
      <c r="B60">
        <v>140.90765999999999</v>
      </c>
      <c r="C60" s="4">
        <f>AVERAGE(4.57, 4.71)</f>
        <v>4.6400000000000006</v>
      </c>
      <c r="D60" s="4"/>
      <c r="F60" s="4"/>
      <c r="G60" s="4"/>
      <c r="L60" s="4"/>
      <c r="M60" s="4"/>
      <c r="O60" s="4"/>
      <c r="P60" s="4"/>
      <c r="Q60" s="5"/>
      <c r="R60" s="5"/>
    </row>
    <row r="61" spans="1:18" ht="20" x14ac:dyDescent="0.2">
      <c r="A61" t="s">
        <v>61</v>
      </c>
      <c r="B61">
        <v>144.24</v>
      </c>
      <c r="C61" s="4">
        <v>103</v>
      </c>
      <c r="D61" s="4"/>
      <c r="F61" s="4"/>
      <c r="G61" s="4"/>
      <c r="L61" s="4"/>
      <c r="M61" s="4"/>
      <c r="O61" s="4"/>
      <c r="P61" s="4"/>
      <c r="Q61" s="4"/>
      <c r="R61" s="5"/>
    </row>
    <row r="62" spans="1:18" ht="20" x14ac:dyDescent="0.2">
      <c r="A62" t="s">
        <v>62</v>
      </c>
      <c r="B62">
        <v>144.91275999999999</v>
      </c>
      <c r="C62" s="4">
        <v>57.5</v>
      </c>
      <c r="D62" s="4"/>
      <c r="F62" s="4"/>
      <c r="G62" s="4"/>
      <c r="L62" s="4"/>
      <c r="M62" s="4"/>
      <c r="O62" s="4"/>
      <c r="P62" s="4"/>
      <c r="Q62" s="4"/>
      <c r="R62" s="5"/>
    </row>
    <row r="63" spans="1:18" ht="20" x14ac:dyDescent="0.2">
      <c r="A63" t="s">
        <v>63</v>
      </c>
      <c r="B63">
        <v>150.4</v>
      </c>
      <c r="C63" s="4">
        <v>460000</v>
      </c>
      <c r="D63" s="4"/>
      <c r="F63" s="4"/>
      <c r="G63" s="6"/>
      <c r="L63" s="4"/>
      <c r="M63" s="4"/>
      <c r="O63" s="4"/>
      <c r="P63" s="4"/>
      <c r="Q63" s="4"/>
      <c r="R63" s="5"/>
    </row>
    <row r="64" spans="1:18" ht="20" x14ac:dyDescent="0.2">
      <c r="A64" t="s">
        <v>64</v>
      </c>
      <c r="B64">
        <v>151.964</v>
      </c>
      <c r="C64" s="4">
        <v>13.9</v>
      </c>
      <c r="D64" s="4"/>
      <c r="F64" s="4"/>
      <c r="G64" s="4"/>
      <c r="L64" s="4"/>
      <c r="M64" s="4"/>
      <c r="O64" s="4"/>
      <c r="P64" s="4"/>
      <c r="Q64" s="4"/>
      <c r="R64" s="5"/>
    </row>
    <row r="65" spans="1:18" ht="20" x14ac:dyDescent="0.2">
      <c r="A65" t="s">
        <v>65</v>
      </c>
      <c r="B65">
        <v>157.25</v>
      </c>
      <c r="C65" s="4">
        <v>31.4</v>
      </c>
      <c r="D65" s="4"/>
      <c r="F65" s="4"/>
      <c r="G65" s="4"/>
      <c r="L65" s="4"/>
      <c r="M65" s="4"/>
      <c r="O65" s="4"/>
      <c r="P65" s="4"/>
      <c r="Q65" s="5"/>
      <c r="R65" s="5"/>
    </row>
    <row r="66" spans="1:18" ht="20" x14ac:dyDescent="0.2">
      <c r="A66" t="s">
        <v>66</v>
      </c>
      <c r="B66">
        <v>158.92535000000001</v>
      </c>
      <c r="C66" s="4">
        <v>28.6</v>
      </c>
      <c r="D66" s="4"/>
      <c r="F66" s="4"/>
      <c r="G66" s="4"/>
      <c r="L66" s="4"/>
      <c r="M66" s="4"/>
      <c r="O66" s="4"/>
      <c r="P66" s="4"/>
      <c r="Q66" s="4"/>
      <c r="R66" s="5"/>
    </row>
    <row r="67" spans="1:18" ht="20" x14ac:dyDescent="0.2">
      <c r="A67" t="s">
        <v>67</v>
      </c>
      <c r="B67">
        <v>162.5</v>
      </c>
      <c r="C67" s="4">
        <v>658</v>
      </c>
      <c r="D67" s="4"/>
      <c r="F67" s="4"/>
      <c r="G67" s="4"/>
      <c r="L67" s="4"/>
      <c r="M67" s="4"/>
      <c r="O67" s="4"/>
      <c r="P67" s="4"/>
      <c r="Q67" s="4"/>
      <c r="R67" s="5"/>
    </row>
    <row r="68" spans="1:18" ht="20" x14ac:dyDescent="0.2">
      <c r="A68" t="s">
        <v>68</v>
      </c>
      <c r="B68">
        <v>164.93033</v>
      </c>
      <c r="C68" s="4">
        <v>307</v>
      </c>
      <c r="D68" s="4"/>
      <c r="F68" s="4"/>
      <c r="G68" s="4"/>
      <c r="L68" s="4"/>
      <c r="M68" s="4"/>
      <c r="O68" s="4"/>
      <c r="P68" s="4"/>
      <c r="Q68" s="4"/>
      <c r="R68" s="5"/>
    </row>
    <row r="69" spans="1:18" ht="20" x14ac:dyDescent="0.2">
      <c r="A69" t="s">
        <v>69</v>
      </c>
      <c r="B69">
        <v>167.26</v>
      </c>
      <c r="C69" s="4">
        <v>57.1</v>
      </c>
      <c r="D69" s="4"/>
      <c r="F69" s="4"/>
      <c r="G69" s="4"/>
      <c r="L69" s="4"/>
      <c r="M69" s="4"/>
      <c r="O69" s="4"/>
      <c r="P69" s="4"/>
      <c r="Q69" s="4"/>
      <c r="R69" s="5"/>
    </row>
    <row r="70" spans="1:18" ht="20" x14ac:dyDescent="0.2">
      <c r="A70" t="s">
        <v>70</v>
      </c>
      <c r="B70">
        <v>168.93422000000001</v>
      </c>
      <c r="C70" s="4">
        <v>26.4</v>
      </c>
      <c r="D70" s="4"/>
      <c r="F70" s="4"/>
      <c r="G70" s="4"/>
      <c r="L70" s="4"/>
      <c r="M70" s="4"/>
      <c r="O70" s="4"/>
      <c r="P70" s="4"/>
      <c r="Q70" s="4"/>
      <c r="R70" s="5"/>
    </row>
    <row r="71" spans="1:18" ht="20" x14ac:dyDescent="0.2">
      <c r="A71" t="s">
        <v>71</v>
      </c>
      <c r="B71">
        <v>173.05</v>
      </c>
      <c r="C71" s="4">
        <v>3000</v>
      </c>
      <c r="D71" s="4"/>
      <c r="F71" s="4"/>
      <c r="G71" s="4"/>
      <c r="L71" s="4"/>
      <c r="M71" s="4"/>
      <c r="O71" s="4"/>
      <c r="P71" s="4"/>
      <c r="Q71" s="4"/>
      <c r="R71" s="5"/>
    </row>
    <row r="72" spans="1:18" ht="20" x14ac:dyDescent="0.2">
      <c r="A72" t="s">
        <v>72</v>
      </c>
      <c r="B72">
        <v>174.9667</v>
      </c>
      <c r="C72" s="4">
        <v>17.100000000000001</v>
      </c>
      <c r="D72" s="4"/>
      <c r="F72" s="4"/>
      <c r="G72" s="4"/>
      <c r="L72" s="4"/>
      <c r="M72" s="4"/>
      <c r="O72" s="4"/>
      <c r="P72" s="4"/>
      <c r="Q72" s="4"/>
      <c r="R72" s="5"/>
    </row>
    <row r="73" spans="1:18" ht="20" x14ac:dyDescent="0.2">
      <c r="A73" t="s">
        <v>73</v>
      </c>
      <c r="B73">
        <v>178.49</v>
      </c>
      <c r="C73" s="4">
        <v>643</v>
      </c>
      <c r="D73" s="4"/>
      <c r="F73" s="4"/>
      <c r="G73" s="4"/>
      <c r="L73" s="4"/>
      <c r="M73" s="4"/>
      <c r="O73" s="4"/>
      <c r="P73" s="4"/>
      <c r="Q73" s="4"/>
      <c r="R73" s="5"/>
    </row>
    <row r="74" spans="1:18" ht="20" x14ac:dyDescent="0.2">
      <c r="A74" t="s">
        <v>74</v>
      </c>
      <c r="B74">
        <v>180.9479</v>
      </c>
      <c r="C74" s="4">
        <f>AVERAGE(298,312)</f>
        <v>305</v>
      </c>
      <c r="D74" s="4"/>
      <c r="F74" s="4"/>
      <c r="G74" s="4"/>
      <c r="L74" s="4"/>
      <c r="M74" s="4"/>
      <c r="O74" s="4"/>
      <c r="P74" s="4"/>
      <c r="Q74" s="4"/>
      <c r="R74" s="5"/>
    </row>
    <row r="75" spans="1:18" ht="20" x14ac:dyDescent="0.2">
      <c r="A75" t="s">
        <v>75</v>
      </c>
      <c r="B75">
        <v>183.84</v>
      </c>
      <c r="C75" s="4">
        <v>25.3</v>
      </c>
      <c r="D75" s="4"/>
      <c r="F75" s="4"/>
      <c r="G75" s="4"/>
      <c r="L75" s="4"/>
      <c r="M75" s="4"/>
      <c r="O75" s="4"/>
      <c r="P75" s="4"/>
      <c r="Q75" s="4"/>
      <c r="R75" s="5"/>
    </row>
    <row r="76" spans="1:18" ht="20" x14ac:dyDescent="0.2">
      <c r="A76" t="s">
        <v>76</v>
      </c>
      <c r="B76">
        <v>186.20699999999999</v>
      </c>
      <c r="C76" s="4">
        <f>AVERAGE(2010,4150)</f>
        <v>3080</v>
      </c>
      <c r="D76" s="4"/>
      <c r="F76" s="4"/>
      <c r="G76" s="4"/>
      <c r="L76" s="4"/>
      <c r="M76" s="4"/>
      <c r="O76" s="4"/>
      <c r="P76" s="4"/>
      <c r="Q76" s="5"/>
      <c r="R76" s="5"/>
    </row>
    <row r="77" spans="1:18" ht="20" x14ac:dyDescent="0.2">
      <c r="A77" t="s">
        <v>77</v>
      </c>
      <c r="B77">
        <v>190.2</v>
      </c>
      <c r="C77" s="4">
        <v>12000</v>
      </c>
      <c r="D77" s="4"/>
      <c r="F77" s="4"/>
      <c r="G77" s="4"/>
      <c r="L77" s="4"/>
      <c r="M77" s="4"/>
      <c r="O77" s="4"/>
      <c r="P77" s="4"/>
      <c r="Q77" s="5"/>
      <c r="R77" s="5"/>
    </row>
    <row r="78" spans="1:18" ht="20" x14ac:dyDescent="0.2">
      <c r="A78" t="s">
        <v>78</v>
      </c>
      <c r="B78">
        <v>192.22</v>
      </c>
      <c r="C78" s="4">
        <v>144000</v>
      </c>
      <c r="D78" s="4"/>
      <c r="F78" s="4"/>
      <c r="G78" s="4"/>
      <c r="L78" s="4"/>
      <c r="M78" s="4"/>
      <c r="O78" s="4"/>
      <c r="P78" s="4"/>
      <c r="Q78" s="4"/>
      <c r="R78" s="5"/>
    </row>
    <row r="79" spans="1:18" ht="20" x14ac:dyDescent="0.2">
      <c r="A79" t="s">
        <v>79</v>
      </c>
      <c r="B79">
        <v>195.08</v>
      </c>
      <c r="C79" s="8">
        <v>31218.37</v>
      </c>
      <c r="D79" s="4"/>
      <c r="F79" s="4"/>
      <c r="G79" s="4"/>
      <c r="L79" s="4"/>
      <c r="M79" s="4"/>
      <c r="O79" s="4"/>
      <c r="P79" s="4"/>
      <c r="Q79" s="4"/>
      <c r="R79" s="5"/>
    </row>
    <row r="80" spans="1:18" ht="20" x14ac:dyDescent="0.2">
      <c r="A80" t="s">
        <v>80</v>
      </c>
      <c r="B80">
        <v>196.96656999999999</v>
      </c>
      <c r="C80" s="8">
        <v>104909.49</v>
      </c>
      <c r="D80" s="4"/>
      <c r="F80" s="4"/>
      <c r="G80" s="4"/>
      <c r="L80" s="4"/>
      <c r="M80" s="4"/>
      <c r="O80" s="4"/>
      <c r="P80" s="4"/>
      <c r="Q80" s="5"/>
      <c r="R80" s="4"/>
    </row>
    <row r="81" spans="1:18" ht="20" x14ac:dyDescent="0.2">
      <c r="A81" t="s">
        <v>81</v>
      </c>
      <c r="B81">
        <v>200.59</v>
      </c>
      <c r="C81" s="4">
        <v>30.2</v>
      </c>
      <c r="D81" s="4"/>
      <c r="F81" s="4"/>
      <c r="G81" s="4"/>
      <c r="L81" s="4"/>
      <c r="M81" s="4"/>
      <c r="O81" s="4"/>
      <c r="P81" s="4"/>
      <c r="Q81" s="5"/>
      <c r="R81" s="4"/>
    </row>
    <row r="82" spans="1:18" ht="20" x14ac:dyDescent="0.2">
      <c r="A82" t="s">
        <v>82</v>
      </c>
      <c r="B82">
        <v>204.38300000000001</v>
      </c>
      <c r="C82" s="4">
        <v>4200</v>
      </c>
      <c r="D82" s="4"/>
      <c r="F82" s="4"/>
      <c r="G82" s="4"/>
      <c r="L82" s="4"/>
      <c r="M82" s="4"/>
      <c r="O82" s="4"/>
      <c r="P82" s="4"/>
      <c r="Q82" s="4"/>
      <c r="R82" s="5"/>
    </row>
    <row r="83" spans="1:18" ht="20" x14ac:dyDescent="0.2">
      <c r="A83" t="s">
        <v>83</v>
      </c>
      <c r="B83">
        <v>207</v>
      </c>
      <c r="C83" s="4">
        <v>2</v>
      </c>
      <c r="D83" s="4"/>
      <c r="F83" s="4"/>
      <c r="G83" s="4"/>
      <c r="L83" s="4"/>
      <c r="M83" s="4"/>
      <c r="O83" s="4"/>
      <c r="P83" s="4"/>
      <c r="Q83" s="4"/>
      <c r="R83" s="5"/>
    </row>
    <row r="84" spans="1:18" ht="20" x14ac:dyDescent="0.2">
      <c r="A84" t="s">
        <v>84</v>
      </c>
      <c r="B84">
        <v>208.9804</v>
      </c>
      <c r="C84" s="4">
        <v>6.36</v>
      </c>
      <c r="D84" s="4"/>
      <c r="F84" s="4"/>
      <c r="G84" s="4"/>
      <c r="L84" s="4"/>
      <c r="M84" s="4"/>
      <c r="O84" s="4"/>
      <c r="P84" s="4"/>
      <c r="Q84" s="5"/>
      <c r="R84" s="5"/>
    </row>
    <row r="85" spans="1:18" ht="20" x14ac:dyDescent="0.2">
      <c r="A85" t="s">
        <v>85</v>
      </c>
      <c r="B85">
        <v>208.98242999999999</v>
      </c>
      <c r="C85" s="4"/>
      <c r="F85" s="4"/>
      <c r="G85" s="4"/>
      <c r="L85" s="4"/>
      <c r="M85" s="4"/>
      <c r="O85" s="4"/>
      <c r="P85" s="4"/>
      <c r="Q85" s="5"/>
      <c r="R85" s="4"/>
    </row>
    <row r="86" spans="1:18" ht="20" x14ac:dyDescent="0.2">
      <c r="A86" t="s">
        <v>86</v>
      </c>
      <c r="B86">
        <v>209.98715000000001</v>
      </c>
      <c r="L86" s="4"/>
      <c r="M86" s="4"/>
      <c r="O86" s="4"/>
      <c r="P86" s="4"/>
      <c r="Q86" s="4"/>
      <c r="R86" s="5"/>
    </row>
    <row r="87" spans="1:18" ht="20" x14ac:dyDescent="0.2">
      <c r="A87" t="s">
        <v>87</v>
      </c>
      <c r="B87">
        <v>222.01758000000001</v>
      </c>
      <c r="L87" s="4"/>
      <c r="M87" s="4"/>
      <c r="O87" s="4"/>
      <c r="P87" s="4"/>
      <c r="Q87" s="4"/>
      <c r="R87" s="5"/>
    </row>
    <row r="88" spans="1:18" ht="20" x14ac:dyDescent="0.2">
      <c r="A88" t="s">
        <v>88</v>
      </c>
      <c r="B88">
        <v>223.01973000000001</v>
      </c>
      <c r="I88" s="4"/>
      <c r="J88" s="6"/>
      <c r="K88" s="5"/>
      <c r="L88" s="4"/>
      <c r="M88" s="4"/>
      <c r="N88" s="4"/>
      <c r="O88" s="4"/>
      <c r="P88" s="5"/>
      <c r="Q88" s="5"/>
      <c r="R88" s="4"/>
    </row>
    <row r="89" spans="1:18" ht="20" x14ac:dyDescent="0.2">
      <c r="A89" t="s">
        <v>89</v>
      </c>
      <c r="B89">
        <v>226.02540999999999</v>
      </c>
      <c r="I89" s="4"/>
      <c r="J89" s="4"/>
      <c r="K89" s="5"/>
      <c r="L89" s="4"/>
      <c r="M89" s="5"/>
      <c r="N89" s="4"/>
      <c r="O89" s="5"/>
    </row>
    <row r="90" spans="1:18" ht="20" x14ac:dyDescent="0.2">
      <c r="A90" t="s">
        <v>90</v>
      </c>
      <c r="B90">
        <v>227.02775</v>
      </c>
      <c r="I90" s="4"/>
      <c r="J90" s="4"/>
      <c r="K90" s="5"/>
      <c r="L90" s="4"/>
      <c r="M90" s="5"/>
      <c r="N90" s="4"/>
      <c r="O90" s="5"/>
    </row>
    <row r="91" spans="1:18" ht="20" x14ac:dyDescent="0.2">
      <c r="A91" t="s">
        <v>91</v>
      </c>
      <c r="B91">
        <v>232.03800000000001</v>
      </c>
      <c r="I91" s="4"/>
      <c r="J91" s="4"/>
      <c r="K91" s="5"/>
      <c r="L91" s="4"/>
      <c r="M91" s="5"/>
      <c r="N91" s="4"/>
      <c r="O91" s="5"/>
    </row>
    <row r="92" spans="1:18" ht="20" x14ac:dyDescent="0.2">
      <c r="A92" t="s">
        <v>92</v>
      </c>
      <c r="B92">
        <v>231.03587999999999</v>
      </c>
      <c r="I92" s="4"/>
      <c r="J92" s="4"/>
      <c r="K92" s="5"/>
      <c r="L92" s="4"/>
      <c r="M92" s="5"/>
      <c r="N92" s="5"/>
      <c r="O92" s="5"/>
    </row>
    <row r="93" spans="1:18" ht="20" x14ac:dyDescent="0.2">
      <c r="A93" t="s">
        <v>93</v>
      </c>
      <c r="B93">
        <v>238.02889999999999</v>
      </c>
      <c r="I93" s="4"/>
      <c r="J93" s="6"/>
      <c r="K93" s="5"/>
      <c r="L93" s="4"/>
      <c r="M93" s="4"/>
      <c r="N93" s="4"/>
      <c r="O93" s="4"/>
      <c r="P93" s="5"/>
      <c r="Q93" s="5"/>
      <c r="R93" s="4"/>
    </row>
    <row r="94" spans="1:18" ht="20" x14ac:dyDescent="0.2">
      <c r="A94" t="s">
        <v>94</v>
      </c>
      <c r="B94">
        <v>237.04817199999999</v>
      </c>
      <c r="I94" s="4"/>
      <c r="J94" s="4"/>
      <c r="K94" s="5"/>
      <c r="L94" s="4"/>
      <c r="M94" s="4"/>
      <c r="N94" s="4"/>
      <c r="O94" s="4"/>
      <c r="P94" s="4"/>
      <c r="Q94" s="5"/>
      <c r="R94" s="5"/>
    </row>
    <row r="95" spans="1:18" ht="20" x14ac:dyDescent="0.2">
      <c r="A95" t="s">
        <v>95</v>
      </c>
      <c r="B95">
        <v>244.0642</v>
      </c>
      <c r="I95" s="4"/>
      <c r="J95" s="4"/>
      <c r="K95" s="5"/>
      <c r="L95" s="4"/>
      <c r="M95" s="5"/>
      <c r="N95" s="4"/>
      <c r="O95" s="5"/>
    </row>
    <row r="96" spans="1:18" ht="20" x14ac:dyDescent="0.2">
      <c r="A96" t="s">
        <v>96</v>
      </c>
      <c r="B96">
        <v>243.06138000000001</v>
      </c>
      <c r="I96" s="4"/>
      <c r="J96" s="4"/>
      <c r="K96" s="5"/>
      <c r="L96" s="4"/>
      <c r="M96" s="4"/>
      <c r="N96" s="4"/>
      <c r="O96" s="4"/>
      <c r="P96" s="4"/>
      <c r="Q96" s="5"/>
      <c r="R96" s="5"/>
    </row>
    <row r="97" spans="1:18" ht="20" x14ac:dyDescent="0.2">
      <c r="A97" t="s">
        <v>97</v>
      </c>
      <c r="B97">
        <v>247.07034999999999</v>
      </c>
      <c r="I97" s="4"/>
      <c r="J97" s="4"/>
      <c r="K97" s="5"/>
      <c r="L97" s="4"/>
      <c r="M97" s="5"/>
      <c r="N97" s="4"/>
      <c r="O97" s="4"/>
      <c r="P97" s="5"/>
      <c r="Q97" s="5"/>
      <c r="R97" s="5"/>
    </row>
    <row r="98" spans="1:18" ht="20" x14ac:dyDescent="0.2">
      <c r="A98" t="s">
        <v>98</v>
      </c>
      <c r="B98">
        <v>247.07031000000001</v>
      </c>
      <c r="I98" s="4"/>
      <c r="J98" s="6"/>
      <c r="K98" s="5"/>
      <c r="L98" s="4"/>
      <c r="M98" s="4"/>
      <c r="N98" s="4"/>
      <c r="O98" s="4"/>
      <c r="P98" s="4"/>
      <c r="Q98" s="5"/>
      <c r="R98" s="5"/>
    </row>
    <row r="99" spans="1:18" ht="20" x14ac:dyDescent="0.2">
      <c r="A99" t="s">
        <v>99</v>
      </c>
      <c r="B99">
        <v>251.07959</v>
      </c>
      <c r="I99" s="4"/>
      <c r="J99" s="6"/>
      <c r="K99" s="5"/>
      <c r="L99" s="4"/>
      <c r="M99" s="4"/>
      <c r="N99" s="4"/>
      <c r="O99" s="4"/>
      <c r="P99" s="4"/>
      <c r="Q99" s="4"/>
      <c r="R99" s="5"/>
    </row>
    <row r="100" spans="1:18" ht="20" x14ac:dyDescent="0.2">
      <c r="A100" t="s">
        <v>100</v>
      </c>
      <c r="B100">
        <v>252.083</v>
      </c>
      <c r="I100" s="4"/>
      <c r="J100" s="6"/>
      <c r="K100" s="5"/>
      <c r="L100" s="4"/>
      <c r="M100" s="4"/>
      <c r="N100" s="4"/>
      <c r="O100" s="4"/>
      <c r="P100" s="5"/>
      <c r="Q100" s="5"/>
      <c r="R100" s="4"/>
    </row>
    <row r="101" spans="1:18" ht="20" x14ac:dyDescent="0.2">
      <c r="A101" t="s">
        <v>101</v>
      </c>
      <c r="B101">
        <v>257.09510999999998</v>
      </c>
      <c r="I101" s="4"/>
      <c r="J101" s="6"/>
      <c r="K101" s="5"/>
      <c r="L101" s="4"/>
      <c r="M101" s="4"/>
      <c r="N101" s="4"/>
      <c r="O101" s="4"/>
      <c r="P101" s="5"/>
      <c r="Q101" s="5"/>
      <c r="R101" s="4"/>
    </row>
    <row r="102" spans="1:18" ht="20" x14ac:dyDescent="0.2">
      <c r="A102" t="s">
        <v>102</v>
      </c>
      <c r="B102">
        <v>258.09843000000001</v>
      </c>
      <c r="I102" s="4"/>
      <c r="J102" s="6"/>
      <c r="K102" s="5"/>
      <c r="L102" s="4"/>
      <c r="M102" s="4"/>
      <c r="N102" s="4"/>
      <c r="O102" s="4"/>
      <c r="P102" s="5"/>
      <c r="Q102" s="5"/>
      <c r="R102" s="4"/>
    </row>
    <row r="103" spans="1:18" ht="20" x14ac:dyDescent="0.2">
      <c r="A103" t="s">
        <v>103</v>
      </c>
      <c r="B103">
        <v>259.101</v>
      </c>
      <c r="I103" s="4"/>
      <c r="J103" s="6"/>
      <c r="K103" s="5"/>
      <c r="L103" s="4"/>
      <c r="M103" s="4"/>
      <c r="N103" s="4"/>
      <c r="O103" s="4"/>
      <c r="P103" s="5"/>
      <c r="Q103" s="5"/>
      <c r="R103" s="4"/>
    </row>
    <row r="104" spans="1:18" ht="20" x14ac:dyDescent="0.2">
      <c r="A104" t="s">
        <v>104</v>
      </c>
      <c r="B104">
        <v>266.12</v>
      </c>
      <c r="I104" s="4"/>
      <c r="J104" s="6"/>
      <c r="K104" s="5"/>
      <c r="L104" s="4"/>
      <c r="M104" s="4"/>
      <c r="N104" s="4"/>
      <c r="O104" s="4"/>
      <c r="P104" s="5"/>
      <c r="Q104" s="5"/>
      <c r="R104" s="4"/>
    </row>
    <row r="105" spans="1:18" ht="20" x14ac:dyDescent="0.2">
      <c r="A105" t="s">
        <v>105</v>
      </c>
      <c r="B105">
        <v>267.12200000000001</v>
      </c>
      <c r="I105" s="4"/>
      <c r="J105" s="6"/>
      <c r="K105" s="5"/>
      <c r="L105" s="4"/>
      <c r="M105" s="4"/>
      <c r="N105" s="4"/>
    </row>
    <row r="106" spans="1:18" x14ac:dyDescent="0.2">
      <c r="A106" t="s">
        <v>106</v>
      </c>
      <c r="B106">
        <v>268.12599999999998</v>
      </c>
    </row>
    <row r="107" spans="1:18" x14ac:dyDescent="0.2">
      <c r="A107" t="s">
        <v>107</v>
      </c>
      <c r="B107">
        <v>269.12799999999999</v>
      </c>
    </row>
    <row r="108" spans="1:18" x14ac:dyDescent="0.2">
      <c r="A108" t="s">
        <v>108</v>
      </c>
      <c r="B108">
        <v>270.13299999999998</v>
      </c>
    </row>
    <row r="109" spans="1:18" x14ac:dyDescent="0.2">
      <c r="A109" t="s">
        <v>109</v>
      </c>
      <c r="B109">
        <v>269.1336</v>
      </c>
    </row>
    <row r="110" spans="1:18" x14ac:dyDescent="0.2">
      <c r="A110" t="s">
        <v>110</v>
      </c>
      <c r="B110">
        <v>277.154</v>
      </c>
    </row>
    <row r="111" spans="1:18" x14ac:dyDescent="0.2">
      <c r="A111" t="s">
        <v>111</v>
      </c>
      <c r="B111">
        <v>282.166</v>
      </c>
    </row>
    <row r="112" spans="1:18" x14ac:dyDescent="0.2">
      <c r="A112" t="s">
        <v>112</v>
      </c>
      <c r="B112">
        <v>282.16899999999998</v>
      </c>
    </row>
    <row r="113" spans="1:2" x14ac:dyDescent="0.2">
      <c r="A113" t="s">
        <v>113</v>
      </c>
      <c r="B113">
        <v>286.17899999999997</v>
      </c>
    </row>
    <row r="114" spans="1:2" x14ac:dyDescent="0.2">
      <c r="A114" t="s">
        <v>114</v>
      </c>
      <c r="B114">
        <v>286.18200000000002</v>
      </c>
    </row>
    <row r="115" spans="1:2" x14ac:dyDescent="0.2">
      <c r="A115" t="s">
        <v>115</v>
      </c>
      <c r="B115">
        <v>290.19200000000001</v>
      </c>
    </row>
    <row r="116" spans="1:2" x14ac:dyDescent="0.2">
      <c r="A116" t="s">
        <v>116</v>
      </c>
      <c r="B116">
        <v>290.19600000000003</v>
      </c>
    </row>
    <row r="117" spans="1:2" x14ac:dyDescent="0.2">
      <c r="A117" t="s">
        <v>117</v>
      </c>
      <c r="B117">
        <v>293.20499999999998</v>
      </c>
    </row>
    <row r="118" spans="1:2" x14ac:dyDescent="0.2">
      <c r="A118" t="s">
        <v>118</v>
      </c>
      <c r="B118">
        <v>294.21100000000001</v>
      </c>
    </row>
    <row r="119" spans="1:2" x14ac:dyDescent="0.2">
      <c r="A119" t="s">
        <v>119</v>
      </c>
      <c r="B119">
        <v>295.21600000000001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Katz, Chase R</dc:creator>
  <cp:lastModifiedBy>Katz, Chase R</cp:lastModifiedBy>
  <dcterms:created xsi:type="dcterms:W3CDTF">2025-02-06T00:31:56Z</dcterms:created>
  <dcterms:modified xsi:type="dcterms:W3CDTF">2025-05-05T07:28:03Z</dcterms:modified>
</cp:coreProperties>
</file>