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hidePivotFieldList="1" defaultThemeVersion="124226"/>
  <xr:revisionPtr revIDLastSave="0" documentId="13_ncr:1_{93AC5C3B-8317-4B7C-B0F0-3BBCEBCD3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hichutongji" sheetId="9" r:id="rId1"/>
    <sheet name="shujitoushibiao" sheetId="8" r:id="rId2"/>
    <sheet name="fenleihuizong" sheetId="7" r:id="rId3"/>
    <sheet name="高级帅选" sheetId="5" r:id="rId4"/>
    <sheet name="筛选" sheetId="4" r:id="rId5"/>
    <sheet name="yuanshishuju" sheetId="2" r:id="rId6"/>
    <sheet name="Sheet2" sheetId="3" r:id="rId7"/>
    <sheet name="职工信息" sheetId="1" r:id="rId8"/>
  </sheets>
  <definedNames>
    <definedName name="_xlnm._FilterDatabase" localSheetId="3" hidden="1">高级帅选!$A$1:$J$12</definedName>
    <definedName name="_xlnm._FilterDatabase" localSheetId="4" hidden="1">筛选!$A$2:$J$12</definedName>
    <definedName name="_xlnm.Criteria" localSheetId="3">高级帅选!$K$5:$L$7</definedName>
  </definedNames>
  <calcPr calcId="191029"/>
  <pivotCaches>
    <pivotCache cacheId="1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8" l="1"/>
  <c r="D11" i="8"/>
  <c r="D10" i="8"/>
  <c r="D9" i="8"/>
  <c r="I7" i="8"/>
  <c r="H7" i="8"/>
  <c r="I6" i="8"/>
  <c r="H6" i="8"/>
  <c r="I5" i="8"/>
  <c r="H5" i="8"/>
  <c r="I4" i="8"/>
  <c r="H4" i="8"/>
  <c r="I3" i="8"/>
  <c r="H3" i="8"/>
  <c r="J22" i="7"/>
  <c r="I22" i="7"/>
  <c r="H22" i="7"/>
  <c r="G22" i="7"/>
  <c r="F22" i="7"/>
  <c r="E22" i="7"/>
  <c r="J20" i="7"/>
  <c r="I20" i="7"/>
  <c r="H20" i="7"/>
  <c r="G20" i="7"/>
  <c r="F20" i="7"/>
  <c r="E20" i="7"/>
  <c r="J18" i="7"/>
  <c r="I18" i="7"/>
  <c r="H18" i="7"/>
  <c r="G18" i="7"/>
  <c r="F18" i="7"/>
  <c r="E18" i="7"/>
  <c r="J16" i="7"/>
  <c r="I16" i="7"/>
  <c r="H16" i="7"/>
  <c r="G16" i="7"/>
  <c r="F16" i="7"/>
  <c r="E16" i="7"/>
  <c r="J13" i="7"/>
  <c r="G13" i="7"/>
  <c r="F13" i="7"/>
  <c r="E13" i="7"/>
  <c r="J11" i="7"/>
  <c r="H11" i="7"/>
  <c r="G11" i="7"/>
  <c r="F11" i="7"/>
  <c r="E11" i="7"/>
  <c r="J9" i="7"/>
  <c r="I9" i="7"/>
  <c r="H9" i="7"/>
  <c r="G9" i="7"/>
  <c r="F9" i="7"/>
  <c r="F23" i="7" s="1"/>
  <c r="E9" i="7"/>
  <c r="J7" i="7"/>
  <c r="I7" i="7"/>
  <c r="H7" i="7"/>
  <c r="G7" i="7"/>
  <c r="F7" i="7"/>
  <c r="E7" i="7"/>
  <c r="J5" i="7"/>
  <c r="G5" i="7"/>
  <c r="F5" i="7"/>
  <c r="E5" i="7"/>
  <c r="J3" i="7"/>
  <c r="J23" i="7" s="1"/>
  <c r="I3" i="7"/>
  <c r="H3" i="7"/>
  <c r="G3" i="7"/>
  <c r="G23" i="7" s="1"/>
  <c r="F3" i="7"/>
  <c r="E3" i="7"/>
  <c r="E23" i="7" s="1"/>
  <c r="D21" i="7"/>
  <c r="D19" i="7"/>
  <c r="D17" i="7"/>
  <c r="D15" i="7"/>
  <c r="I12" i="7"/>
  <c r="I13" i="7" s="1"/>
  <c r="H12" i="7"/>
  <c r="H13" i="7" s="1"/>
  <c r="I10" i="7"/>
  <c r="I11" i="7" s="1"/>
  <c r="H10" i="7"/>
  <c r="I8" i="7"/>
  <c r="H8" i="7"/>
  <c r="I6" i="7"/>
  <c r="H6" i="7"/>
  <c r="I4" i="7"/>
  <c r="I5" i="7" s="1"/>
  <c r="H4" i="7"/>
  <c r="H5" i="7" s="1"/>
  <c r="D12" i="5"/>
  <c r="D11" i="5"/>
  <c r="D10" i="5"/>
  <c r="D9" i="5"/>
  <c r="I7" i="5"/>
  <c r="H7" i="5"/>
  <c r="I6" i="5"/>
  <c r="H6" i="5"/>
  <c r="I5" i="5"/>
  <c r="H5" i="5"/>
  <c r="I4" i="5"/>
  <c r="H4" i="5"/>
  <c r="I3" i="5"/>
  <c r="H3" i="5"/>
  <c r="D12" i="4"/>
  <c r="D11" i="4"/>
  <c r="D10" i="4"/>
  <c r="D9" i="4"/>
  <c r="I7" i="4"/>
  <c r="H7" i="4"/>
  <c r="I6" i="4"/>
  <c r="H6" i="4"/>
  <c r="I5" i="4"/>
  <c r="H5" i="4"/>
  <c r="I4" i="4"/>
  <c r="H4" i="4"/>
  <c r="I3" i="4"/>
  <c r="H3" i="4"/>
  <c r="D12" i="3"/>
  <c r="D11" i="3"/>
  <c r="D10" i="3"/>
  <c r="D9" i="3"/>
  <c r="I5" i="3"/>
  <c r="H5" i="3"/>
  <c r="I6" i="3"/>
  <c r="H6" i="3"/>
  <c r="I2" i="3"/>
  <c r="H2" i="3"/>
  <c r="I3" i="3"/>
  <c r="H3" i="3"/>
  <c r="I4" i="3"/>
  <c r="H4" i="3"/>
  <c r="H3" i="2"/>
  <c r="I3" i="2"/>
  <c r="H4" i="2"/>
  <c r="I4" i="2"/>
  <c r="H5" i="2"/>
  <c r="I5" i="2"/>
  <c r="H6" i="2"/>
  <c r="I6" i="2"/>
  <c r="H7" i="2"/>
  <c r="I7" i="2"/>
  <c r="D9" i="2"/>
  <c r="D10" i="2"/>
  <c r="D11" i="2"/>
  <c r="D12" i="2"/>
  <c r="D12" i="1"/>
  <c r="D11" i="1"/>
  <c r="D10" i="1"/>
  <c r="D9" i="1"/>
  <c r="I4" i="1"/>
  <c r="I5" i="1"/>
  <c r="I6" i="1"/>
  <c r="I7" i="1"/>
  <c r="I3" i="1"/>
  <c r="H6" i="1"/>
  <c r="H3" i="1"/>
  <c r="H5" i="1"/>
  <c r="H7" i="1"/>
  <c r="H4" i="1"/>
  <c r="H23" i="7" l="1"/>
  <c r="I23" i="7"/>
</calcChain>
</file>

<file path=xl/sharedStrings.xml><?xml version="1.0" encoding="utf-8"?>
<sst xmlns="http://schemas.openxmlformats.org/spreadsheetml/2006/main" count="192" uniqueCount="43">
  <si>
    <t>姓名</t>
    <phoneticPr fontId="1" type="noConversion"/>
  </si>
  <si>
    <t>性别</t>
    <phoneticPr fontId="1" type="noConversion"/>
  </si>
  <si>
    <t>出生年月</t>
    <phoneticPr fontId="1" type="noConversion"/>
  </si>
  <si>
    <t>收入</t>
    <phoneticPr fontId="1" type="noConversion"/>
  </si>
  <si>
    <t>伙食费</t>
    <phoneticPr fontId="1" type="noConversion"/>
  </si>
  <si>
    <t>水电费</t>
    <phoneticPr fontId="1" type="noConversion"/>
  </si>
  <si>
    <t>其他</t>
    <phoneticPr fontId="1" type="noConversion"/>
  </si>
  <si>
    <t>收入排名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</si>
  <si>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</si>
  <si>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</si>
  <si>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</si>
  <si>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</si>
  <si>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</si>
  <si>
    <t>男</t>
    <phoneticPr fontId="1" type="noConversion"/>
  </si>
  <si>
    <t>赵六</t>
    <phoneticPr fontId="1" type="noConversion"/>
  </si>
  <si>
    <t>陈七</t>
    <phoneticPr fontId="1" type="noConversion"/>
  </si>
  <si>
    <t>平均收入</t>
    <phoneticPr fontId="1" type="noConversion"/>
  </si>
  <si>
    <t>最高收入</t>
    <phoneticPr fontId="1" type="noConversion"/>
  </si>
  <si>
    <t>男职工的收入总计</t>
    <phoneticPr fontId="1" type="noConversion"/>
  </si>
  <si>
    <t>职工收入和支出统计</t>
    <phoneticPr fontId="1" type="noConversion"/>
  </si>
  <si>
    <t>净结余</t>
  </si>
  <si>
    <t>收入大于8000元的人数</t>
    <phoneticPr fontId="1" type="noConversion"/>
  </si>
  <si>
    <t>男</t>
  </si>
  <si>
    <t>女</t>
  </si>
  <si>
    <t>总计</t>
  </si>
  <si>
    <t>净结余</t>
    <phoneticPr fontId="1" type="noConversion"/>
  </si>
  <si>
    <t>&gt;7000</t>
    <phoneticPr fontId="1" type="noConversion"/>
  </si>
  <si>
    <t>姓名 汇总</t>
  </si>
  <si>
    <t>王五 汇总</t>
  </si>
  <si>
    <t>张三 汇总</t>
  </si>
  <si>
    <t>赵六 汇总</t>
  </si>
  <si>
    <t>李四 汇总</t>
  </si>
  <si>
    <t>陈七 汇总</t>
  </si>
  <si>
    <t>平均收入 汇总</t>
  </si>
  <si>
    <t>最高收入 汇总</t>
  </si>
  <si>
    <t>男职工的收入总计 汇总</t>
  </si>
  <si>
    <t>收入大于8000元的人数 汇总</t>
  </si>
  <si>
    <t>(空白)</t>
  </si>
  <si>
    <t>最大值项:伙食费</t>
  </si>
  <si>
    <t>最小值项:水电费</t>
  </si>
  <si>
    <t>平均值项:其他</t>
  </si>
  <si>
    <t>列标签</t>
  </si>
  <si>
    <t>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</si>
</sst>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¥&quot;* #,##0.00_ ;_ &quot;¥&quot;* \-#,##0.00_ ;_ &quot;¥&quot;* &quot;-&quot;??_ ;_ @_ "/>
    <numFmt numFmtId="177" formatCode="yyyy\-mm\-dd;@"/>
    <numFmt numFmtId="178" formatCode="&quot;¥&quot;#,##0.00_);[Red]\(&quot;¥&quot;#,##0.00\)"/>
    <numFmt numFmtId="180" formatCode="&quot;¥&quot;#,##0.00_);\(&quot;¥&quot;#,##0.00\)"/>
    <numFmt numFmtId="181" formatCode="0.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1"/>
      <color theme="1"/>
      <name val="宋体"/>
      <family val="2"/>
      <scheme val="minor"/>
    </font>
    <font>
      <u/>
      <sz val="16"/>
      <color rgb="FFC00000"/>
      <name val="隶书"/>
      <family val="3"/>
      <charset val="134"/>
    </font>
    <font>
      <b/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Border="1"/>
    <xf numFmtId="14" fontId="0" fillId="0" borderId="0" xfId="0" applyNumberFormat="1"/>
    <xf numFmtId="20" fontId="0" fillId="0" borderId="0" xfId="0" applyNumberFormat="1"/>
    <xf numFmtId="0" fontId="0" fillId="0" borderId="0" xfId="0"/>
    <xf numFmtId="0" fontId="4" fillId="2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2" fillId="0" borderId="5" xfId="0" applyFont="1" applyBorder="1" applyAlignment="1">
      <alignment horizontal="distributed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/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180" fontId="0" fillId="0" borderId="0" xfId="1" applyNumberFormat="1" applyFont="1" applyAlignment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distributed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/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81" fontId="0" fillId="0" borderId="0" xfId="0" applyNumberFormat="1"/>
  </cellXfs>
  <cellStyles count="2">
    <cellStyle name="常规" xfId="0" builtinId="0"/>
    <cellStyle name="货币" xfId="1" builtinId="4"/>
  </cellStyles>
  <dxfs count="15">
    <dxf>
      <numFmt numFmtId="181" formatCode="0.0"/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 b="1">
                <a:solidFill>
                  <a:srgbClr val="0070C0"/>
                </a:solidFill>
                <a:latin typeface="华文楷体" panose="02010600040101010101" pitchFamily="2" charset="-122"/>
                <a:ea typeface="华文楷体" panose="02010600040101010101" pitchFamily="2" charset="-122"/>
              </a:rPr>
              <a:t>图表收入和净结余</a:t>
            </a:r>
          </a:p>
        </c:rich>
      </c:tx>
      <c:layout>
        <c:manualLayout>
          <c:xMode val="edge"/>
          <c:yMode val="edge"/>
          <c:x val="0.2581111111111111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shouru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(职工信息!$A$3,职工信息!$A$4,职工信息!$A$6)</c:f>
              <c:strCache>
                <c:ptCount val="3"/>
                <c:pt idx="0">
                  <c:v>王五</c:v>
                </c:pt>
                <c:pt idx="1">
                  <c:v>张三</c:v>
                </c:pt>
                <c:pt idx="2">
                  <c:v>李四</c:v>
                </c:pt>
              </c:strCache>
            </c:strRef>
          </c:cat>
          <c:val>
            <c:numRef>
              <c:f>(职工信息!$D$3,职工信息!$D$4,职工信息!$D$6)</c:f>
              <c:numCache>
                <c:formatCode>"¥"#,##0.00_);[Red]\("¥"#,##0.00\)</c:formatCode>
                <c:ptCount val="3"/>
                <c:pt idx="0">
                  <c:v>9500</c:v>
                </c:pt>
                <c:pt idx="1">
                  <c:v>8800</c:v>
                </c:pt>
                <c:pt idx="2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8-4533-B325-A3DCCA060962}"/>
            </c:ext>
          </c:extLst>
        </c:ser>
        <c:ser>
          <c:idx val="1"/>
          <c:order val="1"/>
          <c:tx>
            <c:v>jingjieyu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5000000000000001E-2"/>
                  <c:y val="4.629629629629671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F8-4533-B325-A3DCCA060962}"/>
                </c:ext>
              </c:extLst>
            </c:dLbl>
            <c:numFmt formatCode="&quot;¥&quot;#,##0.00_);[Red]\(&quot;¥&quot;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(职工信息!$A$3,职工信息!$A$4,职工信息!$A$6)</c:f>
              <c:strCache>
                <c:ptCount val="3"/>
                <c:pt idx="0">
                  <c:v>王五</c:v>
                </c:pt>
                <c:pt idx="1">
                  <c:v>张三</c:v>
                </c:pt>
                <c:pt idx="2">
                  <c:v>李四</c:v>
                </c:pt>
              </c:strCache>
            </c:strRef>
          </c:cat>
          <c:val>
            <c:numRef>
              <c:f>(职工信息!$H$3,职工信息!$H$4,职工信息!$H$6)</c:f>
              <c:numCache>
                <c:formatCode>"¥"#,##0.00_);[Red]\("¥"#,##0.00\)</c:formatCode>
                <c:ptCount val="3"/>
                <c:pt idx="0">
                  <c:v>7370</c:v>
                </c:pt>
                <c:pt idx="1">
                  <c:v>6700</c:v>
                </c:pt>
                <c:pt idx="2">
                  <c:v>5650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F8-4533-B325-A3DCCA060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6400048"/>
        <c:axId val="406398800"/>
        <c:axId val="0"/>
      </c:bar3DChart>
      <c:catAx>
        <c:axId val="40640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6398800"/>
        <c:crosses val="autoZero"/>
        <c:auto val="1"/>
        <c:lblAlgn val="ctr"/>
        <c:lblOffset val="100"/>
        <c:noMultiLvlLbl val="0"/>
      </c:catAx>
      <c:valAx>
        <c:axId val="4063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.00_);[Red]\(&quot;¥&quot;#,##0.00\)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6400048"/>
        <c:crosses val="autoZero"/>
        <c:crossBetween val="between"/>
        <c:majorUnit val="2000"/>
      </c:valAx>
      <c:spPr>
        <a:gradFill rotWithShape="1">
          <a:gsLst>
            <a:gs pos="0">
              <a:schemeClr val="accent6">
                <a:tint val="50000"/>
                <a:satMod val="300000"/>
              </a:schemeClr>
            </a:gs>
            <a:gs pos="3500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6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legend>
      <c:legendPos val="b"/>
      <c:overlay val="0"/>
      <c:spPr>
        <a:solidFill>
          <a:schemeClr val="lt1"/>
        </a:solidFill>
        <a:ln w="25400" cap="flat" cmpd="sng" algn="ctr">
          <a:solidFill>
            <a:schemeClr val="accent6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职工信息!$A$3</c:f>
              <c:strCache>
                <c:ptCount val="1"/>
                <c:pt idx="0">
                  <c:v>王五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(职工信息!$E$3,职工信息!$F$3,职工信息!$G$3)</c:f>
              <c:numCache>
                <c:formatCode>"¥"#,##0.00_);[Red]\("¥"#,##0.00\)</c:formatCode>
                <c:ptCount val="3"/>
                <c:pt idx="0">
                  <c:v>1150</c:v>
                </c:pt>
                <c:pt idx="1">
                  <c:v>280</c:v>
                </c:pt>
                <c:pt idx="2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4-4916-BFA1-86ECD0BBF555}"/>
            </c:ext>
          </c:extLst>
        </c:ser>
        <c:ser>
          <c:idx val="1"/>
          <c:order val="1"/>
          <c:tx>
            <c:strRef>
              <c:f>职工信息!$A$4</c:f>
              <c:strCache>
                <c:ptCount val="1"/>
                <c:pt idx="0">
                  <c:v>张三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(职工信息!$E$4,职工信息!$F$4,职工信息!$G$4)</c:f>
              <c:numCache>
                <c:formatCode>"¥"#,##0.00_);[Red]\("¥"#,##0.00\)</c:formatCode>
                <c:ptCount val="3"/>
                <c:pt idx="0">
                  <c:v>1200</c:v>
                </c:pt>
                <c:pt idx="1">
                  <c:v>300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4-4916-BFA1-86ECD0BBF555}"/>
            </c:ext>
          </c:extLst>
        </c:ser>
        <c:ser>
          <c:idx val="2"/>
          <c:order val="2"/>
          <c:tx>
            <c:strRef>
              <c:f>职工信息!$A$7</c:f>
              <c:strCache>
                <c:ptCount val="1"/>
                <c:pt idx="0">
                  <c:v>陈七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(职工信息!$E$7,职工信息!$F$7,职工信息!$G$7)</c:f>
              <c:numCache>
                <c:formatCode>"¥"#,##0.00_);[Red]\("¥"#,##0.00\)</c:formatCode>
                <c:ptCount val="3"/>
                <c:pt idx="0">
                  <c:v>1050</c:v>
                </c:pt>
                <c:pt idx="1">
                  <c:v>250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84-4916-BFA1-86ECD0BBF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260400"/>
        <c:axId val="404262896"/>
      </c:areaChart>
      <c:catAx>
        <c:axId val="40426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4262896"/>
        <c:crosses val="autoZero"/>
        <c:auto val="1"/>
        <c:lblAlgn val="ctr"/>
        <c:lblOffset val="100"/>
        <c:noMultiLvlLbl val="0"/>
      </c:catAx>
      <c:valAx>
        <c:axId val="404262896"/>
        <c:scaling>
          <c:orientation val="minMax"/>
          <c:max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.00_);[Red]\(&quot;¥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4260400"/>
        <c:crosses val="autoZero"/>
        <c:crossBetween val="midCat"/>
        <c:majorUnit val="700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overlay val="0"/>
      <c:spPr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3">
            <a:tint val="50000"/>
            <a:satMod val="300000"/>
          </a:schemeClr>
        </a:gs>
        <a:gs pos="35000">
          <a:schemeClr val="accent3">
            <a:tint val="37000"/>
            <a:satMod val="300000"/>
          </a:schemeClr>
        </a:gs>
        <a:gs pos="100000">
          <a:schemeClr val="accent3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3">
          <a:shade val="95000"/>
          <a:satMod val="105000"/>
        </a:schemeClr>
      </a:solidFill>
      <a:prstDash val="solid"/>
      <a:round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0</xdr:row>
      <xdr:rowOff>95250</xdr:rowOff>
    </xdr:from>
    <xdr:to>
      <xdr:col>15</xdr:col>
      <xdr:colOff>106680</xdr:colOff>
      <xdr:row>13</xdr:row>
      <xdr:rowOff>110490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EE19077-64C7-0157-812E-813286EA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350520</xdr:colOff>
      <xdr:row>2</xdr:row>
      <xdr:rowOff>110490</xdr:rowOff>
    </xdr:from>
    <xdr:to>
      <xdr:col>9</xdr:col>
      <xdr:colOff>350520</xdr:colOff>
      <xdr:row>16</xdr:row>
      <xdr:rowOff>57150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9B45261-B6CB-4524-9F8C-1FD2AC5C5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894.688133449075" createdVersion="8" refreshedVersion="8" minRefreshableVersion="3" recordCount="10" xr:uid="{91B348FB-3C7D-45C9-AC08-D53019DCA5E9}">
  <cacheSource type="worksheet">
    <worksheetSource ref="A2:I12" sheet="shujitoushibiao"/>
  </cacheSource>
  <cacheFields count="9">
    <cacheField name="姓名" numFmtId="0">
      <sharedItems containsBlank="1" count="10">
        <s v="王五"/>
        <s v="张三"/>
        <s v="赵六"/>
        <s v="李四"/>
        <s v="陈七"/>
        <m/>
        <s v="平均收入"/>
        <s v="最高收入"/>
        <s v="男职工的收入总计"/>
        <s v="收入大于8000元的人数"/>
      </sharedItems>
    </cacheField>
    <cacheField name="性别" numFmtId="0">
      <sharedItems containsBlank="1" count="3">
        <s v="男"/>
        <s v="女"/>
        <m/>
      </sharedItems>
    </cacheField>
    <cacheField name="出生年月" numFmtId="0">
      <sharedItems containsNonDate="0" containsDate="1" containsString="0" containsBlank="1" minDate="1976-08-23T00:00:00" maxDate="1988-10-11T00:00:00"/>
    </cacheField>
    <cacheField name="收入" numFmtId="0">
      <sharedItems containsString="0" containsBlank="1" containsNumber="1" containsInteger="1" minValue="3" maxValue="41400"/>
    </cacheField>
    <cacheField name="伙食费" numFmtId="0">
      <sharedItems containsString="0" containsBlank="1" containsNumber="1" containsInteger="1" minValue="1000" maxValue="1300" count="6">
        <n v="1150"/>
        <n v="1200"/>
        <n v="1300"/>
        <n v="1000"/>
        <n v="1050"/>
        <m/>
      </sharedItems>
    </cacheField>
    <cacheField name="水电费" numFmtId="0">
      <sharedItems containsString="0" containsBlank="1" containsNumber="1" containsInteger="1" minValue="250" maxValue="450" count="6">
        <n v="280"/>
        <n v="300"/>
        <n v="320"/>
        <n v="450"/>
        <n v="250"/>
        <m/>
      </sharedItems>
    </cacheField>
    <cacheField name="其他" numFmtId="0">
      <sharedItems containsString="0" containsBlank="1" containsNumber="1" containsInteger="1" minValue="500" maxValue="700" count="4">
        <n v="700"/>
        <n v="600"/>
        <n v="500"/>
        <m/>
      </sharedItems>
    </cacheField>
    <cacheField name="净结余" numFmtId="0">
      <sharedItems containsString="0" containsBlank="1" containsNumber="1" containsInteger="1" minValue="5400" maxValue="7370"/>
    </cacheField>
    <cacheField name="收入排名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d v="1985-01-03T00:00:00"/>
    <n v="9500"/>
    <x v="0"/>
    <x v="0"/>
    <x v="0"/>
    <n v="7370"/>
    <n v="1"/>
  </r>
  <r>
    <x v="1"/>
    <x v="0"/>
    <d v="1982-04-15T00:00:00"/>
    <n v="8800"/>
    <x v="1"/>
    <x v="1"/>
    <x v="1"/>
    <n v="6700"/>
    <n v="2"/>
  </r>
  <r>
    <x v="2"/>
    <x v="0"/>
    <d v="1976-08-23T00:00:00"/>
    <n v="8200"/>
    <x v="2"/>
    <x v="2"/>
    <x v="2"/>
    <n v="6080"/>
    <n v="3"/>
  </r>
  <r>
    <x v="3"/>
    <x v="1"/>
    <d v="1979-06-25T00:00:00"/>
    <n v="7600"/>
    <x v="3"/>
    <x v="3"/>
    <x v="2"/>
    <n v="5650"/>
    <n v="4"/>
  </r>
  <r>
    <x v="4"/>
    <x v="1"/>
    <d v="1988-10-10T00:00:00"/>
    <n v="7300"/>
    <x v="4"/>
    <x v="4"/>
    <x v="1"/>
    <n v="5400"/>
    <n v="5"/>
  </r>
  <r>
    <x v="5"/>
    <x v="2"/>
    <m/>
    <m/>
    <x v="5"/>
    <x v="5"/>
    <x v="3"/>
    <m/>
    <m/>
  </r>
  <r>
    <x v="6"/>
    <x v="2"/>
    <m/>
    <n v="8280"/>
    <x v="5"/>
    <x v="5"/>
    <x v="3"/>
    <m/>
    <m/>
  </r>
  <r>
    <x v="7"/>
    <x v="2"/>
    <m/>
    <n v="9500"/>
    <x v="5"/>
    <x v="5"/>
    <x v="3"/>
    <m/>
    <m/>
  </r>
  <r>
    <x v="8"/>
    <x v="2"/>
    <m/>
    <n v="41400"/>
    <x v="5"/>
    <x v="5"/>
    <x v="3"/>
    <m/>
    <m/>
  </r>
  <r>
    <x v="9"/>
    <x v="2"/>
    <m/>
    <n v="3"/>
    <x v="5"/>
    <x v="5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A1A83-AB82-4282-8F0F-FDFC90F3A948}" name="数据透视表3" cacheId="10" dataOnRows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E7" firstHeaderRow="1" firstDataRow="2" firstDataCol="1"/>
  <pivotFields count="9">
    <pivotField showAll="0">
      <items count="11">
        <item x="4"/>
        <item x="3"/>
        <item x="8"/>
        <item x="6"/>
        <item x="9"/>
        <item x="0"/>
        <item x="1"/>
        <item x="2"/>
        <item x="7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7">
        <item x="3"/>
        <item x="4"/>
        <item x="0"/>
        <item x="1"/>
        <item x="2"/>
        <item x="5"/>
        <item t="default"/>
      </items>
    </pivotField>
    <pivotField dataField="1" showAll="0">
      <items count="7">
        <item x="4"/>
        <item x="0"/>
        <item x="1"/>
        <item x="2"/>
        <item x="3"/>
        <item x="5"/>
        <item t="default"/>
      </items>
    </pivotField>
    <pivotField dataField="1" showAll="0">
      <items count="5">
        <item x="2"/>
        <item x="1"/>
        <item x="0"/>
        <item x="3"/>
        <item t="default"/>
      </items>
    </pivotField>
    <pivotField showAll="0"/>
    <pivotField showAll="0"/>
  </pivotFields>
  <rowFields count="1">
    <field x="-2"/>
  </rowFields>
  <rowItems count="3">
    <i>
      <x/>
    </i>
    <i i="1">
      <x v="1"/>
    </i>
    <i i="2">
      <x v="2"/>
    </i>
  </rowItems>
  <colFields count="1">
    <field x="1"/>
  </colFields>
  <colItems count="4">
    <i>
      <x/>
    </i>
    <i>
      <x v="1"/>
    </i>
    <i>
      <x v="2"/>
    </i>
    <i t="grand">
      <x/>
    </i>
  </colItems>
  <dataFields count="3">
    <dataField name="最大值项:伙食费" fld="4" subtotal="max" baseField="1" baseItem="0"/>
    <dataField name="最小值项:水电费" fld="5" subtotal="min" baseField="1" baseItem="0"/>
    <dataField name="平均值项:其他" fld="6" subtotal="average" baseField="1" baseItem="0"/>
  </dataFields>
  <formats count="1">
    <format dxfId="0">
      <pivotArea outline="0" collapsedLevelsAreSubtotals="1" fieldPosition="0"/>
    </format>
  </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4397-CF0F-4DA1-96D8-F95A09025295}">
  <dimension ref="A3:E7"/>
  <sheetViews>
    <sheetView tabSelected="1" workbookViewId="0">
      <selection activeCell="F15" sqref="F15"/>
    </sheetView>
  </sheetViews>
  <sheetFormatPr defaultRowHeight="14.4" x14ac:dyDescent="0.25"/>
  <cols>
    <col min="1" max="1" width="17.21875" bestFit="1" customWidth="1"/>
    <col min="2" max="2" width="10.21875" bestFit="1" customWidth="1"/>
    <col min="3" max="3" width="7.5546875" bestFit="1" customWidth="1"/>
    <col min="4" max="4" width="8" bestFit="1" customWidth="1"/>
    <col min="5" max="5" width="7.5546875" bestFit="1" customWidth="1"/>
    <col min="6" max="6" width="13.5546875" bestFit="1" customWidth="1"/>
    <col min="7" max="7" width="15.88671875" bestFit="1" customWidth="1"/>
    <col min="8" max="8" width="18.109375" bestFit="1" customWidth="1"/>
    <col min="9" max="10" width="20.44140625" bestFit="1" customWidth="1"/>
    <col min="11" max="11" width="18.109375" bestFit="1" customWidth="1"/>
    <col min="12" max="12" width="20.44140625" bestFit="1" customWidth="1"/>
  </cols>
  <sheetData>
    <row r="3" spans="1:5" x14ac:dyDescent="0.25">
      <c r="B3" s="29" t="s">
        <v>41</v>
      </c>
    </row>
    <row r="4" spans="1:5" x14ac:dyDescent="0.25">
      <c r="A4" s="29" t="s">
        <v>42</v>
      </c>
      <c r="B4" s="4" t="s">
        <v>22</v>
      </c>
      <c r="C4" s="4" t="s">
        <v>23</v>
      </c>
      <c r="D4" s="4" t="s">
        <v>37</v>
      </c>
      <c r="E4" s="4" t="s">
        <v>24</v>
      </c>
    </row>
    <row r="5" spans="1:5" x14ac:dyDescent="0.25">
      <c r="A5" s="30" t="s">
        <v>38</v>
      </c>
      <c r="B5" s="31">
        <v>1300</v>
      </c>
      <c r="C5" s="31">
        <v>1050</v>
      </c>
      <c r="D5" s="31"/>
      <c r="E5" s="31">
        <v>1300</v>
      </c>
    </row>
    <row r="6" spans="1:5" x14ac:dyDescent="0.25">
      <c r="A6" s="30" t="s">
        <v>39</v>
      </c>
      <c r="B6" s="31">
        <v>280</v>
      </c>
      <c r="C6" s="31">
        <v>250</v>
      </c>
      <c r="D6" s="31"/>
      <c r="E6" s="31">
        <v>250</v>
      </c>
    </row>
    <row r="7" spans="1:5" x14ac:dyDescent="0.25">
      <c r="A7" s="30" t="s">
        <v>40</v>
      </c>
      <c r="B7" s="31">
        <v>600</v>
      </c>
      <c r="C7" s="31">
        <v>550</v>
      </c>
      <c r="D7" s="31"/>
      <c r="E7" s="31">
        <v>580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3877-DB93-4B8E-93A0-88F933CBF9B0}">
  <dimension ref="A1:M13"/>
  <sheetViews>
    <sheetView workbookViewId="0">
      <selection sqref="A1:J12"/>
    </sheetView>
  </sheetViews>
  <sheetFormatPr defaultColWidth="13.33203125" defaultRowHeight="14.4" x14ac:dyDescent="0.25"/>
  <cols>
    <col min="1" max="16384" width="13.33203125" style="4"/>
  </cols>
  <sheetData>
    <row r="1" spans="1:13" s="5" customFormat="1" ht="21.6" thickTop="1" thickBot="1" x14ac:dyDescent="0.35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1"/>
    </row>
    <row r="2" spans="1:13" ht="16.2" thickBot="1" x14ac:dyDescent="0.3">
      <c r="A2" s="1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20</v>
      </c>
      <c r="I2" s="7" t="s">
        <v>7</v>
      </c>
      <c r="J2" s="12"/>
    </row>
    <row r="3" spans="1:13" ht="16.2" thickBot="1" x14ac:dyDescent="0.3">
      <c r="A3" s="13" t="s">
        <v>12</v>
      </c>
      <c r="B3" s="7" t="s">
        <v>9</v>
      </c>
      <c r="C3" s="17">
        <v>31050</v>
      </c>
      <c r="D3" s="18">
        <v>9500</v>
      </c>
      <c r="E3" s="18">
        <v>1150</v>
      </c>
      <c r="F3" s="18">
        <v>280</v>
      </c>
      <c r="G3" s="18">
        <v>700</v>
      </c>
      <c r="H3" s="18">
        <f>D3-E3-F3-G3</f>
        <v>7370</v>
      </c>
      <c r="I3" s="7">
        <f>RANK(D3,$D$3:$D$7)</f>
        <v>1</v>
      </c>
      <c r="J3" s="12"/>
    </row>
    <row r="4" spans="1:13" ht="16.2" thickBot="1" x14ac:dyDescent="0.3">
      <c r="A4" s="13" t="s">
        <v>8</v>
      </c>
      <c r="B4" s="7" t="s">
        <v>9</v>
      </c>
      <c r="C4" s="17">
        <v>30056</v>
      </c>
      <c r="D4" s="18">
        <v>8800</v>
      </c>
      <c r="E4" s="18">
        <v>1200</v>
      </c>
      <c r="F4" s="18">
        <v>300</v>
      </c>
      <c r="G4" s="18">
        <v>600</v>
      </c>
      <c r="H4" s="18">
        <f>D4-E4-F4-G4</f>
        <v>6700</v>
      </c>
      <c r="I4" s="7">
        <f t="shared" ref="I4:I7" si="0">RANK(D4,$D$3:$D$7)</f>
        <v>2</v>
      </c>
      <c r="J4" s="12"/>
    </row>
    <row r="5" spans="1:13" ht="16.2" thickBot="1" x14ac:dyDescent="0.3">
      <c r="A5" s="13" t="s">
        <v>14</v>
      </c>
      <c r="B5" s="7" t="s">
        <v>9</v>
      </c>
      <c r="C5" s="17">
        <v>27995</v>
      </c>
      <c r="D5" s="18">
        <v>8200</v>
      </c>
      <c r="E5" s="18">
        <v>1300</v>
      </c>
      <c r="F5" s="18">
        <v>320</v>
      </c>
      <c r="G5" s="18">
        <v>500</v>
      </c>
      <c r="H5" s="18">
        <f>D5-E5-F5-G5</f>
        <v>6080</v>
      </c>
      <c r="I5" s="7">
        <f t="shared" si="0"/>
        <v>3</v>
      </c>
      <c r="J5" s="12"/>
    </row>
    <row r="6" spans="1:13" ht="16.2" thickBot="1" x14ac:dyDescent="0.3">
      <c r="A6" s="13" t="s">
        <v>10</v>
      </c>
      <c r="B6" s="7" t="s">
        <v>11</v>
      </c>
      <c r="C6" s="17">
        <v>29031</v>
      </c>
      <c r="D6" s="18">
        <v>7600</v>
      </c>
      <c r="E6" s="18">
        <v>1000</v>
      </c>
      <c r="F6" s="18">
        <v>450</v>
      </c>
      <c r="G6" s="18">
        <v>500</v>
      </c>
      <c r="H6" s="18">
        <f>D6-E6-F6-G6</f>
        <v>5650</v>
      </c>
      <c r="I6" s="7">
        <f t="shared" si="0"/>
        <v>4</v>
      </c>
      <c r="J6" s="12"/>
    </row>
    <row r="7" spans="1:13" ht="16.2" thickBot="1" x14ac:dyDescent="0.3">
      <c r="A7" s="13" t="s">
        <v>15</v>
      </c>
      <c r="B7" s="7" t="s">
        <v>11</v>
      </c>
      <c r="C7" s="17">
        <v>32426</v>
      </c>
      <c r="D7" s="18">
        <v>7300</v>
      </c>
      <c r="E7" s="18">
        <v>1050</v>
      </c>
      <c r="F7" s="18">
        <v>250</v>
      </c>
      <c r="G7" s="18">
        <v>600</v>
      </c>
      <c r="H7" s="18">
        <f>D7-E7-F7-G7</f>
        <v>5400</v>
      </c>
      <c r="I7" s="7">
        <f t="shared" si="0"/>
        <v>5</v>
      </c>
      <c r="J7" s="12"/>
      <c r="K7" s="2"/>
    </row>
    <row r="8" spans="1:13" ht="16.2" thickBot="1" x14ac:dyDescent="0.3">
      <c r="A8" s="11"/>
      <c r="B8" s="7"/>
      <c r="C8" s="7"/>
      <c r="D8" s="7"/>
      <c r="E8" s="7"/>
      <c r="F8" s="7"/>
      <c r="G8" s="7"/>
      <c r="H8" s="7"/>
      <c r="I8" s="7"/>
      <c r="J8" s="12"/>
    </row>
    <row r="9" spans="1:13" ht="16.2" thickBot="1" x14ac:dyDescent="0.3">
      <c r="A9" s="11" t="s">
        <v>16</v>
      </c>
      <c r="B9" s="7"/>
      <c r="C9" s="7"/>
      <c r="D9" s="7">
        <f>AVERAGE(D3:D8)</f>
        <v>8280</v>
      </c>
      <c r="E9" s="7"/>
      <c r="F9" s="7"/>
      <c r="G9" s="7"/>
      <c r="H9" s="7"/>
      <c r="I9" s="7"/>
      <c r="J9" s="12"/>
    </row>
    <row r="10" spans="1:13" ht="16.2" thickBot="1" x14ac:dyDescent="0.3">
      <c r="A10" s="11" t="s">
        <v>17</v>
      </c>
      <c r="B10" s="7"/>
      <c r="C10" s="7"/>
      <c r="D10" s="7">
        <f>MAX(D3:D7)</f>
        <v>9500</v>
      </c>
      <c r="E10" s="7"/>
      <c r="F10" s="7"/>
      <c r="G10" s="7"/>
      <c r="H10" s="7"/>
      <c r="I10" s="7"/>
      <c r="J10" s="12"/>
      <c r="M10" s="3"/>
    </row>
    <row r="11" spans="1:13" ht="16.2" thickBot="1" x14ac:dyDescent="0.3">
      <c r="A11" s="11" t="s">
        <v>18</v>
      </c>
      <c r="B11" s="7"/>
      <c r="C11" s="7"/>
      <c r="D11" s="7">
        <f>SUM(D3:D7)</f>
        <v>41400</v>
      </c>
      <c r="E11" s="7"/>
      <c r="F11" s="7"/>
      <c r="G11" s="7"/>
      <c r="H11" s="7"/>
      <c r="I11" s="7"/>
      <c r="J11" s="12"/>
    </row>
    <row r="12" spans="1:13" ht="16.2" thickBot="1" x14ac:dyDescent="0.3">
      <c r="A12" s="14" t="s">
        <v>21</v>
      </c>
      <c r="B12" s="15"/>
      <c r="C12" s="15"/>
      <c r="D12" s="15">
        <f>COUNTIF(D3:D7,"&gt;8000")</f>
        <v>3</v>
      </c>
      <c r="E12" s="15"/>
      <c r="F12" s="15"/>
      <c r="G12" s="15"/>
      <c r="H12" s="15"/>
      <c r="I12" s="15"/>
      <c r="J12" s="16"/>
    </row>
    <row r="13" spans="1:13" ht="15" thickTop="1" x14ac:dyDescent="0.25"/>
  </sheetData>
  <mergeCells count="1">
    <mergeCell ref="A1:J1"/>
  </mergeCells>
  <phoneticPr fontId="1" type="noConversion"/>
  <conditionalFormatting sqref="H3:H7">
    <cfRule type="top10" dxfId="2" priority="2" rank="1"/>
  </conditionalFormatting>
  <conditionalFormatting sqref="D3:D7">
    <cfRule type="cellIs" dxfId="1" priority="1" operator="lessThan">
      <formula>8000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1BF6-A09E-43D7-A454-F5741281D08A}">
  <dimension ref="A1:M23"/>
  <sheetViews>
    <sheetView workbookViewId="0">
      <selection activeCell="M13" sqref="M13"/>
    </sheetView>
  </sheetViews>
  <sheetFormatPr defaultColWidth="13.33203125" defaultRowHeight="14.4" outlineLevelRow="2" x14ac:dyDescent="0.25"/>
  <cols>
    <col min="1" max="16384" width="13.33203125" style="4"/>
  </cols>
  <sheetData>
    <row r="1" spans="1:11" s="5" customFormat="1" ht="21.6" thickTop="1" thickBot="1" x14ac:dyDescent="0.35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1"/>
    </row>
    <row r="2" spans="1:11" ht="16.2" outlineLevel="2" thickBot="1" x14ac:dyDescent="0.3">
      <c r="A2" s="1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20</v>
      </c>
      <c r="I2" s="7" t="s">
        <v>7</v>
      </c>
      <c r="J2" s="12"/>
    </row>
    <row r="3" spans="1:11" ht="16.2" outlineLevel="1" thickBot="1" x14ac:dyDescent="0.3">
      <c r="A3" s="23" t="s">
        <v>27</v>
      </c>
      <c r="B3" s="7"/>
      <c r="C3" s="7"/>
      <c r="D3" s="7"/>
      <c r="E3" s="7">
        <f>SUBTOTAL(9,E2:E2)</f>
        <v>0</v>
      </c>
      <c r="F3" s="7">
        <f>SUBTOTAL(9,F2:F2)</f>
        <v>0</v>
      </c>
      <c r="G3" s="7">
        <f>SUBTOTAL(9,G2:G2)</f>
        <v>0</v>
      </c>
      <c r="H3" s="7">
        <f>SUBTOTAL(9,H2:H2)</f>
        <v>0</v>
      </c>
      <c r="I3" s="7">
        <f>SUBTOTAL(9,I2:I2)</f>
        <v>0</v>
      </c>
      <c r="J3" s="12">
        <f>SUBTOTAL(9,J2:J2)</f>
        <v>0</v>
      </c>
    </row>
    <row r="4" spans="1:11" ht="16.2" outlineLevel="2" thickBot="1" x14ac:dyDescent="0.3">
      <c r="A4" s="13" t="s">
        <v>12</v>
      </c>
      <c r="B4" s="7" t="s">
        <v>9</v>
      </c>
      <c r="C4" s="17">
        <v>31050</v>
      </c>
      <c r="D4" s="18">
        <v>9500</v>
      </c>
      <c r="E4" s="18">
        <v>1150</v>
      </c>
      <c r="F4" s="18">
        <v>280</v>
      </c>
      <c r="G4" s="18">
        <v>700</v>
      </c>
      <c r="H4" s="18">
        <f>D4-E4-F4-G4</f>
        <v>7370</v>
      </c>
      <c r="I4" s="7">
        <f>RANK(D4,$D$4:$D$12)</f>
        <v>1</v>
      </c>
      <c r="J4" s="12"/>
    </row>
    <row r="5" spans="1:11" ht="16.2" outlineLevel="1" thickBot="1" x14ac:dyDescent="0.3">
      <c r="A5" s="24" t="s">
        <v>28</v>
      </c>
      <c r="B5" s="7"/>
      <c r="C5" s="17"/>
      <c r="D5" s="18"/>
      <c r="E5" s="18">
        <f>SUBTOTAL(9,E4:E4)</f>
        <v>1150</v>
      </c>
      <c r="F5" s="18">
        <f>SUBTOTAL(9,F4:F4)</f>
        <v>280</v>
      </c>
      <c r="G5" s="18">
        <f>SUBTOTAL(9,G4:G4)</f>
        <v>700</v>
      </c>
      <c r="H5" s="18">
        <f>SUBTOTAL(9,H4:H4)</f>
        <v>7370</v>
      </c>
      <c r="I5" s="7">
        <f>SUBTOTAL(9,I4:I4)</f>
        <v>1</v>
      </c>
      <c r="J5" s="12">
        <f>SUBTOTAL(9,J4:J4)</f>
        <v>0</v>
      </c>
    </row>
    <row r="6" spans="1:11" ht="16.2" outlineLevel="2" thickBot="1" x14ac:dyDescent="0.3">
      <c r="A6" s="13" t="s">
        <v>8</v>
      </c>
      <c r="B6" s="7" t="s">
        <v>9</v>
      </c>
      <c r="C6" s="17">
        <v>30056</v>
      </c>
      <c r="D6" s="18">
        <v>8800</v>
      </c>
      <c r="E6" s="18">
        <v>1200</v>
      </c>
      <c r="F6" s="18">
        <v>300</v>
      </c>
      <c r="G6" s="18">
        <v>600</v>
      </c>
      <c r="H6" s="18">
        <f>D6-E6-F6-G6</f>
        <v>6700</v>
      </c>
      <c r="I6" s="7">
        <f>RANK(D6,$D$4:$D$12)</f>
        <v>2</v>
      </c>
      <c r="J6" s="12"/>
    </row>
    <row r="7" spans="1:11" ht="16.2" outlineLevel="1" thickBot="1" x14ac:dyDescent="0.3">
      <c r="A7" s="24" t="s">
        <v>29</v>
      </c>
      <c r="B7" s="7"/>
      <c r="C7" s="17"/>
      <c r="D7" s="18"/>
      <c r="E7" s="18">
        <f>SUBTOTAL(9,E6:E6)</f>
        <v>1200</v>
      </c>
      <c r="F7" s="18">
        <f>SUBTOTAL(9,F6:F6)</f>
        <v>300</v>
      </c>
      <c r="G7" s="18">
        <f>SUBTOTAL(9,G6:G6)</f>
        <v>600</v>
      </c>
      <c r="H7" s="18">
        <f>SUBTOTAL(9,H6:H6)</f>
        <v>6700</v>
      </c>
      <c r="I7" s="7">
        <f>SUBTOTAL(9,I6:I6)</f>
        <v>2</v>
      </c>
      <c r="J7" s="12">
        <f>SUBTOTAL(9,J6:J6)</f>
        <v>0</v>
      </c>
    </row>
    <row r="8" spans="1:11" ht="16.2" outlineLevel="2" thickBot="1" x14ac:dyDescent="0.3">
      <c r="A8" s="13" t="s">
        <v>14</v>
      </c>
      <c r="B8" s="7" t="s">
        <v>9</v>
      </c>
      <c r="C8" s="17">
        <v>27995</v>
      </c>
      <c r="D8" s="18">
        <v>8200</v>
      </c>
      <c r="E8" s="18">
        <v>1300</v>
      </c>
      <c r="F8" s="18">
        <v>320</v>
      </c>
      <c r="G8" s="18">
        <v>500</v>
      </c>
      <c r="H8" s="18">
        <f>D8-E8-F8-G8</f>
        <v>6080</v>
      </c>
      <c r="I8" s="7">
        <f>RANK(D8,$D$4:$D$12)</f>
        <v>3</v>
      </c>
      <c r="J8" s="12"/>
    </row>
    <row r="9" spans="1:11" ht="16.2" outlineLevel="1" thickBot="1" x14ac:dyDescent="0.3">
      <c r="A9" s="24" t="s">
        <v>30</v>
      </c>
      <c r="B9" s="7"/>
      <c r="C9" s="17"/>
      <c r="D9" s="18"/>
      <c r="E9" s="18">
        <f>SUBTOTAL(9,E8:E8)</f>
        <v>1300</v>
      </c>
      <c r="F9" s="18">
        <f>SUBTOTAL(9,F8:F8)</f>
        <v>320</v>
      </c>
      <c r="G9" s="18">
        <f>SUBTOTAL(9,G8:G8)</f>
        <v>500</v>
      </c>
      <c r="H9" s="18">
        <f>SUBTOTAL(9,H8:H8)</f>
        <v>6080</v>
      </c>
      <c r="I9" s="7">
        <f>SUBTOTAL(9,I8:I8)</f>
        <v>3</v>
      </c>
      <c r="J9" s="12">
        <f>SUBTOTAL(9,J8:J8)</f>
        <v>0</v>
      </c>
    </row>
    <row r="10" spans="1:11" ht="16.2" outlineLevel="2" thickBot="1" x14ac:dyDescent="0.3">
      <c r="A10" s="13" t="s">
        <v>10</v>
      </c>
      <c r="B10" s="7" t="s">
        <v>11</v>
      </c>
      <c r="C10" s="17">
        <v>29031</v>
      </c>
      <c r="D10" s="18">
        <v>7600</v>
      </c>
      <c r="E10" s="18">
        <v>1000</v>
      </c>
      <c r="F10" s="18">
        <v>450</v>
      </c>
      <c r="G10" s="18">
        <v>500</v>
      </c>
      <c r="H10" s="18">
        <f>D10-E10-F10-G10</f>
        <v>5650</v>
      </c>
      <c r="I10" s="7">
        <f>RANK(D10,$D$4:$D$12)</f>
        <v>4</v>
      </c>
      <c r="J10" s="12"/>
    </row>
    <row r="11" spans="1:11" ht="16.2" outlineLevel="1" thickBot="1" x14ac:dyDescent="0.3">
      <c r="A11" s="24" t="s">
        <v>31</v>
      </c>
      <c r="B11" s="7"/>
      <c r="C11" s="17"/>
      <c r="D11" s="18"/>
      <c r="E11" s="18">
        <f>SUBTOTAL(9,E10:E10)</f>
        <v>1000</v>
      </c>
      <c r="F11" s="18">
        <f>SUBTOTAL(9,F10:F10)</f>
        <v>450</v>
      </c>
      <c r="G11" s="18">
        <f>SUBTOTAL(9,G10:G10)</f>
        <v>500</v>
      </c>
      <c r="H11" s="18">
        <f>SUBTOTAL(9,H10:H10)</f>
        <v>5650</v>
      </c>
      <c r="I11" s="7">
        <f>SUBTOTAL(9,I10:I10)</f>
        <v>4</v>
      </c>
      <c r="J11" s="12">
        <f>SUBTOTAL(9,J10:J10)</f>
        <v>0</v>
      </c>
    </row>
    <row r="12" spans="1:11" ht="16.2" outlineLevel="2" thickBot="1" x14ac:dyDescent="0.3">
      <c r="A12" s="13" t="s">
        <v>15</v>
      </c>
      <c r="B12" s="7" t="s">
        <v>11</v>
      </c>
      <c r="C12" s="17">
        <v>32426</v>
      </c>
      <c r="D12" s="18">
        <v>7300</v>
      </c>
      <c r="E12" s="18">
        <v>1050</v>
      </c>
      <c r="F12" s="18">
        <v>250</v>
      </c>
      <c r="G12" s="18">
        <v>600</v>
      </c>
      <c r="H12" s="18">
        <f>D12-E12-F12-G12</f>
        <v>5400</v>
      </c>
      <c r="I12" s="7">
        <f>RANK(D12,$D$4:$D$12)</f>
        <v>5</v>
      </c>
      <c r="J12" s="12"/>
      <c r="K12" s="2"/>
    </row>
    <row r="13" spans="1:11" ht="16.2" outlineLevel="1" thickBot="1" x14ac:dyDescent="0.3">
      <c r="A13" s="24" t="s">
        <v>32</v>
      </c>
      <c r="B13" s="7"/>
      <c r="C13" s="17"/>
      <c r="D13" s="18"/>
      <c r="E13" s="18">
        <f>SUBTOTAL(9,E12:E12)</f>
        <v>1050</v>
      </c>
      <c r="F13" s="18">
        <f>SUBTOTAL(9,F12:F12)</f>
        <v>250</v>
      </c>
      <c r="G13" s="18">
        <f>SUBTOTAL(9,G12:G12)</f>
        <v>600</v>
      </c>
      <c r="H13" s="18">
        <f>SUBTOTAL(9,H12:H12)</f>
        <v>5400</v>
      </c>
      <c r="I13" s="7">
        <f>SUBTOTAL(9,I12:I12)</f>
        <v>5</v>
      </c>
      <c r="J13" s="12">
        <f>SUBTOTAL(9,J12:J12)</f>
        <v>0</v>
      </c>
      <c r="K13" s="2"/>
    </row>
    <row r="14" spans="1:11" ht="16.2" outlineLevel="1" thickBot="1" x14ac:dyDescent="0.3">
      <c r="A14" s="11"/>
      <c r="B14" s="7"/>
      <c r="C14" s="7"/>
      <c r="D14" s="7"/>
      <c r="E14" s="7"/>
      <c r="F14" s="7"/>
      <c r="G14" s="7"/>
      <c r="H14" s="7"/>
      <c r="I14" s="7"/>
      <c r="J14" s="12"/>
    </row>
    <row r="15" spans="1:11" ht="16.2" outlineLevel="2" thickBot="1" x14ac:dyDescent="0.3">
      <c r="A15" s="11" t="s">
        <v>16</v>
      </c>
      <c r="B15" s="7"/>
      <c r="C15" s="7"/>
      <c r="D15" s="7">
        <f>AVERAGE(D4:D14)</f>
        <v>8280</v>
      </c>
      <c r="E15" s="7"/>
      <c r="F15" s="7"/>
      <c r="G15" s="7"/>
      <c r="H15" s="7"/>
      <c r="I15" s="7"/>
      <c r="J15" s="12"/>
    </row>
    <row r="16" spans="1:11" ht="16.2" outlineLevel="1" thickBot="1" x14ac:dyDescent="0.3">
      <c r="A16" s="23" t="s">
        <v>33</v>
      </c>
      <c r="B16" s="7"/>
      <c r="C16" s="7"/>
      <c r="D16" s="7"/>
      <c r="E16" s="7">
        <f>SUBTOTAL(9,E15:E15)</f>
        <v>0</v>
      </c>
      <c r="F16" s="7">
        <f>SUBTOTAL(9,F15:F15)</f>
        <v>0</v>
      </c>
      <c r="G16" s="7">
        <f>SUBTOTAL(9,G15:G15)</f>
        <v>0</v>
      </c>
      <c r="H16" s="7">
        <f>SUBTOTAL(9,H15:H15)</f>
        <v>0</v>
      </c>
      <c r="I16" s="7">
        <f>SUBTOTAL(9,I15:I15)</f>
        <v>0</v>
      </c>
      <c r="J16" s="12">
        <f>SUBTOTAL(9,J15:J15)</f>
        <v>0</v>
      </c>
    </row>
    <row r="17" spans="1:13" ht="16.2" outlineLevel="2" thickBot="1" x14ac:dyDescent="0.3">
      <c r="A17" s="11" t="s">
        <v>17</v>
      </c>
      <c r="B17" s="7"/>
      <c r="C17" s="7"/>
      <c r="D17" s="7">
        <f>MAX(D4:D12)</f>
        <v>9500</v>
      </c>
      <c r="E17" s="7"/>
      <c r="F17" s="7"/>
      <c r="G17" s="7"/>
      <c r="H17" s="7"/>
      <c r="I17" s="7"/>
      <c r="J17" s="12"/>
      <c r="M17" s="3"/>
    </row>
    <row r="18" spans="1:13" ht="16.2" outlineLevel="1" thickBot="1" x14ac:dyDescent="0.3">
      <c r="A18" s="23" t="s">
        <v>34</v>
      </c>
      <c r="B18" s="7"/>
      <c r="C18" s="7"/>
      <c r="D18" s="7"/>
      <c r="E18" s="7">
        <f>SUBTOTAL(9,E17:E17)</f>
        <v>0</v>
      </c>
      <c r="F18" s="7">
        <f>SUBTOTAL(9,F17:F17)</f>
        <v>0</v>
      </c>
      <c r="G18" s="7">
        <f>SUBTOTAL(9,G17:G17)</f>
        <v>0</v>
      </c>
      <c r="H18" s="7">
        <f>SUBTOTAL(9,H17:H17)</f>
        <v>0</v>
      </c>
      <c r="I18" s="7">
        <f>SUBTOTAL(9,I17:I17)</f>
        <v>0</v>
      </c>
      <c r="J18" s="12">
        <f>SUBTOTAL(9,J17:J17)</f>
        <v>0</v>
      </c>
      <c r="M18" s="3"/>
    </row>
    <row r="19" spans="1:13" ht="16.2" outlineLevel="2" thickBot="1" x14ac:dyDescent="0.3">
      <c r="A19" s="11" t="s">
        <v>18</v>
      </c>
      <c r="B19" s="7"/>
      <c r="C19" s="7"/>
      <c r="D19" s="7">
        <f>SUM(D4:D12)</f>
        <v>41400</v>
      </c>
      <c r="E19" s="7"/>
      <c r="F19" s="7"/>
      <c r="G19" s="7"/>
      <c r="H19" s="7"/>
      <c r="I19" s="7"/>
      <c r="J19" s="12"/>
    </row>
    <row r="20" spans="1:13" ht="16.2" outlineLevel="1" thickBot="1" x14ac:dyDescent="0.3">
      <c r="A20" s="27" t="s">
        <v>35</v>
      </c>
      <c r="B20" s="25"/>
      <c r="C20" s="25"/>
      <c r="D20" s="25"/>
      <c r="E20" s="25">
        <f>SUBTOTAL(9,E19:E19)</f>
        <v>0</v>
      </c>
      <c r="F20" s="25">
        <f>SUBTOTAL(9,F19:F19)</f>
        <v>0</v>
      </c>
      <c r="G20" s="25">
        <f>SUBTOTAL(9,G19:G19)</f>
        <v>0</v>
      </c>
      <c r="H20" s="25">
        <f>SUBTOTAL(9,H19:H19)</f>
        <v>0</v>
      </c>
      <c r="I20" s="25">
        <f>SUBTOTAL(9,I19:I19)</f>
        <v>0</v>
      </c>
      <c r="J20" s="26">
        <f>SUBTOTAL(9,J19:J19)</f>
        <v>0</v>
      </c>
    </row>
    <row r="21" spans="1:13" ht="16.2" outlineLevel="2" thickBot="1" x14ac:dyDescent="0.3">
      <c r="A21" s="14" t="s">
        <v>21</v>
      </c>
      <c r="B21" s="15"/>
      <c r="C21" s="15"/>
      <c r="D21" s="15">
        <f>COUNTIF(D4:D12,"&gt;8000")</f>
        <v>3</v>
      </c>
      <c r="E21" s="15"/>
      <c r="F21" s="15"/>
      <c r="G21" s="15"/>
      <c r="H21" s="15"/>
      <c r="I21" s="15"/>
      <c r="J21" s="16"/>
    </row>
    <row r="22" spans="1:13" ht="16.2" outlineLevel="1" thickTop="1" x14ac:dyDescent="0.25">
      <c r="A22" s="28" t="s">
        <v>36</v>
      </c>
      <c r="B22" s="6"/>
      <c r="C22" s="6"/>
      <c r="D22" s="6"/>
      <c r="E22" s="6">
        <f>SUBTOTAL(9,E21:E21)</f>
        <v>0</v>
      </c>
      <c r="F22" s="6">
        <f>SUBTOTAL(9,F21:F21)</f>
        <v>0</v>
      </c>
      <c r="G22" s="6">
        <f>SUBTOTAL(9,G21:G21)</f>
        <v>0</v>
      </c>
      <c r="H22" s="6">
        <f>SUBTOTAL(9,H21:H21)</f>
        <v>0</v>
      </c>
      <c r="I22" s="6">
        <f>SUBTOTAL(9,I21:I21)</f>
        <v>0</v>
      </c>
      <c r="J22" s="1">
        <f>SUBTOTAL(9,J21:J21)</f>
        <v>0</v>
      </c>
    </row>
    <row r="23" spans="1:13" ht="15.6" x14ac:dyDescent="0.25">
      <c r="A23" s="28" t="s">
        <v>24</v>
      </c>
      <c r="B23" s="6"/>
      <c r="C23" s="6"/>
      <c r="D23" s="6"/>
      <c r="E23" s="6">
        <f>SUBTOTAL(9,E2:E21)</f>
        <v>5700</v>
      </c>
      <c r="F23" s="6">
        <f>SUBTOTAL(9,F2:F21)</f>
        <v>1600</v>
      </c>
      <c r="G23" s="6">
        <f>SUBTOTAL(9,G2:G21)</f>
        <v>2900</v>
      </c>
      <c r="H23" s="6">
        <f>SUBTOTAL(9,H2:H21)</f>
        <v>31200</v>
      </c>
      <c r="I23" s="6">
        <f>SUBTOTAL(9,I2:I21)</f>
        <v>15</v>
      </c>
      <c r="J23" s="1">
        <f>SUBTOTAL(9,J2:J21)</f>
        <v>0</v>
      </c>
    </row>
  </sheetData>
  <mergeCells count="1">
    <mergeCell ref="A1:J1"/>
  </mergeCells>
  <phoneticPr fontId="1" type="noConversion"/>
  <conditionalFormatting sqref="D4:D13">
    <cfRule type="cellIs" dxfId="14" priority="1" operator="lessThan">
      <formula>8000</formula>
    </cfRule>
  </conditionalFormatting>
  <conditionalFormatting sqref="H4:H13">
    <cfRule type="top10" dxfId="13" priority="16" rank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7E54-D535-4A62-A8C6-EDB2F74FCC8B}">
  <dimension ref="A1:M13"/>
  <sheetViews>
    <sheetView workbookViewId="0">
      <selection activeCell="K7" sqref="K7:L8"/>
    </sheetView>
  </sheetViews>
  <sheetFormatPr defaultColWidth="13.33203125" defaultRowHeight="14.4" x14ac:dyDescent="0.25"/>
  <cols>
    <col min="1" max="16384" width="13.33203125" style="4"/>
  </cols>
  <sheetData>
    <row r="1" spans="1:13" s="5" customFormat="1" ht="21.6" thickTop="1" thickBot="1" x14ac:dyDescent="0.35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1"/>
    </row>
    <row r="2" spans="1:13" ht="16.2" thickBot="1" x14ac:dyDescent="0.3">
      <c r="A2" s="1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20</v>
      </c>
      <c r="I2" s="7" t="s">
        <v>7</v>
      </c>
      <c r="J2" s="12"/>
    </row>
    <row r="3" spans="1:13" ht="16.2" thickBot="1" x14ac:dyDescent="0.3">
      <c r="A3" s="13" t="s">
        <v>12</v>
      </c>
      <c r="B3" s="7" t="s">
        <v>9</v>
      </c>
      <c r="C3" s="17">
        <v>31050</v>
      </c>
      <c r="D3" s="18">
        <v>9500</v>
      </c>
      <c r="E3" s="18">
        <v>1150</v>
      </c>
      <c r="F3" s="18">
        <v>280</v>
      </c>
      <c r="G3" s="18">
        <v>700</v>
      </c>
      <c r="H3" s="18">
        <f>D3-E3-F3-G3</f>
        <v>7370</v>
      </c>
      <c r="I3" s="7">
        <f>RANK(D3,$D$3:$D$7)</f>
        <v>1</v>
      </c>
      <c r="J3" s="12"/>
    </row>
    <row r="4" spans="1:13" ht="16.2" thickBot="1" x14ac:dyDescent="0.3">
      <c r="A4" s="13" t="s">
        <v>8</v>
      </c>
      <c r="B4" s="7" t="s">
        <v>9</v>
      </c>
      <c r="C4" s="17">
        <v>30056</v>
      </c>
      <c r="D4" s="18">
        <v>8800</v>
      </c>
      <c r="E4" s="18">
        <v>1200</v>
      </c>
      <c r="F4" s="18">
        <v>300</v>
      </c>
      <c r="G4" s="18">
        <v>600</v>
      </c>
      <c r="H4" s="18">
        <f>D4-E4-F4-G4</f>
        <v>6700</v>
      </c>
      <c r="I4" s="7">
        <f t="shared" ref="I4:I7" si="0">RANK(D4,$D$3:$D$7)</f>
        <v>2</v>
      </c>
      <c r="J4" s="12"/>
    </row>
    <row r="5" spans="1:13" ht="16.2" thickBot="1" x14ac:dyDescent="0.3">
      <c r="A5" s="13" t="s">
        <v>14</v>
      </c>
      <c r="B5" s="7" t="s">
        <v>9</v>
      </c>
      <c r="C5" s="17">
        <v>27995</v>
      </c>
      <c r="D5" s="18">
        <v>8200</v>
      </c>
      <c r="E5" s="18">
        <v>1300</v>
      </c>
      <c r="F5" s="18">
        <v>320</v>
      </c>
      <c r="G5" s="18">
        <v>500</v>
      </c>
      <c r="H5" s="18">
        <f>D5-E5-F5-G5</f>
        <v>6080</v>
      </c>
      <c r="I5" s="7">
        <f t="shared" si="0"/>
        <v>3</v>
      </c>
      <c r="J5" s="12"/>
      <c r="K5" s="4" t="s">
        <v>1</v>
      </c>
      <c r="L5" s="4" t="s">
        <v>25</v>
      </c>
    </row>
    <row r="6" spans="1:13" ht="16.2" thickBot="1" x14ac:dyDescent="0.3">
      <c r="A6" s="13" t="s">
        <v>10</v>
      </c>
      <c r="B6" s="7" t="s">
        <v>11</v>
      </c>
      <c r="C6" s="17">
        <v>29031</v>
      </c>
      <c r="D6" s="18">
        <v>7600</v>
      </c>
      <c r="E6" s="18">
        <v>1000</v>
      </c>
      <c r="F6" s="18">
        <v>450</v>
      </c>
      <c r="G6" s="18">
        <v>500</v>
      </c>
      <c r="H6" s="18">
        <f>D6-E6-F6-G6</f>
        <v>5650</v>
      </c>
      <c r="I6" s="7">
        <f t="shared" si="0"/>
        <v>4</v>
      </c>
      <c r="J6" s="12"/>
      <c r="K6" s="4" t="s">
        <v>11</v>
      </c>
    </row>
    <row r="7" spans="1:13" ht="16.2" thickBot="1" x14ac:dyDescent="0.3">
      <c r="A7" s="13" t="s">
        <v>15</v>
      </c>
      <c r="B7" s="7" t="s">
        <v>11</v>
      </c>
      <c r="C7" s="17">
        <v>32426</v>
      </c>
      <c r="D7" s="18">
        <v>7300</v>
      </c>
      <c r="E7" s="18">
        <v>1050</v>
      </c>
      <c r="F7" s="18">
        <v>250</v>
      </c>
      <c r="G7" s="18">
        <v>600</v>
      </c>
      <c r="H7" s="18">
        <f>D7-E7-F7-G7</f>
        <v>5400</v>
      </c>
      <c r="I7" s="7">
        <f t="shared" si="0"/>
        <v>5</v>
      </c>
      <c r="J7" s="12"/>
      <c r="K7" s="2"/>
      <c r="L7" s="22" t="s">
        <v>26</v>
      </c>
    </row>
    <row r="8" spans="1:13" ht="16.2" thickBot="1" x14ac:dyDescent="0.3">
      <c r="A8" s="11"/>
      <c r="B8" s="7"/>
      <c r="C8" s="7"/>
      <c r="D8" s="7"/>
      <c r="E8" s="7"/>
      <c r="F8" s="7"/>
      <c r="G8" s="7"/>
      <c r="H8" s="7"/>
      <c r="I8" s="7"/>
      <c r="J8" s="12"/>
    </row>
    <row r="9" spans="1:13" ht="16.2" thickBot="1" x14ac:dyDescent="0.3">
      <c r="A9" s="11" t="s">
        <v>16</v>
      </c>
      <c r="B9" s="7"/>
      <c r="C9" s="7"/>
      <c r="D9" s="7">
        <f>AVERAGE(D3:D8)</f>
        <v>8280</v>
      </c>
      <c r="E9" s="7"/>
      <c r="F9" s="7"/>
      <c r="G9" s="7"/>
      <c r="H9" s="7"/>
      <c r="I9" s="7"/>
      <c r="J9" s="12"/>
    </row>
    <row r="10" spans="1:13" ht="16.2" thickBot="1" x14ac:dyDescent="0.3">
      <c r="A10" s="11" t="s">
        <v>17</v>
      </c>
      <c r="B10" s="7"/>
      <c r="C10" s="7"/>
      <c r="D10" s="7">
        <f>MAX(D3:D7)</f>
        <v>9500</v>
      </c>
      <c r="E10" s="7"/>
      <c r="F10" s="7"/>
      <c r="G10" s="7"/>
      <c r="H10" s="7"/>
      <c r="I10" s="7"/>
      <c r="J10" s="12"/>
      <c r="M10" s="3"/>
    </row>
    <row r="11" spans="1:13" ht="16.2" thickBot="1" x14ac:dyDescent="0.3">
      <c r="A11" s="11" t="s">
        <v>18</v>
      </c>
      <c r="B11" s="7"/>
      <c r="C11" s="7"/>
      <c r="D11" s="7">
        <f>SUM(D3:D7)</f>
        <v>41400</v>
      </c>
      <c r="E11" s="7"/>
      <c r="F11" s="7"/>
      <c r="G11" s="7"/>
      <c r="H11" s="7"/>
      <c r="I11" s="7"/>
      <c r="J11" s="12"/>
    </row>
    <row r="12" spans="1:13" ht="16.2" thickBot="1" x14ac:dyDescent="0.3">
      <c r="A12" s="14" t="s">
        <v>21</v>
      </c>
      <c r="B12" s="15"/>
      <c r="C12" s="15"/>
      <c r="D12" s="15">
        <f>COUNTIF(D3:D7,"&gt;8000")</f>
        <v>3</v>
      </c>
      <c r="E12" s="15"/>
      <c r="F12" s="15"/>
      <c r="G12" s="15"/>
      <c r="H12" s="15"/>
      <c r="I12" s="15"/>
      <c r="J12" s="16"/>
    </row>
    <row r="13" spans="1:13" ht="15" thickTop="1" x14ac:dyDescent="0.25"/>
  </sheetData>
  <mergeCells count="1">
    <mergeCell ref="A1:J1"/>
  </mergeCells>
  <phoneticPr fontId="1" type="noConversion"/>
  <conditionalFormatting sqref="H3:H7">
    <cfRule type="top10" dxfId="12" priority="2" rank="1"/>
  </conditionalFormatting>
  <conditionalFormatting sqref="D3:D7">
    <cfRule type="cellIs" dxfId="11" priority="1" operator="lessThan">
      <formula>8000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D577-209A-4886-9300-81694A523403}">
  <sheetPr filterMode="1"/>
  <dimension ref="A1:M12"/>
  <sheetViews>
    <sheetView workbookViewId="0">
      <selection activeCell="F21" sqref="F21"/>
    </sheetView>
  </sheetViews>
  <sheetFormatPr defaultColWidth="13.33203125" defaultRowHeight="14.4" x14ac:dyDescent="0.25"/>
  <cols>
    <col min="1" max="16384" width="13.33203125" style="4"/>
  </cols>
  <sheetData>
    <row r="1" spans="1:13" s="5" customFormat="1" ht="21.6" thickTop="1" thickBot="1" x14ac:dyDescent="0.35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1"/>
    </row>
    <row r="2" spans="1:13" ht="16.2" thickBot="1" x14ac:dyDescent="0.3">
      <c r="A2" s="1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20</v>
      </c>
      <c r="I2" s="7" t="s">
        <v>7</v>
      </c>
      <c r="J2" s="12"/>
    </row>
    <row r="3" spans="1:13" ht="16.2" thickBot="1" x14ac:dyDescent="0.3">
      <c r="A3" s="13" t="s">
        <v>12</v>
      </c>
      <c r="B3" s="7" t="s">
        <v>9</v>
      </c>
      <c r="C3" s="17">
        <v>31050</v>
      </c>
      <c r="D3" s="18">
        <v>9500</v>
      </c>
      <c r="E3" s="18">
        <v>1150</v>
      </c>
      <c r="F3" s="18">
        <v>280</v>
      </c>
      <c r="G3" s="18">
        <v>700</v>
      </c>
      <c r="H3" s="18">
        <f>D3-E3-F3-G3</f>
        <v>7370</v>
      </c>
      <c r="I3" s="7">
        <f>RANK(D3,$D$3:$D$7)</f>
        <v>1</v>
      </c>
      <c r="J3" s="12"/>
    </row>
    <row r="4" spans="1:13" ht="16.2" hidden="1" thickBot="1" x14ac:dyDescent="0.3">
      <c r="A4" s="13" t="s">
        <v>8</v>
      </c>
      <c r="B4" s="7" t="s">
        <v>9</v>
      </c>
      <c r="C4" s="17">
        <v>30056</v>
      </c>
      <c r="D4" s="18">
        <v>8800</v>
      </c>
      <c r="E4" s="18">
        <v>1200</v>
      </c>
      <c r="F4" s="18">
        <v>300</v>
      </c>
      <c r="G4" s="18">
        <v>600</v>
      </c>
      <c r="H4" s="18">
        <f>D4-E4-F4-G4</f>
        <v>6700</v>
      </c>
      <c r="I4" s="7">
        <f t="shared" ref="I4:I7" si="0">RANK(D4,$D$3:$D$7)</f>
        <v>2</v>
      </c>
      <c r="J4" s="12"/>
    </row>
    <row r="5" spans="1:13" ht="16.2" thickBot="1" x14ac:dyDescent="0.3">
      <c r="A5" s="13" t="s">
        <v>14</v>
      </c>
      <c r="B5" s="7" t="s">
        <v>9</v>
      </c>
      <c r="C5" s="17">
        <v>27995</v>
      </c>
      <c r="D5" s="18">
        <v>8200</v>
      </c>
      <c r="E5" s="18">
        <v>1300</v>
      </c>
      <c r="F5" s="18">
        <v>320</v>
      </c>
      <c r="G5" s="18">
        <v>500</v>
      </c>
      <c r="H5" s="18">
        <f>D5-E5-F5-G5</f>
        <v>6080</v>
      </c>
      <c r="I5" s="7">
        <f t="shared" si="0"/>
        <v>3</v>
      </c>
      <c r="J5" s="12"/>
    </row>
    <row r="6" spans="1:13" ht="16.2" hidden="1" thickBot="1" x14ac:dyDescent="0.3">
      <c r="A6" s="13" t="s">
        <v>10</v>
      </c>
      <c r="B6" s="7" t="s">
        <v>11</v>
      </c>
      <c r="C6" s="17">
        <v>29031</v>
      </c>
      <c r="D6" s="18">
        <v>7600</v>
      </c>
      <c r="E6" s="18">
        <v>1000</v>
      </c>
      <c r="F6" s="18">
        <v>450</v>
      </c>
      <c r="G6" s="18">
        <v>500</v>
      </c>
      <c r="H6" s="18">
        <f>D6-E6-F6-G6</f>
        <v>5650</v>
      </c>
      <c r="I6" s="7">
        <f t="shared" si="0"/>
        <v>4</v>
      </c>
      <c r="J6" s="12"/>
    </row>
    <row r="7" spans="1:13" ht="16.2" hidden="1" thickBot="1" x14ac:dyDescent="0.3">
      <c r="A7" s="13" t="s">
        <v>15</v>
      </c>
      <c r="B7" s="7" t="s">
        <v>11</v>
      </c>
      <c r="C7" s="17">
        <v>32426</v>
      </c>
      <c r="D7" s="18">
        <v>7300</v>
      </c>
      <c r="E7" s="18">
        <v>1050</v>
      </c>
      <c r="F7" s="18">
        <v>250</v>
      </c>
      <c r="G7" s="18">
        <v>600</v>
      </c>
      <c r="H7" s="18">
        <f>D7-E7-F7-G7</f>
        <v>5400</v>
      </c>
      <c r="I7" s="7">
        <f t="shared" si="0"/>
        <v>5</v>
      </c>
      <c r="J7" s="12"/>
      <c r="K7" s="2"/>
    </row>
    <row r="8" spans="1:13" ht="16.2" hidden="1" thickBot="1" x14ac:dyDescent="0.3">
      <c r="A8" s="11"/>
      <c r="B8" s="7"/>
      <c r="C8" s="7"/>
      <c r="D8" s="7"/>
      <c r="E8" s="7"/>
      <c r="F8" s="7"/>
      <c r="G8" s="7"/>
      <c r="H8" s="7"/>
      <c r="I8" s="7"/>
      <c r="J8" s="12"/>
    </row>
    <row r="9" spans="1:13" ht="16.2" hidden="1" thickBot="1" x14ac:dyDescent="0.3">
      <c r="A9" s="11" t="s">
        <v>16</v>
      </c>
      <c r="B9" s="7"/>
      <c r="C9" s="7"/>
      <c r="D9" s="7">
        <f>AVERAGE(D3:D8)</f>
        <v>8280</v>
      </c>
      <c r="E9" s="7"/>
      <c r="F9" s="7"/>
      <c r="G9" s="7"/>
      <c r="H9" s="7"/>
      <c r="I9" s="7"/>
      <c r="J9" s="12"/>
    </row>
    <row r="10" spans="1:13" ht="16.2" hidden="1" thickBot="1" x14ac:dyDescent="0.3">
      <c r="A10" s="11" t="s">
        <v>17</v>
      </c>
      <c r="B10" s="7"/>
      <c r="C10" s="7"/>
      <c r="D10" s="7">
        <f>MAX(D3:D7)</f>
        <v>9500</v>
      </c>
      <c r="E10" s="7"/>
      <c r="F10" s="7"/>
      <c r="G10" s="7"/>
      <c r="H10" s="7"/>
      <c r="I10" s="7"/>
      <c r="J10" s="12"/>
      <c r="M10" s="3"/>
    </row>
    <row r="11" spans="1:13" ht="16.2" hidden="1" thickBot="1" x14ac:dyDescent="0.3">
      <c r="A11" s="11" t="s">
        <v>18</v>
      </c>
      <c r="B11" s="7"/>
      <c r="C11" s="7"/>
      <c r="D11" s="7">
        <f>SUM(D3:D7)</f>
        <v>41400</v>
      </c>
      <c r="E11" s="7"/>
      <c r="F11" s="7"/>
      <c r="G11" s="7"/>
      <c r="H11" s="7"/>
      <c r="I11" s="7"/>
      <c r="J11" s="12"/>
    </row>
    <row r="12" spans="1:13" ht="16.2" hidden="1" thickBot="1" x14ac:dyDescent="0.3">
      <c r="A12" s="14" t="s">
        <v>21</v>
      </c>
      <c r="B12" s="15"/>
      <c r="C12" s="15"/>
      <c r="D12" s="15">
        <f>COUNTIF(D3:D7,"&gt;8000")</f>
        <v>3</v>
      </c>
      <c r="E12" s="15"/>
      <c r="F12" s="15"/>
      <c r="G12" s="15"/>
      <c r="H12" s="15"/>
      <c r="I12" s="15"/>
      <c r="J12" s="16"/>
    </row>
  </sheetData>
  <autoFilter ref="A2:J12" xr:uid="{C052D577-209A-4886-9300-81694A523403}">
    <filterColumn colId="1">
      <filters>
        <filter val="男"/>
      </filters>
    </filterColumn>
    <filterColumn colId="3">
      <customFilters>
        <customFilter operator="greaterThanOrEqual" val="9000"/>
        <customFilter operator="lessThanOrEqual" val="8500"/>
      </customFilters>
    </filterColumn>
  </autoFilter>
  <mergeCells count="1">
    <mergeCell ref="A1:J1"/>
  </mergeCells>
  <phoneticPr fontId="1" type="noConversion"/>
  <conditionalFormatting sqref="H3:H7">
    <cfRule type="top10" dxfId="10" priority="2" rank="1"/>
  </conditionalFormatting>
  <conditionalFormatting sqref="D3:D7">
    <cfRule type="cellIs" dxfId="9" priority="1" operator="lessThan">
      <formula>8000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75D-A241-49FC-8BC4-85FD1CFBDE11}">
  <dimension ref="A1:M13"/>
  <sheetViews>
    <sheetView workbookViewId="0">
      <selection sqref="A1:J12"/>
    </sheetView>
  </sheetViews>
  <sheetFormatPr defaultColWidth="13.33203125" defaultRowHeight="14.4" x14ac:dyDescent="0.25"/>
  <cols>
    <col min="1" max="16384" width="13.33203125" style="4"/>
  </cols>
  <sheetData>
    <row r="1" spans="1:13" s="5" customFormat="1" ht="21.6" thickTop="1" thickBot="1" x14ac:dyDescent="0.35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1"/>
    </row>
    <row r="2" spans="1:13" ht="16.2" thickBot="1" x14ac:dyDescent="0.3">
      <c r="A2" s="1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20</v>
      </c>
      <c r="I2" s="7" t="s">
        <v>7</v>
      </c>
      <c r="J2" s="12"/>
    </row>
    <row r="3" spans="1:13" ht="16.2" thickBot="1" x14ac:dyDescent="0.3">
      <c r="A3" s="13" t="s">
        <v>12</v>
      </c>
      <c r="B3" s="7" t="s">
        <v>9</v>
      </c>
      <c r="C3" s="17">
        <v>31050</v>
      </c>
      <c r="D3" s="18">
        <v>9500</v>
      </c>
      <c r="E3" s="18">
        <v>1150</v>
      </c>
      <c r="F3" s="18">
        <v>280</v>
      </c>
      <c r="G3" s="18">
        <v>700</v>
      </c>
      <c r="H3" s="18">
        <f>D3-E3-F3-G3</f>
        <v>7370</v>
      </c>
      <c r="I3" s="7">
        <f>RANK(D3,$D$3:$D$7)</f>
        <v>1</v>
      </c>
      <c r="J3" s="12"/>
    </row>
    <row r="4" spans="1:13" ht="16.2" thickBot="1" x14ac:dyDescent="0.3">
      <c r="A4" s="13" t="s">
        <v>8</v>
      </c>
      <c r="B4" s="7" t="s">
        <v>9</v>
      </c>
      <c r="C4" s="17">
        <v>30056</v>
      </c>
      <c r="D4" s="18">
        <v>8800</v>
      </c>
      <c r="E4" s="18">
        <v>1200</v>
      </c>
      <c r="F4" s="18">
        <v>300</v>
      </c>
      <c r="G4" s="18">
        <v>600</v>
      </c>
      <c r="H4" s="18">
        <f>D4-E4-F4-G4</f>
        <v>6700</v>
      </c>
      <c r="I4" s="7">
        <f t="shared" ref="I4:I7" si="0">RANK(D4,$D$3:$D$7)</f>
        <v>2</v>
      </c>
      <c r="J4" s="12"/>
    </row>
    <row r="5" spans="1:13" ht="16.2" thickBot="1" x14ac:dyDescent="0.3">
      <c r="A5" s="13" t="s">
        <v>14</v>
      </c>
      <c r="B5" s="7" t="s">
        <v>9</v>
      </c>
      <c r="C5" s="17">
        <v>27995</v>
      </c>
      <c r="D5" s="18">
        <v>8200</v>
      </c>
      <c r="E5" s="18">
        <v>1300</v>
      </c>
      <c r="F5" s="18">
        <v>320</v>
      </c>
      <c r="G5" s="18">
        <v>500</v>
      </c>
      <c r="H5" s="18">
        <f>D5-E5-F5-G5</f>
        <v>6080</v>
      </c>
      <c r="I5" s="7">
        <f t="shared" si="0"/>
        <v>3</v>
      </c>
      <c r="J5" s="12"/>
    </row>
    <row r="6" spans="1:13" ht="16.2" thickBot="1" x14ac:dyDescent="0.3">
      <c r="A6" s="13" t="s">
        <v>10</v>
      </c>
      <c r="B6" s="7" t="s">
        <v>11</v>
      </c>
      <c r="C6" s="17">
        <v>29031</v>
      </c>
      <c r="D6" s="18">
        <v>7600</v>
      </c>
      <c r="E6" s="18">
        <v>1000</v>
      </c>
      <c r="F6" s="18">
        <v>450</v>
      </c>
      <c r="G6" s="18">
        <v>500</v>
      </c>
      <c r="H6" s="18">
        <f>D6-E6-F6-G6</f>
        <v>5650</v>
      </c>
      <c r="I6" s="7">
        <f t="shared" si="0"/>
        <v>4</v>
      </c>
      <c r="J6" s="12"/>
    </row>
    <row r="7" spans="1:13" ht="16.2" thickBot="1" x14ac:dyDescent="0.3">
      <c r="A7" s="13" t="s">
        <v>15</v>
      </c>
      <c r="B7" s="7" t="s">
        <v>11</v>
      </c>
      <c r="C7" s="17">
        <v>32426</v>
      </c>
      <c r="D7" s="18">
        <v>7300</v>
      </c>
      <c r="E7" s="18">
        <v>1050</v>
      </c>
      <c r="F7" s="18">
        <v>250</v>
      </c>
      <c r="G7" s="18">
        <v>600</v>
      </c>
      <c r="H7" s="18">
        <f>D7-E7-F7-G7</f>
        <v>5400</v>
      </c>
      <c r="I7" s="7">
        <f t="shared" si="0"/>
        <v>5</v>
      </c>
      <c r="J7" s="12"/>
      <c r="K7" s="2"/>
    </row>
    <row r="8" spans="1:13" ht="16.2" thickBot="1" x14ac:dyDescent="0.3">
      <c r="A8" s="11"/>
      <c r="B8" s="7"/>
      <c r="C8" s="7"/>
      <c r="D8" s="7"/>
      <c r="E8" s="7"/>
      <c r="F8" s="7"/>
      <c r="G8" s="7"/>
      <c r="H8" s="7"/>
      <c r="I8" s="7"/>
      <c r="J8" s="12"/>
    </row>
    <row r="9" spans="1:13" ht="16.2" thickBot="1" x14ac:dyDescent="0.3">
      <c r="A9" s="11" t="s">
        <v>16</v>
      </c>
      <c r="B9" s="7"/>
      <c r="C9" s="7"/>
      <c r="D9" s="7">
        <f>AVERAGE(D3:D8)</f>
        <v>8280</v>
      </c>
      <c r="E9" s="7"/>
      <c r="F9" s="7"/>
      <c r="G9" s="7"/>
      <c r="H9" s="7"/>
      <c r="I9" s="7"/>
      <c r="J9" s="12"/>
    </row>
    <row r="10" spans="1:13" ht="16.2" thickBot="1" x14ac:dyDescent="0.3">
      <c r="A10" s="11" t="s">
        <v>17</v>
      </c>
      <c r="B10" s="7"/>
      <c r="C10" s="7"/>
      <c r="D10" s="7">
        <f>MAX(D3:D7)</f>
        <v>9500</v>
      </c>
      <c r="E10" s="7"/>
      <c r="F10" s="7"/>
      <c r="G10" s="7"/>
      <c r="H10" s="7"/>
      <c r="I10" s="7"/>
      <c r="J10" s="12"/>
      <c r="M10" s="3"/>
    </row>
    <row r="11" spans="1:13" ht="16.2" thickBot="1" x14ac:dyDescent="0.3">
      <c r="A11" s="11" t="s">
        <v>18</v>
      </c>
      <c r="B11" s="7"/>
      <c r="C11" s="7"/>
      <c r="D11" s="7">
        <f>SUM(D3:D7)</f>
        <v>41400</v>
      </c>
      <c r="E11" s="7"/>
      <c r="F11" s="7"/>
      <c r="G11" s="7"/>
      <c r="H11" s="7"/>
      <c r="I11" s="7"/>
      <c r="J11" s="12"/>
    </row>
    <row r="12" spans="1:13" ht="16.2" thickBot="1" x14ac:dyDescent="0.3">
      <c r="A12" s="14" t="s">
        <v>21</v>
      </c>
      <c r="B12" s="15"/>
      <c r="C12" s="15"/>
      <c r="D12" s="15">
        <f>COUNTIF(D3:D7,"&gt;8000")</f>
        <v>3</v>
      </c>
      <c r="E12" s="15"/>
      <c r="F12" s="15"/>
      <c r="G12" s="15"/>
      <c r="H12" s="15"/>
      <c r="I12" s="15"/>
      <c r="J12" s="16"/>
    </row>
    <row r="13" spans="1:13" ht="15" thickTop="1" x14ac:dyDescent="0.25"/>
  </sheetData>
  <mergeCells count="1">
    <mergeCell ref="A1:J1"/>
  </mergeCells>
  <phoneticPr fontId="1" type="noConversion"/>
  <conditionalFormatting sqref="H3:H7">
    <cfRule type="top10" dxfId="8" priority="2" rank="1"/>
  </conditionalFormatting>
  <conditionalFormatting sqref="D3:D7">
    <cfRule type="cellIs" dxfId="7" priority="1" operator="lessThan">
      <formula>8000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2913-2803-47C0-B348-AC254E5D9E7C}">
  <dimension ref="A1:J13"/>
  <sheetViews>
    <sheetView workbookViewId="0">
      <selection activeCell="E15" sqref="E15"/>
    </sheetView>
  </sheetViews>
  <sheetFormatPr defaultRowHeight="14.4" x14ac:dyDescent="0.25"/>
  <cols>
    <col min="1" max="14" width="13.33203125" customWidth="1"/>
  </cols>
  <sheetData>
    <row r="1" spans="1:10" ht="16.8" customHeight="1" thickTop="1" thickBot="1" x14ac:dyDescent="0.35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6.8" customHeight="1" thickBot="1" x14ac:dyDescent="0.3">
      <c r="A2" s="13" t="s">
        <v>14</v>
      </c>
      <c r="B2" s="7" t="s">
        <v>9</v>
      </c>
      <c r="C2" s="17">
        <v>27995</v>
      </c>
      <c r="D2" s="18">
        <v>8200</v>
      </c>
      <c r="E2" s="18">
        <v>1300</v>
      </c>
      <c r="F2" s="18">
        <v>320</v>
      </c>
      <c r="G2" s="18">
        <v>500</v>
      </c>
      <c r="H2" s="18">
        <f>D2-E2-F2-G2</f>
        <v>6080</v>
      </c>
      <c r="I2" s="7" t="e">
        <f>RANK(D2,$D$3:$D$7)</f>
        <v>#N/A</v>
      </c>
      <c r="J2" s="12"/>
    </row>
    <row r="3" spans="1:10" ht="16.8" customHeight="1" thickBot="1" x14ac:dyDescent="0.3">
      <c r="A3" s="13" t="s">
        <v>8</v>
      </c>
      <c r="B3" s="7" t="s">
        <v>9</v>
      </c>
      <c r="C3" s="17">
        <v>30056</v>
      </c>
      <c r="D3" s="18">
        <v>8800</v>
      </c>
      <c r="E3" s="18">
        <v>1200</v>
      </c>
      <c r="F3" s="18">
        <v>300</v>
      </c>
      <c r="G3" s="18">
        <v>600</v>
      </c>
      <c r="H3" s="18">
        <f>D3-E3-F3-G3</f>
        <v>6700</v>
      </c>
      <c r="I3" s="7">
        <f>RANK(D3,$D$3:$D$7)</f>
        <v>2</v>
      </c>
      <c r="J3" s="12"/>
    </row>
    <row r="4" spans="1:10" ht="16.8" customHeight="1" thickBot="1" x14ac:dyDescent="0.3">
      <c r="A4" s="13" t="s">
        <v>12</v>
      </c>
      <c r="B4" s="7" t="s">
        <v>9</v>
      </c>
      <c r="C4" s="17">
        <v>31050</v>
      </c>
      <c r="D4" s="18">
        <v>9500</v>
      </c>
      <c r="E4" s="18">
        <v>1150</v>
      </c>
      <c r="F4" s="18">
        <v>280</v>
      </c>
      <c r="G4" s="18">
        <v>700</v>
      </c>
      <c r="H4" s="18">
        <f>D4-E4-F4-G4</f>
        <v>7370</v>
      </c>
      <c r="I4" s="7">
        <f>RANK(D4,$D$3:$D$7)</f>
        <v>1</v>
      </c>
      <c r="J4" s="12"/>
    </row>
    <row r="5" spans="1:10" ht="16.8" customHeight="1" thickBot="1" x14ac:dyDescent="0.3">
      <c r="A5" s="13" t="s">
        <v>15</v>
      </c>
      <c r="B5" s="7" t="s">
        <v>11</v>
      </c>
      <c r="C5" s="17">
        <v>32426</v>
      </c>
      <c r="D5" s="18">
        <v>7300</v>
      </c>
      <c r="E5" s="18">
        <v>1050</v>
      </c>
      <c r="F5" s="18">
        <v>250</v>
      </c>
      <c r="G5" s="18">
        <v>600</v>
      </c>
      <c r="H5" s="18">
        <f>D5-E5-F5-G5</f>
        <v>5400</v>
      </c>
      <c r="I5" s="7">
        <f>RANK(D5,$D$3:$D$7)</f>
        <v>4</v>
      </c>
      <c r="J5" s="12"/>
    </row>
    <row r="6" spans="1:10" ht="16.8" customHeight="1" thickBot="1" x14ac:dyDescent="0.3">
      <c r="A6" s="13" t="s">
        <v>10</v>
      </c>
      <c r="B6" s="7" t="s">
        <v>11</v>
      </c>
      <c r="C6" s="17">
        <v>29031</v>
      </c>
      <c r="D6" s="18">
        <v>7600</v>
      </c>
      <c r="E6" s="18">
        <v>1000</v>
      </c>
      <c r="F6" s="18">
        <v>450</v>
      </c>
      <c r="G6" s="18">
        <v>500</v>
      </c>
      <c r="H6" s="18">
        <f>D6-E6-F6-G6</f>
        <v>5650</v>
      </c>
      <c r="I6" s="7">
        <f>RANK(D6,$D$3:$D$7)</f>
        <v>3</v>
      </c>
      <c r="J6" s="12"/>
    </row>
    <row r="7" spans="1:10" ht="16.8" customHeight="1" thickBot="1" x14ac:dyDescent="0.3">
      <c r="A7" s="11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20</v>
      </c>
      <c r="I7" s="7" t="s">
        <v>7</v>
      </c>
      <c r="J7" s="12"/>
    </row>
    <row r="8" spans="1:10" ht="16.8" customHeight="1" thickBot="1" x14ac:dyDescent="0.3">
      <c r="A8" s="11"/>
      <c r="B8" s="7"/>
      <c r="C8" s="7"/>
      <c r="D8" s="7"/>
      <c r="E8" s="7"/>
      <c r="F8" s="7"/>
      <c r="G8" s="7"/>
      <c r="H8" s="7"/>
      <c r="I8" s="7"/>
      <c r="J8" s="12"/>
    </row>
    <row r="9" spans="1:10" ht="16.8" customHeight="1" thickBot="1" x14ac:dyDescent="0.3">
      <c r="A9" s="11" t="s">
        <v>16</v>
      </c>
      <c r="B9" s="7"/>
      <c r="C9" s="7"/>
      <c r="D9" s="7">
        <f>AVERAGE(D3:D8)</f>
        <v>8300</v>
      </c>
      <c r="E9" s="7"/>
      <c r="F9" s="7"/>
      <c r="G9" s="7"/>
      <c r="H9" s="7"/>
      <c r="I9" s="7"/>
      <c r="J9" s="12"/>
    </row>
    <row r="10" spans="1:10" ht="15.6" customHeight="1" thickBot="1" x14ac:dyDescent="0.3">
      <c r="A10" s="11" t="s">
        <v>17</v>
      </c>
      <c r="B10" s="7"/>
      <c r="C10" s="7"/>
      <c r="D10" s="7">
        <f>MAX(D3:D7)</f>
        <v>9500</v>
      </c>
      <c r="E10" s="7"/>
      <c r="F10" s="7"/>
      <c r="G10" s="7"/>
      <c r="H10" s="7"/>
      <c r="I10" s="7"/>
      <c r="J10" s="12"/>
    </row>
    <row r="11" spans="1:10" ht="16.2" thickBot="1" x14ac:dyDescent="0.3">
      <c r="A11" s="11" t="s">
        <v>18</v>
      </c>
      <c r="B11" s="7"/>
      <c r="C11" s="7"/>
      <c r="D11" s="7">
        <f>SUM(D3:D7)</f>
        <v>33200</v>
      </c>
      <c r="E11" s="7"/>
      <c r="F11" s="7"/>
      <c r="G11" s="7"/>
      <c r="H11" s="7"/>
      <c r="I11" s="7"/>
      <c r="J11" s="12"/>
    </row>
    <row r="12" spans="1:10" ht="16.2" thickBot="1" x14ac:dyDescent="0.3">
      <c r="A12" s="14" t="s">
        <v>21</v>
      </c>
      <c r="B12" s="15"/>
      <c r="C12" s="15"/>
      <c r="D12" s="15">
        <f>COUNTIF(D3:D7,"&gt;8000")</f>
        <v>2</v>
      </c>
      <c r="E12" s="15"/>
      <c r="F12" s="15"/>
      <c r="G12" s="15"/>
      <c r="H12" s="15"/>
      <c r="I12" s="15"/>
      <c r="J12" s="16"/>
    </row>
    <row r="13" spans="1:10" ht="15" thickTop="1" x14ac:dyDescent="0.25"/>
  </sheetData>
  <sortState xmlns:xlrd2="http://schemas.microsoft.com/office/spreadsheetml/2017/richdata2" ref="A2:J7">
    <sortCondition ref="B2:B7"/>
    <sortCondition ref="D2:D7"/>
  </sortState>
  <mergeCells count="1">
    <mergeCell ref="A1:J1"/>
  </mergeCells>
  <phoneticPr fontId="1" type="noConversion"/>
  <conditionalFormatting sqref="H3:H7">
    <cfRule type="top10" dxfId="6" priority="2" rank="1"/>
  </conditionalFormatting>
  <conditionalFormatting sqref="D3:D7">
    <cfRule type="cellIs" dxfId="5" priority="1" operator="lessThan">
      <formula>8000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I19" sqref="I19"/>
    </sheetView>
  </sheetViews>
  <sheetFormatPr defaultColWidth="13.33203125" defaultRowHeight="14.4" x14ac:dyDescent="0.25"/>
  <sheetData>
    <row r="1" spans="1:13" s="5" customFormat="1" ht="21.6" thickTop="1" thickBot="1" x14ac:dyDescent="0.35">
      <c r="A1" s="8" t="s">
        <v>19</v>
      </c>
      <c r="B1" s="9"/>
      <c r="C1" s="9"/>
      <c r="D1" s="9"/>
      <c r="E1" s="9"/>
      <c r="F1" s="9"/>
      <c r="G1" s="9"/>
      <c r="H1" s="9"/>
      <c r="I1" s="9"/>
      <c r="J1" s="10"/>
    </row>
    <row r="2" spans="1:13" ht="16.2" thickBot="1" x14ac:dyDescent="0.3">
      <c r="A2" s="1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20</v>
      </c>
      <c r="I2" s="7" t="s">
        <v>7</v>
      </c>
      <c r="J2" s="12"/>
    </row>
    <row r="3" spans="1:13" ht="16.2" thickBot="1" x14ac:dyDescent="0.3">
      <c r="A3" s="13" t="s">
        <v>12</v>
      </c>
      <c r="B3" s="7" t="s">
        <v>13</v>
      </c>
      <c r="C3" s="17">
        <v>31050</v>
      </c>
      <c r="D3" s="18">
        <v>9500</v>
      </c>
      <c r="E3" s="18">
        <v>1150</v>
      </c>
      <c r="F3" s="18">
        <v>280</v>
      </c>
      <c r="G3" s="18">
        <v>700</v>
      </c>
      <c r="H3" s="18">
        <f>D3-E3-F3-G3</f>
        <v>7370</v>
      </c>
      <c r="I3" s="7">
        <f>RANK(D3,$D$3:$D$7)</f>
        <v>1</v>
      </c>
      <c r="J3" s="12"/>
    </row>
    <row r="4" spans="1:13" ht="16.2" thickBot="1" x14ac:dyDescent="0.3">
      <c r="A4" s="13" t="s">
        <v>8</v>
      </c>
      <c r="B4" s="7" t="s">
        <v>9</v>
      </c>
      <c r="C4" s="17">
        <v>30056</v>
      </c>
      <c r="D4" s="18">
        <v>8800</v>
      </c>
      <c r="E4" s="18">
        <v>1200</v>
      </c>
      <c r="F4" s="18">
        <v>300</v>
      </c>
      <c r="G4" s="18">
        <v>600</v>
      </c>
      <c r="H4" s="18">
        <f>D4-E4-F4-G4</f>
        <v>6700</v>
      </c>
      <c r="I4" s="7">
        <f t="shared" ref="I4:I7" si="0">RANK(D4,$D$3:$D$7)</f>
        <v>2</v>
      </c>
      <c r="J4" s="12"/>
    </row>
    <row r="5" spans="1:13" ht="16.2" thickBot="1" x14ac:dyDescent="0.3">
      <c r="A5" s="13" t="s">
        <v>14</v>
      </c>
      <c r="B5" s="7" t="s">
        <v>13</v>
      </c>
      <c r="C5" s="17">
        <v>27995</v>
      </c>
      <c r="D5" s="18">
        <v>8200</v>
      </c>
      <c r="E5" s="18">
        <v>1300</v>
      </c>
      <c r="F5" s="18">
        <v>320</v>
      </c>
      <c r="G5" s="18">
        <v>500</v>
      </c>
      <c r="H5" s="18">
        <f>D5-E5-F5-G5</f>
        <v>6080</v>
      </c>
      <c r="I5" s="7">
        <f t="shared" si="0"/>
        <v>3</v>
      </c>
      <c r="J5" s="12"/>
    </row>
    <row r="6" spans="1:13" ht="16.2" thickBot="1" x14ac:dyDescent="0.3">
      <c r="A6" s="13" t="s">
        <v>10</v>
      </c>
      <c r="B6" s="7" t="s">
        <v>11</v>
      </c>
      <c r="C6" s="17">
        <v>29031</v>
      </c>
      <c r="D6" s="18">
        <v>7600</v>
      </c>
      <c r="E6" s="18">
        <v>1000</v>
      </c>
      <c r="F6" s="18">
        <v>450</v>
      </c>
      <c r="G6" s="18">
        <v>500</v>
      </c>
      <c r="H6" s="18">
        <f>D6-E6-F6-G6</f>
        <v>5650</v>
      </c>
      <c r="I6" s="7">
        <f t="shared" si="0"/>
        <v>4</v>
      </c>
      <c r="J6" s="12"/>
    </row>
    <row r="7" spans="1:13" ht="16.2" thickBot="1" x14ac:dyDescent="0.3">
      <c r="A7" s="13" t="s">
        <v>15</v>
      </c>
      <c r="B7" s="7" t="s">
        <v>11</v>
      </c>
      <c r="C7" s="17">
        <v>32426</v>
      </c>
      <c r="D7" s="18">
        <v>7300</v>
      </c>
      <c r="E7" s="18">
        <v>1050</v>
      </c>
      <c r="F7" s="18">
        <v>250</v>
      </c>
      <c r="G7" s="18">
        <v>600</v>
      </c>
      <c r="H7" s="18">
        <f>D7-E7-F7-G7</f>
        <v>5400</v>
      </c>
      <c r="I7" s="7">
        <f t="shared" si="0"/>
        <v>5</v>
      </c>
      <c r="J7" s="12"/>
      <c r="K7" s="2"/>
    </row>
    <row r="8" spans="1:13" ht="16.2" thickBot="1" x14ac:dyDescent="0.3">
      <c r="A8" s="11"/>
      <c r="B8" s="7"/>
      <c r="C8" s="7"/>
      <c r="D8" s="7"/>
      <c r="E8" s="7"/>
      <c r="F8" s="7"/>
      <c r="G8" s="7"/>
      <c r="H8" s="7"/>
      <c r="I8" s="7"/>
      <c r="J8" s="12"/>
    </row>
    <row r="9" spans="1:13" ht="16.2" thickBot="1" x14ac:dyDescent="0.3">
      <c r="A9" s="11" t="s">
        <v>16</v>
      </c>
      <c r="B9" s="7"/>
      <c r="C9" s="7"/>
      <c r="D9" s="7">
        <f>AVERAGE(D3:D8)</f>
        <v>8280</v>
      </c>
      <c r="E9" s="7"/>
      <c r="F9" s="7"/>
      <c r="G9" s="7"/>
      <c r="H9" s="7"/>
      <c r="I9" s="7"/>
      <c r="J9" s="12"/>
    </row>
    <row r="10" spans="1:13" ht="16.2" thickBot="1" x14ac:dyDescent="0.3">
      <c r="A10" s="11" t="s">
        <v>17</v>
      </c>
      <c r="B10" s="7"/>
      <c r="C10" s="7"/>
      <c r="D10" s="7">
        <f>MAX(D3:D7)</f>
        <v>9500</v>
      </c>
      <c r="E10" s="7"/>
      <c r="F10" s="7"/>
      <c r="G10" s="7"/>
      <c r="H10" s="7"/>
      <c r="I10" s="7"/>
      <c r="J10" s="12"/>
      <c r="M10" s="3"/>
    </row>
    <row r="11" spans="1:13" ht="16.2" thickBot="1" x14ac:dyDescent="0.3">
      <c r="A11" s="11" t="s">
        <v>18</v>
      </c>
      <c r="B11" s="7"/>
      <c r="C11" s="7"/>
      <c r="D11" s="7">
        <f>SUM(D3:D7)</f>
        <v>41400</v>
      </c>
      <c r="E11" s="7"/>
      <c r="F11" s="7"/>
      <c r="G11" s="7"/>
      <c r="H11" s="7"/>
      <c r="I11" s="7"/>
      <c r="J11" s="12"/>
    </row>
    <row r="12" spans="1:13" ht="16.2" thickBot="1" x14ac:dyDescent="0.3">
      <c r="A12" s="14" t="s">
        <v>21</v>
      </c>
      <c r="B12" s="15"/>
      <c r="C12" s="15"/>
      <c r="D12" s="15">
        <f>COUNTIF(D3:D7,"&gt;8000")</f>
        <v>3</v>
      </c>
      <c r="E12" s="15"/>
      <c r="F12" s="15"/>
      <c r="G12" s="15"/>
      <c r="H12" s="15"/>
      <c r="I12" s="15"/>
      <c r="J12" s="16"/>
    </row>
    <row r="13" spans="1:13" ht="15" thickTop="1" x14ac:dyDescent="0.25"/>
  </sheetData>
  <sortState xmlns:xlrd2="http://schemas.microsoft.com/office/spreadsheetml/2017/richdata2" ref="A2:I7">
    <sortCondition descending="1" ref="I3:I7"/>
  </sortState>
  <mergeCells count="1">
    <mergeCell ref="A1:J1"/>
  </mergeCells>
  <phoneticPr fontId="1" type="noConversion"/>
  <conditionalFormatting sqref="H3:H7">
    <cfRule type="top10" dxfId="4" priority="2" rank="1"/>
  </conditionalFormatting>
  <conditionalFormatting sqref="D3:D7">
    <cfRule type="cellIs" dxfId="3" priority="1" operator="lessThan">
      <formula>8000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zhichutongji</vt:lpstr>
      <vt:lpstr>shujitoushibiao</vt:lpstr>
      <vt:lpstr>fenleihuizong</vt:lpstr>
      <vt:lpstr>高级帅选</vt:lpstr>
      <vt:lpstr>筛选</vt:lpstr>
      <vt:lpstr>yuanshishuju</vt:lpstr>
      <vt:lpstr>Sheet2</vt:lpstr>
      <vt:lpstr>职工信息</vt:lpstr>
      <vt:lpstr>高级帅选!Criteria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2022-11-29T08:35:30Z</dcterms:modified>
</cp:coreProperties>
</file>