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 filterPrivacy="1"/>
  <mc:AlternateContent xmlns:mc="http://schemas.openxmlformats.org/markup-compatibility/2006">
    <mc:Choice Requires="x15">
      <x15ac:absPath xmlns:x15ac="http://schemas.microsoft.com/office/spreadsheetml/2010/11/ac" url="/Users/bran/Documents/workspace/auditreports/"/>
    </mc:Choice>
  </mc:AlternateContent>
  <bookViews>
    <workbookView xWindow="24240" yWindow="2380" windowWidth="21960" windowHeight="24460" activeTab="3"/>
  </bookViews>
  <sheets>
    <sheet name="rep list" sheetId="3" r:id="rId1"/>
    <sheet name="oncology mapping" sheetId="2" r:id="rId2"/>
    <sheet name="rep" sheetId="4" r:id="rId3"/>
    <sheet name="权重" sheetId="5" r:id="rId4"/>
  </sheets>
  <externalReferences>
    <externalReference r:id="rId5"/>
  </externalReferenc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5" i="5" l="1"/>
  <c r="B40" i="5"/>
  <c r="B30" i="5"/>
  <c r="B22" i="5"/>
  <c r="B15" i="5"/>
  <c r="E57" i="4"/>
  <c r="E58" i="4"/>
  <c r="E59" i="4"/>
  <c r="E60" i="4"/>
  <c r="I57" i="4"/>
  <c r="I58" i="4"/>
  <c r="I59" i="4"/>
  <c r="I60" i="4"/>
  <c r="I56" i="4"/>
  <c r="F104" i="4"/>
  <c r="E77" i="4"/>
  <c r="E78" i="4"/>
  <c r="E79" i="4"/>
  <c r="E80" i="4"/>
  <c r="E81" i="4"/>
  <c r="E76" i="4"/>
  <c r="E86" i="4"/>
  <c r="E87" i="4"/>
  <c r="E88" i="4"/>
  <c r="E89" i="4"/>
  <c r="E90" i="4"/>
  <c r="E91" i="4"/>
  <c r="E85" i="4"/>
  <c r="I77" i="4"/>
  <c r="I78" i="4"/>
  <c r="I79" i="4"/>
  <c r="I80" i="4"/>
  <c r="I81" i="4"/>
  <c r="I82" i="4"/>
  <c r="I83" i="4"/>
  <c r="I84" i="4"/>
  <c r="I76" i="4"/>
  <c r="I86" i="4"/>
  <c r="I87" i="4"/>
  <c r="I88" i="4"/>
  <c r="I89" i="4"/>
  <c r="I85" i="4"/>
  <c r="I75" i="4"/>
  <c r="F105" i="4"/>
  <c r="E97" i="4"/>
  <c r="E98" i="4"/>
  <c r="E99" i="4"/>
  <c r="E100" i="4"/>
  <c r="I97" i="4"/>
  <c r="I98" i="4"/>
  <c r="I99" i="4"/>
  <c r="I100" i="4"/>
  <c r="I96" i="4"/>
  <c r="F106" i="4"/>
  <c r="F107" i="4"/>
  <c r="H72" i="4"/>
  <c r="F72" i="4"/>
  <c r="D72" i="4"/>
  <c r="B72" i="4"/>
  <c r="H71" i="4"/>
  <c r="F71" i="4"/>
  <c r="D71" i="4"/>
  <c r="B71" i="4"/>
  <c r="H70" i="4"/>
  <c r="F70" i="4"/>
  <c r="D70" i="4"/>
  <c r="B70" i="4"/>
  <c r="H69" i="4"/>
  <c r="F69" i="4"/>
  <c r="D69" i="4"/>
  <c r="B69" i="4"/>
  <c r="H68" i="4"/>
  <c r="F68" i="4"/>
  <c r="D68" i="4"/>
  <c r="B68" i="4"/>
  <c r="H67" i="4"/>
  <c r="F67" i="4"/>
  <c r="D67" i="4"/>
  <c r="B67" i="4"/>
  <c r="H66" i="4"/>
  <c r="F66" i="4"/>
  <c r="D66" i="4"/>
  <c r="B66" i="4"/>
  <c r="H65" i="4"/>
  <c r="F65" i="4"/>
  <c r="D65" i="4"/>
  <c r="B65" i="4"/>
  <c r="C52" i="4"/>
  <c r="F37" i="4"/>
  <c r="C51" i="4"/>
  <c r="F35" i="4"/>
  <c r="C50" i="4"/>
  <c r="F36" i="4"/>
  <c r="F34" i="4"/>
</calcChain>
</file>

<file path=xl/sharedStrings.xml><?xml version="1.0" encoding="utf-8"?>
<sst xmlns="http://schemas.openxmlformats.org/spreadsheetml/2006/main" count="152" uniqueCount="150">
  <si>
    <t>访谈内容</t>
    <phoneticPr fontId="1" type="noConversion"/>
  </si>
  <si>
    <t>请问目前您所负责的产品市场策略有哪些？</t>
    <phoneticPr fontId="1" type="noConversion"/>
  </si>
  <si>
    <t>该产品的目标患者有哪些？</t>
    <phoneticPr fontId="1" type="noConversion"/>
  </si>
  <si>
    <t>该产品的关键信息有哪些？</t>
    <phoneticPr fontId="1" type="noConversion"/>
  </si>
  <si>
    <t>目前业务比例是如何分配的？</t>
    <phoneticPr fontId="1" type="noConversion"/>
  </si>
  <si>
    <t>目前主要竞争产品是哪一个？</t>
    <phoneticPr fontId="1" type="noConversion"/>
  </si>
  <si>
    <t>医生姓名</t>
    <phoneticPr fontId="1" type="noConversion"/>
  </si>
  <si>
    <t>医院名称</t>
    <phoneticPr fontId="1" type="noConversion"/>
  </si>
  <si>
    <t>拜访科室</t>
    <phoneticPr fontId="1" type="noConversion"/>
  </si>
  <si>
    <t>拜访时间</t>
    <phoneticPr fontId="1" type="noConversion"/>
  </si>
  <si>
    <t>整合规划</t>
    <phoneticPr fontId="1" type="noConversion"/>
  </si>
  <si>
    <t>此次拜访打算展示什么</t>
    <phoneticPr fontId="1" type="noConversion"/>
  </si>
  <si>
    <t>此次拜访想发现什么</t>
    <phoneticPr fontId="1" type="noConversion"/>
  </si>
  <si>
    <t>询问客户对该疾病的治疗目标</t>
    <phoneticPr fontId="1" type="noConversion"/>
  </si>
  <si>
    <t>通过提问来了解客户目前对于BMS产品的使用</t>
    <phoneticPr fontId="1" type="noConversion"/>
  </si>
  <si>
    <t>是否引发和客户相互讨论或学术辩论</t>
    <phoneticPr fontId="1" type="noConversion"/>
  </si>
  <si>
    <t>基于与客户达成共识后,代表是否提出行动计划</t>
    <phoneticPr fontId="1" type="noConversion"/>
  </si>
  <si>
    <t>拜访中是否与客户说明目的并与整合
规划中的目标相连</t>
    <phoneticPr fontId="1" type="noConversion"/>
  </si>
  <si>
    <t>拜访对象</t>
    <phoneticPr fontId="1" type="noConversion"/>
  </si>
  <si>
    <t>价值营销</t>
    <phoneticPr fontId="1" type="noConversion"/>
  </si>
  <si>
    <t>拜访记录</t>
    <phoneticPr fontId="1" type="noConversion"/>
  </si>
  <si>
    <t>original cell ref</t>
    <phoneticPr fontId="1" type="noConversion"/>
  </si>
  <si>
    <t>original</t>
    <phoneticPr fontId="1" type="noConversion"/>
  </si>
  <si>
    <t>访谈内容</t>
    <rPh sb="0" eb="1">
      <t>fang tan nei rong</t>
    </rPh>
    <phoneticPr fontId="1" type="noConversion"/>
  </si>
  <si>
    <t>c3</t>
    <phoneticPr fontId="1" type="noConversion"/>
  </si>
  <si>
    <t>target</t>
    <phoneticPr fontId="1" type="noConversion"/>
  </si>
  <si>
    <t>rep</t>
    <phoneticPr fontId="1" type="noConversion"/>
  </si>
  <si>
    <t>姓名：</t>
    <rPh sb="0" eb="1">
      <t>xing ming</t>
    </rPh>
    <phoneticPr fontId="1" type="noConversion"/>
  </si>
  <si>
    <t>部门：</t>
    <rPh sb="0" eb="1">
      <t>bu men</t>
    </rPh>
    <phoneticPr fontId="1" type="noConversion"/>
  </si>
  <si>
    <t>区域编码：</t>
    <rPh sb="0" eb="1">
      <t>qyu yu</t>
    </rPh>
    <rPh sb="2" eb="3">
      <t>bian m</t>
    </rPh>
    <phoneticPr fontId="1" type="noConversion"/>
  </si>
  <si>
    <t>报告时间：</t>
    <rPh sb="0" eb="1">
      <t>bao gao</t>
    </rPh>
    <rPh sb="2" eb="3">
      <t>shi jian</t>
    </rPh>
    <phoneticPr fontId="1" type="noConversion"/>
  </si>
  <si>
    <t>代表姓名</t>
    <rPh sb="0" eb="1">
      <t>dai biao</t>
    </rPh>
    <rPh sb="2" eb="3">
      <t>xing ming</t>
    </rPh>
    <phoneticPr fontId="1" type="noConversion"/>
  </si>
  <si>
    <t>f35</t>
    <phoneticPr fontId="1" type="noConversion"/>
  </si>
  <si>
    <t>姓名</t>
    <rPh sb="0" eb="1">
      <t>xing ming</t>
    </rPh>
    <phoneticPr fontId="1" type="noConversion"/>
  </si>
  <si>
    <t>部门</t>
    <rPh sb="0" eb="1">
      <t>bu men</t>
    </rPh>
    <phoneticPr fontId="1" type="noConversion"/>
  </si>
  <si>
    <t>区域编码</t>
    <rPh sb="0" eb="1">
      <t>qu yu bian ma</t>
    </rPh>
    <phoneticPr fontId="1" type="noConversion"/>
  </si>
  <si>
    <t>代表编码</t>
    <rPh sb="0" eb="1">
      <t>dai biao bian ma</t>
    </rPh>
    <phoneticPr fontId="1" type="noConversion"/>
  </si>
  <si>
    <t>市场策略</t>
    <rPh sb="0" eb="1">
      <t>shi chang</t>
    </rPh>
    <rPh sb="2" eb="3">
      <t>ce lue</t>
    </rPh>
    <phoneticPr fontId="1" type="noConversion"/>
  </si>
  <si>
    <t>n8</t>
    <phoneticPr fontId="1" type="noConversion"/>
  </si>
  <si>
    <t>e57</t>
    <phoneticPr fontId="1" type="noConversion"/>
  </si>
  <si>
    <t>目标患者</t>
    <rPh sb="0" eb="1">
      <t>mu biao huan zhe</t>
    </rPh>
    <phoneticPr fontId="1" type="noConversion"/>
  </si>
  <si>
    <t>n11</t>
    <phoneticPr fontId="1" type="noConversion"/>
  </si>
  <si>
    <t>e58</t>
    <phoneticPr fontId="1" type="noConversion"/>
  </si>
  <si>
    <t>关键信息</t>
  </si>
  <si>
    <t>关键信息</t>
    <rPh sb="0" eb="1">
      <t>guan jian</t>
    </rPh>
    <rPh sb="2" eb="3">
      <t>xin xi</t>
    </rPh>
    <phoneticPr fontId="1" type="noConversion"/>
  </si>
  <si>
    <t>n13</t>
    <phoneticPr fontId="1" type="noConversion"/>
  </si>
  <si>
    <t>e59</t>
    <phoneticPr fontId="1" type="noConversion"/>
  </si>
  <si>
    <t>e60</t>
    <phoneticPr fontId="1" type="noConversion"/>
  </si>
  <si>
    <t>覆盖科室</t>
    <rPh sb="0" eb="1">
      <t>fu gai ke shi</t>
    </rPh>
    <rPh sb="2" eb="3">
      <t>ke shi</t>
    </rPh>
    <phoneticPr fontId="1" type="noConversion"/>
  </si>
  <si>
    <t>n17</t>
    <phoneticPr fontId="1" type="noConversion"/>
  </si>
  <si>
    <t>业务分配</t>
    <rPh sb="0" eb="1">
      <t>ye wu fen pei</t>
    </rPh>
    <phoneticPr fontId="1" type="noConversion"/>
  </si>
  <si>
    <t>n19</t>
    <phoneticPr fontId="1" type="noConversion"/>
  </si>
  <si>
    <t>i57</t>
    <phoneticPr fontId="1" type="noConversion"/>
  </si>
  <si>
    <t>竞争产品</t>
  </si>
  <si>
    <t>竞争产品</t>
    <rPh sb="0" eb="1">
      <t>jing zheng chan pin</t>
    </rPh>
    <phoneticPr fontId="1" type="noConversion"/>
  </si>
  <si>
    <t>n24</t>
    <phoneticPr fontId="1" type="noConversion"/>
  </si>
  <si>
    <t>i58</t>
    <phoneticPr fontId="1" type="noConversion"/>
  </si>
  <si>
    <t>反对意见</t>
    <rPh sb="0" eb="1">
      <t>fan dui yi jian</t>
    </rPh>
    <phoneticPr fontId="1" type="noConversion"/>
  </si>
  <si>
    <t>n31</t>
    <phoneticPr fontId="1" type="noConversion"/>
  </si>
  <si>
    <t>i59</t>
    <phoneticPr fontId="1" type="noConversion"/>
  </si>
  <si>
    <t>推广资料</t>
    <rPh sb="0" eb="1">
      <t>tui guang zi liao</t>
    </rPh>
    <phoneticPr fontId="1" type="noConversion"/>
  </si>
  <si>
    <t>n35</t>
    <phoneticPr fontId="1" type="noConversion"/>
  </si>
  <si>
    <t>i60</t>
    <phoneticPr fontId="1" type="noConversion"/>
  </si>
  <si>
    <t>拜访记录</t>
    <rPh sb="0" eb="1">
      <t>bai fang ji lu</t>
    </rPh>
    <phoneticPr fontId="1" type="noConversion"/>
  </si>
  <si>
    <t>c9</t>
    <phoneticPr fontId="1" type="noConversion"/>
  </si>
  <si>
    <t>医院</t>
    <rPh sb="0" eb="1">
      <t>yi yuan ming cheng</t>
    </rPh>
    <phoneticPr fontId="1" type="noConversion"/>
  </si>
  <si>
    <t>医生</t>
    <rPh sb="0" eb="1">
      <t>yi sheng</t>
    </rPh>
    <phoneticPr fontId="1" type="noConversion"/>
  </si>
  <si>
    <t>c10</t>
    <phoneticPr fontId="1" type="noConversion"/>
  </si>
  <si>
    <t>拜访时间</t>
    <rPh sb="0" eb="1">
      <t>bai fang</t>
    </rPh>
    <rPh sb="2" eb="3">
      <t>shi jian</t>
    </rPh>
    <phoneticPr fontId="1" type="noConversion"/>
  </si>
  <si>
    <t>吸引注意</t>
  </si>
  <si>
    <t>吸引注意</t>
    <rPh sb="0" eb="1">
      <t>xi yin</t>
    </rPh>
    <rPh sb="2" eb="3">
      <t>zhu yi</t>
    </rPh>
    <phoneticPr fontId="1" type="noConversion"/>
  </si>
  <si>
    <t>达成共识</t>
  </si>
  <si>
    <t>达成共识</t>
    <rPh sb="0" eb="1">
      <t>da cheng gong shi</t>
    </rPh>
    <phoneticPr fontId="1" type="noConversion"/>
  </si>
  <si>
    <t>询问客户对相关疾病的治疗方案</t>
    <rPh sb="0" eb="1">
      <t>xun wen</t>
    </rPh>
    <phoneticPr fontId="1" type="noConversion"/>
  </si>
  <si>
    <t>关键信息传递</t>
    <rPh sb="4" eb="5">
      <t>chuan di</t>
    </rPh>
    <phoneticPr fontId="1" type="noConversion"/>
  </si>
  <si>
    <t>目标患者类型</t>
  </si>
  <si>
    <t>目标患者类型</t>
    <rPh sb="4" eb="5">
      <t>lei xing</t>
    </rPh>
    <phoneticPr fontId="1" type="noConversion"/>
  </si>
  <si>
    <t>反对意见处理</t>
  </si>
  <si>
    <t>反对意见处理</t>
    <rPh sb="4" eb="5">
      <t>chu li</t>
    </rPh>
    <phoneticPr fontId="1" type="noConversion"/>
  </si>
  <si>
    <t>推广资料使用</t>
  </si>
  <si>
    <t>推广资料使用</t>
    <rPh sb="4" eb="5">
      <t>shi ynog</t>
    </rPh>
    <phoneticPr fontId="1" type="noConversion"/>
  </si>
  <si>
    <t>业务类型</t>
    <rPh sb="0" eb="1">
      <t>ye wu lei xing</t>
    </rPh>
    <phoneticPr fontId="1" type="noConversion"/>
  </si>
  <si>
    <t>目标客户／科室</t>
    <rPh sb="0" eb="1">
      <t>mu biao ke hu</t>
    </rPh>
    <rPh sb="5" eb="6">
      <t>ke shi</t>
    </rPh>
    <phoneticPr fontId="1" type="noConversion"/>
  </si>
  <si>
    <t>代表拜访报告</t>
    <phoneticPr fontId="1" type="noConversion"/>
  </si>
  <si>
    <t>（机密）</t>
    <phoneticPr fontId="1" type="noConversion"/>
  </si>
  <si>
    <t>代表REP版</t>
    <phoneticPr fontId="1" type="noConversion"/>
  </si>
  <si>
    <t>代表姓名:</t>
    <rPh sb="2" eb="3">
      <t>xing ming</t>
    </rPh>
    <phoneticPr fontId="1" type="noConversion"/>
  </si>
  <si>
    <t>区域编号:</t>
    <phoneticPr fontId="1" type="noConversion"/>
  </si>
  <si>
    <t>评估日期:</t>
    <phoneticPr fontId="1" type="noConversion"/>
  </si>
  <si>
    <t>得分</t>
    <rPh sb="0" eb="1">
      <t>de fen</t>
    </rPh>
    <phoneticPr fontId="1" type="noConversion"/>
  </si>
  <si>
    <t>目前客户主要的反对意见是哪一个？</t>
    <phoneticPr fontId="1" type="noConversion"/>
  </si>
  <si>
    <t>目前所覆盖的科室有哪些？</t>
    <phoneticPr fontId="1" type="noConversion"/>
  </si>
  <si>
    <t>公司要求使用的推广资料有哪些？</t>
    <phoneticPr fontId="1" type="noConversion"/>
  </si>
  <si>
    <t xml:space="preserve">创造价值 </t>
    <phoneticPr fontId="1" type="noConversion"/>
  </si>
  <si>
    <t>此次拜访您打算怎么做</t>
    <phoneticPr fontId="1" type="noConversion"/>
  </si>
  <si>
    <t>此次拜访是否延续了之前的拜访</t>
    <phoneticPr fontId="1" type="noConversion"/>
  </si>
  <si>
    <t>通过提问方式来了解客户选择治疗方案的考虑因素</t>
    <phoneticPr fontId="1" type="noConversion"/>
  </si>
  <si>
    <t>此次拜访目标是否 SMART</t>
    <phoneticPr fontId="1" type="noConversion"/>
  </si>
  <si>
    <t>提供专注于患者的解决方案</t>
    <phoneticPr fontId="1" type="noConversion"/>
  </si>
  <si>
    <t>处理客户的反对意见</t>
    <phoneticPr fontId="1" type="noConversion"/>
  </si>
  <si>
    <t>利用产品关键信息来区分BMS产品和竞争产品</t>
    <phoneticPr fontId="1" type="noConversion"/>
  </si>
  <si>
    <t>是否和客户提到此次拜访是延续之前的拜访</t>
    <phoneticPr fontId="1" type="noConversion"/>
  </si>
  <si>
    <t>代表是否就BMS产品的治疗价值与客户达成共识</t>
    <phoneticPr fontId="1" type="noConversion"/>
  </si>
  <si>
    <t>是否采用讲述患者故事的方法与客户进行互动</t>
    <phoneticPr fontId="1" type="noConversion"/>
  </si>
  <si>
    <t>客户是否会考虑代表所提出的BMS产品的治疗价值</t>
    <phoneticPr fontId="1" type="noConversion"/>
  </si>
  <si>
    <t>是否采用SOAP的方法与客户进行互动</t>
    <phoneticPr fontId="1" type="noConversion"/>
  </si>
  <si>
    <t>代表是否介绍市场部相关推广活动</t>
    <phoneticPr fontId="1" type="noConversion"/>
  </si>
  <si>
    <t>是否提出产品特征/优势来与客户进行互动</t>
    <phoneticPr fontId="1" type="noConversion"/>
  </si>
  <si>
    <t>是否利用提问来跟进与客户的互动</t>
    <phoneticPr fontId="1" type="noConversion"/>
  </si>
  <si>
    <t>执行分析</t>
    <phoneticPr fontId="1" type="noConversion"/>
  </si>
  <si>
    <t>市场策略</t>
    <phoneticPr fontId="1" type="noConversion"/>
  </si>
  <si>
    <t>主要竞争产品</t>
    <phoneticPr fontId="1" type="noConversion"/>
  </si>
  <si>
    <t>代表拜访报告总得分</t>
    <phoneticPr fontId="1" type="noConversion"/>
  </si>
  <si>
    <t>访谈内容</t>
    <phoneticPr fontId="1" type="noConversion"/>
  </si>
  <si>
    <t>拜访记录</t>
    <phoneticPr fontId="1" type="noConversion"/>
  </si>
  <si>
    <t>执行分析</t>
    <phoneticPr fontId="1" type="noConversion"/>
  </si>
  <si>
    <t>总得分</t>
    <phoneticPr fontId="1" type="noConversion"/>
  </si>
  <si>
    <t>访谈和执行</t>
    <rPh sb="0" eb="1">
      <t>fang tan</t>
    </rPh>
    <rPh sb="2" eb="3">
      <t>he zhi xing</t>
    </rPh>
    <phoneticPr fontId="1" type="noConversion"/>
  </si>
  <si>
    <t>品牌市场战略</t>
  </si>
  <si>
    <t>区域内患者分布</t>
  </si>
  <si>
    <t>目标客户</t>
  </si>
  <si>
    <t>总计</t>
  </si>
  <si>
    <t>拜访</t>
    <rPh sb="0" eb="1">
      <t>bai fang</t>
    </rPh>
    <phoneticPr fontId="1" type="noConversion"/>
  </si>
  <si>
    <t>标准</t>
  </si>
  <si>
    <t>权重</t>
  </si>
  <si>
    <t>得分</t>
  </si>
  <si>
    <t>整合规划</t>
  </si>
  <si>
    <t>对于此次拜访您打算怎么做</t>
  </si>
  <si>
    <t>此次拜访打算展示什么</t>
  </si>
  <si>
    <t>此次拜访想发现什么</t>
  </si>
  <si>
    <t>此次拜访是否延续了之前的拜访</t>
  </si>
  <si>
    <r>
      <t>此次拜访目标是否</t>
    </r>
    <r>
      <rPr>
        <sz val="10"/>
        <color rgb="FF272727"/>
        <rFont val="Arial"/>
      </rPr>
      <t xml:space="preserve"> SMART</t>
    </r>
  </si>
  <si>
    <t>拜访中是否与客户提到之前所设想的对于此次拜访的目标？</t>
  </si>
  <si>
    <t>是否采用讲述故事的方法与客户进行互动</t>
  </si>
  <si>
    <r>
      <t>是否采用</t>
    </r>
    <r>
      <rPr>
        <sz val="10"/>
        <color rgb="FF272727"/>
        <rFont val="Arial"/>
      </rPr>
      <t>SOAP</t>
    </r>
    <r>
      <rPr>
        <sz val="10"/>
        <color rgb="FF272727"/>
        <rFont val="PingFang SC"/>
        <family val="3"/>
        <charset val="134"/>
      </rPr>
      <t>的方法与客户进行互动</t>
    </r>
    <r>
      <rPr>
        <sz val="10"/>
        <color rgb="FF272727"/>
        <rFont val="Arial"/>
      </rPr>
      <t> </t>
    </r>
  </si>
  <si>
    <t>是否利用大胆陈述来与客户进行互动（产品特征优势宣讲）</t>
    <rPh sb="17" eb="18">
      <t>chan pin</t>
    </rPh>
    <rPh sb="19" eb="20">
      <t>te zheng</t>
    </rPh>
    <rPh sb="21" eb="22">
      <t>you shi</t>
    </rPh>
    <rPh sb="23" eb="24">
      <t>xuan jiang</t>
    </rPh>
    <phoneticPr fontId="1" type="noConversion"/>
  </si>
  <si>
    <t>是否利用提问来跟进与客户的互动</t>
  </si>
  <si>
    <t>创造价值</t>
  </si>
  <si>
    <t>使用提问来了解客户目前对相关疾病的治疗方案</t>
  </si>
  <si>
    <t>询问客户对该疾病种的治疗目标</t>
  </si>
  <si>
    <r>
      <t>使用提问来了解客户目前对于</t>
    </r>
    <r>
      <rPr>
        <sz val="10"/>
        <color rgb="FF272727"/>
        <rFont val="Arial"/>
      </rPr>
      <t>BMS</t>
    </r>
    <r>
      <rPr>
        <sz val="10"/>
        <color rgb="FF272727"/>
        <rFont val="PingFang SC"/>
        <family val="3"/>
        <charset val="134"/>
      </rPr>
      <t>产品的使用</t>
    </r>
  </si>
  <si>
    <r>
      <t>通过提问方式来了解客户选择治疗方案的考虑因素</t>
    </r>
    <r>
      <rPr>
        <sz val="10"/>
        <color rgb="FF272727"/>
        <rFont val="Arial"/>
      </rPr>
      <t> </t>
    </r>
  </si>
  <si>
    <t>提供专注于患者的解决方案</t>
  </si>
  <si>
    <t>处理客户的反对意见</t>
  </si>
  <si>
    <r>
      <t>利用产品关键信息来区分</t>
    </r>
    <r>
      <rPr>
        <sz val="10"/>
        <color rgb="FF272727"/>
        <rFont val="Arial"/>
      </rPr>
      <t>BMS</t>
    </r>
    <r>
      <rPr>
        <sz val="10"/>
        <color rgb="FF272727"/>
        <rFont val="PingFang SC"/>
        <family val="3"/>
        <charset val="134"/>
      </rPr>
      <t>产品和竞争产品</t>
    </r>
  </si>
  <si>
    <t>是否引发和客户相互讨论或学术辩论</t>
  </si>
  <si>
    <r>
      <t>代表是否就</t>
    </r>
    <r>
      <rPr>
        <sz val="10"/>
        <color rgb="FF272727"/>
        <rFont val="Arial"/>
      </rPr>
      <t>BMS</t>
    </r>
    <r>
      <rPr>
        <sz val="10"/>
        <color rgb="FF272727"/>
        <rFont val="PingFang SC"/>
        <family val="3"/>
        <charset val="134"/>
      </rPr>
      <t>产品的治疗价值与客户达成共识</t>
    </r>
  </si>
  <si>
    <t>基于与客户达成共识后，代表是否提出行动计划</t>
  </si>
  <si>
    <r>
      <t>客户是否会考虑代表所提出的</t>
    </r>
    <r>
      <rPr>
        <sz val="10"/>
        <color rgb="FF272727"/>
        <rFont val="Arial"/>
      </rPr>
      <t>BMS</t>
    </r>
    <r>
      <rPr>
        <sz val="10"/>
        <color rgb="FF272727"/>
        <rFont val="PingFang SC"/>
        <family val="3"/>
        <charset val="134"/>
      </rPr>
      <t>产品的治疗价值</t>
    </r>
  </si>
  <si>
    <r>
      <t>代表是否邀请了客户参加</t>
    </r>
    <r>
      <rPr>
        <sz val="10"/>
        <color rgb="FF272727"/>
        <rFont val="Arial"/>
      </rPr>
      <t>BMS</t>
    </r>
    <r>
      <rPr>
        <sz val="10"/>
        <color rgb="FF272727"/>
        <rFont val="PingFang SC"/>
        <family val="3"/>
        <charset val="134"/>
      </rPr>
      <t>学术交流的机会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</si>
</sst>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2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sz val="9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20"/>
      <color theme="1"/>
      <name val="等线"/>
      <family val="2"/>
      <scheme val="minor"/>
    </font>
    <font>
      <sz val="16"/>
      <color theme="1"/>
      <name val="等线"/>
      <family val="2"/>
      <scheme val="minor"/>
    </font>
    <font>
      <sz val="28"/>
      <color theme="1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8"/>
      <color theme="1"/>
      <name val="等线"/>
      <family val="2"/>
      <scheme val="minor"/>
    </font>
    <font>
      <b/>
      <sz val="14"/>
      <color rgb="FFC00000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b/>
      <sz val="9"/>
      <color theme="1"/>
      <name val="等线"/>
      <family val="2"/>
      <scheme val="minor"/>
    </font>
    <font>
      <sz val="10"/>
      <name val="Arial"/>
      <family val="2"/>
    </font>
    <font>
      <b/>
      <sz val="16"/>
      <color rgb="FF272727"/>
      <name val="PingFang SC"/>
      <family val="3"/>
      <charset val="134"/>
    </font>
    <font>
      <sz val="16"/>
      <color rgb="FF272727"/>
      <name val="Arial"/>
    </font>
    <font>
      <b/>
      <sz val="14"/>
      <name val="PingFang SC"/>
      <family val="3"/>
      <charset val="134"/>
    </font>
    <font>
      <b/>
      <sz val="14"/>
      <color rgb="FFFFFFFF"/>
      <name val="PingFang SC"/>
      <family val="3"/>
      <charset val="134"/>
    </font>
    <font>
      <b/>
      <sz val="10"/>
      <color rgb="FF272727"/>
      <name val="PingFang SC"/>
      <family val="3"/>
      <charset val="134"/>
    </font>
    <font>
      <sz val="10"/>
      <color rgb="FF272727"/>
      <name val="PingFang SC"/>
      <family val="3"/>
      <charset val="134"/>
    </font>
    <font>
      <b/>
      <sz val="10"/>
      <color rgb="FF272727"/>
      <name val="Arial"/>
    </font>
    <font>
      <sz val="10"/>
      <color rgb="FF272727"/>
      <name val="Arial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dashed">
        <color theme="2" tint="-0.24994659260841701"/>
      </top>
      <bottom style="dashed">
        <color theme="2" tint="-0.2499465926084170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dashed">
        <color theme="2" tint="-0.24994659260841701"/>
      </top>
      <bottom style="dashed">
        <color theme="2" tint="-0.24994659260841701"/>
      </bottom>
      <diagonal/>
    </border>
    <border>
      <left style="thin">
        <color auto="1"/>
      </left>
      <right/>
      <top style="dashed">
        <color theme="2" tint="-0.24994659260841701"/>
      </top>
      <bottom style="dashed">
        <color theme="2" tint="-0.24994659260841701"/>
      </bottom>
      <diagonal/>
    </border>
    <border>
      <left/>
      <right/>
      <top style="dashed">
        <color theme="2" tint="-0.24994659260841701"/>
      </top>
      <bottom style="thin">
        <color auto="1"/>
      </bottom>
      <diagonal/>
    </border>
    <border>
      <left/>
      <right style="thin">
        <color auto="1"/>
      </right>
      <top style="dashed">
        <color theme="2" tint="-0.24994659260841701"/>
      </top>
      <bottom style="thin">
        <color auto="1"/>
      </bottom>
      <diagonal/>
    </border>
    <border>
      <left style="thin">
        <color auto="1"/>
      </left>
      <right/>
      <top style="dashed">
        <color theme="2" tint="-0.24994659260841701"/>
      </top>
      <bottom style="thin">
        <color auto="1"/>
      </bottom>
      <diagonal/>
    </border>
    <border>
      <left/>
      <right/>
      <top style="dashed">
        <color theme="2" tint="-0.24994659260841701"/>
      </top>
      <bottom style="thin">
        <color theme="2" tint="-0.749961851863155"/>
      </bottom>
      <diagonal/>
    </border>
    <border>
      <left/>
      <right style="thin">
        <color auto="1"/>
      </right>
      <top style="dashed">
        <color theme="2" tint="-0.24994659260841701"/>
      </top>
      <bottom style="thin">
        <color theme="2" tint="-0.749961851863155"/>
      </bottom>
      <diagonal/>
    </border>
    <border>
      <left style="thin">
        <color auto="1"/>
      </left>
      <right/>
      <top style="dashed">
        <color theme="2" tint="-0.24994659260841701"/>
      </top>
      <bottom style="thin">
        <color theme="2" tint="-0.749961851863155"/>
      </bottom>
      <diagonal/>
    </border>
    <border>
      <left/>
      <right/>
      <top style="thin">
        <color theme="2" tint="-0.749961851863155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dashed">
        <color theme="2" tint="-0.24994659260841701"/>
      </bottom>
      <diagonal/>
    </border>
    <border>
      <left/>
      <right/>
      <top style="dashed">
        <color theme="2" tint="-0.24994659260841701"/>
      </top>
      <bottom/>
      <diagonal/>
    </border>
  </borders>
  <cellStyleXfs count="3">
    <xf numFmtId="0" fontId="0" fillId="0" borderId="0"/>
    <xf numFmtId="0" fontId="15" fillId="0" borderId="0"/>
    <xf numFmtId="0" fontId="15" fillId="0" borderId="0"/>
  </cellStyleXfs>
  <cellXfs count="102">
    <xf numFmtId="0" fontId="0" fillId="0" borderId="0" xfId="0"/>
    <xf numFmtId="0" fontId="0" fillId="0" borderId="0" xfId="0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center"/>
    </xf>
    <xf numFmtId="0" fontId="11" fillId="2" borderId="1" xfId="0" applyFont="1" applyFill="1" applyBorder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/>
    <xf numFmtId="0" fontId="0" fillId="3" borderId="2" xfId="0" applyFill="1" applyBorder="1"/>
    <xf numFmtId="0" fontId="0" fillId="3" borderId="7" xfId="0" applyFill="1" applyBorder="1" applyAlignment="1">
      <alignment horizontal="center" vertical="center"/>
    </xf>
    <xf numFmtId="0" fontId="0" fillId="4" borderId="2" xfId="0" applyFill="1" applyBorder="1"/>
    <xf numFmtId="0" fontId="0" fillId="5" borderId="2" xfId="0" applyFill="1" applyBorder="1"/>
    <xf numFmtId="0" fontId="0" fillId="5" borderId="7" xfId="0" applyFill="1" applyBorder="1" applyAlignment="1">
      <alignment horizontal="center" vertical="center"/>
    </xf>
    <xf numFmtId="0" fontId="0" fillId="6" borderId="2" xfId="0" applyFill="1" applyBorder="1"/>
    <xf numFmtId="0" fontId="10" fillId="0" borderId="0" xfId="0" applyFont="1" applyAlignment="1">
      <alignment vertical="center"/>
    </xf>
    <xf numFmtId="0" fontId="0" fillId="0" borderId="21" xfId="0" applyBorder="1"/>
    <xf numFmtId="0" fontId="11" fillId="2" borderId="1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Fill="1"/>
    <xf numFmtId="0" fontId="0" fillId="6" borderId="2" xfId="0" applyFill="1" applyBorder="1" applyAlignment="1">
      <alignment horizontal="center" vertical="center"/>
    </xf>
    <xf numFmtId="0" fontId="13" fillId="0" borderId="1" xfId="0" applyFont="1" applyBorder="1"/>
    <xf numFmtId="0" fontId="10" fillId="0" borderId="0" xfId="0" applyFont="1" applyAlignment="1">
      <alignment horizontal="center"/>
    </xf>
    <xf numFmtId="0" fontId="11" fillId="0" borderId="0" xfId="0" applyFont="1" applyFill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11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8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0" borderId="5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5" fillId="5" borderId="2" xfId="0" applyFont="1" applyFill="1" applyBorder="1" applyAlignment="1">
      <alignment horizontal="left" vertical="center"/>
    </xf>
    <xf numFmtId="0" fontId="0" fillId="6" borderId="10" xfId="0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11" fillId="0" borderId="4" xfId="0" applyFont="1" applyBorder="1" applyAlignment="1">
      <alignment horizontal="left" vertical="center" wrapText="1"/>
    </xf>
    <xf numFmtId="0" fontId="12" fillId="0" borderId="21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7" fillId="0" borderId="0" xfId="0" applyFont="1" applyBorder="1" applyAlignment="1">
      <alignment horizontal="right" vertical="center"/>
    </xf>
    <xf numFmtId="0" fontId="0" fillId="5" borderId="2" xfId="0" applyFont="1" applyFill="1" applyBorder="1" applyAlignment="1">
      <alignment horizontal="left" vertical="center"/>
    </xf>
    <xf numFmtId="0" fontId="11" fillId="0" borderId="10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11" fillId="0" borderId="22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176" fontId="2" fillId="0" borderId="0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10" fillId="0" borderId="0" xfId="0" applyFont="1"/>
    <xf numFmtId="176" fontId="10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11" fillId="2" borderId="6" xfId="0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4" fillId="0" borderId="2" xfId="0" applyFont="1" applyBorder="1" applyAlignment="1">
      <alignment vertical="center"/>
    </xf>
    <xf numFmtId="0" fontId="4" fillId="0" borderId="0" xfId="0" applyNumberFormat="1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11" fillId="0" borderId="7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13" xfId="0" applyFont="1" applyBorder="1" applyAlignment="1">
      <alignment horizontal="left" vertical="center"/>
    </xf>
    <xf numFmtId="0" fontId="11" fillId="0" borderId="4" xfId="0" applyFont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1" fillId="0" borderId="12" xfId="0" applyFont="1" applyBorder="1"/>
    <xf numFmtId="0" fontId="11" fillId="0" borderId="8" xfId="0" applyFont="1" applyBorder="1"/>
    <xf numFmtId="0" fontId="11" fillId="0" borderId="14" xfId="0" applyFont="1" applyBorder="1" applyAlignment="1">
      <alignment horizontal="left" vertical="center"/>
    </xf>
    <xf numFmtId="0" fontId="11" fillId="0" borderId="15" xfId="0" applyFont="1" applyBorder="1"/>
    <xf numFmtId="0" fontId="11" fillId="0" borderId="16" xfId="0" applyFont="1" applyBorder="1" applyAlignment="1">
      <alignment horizontal="left" vertical="center"/>
    </xf>
    <xf numFmtId="0" fontId="11" fillId="0" borderId="14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19" xfId="0" applyFont="1" applyBorder="1" applyAlignment="1">
      <alignment horizontal="left" vertical="center"/>
    </xf>
    <xf numFmtId="0" fontId="11" fillId="0" borderId="17" xfId="0" applyFont="1" applyBorder="1" applyAlignment="1">
      <alignment horizontal="center" vertical="center"/>
    </xf>
    <xf numFmtId="0" fontId="11" fillId="0" borderId="20" xfId="0" applyFont="1" applyBorder="1"/>
    <xf numFmtId="0" fontId="11" fillId="0" borderId="0" xfId="0" applyFont="1" applyBorder="1" applyAlignment="1">
      <alignment horizontal="right" vertical="center"/>
    </xf>
    <xf numFmtId="0" fontId="10" fillId="0" borderId="2" xfId="0" applyFont="1" applyBorder="1"/>
    <xf numFmtId="0" fontId="10" fillId="0" borderId="0" xfId="0" applyFont="1" applyAlignment="1">
      <alignment horizontal="right" vertical="center" wrapText="1"/>
    </xf>
    <xf numFmtId="0" fontId="16" fillId="0" borderId="0" xfId="0" applyFont="1"/>
    <xf numFmtId="9" fontId="17" fillId="0" borderId="0" xfId="0" applyNumberFormat="1" applyFont="1"/>
    <xf numFmtId="0" fontId="18" fillId="0" borderId="0" xfId="0" applyFont="1" applyFill="1"/>
    <xf numFmtId="0" fontId="19" fillId="0" borderId="0" xfId="0" applyFont="1"/>
    <xf numFmtId="0" fontId="20" fillId="0" borderId="0" xfId="0" applyFont="1"/>
    <xf numFmtId="0" fontId="21" fillId="0" borderId="0" xfId="0" applyFont="1"/>
    <xf numFmtId="9" fontId="22" fillId="0" borderId="0" xfId="0" applyNumberFormat="1" applyFont="1"/>
    <xf numFmtId="0" fontId="21" fillId="0" borderId="0" xfId="0" applyFont="1" applyAlignment="1"/>
    <xf numFmtId="9" fontId="23" fillId="0" borderId="0" xfId="0" applyNumberFormat="1" applyFont="1"/>
    <xf numFmtId="9" fontId="23" fillId="0" borderId="0" xfId="0" applyNumberFormat="1" applyFont="1" applyAlignment="1"/>
    <xf numFmtId="10" fontId="23" fillId="0" borderId="0" xfId="0" applyNumberFormat="1" applyFont="1"/>
    <xf numFmtId="0" fontId="23" fillId="0" borderId="0" xfId="0" applyFont="1"/>
  </cellXfs>
  <cellStyles count="3">
    <cellStyle name="Normal 2" xfId="1"/>
    <cellStyle name="Normal 2 2 2" xfId="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externalLink" Target="externalLinks/externalLink1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2996</xdr:colOff>
      <xdr:row>34</xdr:row>
      <xdr:rowOff>8985</xdr:rowOff>
    </xdr:from>
    <xdr:to>
      <xdr:col>6</xdr:col>
      <xdr:colOff>655967</xdr:colOff>
      <xdr:row>34</xdr:row>
      <xdr:rowOff>17971</xdr:rowOff>
    </xdr:to>
    <xdr:cxnSp macro="">
      <xdr:nvCxnSpPr>
        <xdr:cNvPr id="2" name="直接连接符 4">
          <a:extLst>
            <a:ext uri="{FF2B5EF4-FFF2-40B4-BE49-F238E27FC236}">
              <a16:creationId xmlns:a16="http://schemas.microsoft.com/office/drawing/2014/main" xmlns="" id="{84596E55-D5A6-420D-9E56-F59BD2329C84}"/>
            </a:ext>
          </a:extLst>
        </xdr:cNvPr>
        <xdr:cNvCxnSpPr/>
      </xdr:nvCxnSpPr>
      <xdr:spPr>
        <a:xfrm>
          <a:off x="1539696" y="6917785"/>
          <a:ext cx="2773871" cy="8986"/>
        </a:xfrm>
        <a:prstGeom prst="line">
          <a:avLst/>
        </a:prstGeom>
        <a:ln w="1905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655967</xdr:colOff>
      <xdr:row>34</xdr:row>
      <xdr:rowOff>395377</xdr:rowOff>
    </xdr:from>
    <xdr:to>
      <xdr:col>6</xdr:col>
      <xdr:colOff>664953</xdr:colOff>
      <xdr:row>34</xdr:row>
      <xdr:rowOff>395377</xdr:rowOff>
    </xdr:to>
    <xdr:cxnSp macro="">
      <xdr:nvCxnSpPr>
        <xdr:cNvPr id="3" name="直接连接符 6">
          <a:extLst>
            <a:ext uri="{FF2B5EF4-FFF2-40B4-BE49-F238E27FC236}">
              <a16:creationId xmlns:a16="http://schemas.microsoft.com/office/drawing/2014/main" xmlns="" id="{4B4ABD46-E28F-460E-AB5E-4E164B74ABF8}"/>
            </a:ext>
          </a:extLst>
        </xdr:cNvPr>
        <xdr:cNvCxnSpPr/>
      </xdr:nvCxnSpPr>
      <xdr:spPr>
        <a:xfrm>
          <a:off x="1532267" y="7304177"/>
          <a:ext cx="2790286" cy="0"/>
        </a:xfrm>
        <a:prstGeom prst="line">
          <a:avLst/>
        </a:prstGeom>
        <a:ln>
          <a:solidFill>
            <a:schemeClr val="tx1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664594</xdr:colOff>
      <xdr:row>36</xdr:row>
      <xdr:rowOff>8626</xdr:rowOff>
    </xdr:from>
    <xdr:to>
      <xdr:col>6</xdr:col>
      <xdr:colOff>673580</xdr:colOff>
      <xdr:row>36</xdr:row>
      <xdr:rowOff>8626</xdr:rowOff>
    </xdr:to>
    <xdr:cxnSp macro="">
      <xdr:nvCxnSpPr>
        <xdr:cNvPr id="4" name="直接连接符 7">
          <a:extLst>
            <a:ext uri="{FF2B5EF4-FFF2-40B4-BE49-F238E27FC236}">
              <a16:creationId xmlns:a16="http://schemas.microsoft.com/office/drawing/2014/main" xmlns="" id="{708DDEC6-9EC2-464D-A4BF-3B7577CE3001}"/>
            </a:ext>
          </a:extLst>
        </xdr:cNvPr>
        <xdr:cNvCxnSpPr/>
      </xdr:nvCxnSpPr>
      <xdr:spPr>
        <a:xfrm>
          <a:off x="1540894" y="7793726"/>
          <a:ext cx="2790286" cy="0"/>
        </a:xfrm>
        <a:prstGeom prst="line">
          <a:avLst/>
        </a:prstGeom>
        <a:ln>
          <a:solidFill>
            <a:schemeClr val="tx1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664235</xdr:colOff>
      <xdr:row>36</xdr:row>
      <xdr:rowOff>403644</xdr:rowOff>
    </xdr:from>
    <xdr:to>
      <xdr:col>6</xdr:col>
      <xdr:colOff>673221</xdr:colOff>
      <xdr:row>36</xdr:row>
      <xdr:rowOff>403644</xdr:rowOff>
    </xdr:to>
    <xdr:cxnSp macro="">
      <xdr:nvCxnSpPr>
        <xdr:cNvPr id="5" name="直接连接符 8">
          <a:extLst>
            <a:ext uri="{FF2B5EF4-FFF2-40B4-BE49-F238E27FC236}">
              <a16:creationId xmlns:a16="http://schemas.microsoft.com/office/drawing/2014/main" xmlns="" id="{3CE8A708-4275-4112-AA46-40E4E4DE931A}"/>
            </a:ext>
          </a:extLst>
        </xdr:cNvPr>
        <xdr:cNvCxnSpPr/>
      </xdr:nvCxnSpPr>
      <xdr:spPr>
        <a:xfrm>
          <a:off x="1540535" y="8188744"/>
          <a:ext cx="2790286" cy="0"/>
        </a:xfrm>
        <a:prstGeom prst="line">
          <a:avLst/>
        </a:prstGeom>
        <a:ln>
          <a:solidFill>
            <a:schemeClr val="tx1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MS%20China%20Oncology%20Call%20Validation%20W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访谈内容"/>
      <sheetName val="拜访记录"/>
      <sheetName val="病人特征"/>
      <sheetName val="SOAP方法"/>
      <sheetName val="SMART定义"/>
      <sheetName val="推广活动"/>
      <sheetName val="rep"/>
      <sheetName val="权重"/>
    </sheetNames>
    <sheetDataSet>
      <sheetData sheetId="0">
        <row r="3">
          <cell r="C3" t="str">
            <v>李代表</v>
          </cell>
        </row>
        <row r="4">
          <cell r="C4" t="str">
            <v>onc1860</v>
          </cell>
        </row>
        <row r="5">
          <cell r="C5" t="str">
            <v>肿瘤</v>
          </cell>
        </row>
        <row r="9">
          <cell r="N9">
            <v>1</v>
          </cell>
        </row>
        <row r="12">
          <cell r="N12">
            <v>2</v>
          </cell>
        </row>
        <row r="14">
          <cell r="N14">
            <v>1</v>
          </cell>
        </row>
        <row r="18">
          <cell r="N18">
            <v>2</v>
          </cell>
        </row>
        <row r="20">
          <cell r="N20">
            <v>2</v>
          </cell>
        </row>
        <row r="25">
          <cell r="N25">
            <v>2</v>
          </cell>
        </row>
        <row r="32">
          <cell r="N32">
            <v>2</v>
          </cell>
        </row>
        <row r="36">
          <cell r="N36">
            <v>1</v>
          </cell>
        </row>
      </sheetData>
      <sheetData sheetId="1">
        <row r="5">
          <cell r="C5">
            <v>42815</v>
          </cell>
        </row>
        <row r="9">
          <cell r="C9" t="str">
            <v>医院1</v>
          </cell>
          <cell r="D9" t="str">
            <v>医院2</v>
          </cell>
          <cell r="E9" t="str">
            <v>医院3</v>
          </cell>
          <cell r="F9" t="str">
            <v>医院4</v>
          </cell>
          <cell r="G9" t="str">
            <v>医院5</v>
          </cell>
        </row>
        <row r="10">
          <cell r="C10" t="str">
            <v>医生1</v>
          </cell>
          <cell r="D10" t="str">
            <v>医生2</v>
          </cell>
          <cell r="E10" t="str">
            <v>医生3</v>
          </cell>
          <cell r="F10" t="str">
            <v>医生4</v>
          </cell>
          <cell r="G10" t="str">
            <v>医生5</v>
          </cell>
        </row>
        <row r="11">
          <cell r="C11" t="str">
            <v>9:00-9:20</v>
          </cell>
          <cell r="D11" t="str">
            <v>9:30-10:00</v>
          </cell>
          <cell r="E11" t="str">
            <v>10:00-10:11</v>
          </cell>
          <cell r="F11" t="str">
            <v>11:00-12:00</v>
          </cell>
          <cell r="G11" t="str">
            <v>14:00-15:30</v>
          </cell>
        </row>
        <row r="12">
          <cell r="C12" t="str">
            <v>科室1</v>
          </cell>
          <cell r="D12" t="str">
            <v>科室2</v>
          </cell>
          <cell r="E12" t="str">
            <v>科室3</v>
          </cell>
          <cell r="F12" t="str">
            <v>科室4</v>
          </cell>
          <cell r="G12" t="str">
            <v>科室5</v>
          </cell>
        </row>
        <row r="15">
          <cell r="C15">
            <v>3</v>
          </cell>
          <cell r="D15">
            <v>6</v>
          </cell>
          <cell r="E15">
            <v>3</v>
          </cell>
          <cell r="F15">
            <v>6</v>
          </cell>
          <cell r="G15">
            <v>3</v>
          </cell>
        </row>
        <row r="17">
          <cell r="C17">
            <v>3</v>
          </cell>
          <cell r="D17">
            <v>6</v>
          </cell>
          <cell r="E17">
            <v>3</v>
          </cell>
          <cell r="F17">
            <v>6</v>
          </cell>
          <cell r="G17" t="str">
            <v>0，3，6</v>
          </cell>
        </row>
        <row r="19">
          <cell r="C19">
            <v>0</v>
          </cell>
          <cell r="D19">
            <v>6</v>
          </cell>
          <cell r="E19">
            <v>3</v>
          </cell>
          <cell r="F19">
            <v>0</v>
          </cell>
          <cell r="G19">
            <v>3</v>
          </cell>
        </row>
        <row r="21">
          <cell r="C21">
            <v>6</v>
          </cell>
          <cell r="D21">
            <v>6</v>
          </cell>
          <cell r="E21">
            <v>3</v>
          </cell>
          <cell r="F21">
            <v>6</v>
          </cell>
          <cell r="G21">
            <v>6</v>
          </cell>
        </row>
        <row r="23">
          <cell r="C23">
            <v>3</v>
          </cell>
          <cell r="D23">
            <v>3</v>
          </cell>
          <cell r="E23">
            <v>6</v>
          </cell>
          <cell r="F23">
            <v>3</v>
          </cell>
          <cell r="G23">
            <v>3</v>
          </cell>
        </row>
        <row r="31">
          <cell r="C31">
            <v>6</v>
          </cell>
          <cell r="D31">
            <v>3</v>
          </cell>
          <cell r="E31">
            <v>6</v>
          </cell>
          <cell r="F31">
            <v>3</v>
          </cell>
          <cell r="G31">
            <v>6</v>
          </cell>
        </row>
        <row r="33">
          <cell r="C33">
            <v>3</v>
          </cell>
          <cell r="D33">
            <v>6</v>
          </cell>
          <cell r="E33">
            <v>6</v>
          </cell>
          <cell r="F33">
            <v>3</v>
          </cell>
          <cell r="G33">
            <v>6</v>
          </cell>
        </row>
        <row r="35">
          <cell r="C35">
            <v>3</v>
          </cell>
          <cell r="D35">
            <v>6</v>
          </cell>
          <cell r="E35">
            <v>3</v>
          </cell>
          <cell r="F35">
            <v>3</v>
          </cell>
          <cell r="G35">
            <v>6</v>
          </cell>
        </row>
        <row r="37">
          <cell r="C37">
            <v>0</v>
          </cell>
          <cell r="D37">
            <v>6</v>
          </cell>
          <cell r="E37">
            <v>0</v>
          </cell>
          <cell r="F37">
            <v>3</v>
          </cell>
          <cell r="G37">
            <v>0</v>
          </cell>
        </row>
        <row r="39">
          <cell r="C39">
            <v>6</v>
          </cell>
          <cell r="D39">
            <v>3</v>
          </cell>
          <cell r="E39">
            <v>6</v>
          </cell>
          <cell r="F39">
            <v>6</v>
          </cell>
          <cell r="G39">
            <v>3</v>
          </cell>
        </row>
        <row r="41">
          <cell r="C41">
            <v>3</v>
          </cell>
          <cell r="D41">
            <v>6</v>
          </cell>
          <cell r="E41">
            <v>3</v>
          </cell>
          <cell r="F41">
            <v>6</v>
          </cell>
          <cell r="G41">
            <v>3</v>
          </cell>
        </row>
        <row r="44">
          <cell r="C44">
            <v>6</v>
          </cell>
          <cell r="D44">
            <v>3</v>
          </cell>
          <cell r="E44">
            <v>3</v>
          </cell>
          <cell r="F44">
            <v>6</v>
          </cell>
          <cell r="G44">
            <v>6</v>
          </cell>
        </row>
        <row r="46">
          <cell r="C46">
            <v>3</v>
          </cell>
          <cell r="D46">
            <v>6</v>
          </cell>
          <cell r="E46">
            <v>3</v>
          </cell>
          <cell r="F46">
            <v>6</v>
          </cell>
          <cell r="G46">
            <v>3</v>
          </cell>
        </row>
        <row r="48">
          <cell r="C48">
            <v>6</v>
          </cell>
          <cell r="D48">
            <v>6</v>
          </cell>
          <cell r="E48">
            <v>3</v>
          </cell>
          <cell r="F48">
            <v>6</v>
          </cell>
          <cell r="G48">
            <v>3</v>
          </cell>
        </row>
        <row r="50">
          <cell r="C50">
            <v>3</v>
          </cell>
          <cell r="D50">
            <v>6</v>
          </cell>
          <cell r="E50">
            <v>3</v>
          </cell>
          <cell r="F50">
            <v>6</v>
          </cell>
          <cell r="G50">
            <v>3</v>
          </cell>
        </row>
        <row r="52">
          <cell r="C52">
            <v>3</v>
          </cell>
          <cell r="D52">
            <v>3</v>
          </cell>
          <cell r="E52">
            <v>6</v>
          </cell>
          <cell r="F52">
            <v>6</v>
          </cell>
          <cell r="G52">
            <v>3</v>
          </cell>
        </row>
        <row r="54">
          <cell r="C54">
            <v>6</v>
          </cell>
          <cell r="D54">
            <v>3</v>
          </cell>
          <cell r="E54">
            <v>6</v>
          </cell>
          <cell r="F54">
            <v>3</v>
          </cell>
          <cell r="G54">
            <v>3</v>
          </cell>
        </row>
        <row r="56">
          <cell r="C56">
            <v>6</v>
          </cell>
          <cell r="D56">
            <v>3</v>
          </cell>
          <cell r="E56">
            <v>3</v>
          </cell>
          <cell r="F56">
            <v>6</v>
          </cell>
          <cell r="G56">
            <v>3</v>
          </cell>
        </row>
        <row r="58">
          <cell r="C58">
            <v>6</v>
          </cell>
          <cell r="D58">
            <v>6</v>
          </cell>
          <cell r="E58">
            <v>6</v>
          </cell>
          <cell r="F58">
            <v>3</v>
          </cell>
          <cell r="G58">
            <v>3</v>
          </cell>
        </row>
        <row r="61">
          <cell r="C61">
            <v>6</v>
          </cell>
          <cell r="D61">
            <v>3</v>
          </cell>
          <cell r="E61">
            <v>3</v>
          </cell>
          <cell r="F61">
            <v>3</v>
          </cell>
          <cell r="G61">
            <v>6</v>
          </cell>
        </row>
        <row r="63">
          <cell r="C63">
            <v>3</v>
          </cell>
          <cell r="D63">
            <v>6</v>
          </cell>
          <cell r="E63">
            <v>3</v>
          </cell>
          <cell r="F63">
            <v>3</v>
          </cell>
          <cell r="G63">
            <v>3</v>
          </cell>
        </row>
        <row r="65">
          <cell r="C65">
            <v>6</v>
          </cell>
          <cell r="D65">
            <v>6</v>
          </cell>
          <cell r="E65">
            <v>3</v>
          </cell>
          <cell r="F65">
            <v>3</v>
          </cell>
          <cell r="G65">
            <v>6</v>
          </cell>
        </row>
        <row r="67">
          <cell r="C67">
            <v>3</v>
          </cell>
          <cell r="D67">
            <v>6</v>
          </cell>
          <cell r="E67">
            <v>6</v>
          </cell>
          <cell r="F67">
            <v>3</v>
          </cell>
          <cell r="G67">
            <v>3</v>
          </cell>
        </row>
        <row r="70">
          <cell r="C70">
            <v>2</v>
          </cell>
          <cell r="D70">
            <v>4</v>
          </cell>
          <cell r="E70">
            <v>4</v>
          </cell>
          <cell r="F70">
            <v>4</v>
          </cell>
          <cell r="G70">
            <v>2</v>
          </cell>
        </row>
        <row r="73">
          <cell r="C73">
            <v>4</v>
          </cell>
          <cell r="D73">
            <v>2</v>
          </cell>
          <cell r="E73">
            <v>2</v>
          </cell>
          <cell r="F73">
            <v>4</v>
          </cell>
          <cell r="G73">
            <v>2</v>
          </cell>
        </row>
        <row r="75">
          <cell r="C75">
            <v>4</v>
          </cell>
          <cell r="D75">
            <v>2</v>
          </cell>
          <cell r="E75">
            <v>4</v>
          </cell>
          <cell r="F75">
            <v>4</v>
          </cell>
          <cell r="G75">
            <v>2</v>
          </cell>
        </row>
        <row r="79">
          <cell r="C79">
            <v>2</v>
          </cell>
          <cell r="D79">
            <v>2</v>
          </cell>
          <cell r="E79">
            <v>2</v>
          </cell>
          <cell r="F79">
            <v>4</v>
          </cell>
          <cell r="G79">
            <v>4</v>
          </cell>
        </row>
        <row r="83">
          <cell r="C83">
            <v>4</v>
          </cell>
          <cell r="D83">
            <v>2</v>
          </cell>
          <cell r="E83">
            <v>2</v>
          </cell>
          <cell r="F83">
            <v>4</v>
          </cell>
          <cell r="G83">
            <v>4</v>
          </cell>
        </row>
        <row r="85">
          <cell r="C85">
            <v>4</v>
          </cell>
          <cell r="D85">
            <v>4</v>
          </cell>
          <cell r="E85">
            <v>2</v>
          </cell>
          <cell r="F85">
            <v>2</v>
          </cell>
          <cell r="G85">
            <v>2</v>
          </cell>
        </row>
        <row r="88">
          <cell r="C88">
            <v>2</v>
          </cell>
          <cell r="D88">
            <v>4</v>
          </cell>
          <cell r="E88">
            <v>4</v>
          </cell>
          <cell r="F88">
            <v>4</v>
          </cell>
          <cell r="G88">
            <v>2</v>
          </cell>
        </row>
        <row r="90">
          <cell r="C90">
            <v>2</v>
          </cell>
          <cell r="D90">
            <v>4</v>
          </cell>
          <cell r="E90">
            <v>4</v>
          </cell>
          <cell r="F90">
            <v>2</v>
          </cell>
          <cell r="G90">
            <v>2</v>
          </cell>
        </row>
      </sheetData>
      <sheetData sheetId="2"/>
      <sheetData sheetId="3"/>
      <sheetData sheetId="4"/>
      <sheetData sheetId="5"/>
      <sheetData sheetId="6"/>
      <sheetData sheetId="7">
        <row r="2">
          <cell r="C2">
            <v>0.15</v>
          </cell>
        </row>
        <row r="3">
          <cell r="C3">
            <v>0.15</v>
          </cell>
        </row>
        <row r="4">
          <cell r="C4">
            <v>0.2</v>
          </cell>
        </row>
        <row r="5">
          <cell r="C5">
            <v>0.1</v>
          </cell>
        </row>
        <row r="6">
          <cell r="C6">
            <v>0.1</v>
          </cell>
        </row>
        <row r="7">
          <cell r="C7">
            <v>0.1</v>
          </cell>
        </row>
        <row r="8">
          <cell r="C8">
            <v>0.1</v>
          </cell>
        </row>
        <row r="9">
          <cell r="C9">
            <v>0.1</v>
          </cell>
        </row>
        <row r="16">
          <cell r="C16">
            <v>0.02</v>
          </cell>
        </row>
        <row r="17">
          <cell r="C17">
            <v>0.02</v>
          </cell>
        </row>
        <row r="18">
          <cell r="C18">
            <v>0.02</v>
          </cell>
        </row>
        <row r="19">
          <cell r="C19">
            <v>0.04</v>
          </cell>
        </row>
        <row r="20">
          <cell r="C20">
            <v>0.1</v>
          </cell>
        </row>
        <row r="23">
          <cell r="C23">
            <v>0.02</v>
          </cell>
        </row>
        <row r="24">
          <cell r="C24">
            <v>1.4999999999999999E-2</v>
          </cell>
        </row>
        <row r="25">
          <cell r="C25">
            <v>1.4999999999999999E-2</v>
          </cell>
        </row>
        <row r="26">
          <cell r="C26">
            <v>1.4999999999999999E-2</v>
          </cell>
        </row>
        <row r="27">
          <cell r="C27">
            <v>1.4999999999999999E-2</v>
          </cell>
        </row>
        <row r="28">
          <cell r="C28">
            <v>0.02</v>
          </cell>
        </row>
        <row r="31">
          <cell r="C31">
            <v>0.04</v>
          </cell>
        </row>
        <row r="32">
          <cell r="C32">
            <v>0.04</v>
          </cell>
        </row>
        <row r="33">
          <cell r="C33">
            <v>0.04</v>
          </cell>
        </row>
        <row r="34">
          <cell r="C34">
            <v>0.04</v>
          </cell>
        </row>
        <row r="35">
          <cell r="C35">
            <v>0.04</v>
          </cell>
        </row>
        <row r="36">
          <cell r="C36">
            <v>0.04</v>
          </cell>
        </row>
        <row r="37">
          <cell r="C37">
            <v>0.12</v>
          </cell>
        </row>
        <row r="38">
          <cell r="C38">
            <v>0.04</v>
          </cell>
        </row>
        <row r="41">
          <cell r="C41">
            <v>0.08</v>
          </cell>
        </row>
        <row r="42">
          <cell r="C42">
            <v>0.08</v>
          </cell>
        </row>
        <row r="43">
          <cell r="C43">
            <v>0.08</v>
          </cell>
        </row>
        <row r="44">
          <cell r="C44">
            <v>0.06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"/>
    </sheetView>
  </sheetViews>
  <sheetFormatPr baseColWidth="10" defaultRowHeight="15" x14ac:dyDescent="0.2"/>
  <sheetData>
    <row r="1" spans="1:4" x14ac:dyDescent="0.2">
      <c r="A1" t="s">
        <v>33</v>
      </c>
      <c r="B1" t="s">
        <v>36</v>
      </c>
      <c r="C1" t="s">
        <v>34</v>
      </c>
      <c r="D1" t="s">
        <v>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17" sqref="C17"/>
    </sheetView>
  </sheetViews>
  <sheetFormatPr baseColWidth="10" defaultRowHeight="15" x14ac:dyDescent="0.2"/>
  <cols>
    <col min="1" max="2" width="21.83203125" customWidth="1"/>
    <col min="3" max="3" width="16" customWidth="1"/>
  </cols>
  <sheetData>
    <row r="1" spans="1:5" x14ac:dyDescent="0.2">
      <c r="A1" t="s">
        <v>21</v>
      </c>
      <c r="D1" t="s">
        <v>25</v>
      </c>
    </row>
    <row r="3" spans="1:5" x14ac:dyDescent="0.2">
      <c r="A3" t="s">
        <v>22</v>
      </c>
    </row>
    <row r="4" spans="1:5" x14ac:dyDescent="0.2">
      <c r="A4" t="s">
        <v>23</v>
      </c>
      <c r="B4" t="s">
        <v>31</v>
      </c>
      <c r="C4" t="s">
        <v>24</v>
      </c>
      <c r="D4" t="s">
        <v>26</v>
      </c>
      <c r="E4" t="s">
        <v>32</v>
      </c>
    </row>
    <row r="5" spans="1:5" x14ac:dyDescent="0.2">
      <c r="B5" t="s">
        <v>37</v>
      </c>
      <c r="C5" t="s">
        <v>38</v>
      </c>
      <c r="E5" t="s">
        <v>39</v>
      </c>
    </row>
    <row r="6" spans="1:5" x14ac:dyDescent="0.2">
      <c r="B6" t="s">
        <v>40</v>
      </c>
      <c r="C6" t="s">
        <v>41</v>
      </c>
      <c r="E6" t="s">
        <v>42</v>
      </c>
    </row>
    <row r="7" spans="1:5" x14ac:dyDescent="0.2">
      <c r="B7" t="s">
        <v>44</v>
      </c>
      <c r="C7" t="s">
        <v>45</v>
      </c>
      <c r="E7" t="s">
        <v>46</v>
      </c>
    </row>
    <row r="8" spans="1:5" x14ac:dyDescent="0.2">
      <c r="B8" t="s">
        <v>48</v>
      </c>
      <c r="C8" t="s">
        <v>49</v>
      </c>
      <c r="E8" t="s">
        <v>47</v>
      </c>
    </row>
    <row r="9" spans="1:5" x14ac:dyDescent="0.2">
      <c r="B9" t="s">
        <v>50</v>
      </c>
      <c r="C9" t="s">
        <v>51</v>
      </c>
      <c r="E9" t="s">
        <v>52</v>
      </c>
    </row>
    <row r="10" spans="1:5" x14ac:dyDescent="0.2">
      <c r="B10" t="s">
        <v>54</v>
      </c>
      <c r="C10" t="s">
        <v>55</v>
      </c>
      <c r="E10" t="s">
        <v>56</v>
      </c>
    </row>
    <row r="11" spans="1:5" x14ac:dyDescent="0.2">
      <c r="B11" t="s">
        <v>57</v>
      </c>
      <c r="C11" t="s">
        <v>58</v>
      </c>
      <c r="E11" t="s">
        <v>59</v>
      </c>
    </row>
    <row r="12" spans="1:5" x14ac:dyDescent="0.2">
      <c r="B12" t="s">
        <v>60</v>
      </c>
      <c r="C12" t="s">
        <v>61</v>
      </c>
      <c r="E12" t="s">
        <v>62</v>
      </c>
    </row>
    <row r="14" spans="1:5" x14ac:dyDescent="0.2">
      <c r="A14" t="s">
        <v>63</v>
      </c>
    </row>
    <row r="15" spans="1:5" x14ac:dyDescent="0.2">
      <c r="B15" t="s">
        <v>65</v>
      </c>
      <c r="C15" t="s">
        <v>64</v>
      </c>
    </row>
    <row r="16" spans="1:5" x14ac:dyDescent="0.2">
      <c r="B16" t="s">
        <v>66</v>
      </c>
      <c r="C16" t="s">
        <v>67</v>
      </c>
    </row>
    <row r="17" spans="2:2" x14ac:dyDescent="0.2">
      <c r="B17" t="s">
        <v>68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6"/>
  <sheetViews>
    <sheetView topLeftCell="A80" zoomScale="106" zoomScaleNormal="106" zoomScaleSheetLayoutView="196" zoomScalePageLayoutView="106" workbookViewId="0">
      <selection activeCell="F105" sqref="F105"/>
    </sheetView>
  </sheetViews>
  <sheetFormatPr baseColWidth="10" defaultColWidth="8.83203125" defaultRowHeight="15" x14ac:dyDescent="0.2"/>
  <cols>
    <col min="1" max="1" width="2.6640625" customWidth="1"/>
    <col min="3" max="3" width="8.6640625" customWidth="1"/>
    <col min="4" max="4" width="10.1640625" customWidth="1"/>
    <col min="8" max="8" width="8.1640625" customWidth="1"/>
    <col min="9" max="9" width="9.5" customWidth="1"/>
    <col min="10" max="10" width="2.6640625" customWidth="1"/>
    <col min="16" max="17" width="9" customWidth="1"/>
    <col min="18" max="18" width="4.83203125" customWidth="1"/>
  </cols>
  <sheetData>
    <row r="1" spans="1:10" x14ac:dyDescent="0.2">
      <c r="A1" s="18"/>
      <c r="B1" s="18"/>
      <c r="C1" s="18"/>
      <c r="D1" s="18"/>
      <c r="E1" s="18"/>
      <c r="F1" s="18"/>
      <c r="G1" s="18"/>
      <c r="H1" s="18"/>
      <c r="I1" s="18"/>
      <c r="J1" s="18"/>
    </row>
    <row r="2" spans="1:10" x14ac:dyDescent="0.2">
      <c r="A2" s="18"/>
      <c r="B2" s="18"/>
      <c r="C2" s="18"/>
      <c r="D2" s="18"/>
      <c r="E2" s="18"/>
      <c r="F2" s="18"/>
      <c r="G2" s="18"/>
      <c r="H2" s="18"/>
      <c r="I2" s="18"/>
      <c r="J2" s="18"/>
    </row>
    <row r="3" spans="1:10" x14ac:dyDescent="0.2">
      <c r="A3" s="18"/>
      <c r="B3" s="18"/>
      <c r="C3" s="18"/>
      <c r="D3" s="18"/>
      <c r="E3" s="18"/>
      <c r="F3" s="18"/>
      <c r="G3" s="18"/>
      <c r="H3" s="18"/>
      <c r="I3" s="18"/>
      <c r="J3" s="18"/>
    </row>
    <row r="4" spans="1:10" x14ac:dyDescent="0.2">
      <c r="A4" s="18"/>
      <c r="B4" s="18"/>
      <c r="C4" s="18"/>
      <c r="D4" s="18"/>
      <c r="E4" s="18"/>
      <c r="F4" s="18"/>
      <c r="G4" s="18"/>
      <c r="H4" s="18"/>
      <c r="I4" s="18"/>
      <c r="J4" s="18"/>
    </row>
    <row r="5" spans="1:10" x14ac:dyDescent="0.2">
      <c r="A5" s="18"/>
      <c r="B5" s="18"/>
      <c r="C5" s="18"/>
      <c r="D5" s="18"/>
      <c r="E5" s="18"/>
      <c r="F5" s="18"/>
      <c r="G5" s="18"/>
      <c r="H5" s="18"/>
      <c r="I5" s="18"/>
      <c r="J5" s="18"/>
    </row>
    <row r="6" spans="1:10" x14ac:dyDescent="0.2">
      <c r="A6" s="18"/>
      <c r="B6" s="18"/>
      <c r="C6" s="18"/>
      <c r="D6" s="18"/>
      <c r="E6" s="18"/>
      <c r="F6" s="18"/>
      <c r="G6" s="18"/>
      <c r="H6" s="18"/>
      <c r="I6" s="18"/>
      <c r="J6" s="18"/>
    </row>
    <row r="7" spans="1:10" x14ac:dyDescent="0.2">
      <c r="A7" s="18"/>
      <c r="B7" s="18"/>
      <c r="C7" s="18"/>
      <c r="D7" s="18"/>
      <c r="E7" s="18"/>
      <c r="F7" s="18"/>
      <c r="G7" s="18"/>
      <c r="H7" s="18"/>
      <c r="I7" s="18"/>
      <c r="J7" s="18"/>
    </row>
    <row r="8" spans="1:10" x14ac:dyDescent="0.2">
      <c r="A8" s="18"/>
      <c r="B8" s="18"/>
      <c r="C8" s="18"/>
      <c r="D8" s="18"/>
      <c r="E8" s="18"/>
      <c r="F8" s="18"/>
      <c r="G8" s="18"/>
      <c r="H8" s="18"/>
      <c r="I8" s="18"/>
      <c r="J8" s="18"/>
    </row>
    <row r="9" spans="1:10" ht="14.25" customHeight="1" x14ac:dyDescent="0.2">
      <c r="A9" s="55" t="s">
        <v>83</v>
      </c>
      <c r="B9" s="55"/>
      <c r="C9" s="55"/>
      <c r="D9" s="55"/>
      <c r="E9" s="55"/>
      <c r="F9" s="55"/>
      <c r="G9" s="55"/>
      <c r="H9" s="55"/>
      <c r="I9" s="55"/>
      <c r="J9" s="55"/>
    </row>
    <row r="10" spans="1:10" x14ac:dyDescent="0.2">
      <c r="A10" s="55"/>
      <c r="B10" s="55"/>
      <c r="C10" s="55"/>
      <c r="D10" s="55"/>
      <c r="E10" s="55"/>
      <c r="F10" s="55"/>
      <c r="G10" s="55"/>
      <c r="H10" s="55"/>
      <c r="I10" s="55"/>
      <c r="J10" s="55"/>
    </row>
    <row r="11" spans="1:10" x14ac:dyDescent="0.2">
      <c r="A11" s="55"/>
      <c r="B11" s="55"/>
      <c r="C11" s="55"/>
      <c r="D11" s="55"/>
      <c r="E11" s="55"/>
      <c r="F11" s="55"/>
      <c r="G11" s="55"/>
      <c r="H11" s="55"/>
      <c r="I11" s="55"/>
      <c r="J11" s="55"/>
    </row>
    <row r="12" spans="1:10" ht="9.75" customHeight="1" x14ac:dyDescent="0.2">
      <c r="A12" s="18"/>
      <c r="B12" s="18"/>
      <c r="C12" s="18"/>
      <c r="D12" s="18"/>
      <c r="E12" s="18"/>
      <c r="F12" s="18"/>
      <c r="G12" s="18"/>
      <c r="H12" s="18"/>
      <c r="I12" s="18"/>
      <c r="J12" s="18"/>
    </row>
    <row r="13" spans="1:10" hidden="1" x14ac:dyDescent="0.2">
      <c r="A13" s="18"/>
      <c r="B13" s="18"/>
      <c r="C13" s="18"/>
      <c r="D13" s="18"/>
      <c r="E13" s="18"/>
      <c r="F13" s="18"/>
      <c r="G13" s="18"/>
      <c r="H13" s="18"/>
      <c r="I13" s="18"/>
      <c r="J13" s="18"/>
    </row>
    <row r="14" spans="1:10" ht="34.5" customHeight="1" x14ac:dyDescent="0.2">
      <c r="A14" s="18"/>
      <c r="B14" s="29" t="s">
        <v>84</v>
      </c>
      <c r="C14" s="29"/>
      <c r="D14" s="29"/>
      <c r="E14" s="29"/>
      <c r="F14" s="29"/>
      <c r="G14" s="29"/>
      <c r="H14" s="29"/>
      <c r="I14" s="29"/>
      <c r="J14" s="18"/>
    </row>
    <row r="15" spans="1:10" x14ac:dyDescent="0.2">
      <c r="A15" s="18"/>
      <c r="B15" s="18"/>
      <c r="C15" s="18"/>
      <c r="D15" s="18"/>
      <c r="E15" s="18"/>
      <c r="F15" s="18"/>
      <c r="G15" s="18"/>
      <c r="H15" s="18"/>
      <c r="I15" s="18"/>
      <c r="J15" s="18"/>
    </row>
    <row r="16" spans="1:10" x14ac:dyDescent="0.2">
      <c r="A16" s="18"/>
      <c r="B16" s="18"/>
      <c r="C16" s="18"/>
      <c r="D16" s="18"/>
      <c r="E16" s="18"/>
      <c r="F16" s="18"/>
      <c r="G16" s="18"/>
      <c r="H16" s="18"/>
      <c r="I16" s="18"/>
      <c r="J16" s="18"/>
    </row>
    <row r="17" spans="1:10" ht="35" x14ac:dyDescent="0.35">
      <c r="A17" s="56" t="s">
        <v>85</v>
      </c>
      <c r="B17" s="31"/>
      <c r="C17" s="31"/>
      <c r="D17" s="31"/>
      <c r="E17" s="31"/>
      <c r="F17" s="31"/>
      <c r="G17" s="31"/>
      <c r="H17" s="31"/>
      <c r="I17" s="31"/>
      <c r="J17" s="31"/>
    </row>
    <row r="18" spans="1:10" x14ac:dyDescent="0.2">
      <c r="A18" s="18"/>
      <c r="B18" s="18"/>
      <c r="C18" s="18"/>
      <c r="D18" s="18"/>
      <c r="E18" s="18"/>
      <c r="F18" s="18"/>
      <c r="G18" s="18"/>
      <c r="H18" s="18"/>
      <c r="I18" s="18"/>
      <c r="J18" s="18"/>
    </row>
    <row r="19" spans="1:10" x14ac:dyDescent="0.2">
      <c r="A19" s="18"/>
      <c r="B19" s="18"/>
      <c r="C19" s="18"/>
      <c r="D19" s="18"/>
      <c r="E19" s="18"/>
      <c r="F19" s="18"/>
      <c r="G19" s="18"/>
      <c r="H19" s="18"/>
      <c r="I19" s="18"/>
      <c r="J19" s="18"/>
    </row>
    <row r="20" spans="1:10" ht="21" x14ac:dyDescent="0.2">
      <c r="A20" s="32"/>
      <c r="B20" s="32"/>
      <c r="C20" s="32"/>
      <c r="D20" s="32"/>
      <c r="E20" s="32"/>
      <c r="F20" s="32"/>
      <c r="G20" s="32"/>
      <c r="H20" s="32"/>
      <c r="I20" s="32"/>
      <c r="J20" s="32"/>
    </row>
    <row r="21" spans="1:10" x14ac:dyDescent="0.2">
      <c r="A21" s="18"/>
      <c r="B21" s="18"/>
      <c r="C21" s="18"/>
      <c r="D21" s="18"/>
      <c r="E21" s="18"/>
      <c r="F21" s="18"/>
      <c r="G21" s="18"/>
      <c r="H21" s="18"/>
      <c r="I21" s="18"/>
      <c r="J21" s="18"/>
    </row>
    <row r="22" spans="1:10" x14ac:dyDescent="0.2">
      <c r="A22" s="18"/>
      <c r="B22" s="18"/>
      <c r="C22" s="18"/>
      <c r="D22" s="18"/>
      <c r="E22" s="18"/>
      <c r="F22" s="18"/>
      <c r="G22" s="18"/>
      <c r="H22" s="18"/>
      <c r="I22" s="18"/>
      <c r="J22" s="18"/>
    </row>
    <row r="23" spans="1:10" x14ac:dyDescent="0.2">
      <c r="A23" s="18"/>
      <c r="B23" s="18"/>
      <c r="C23" s="18"/>
      <c r="D23" s="18"/>
      <c r="E23" s="18"/>
      <c r="F23" s="18"/>
      <c r="G23" s="18"/>
      <c r="H23" s="18"/>
      <c r="I23" s="18"/>
      <c r="J23" s="18"/>
    </row>
    <row r="24" spans="1:10" x14ac:dyDescent="0.2">
      <c r="A24" s="33"/>
      <c r="B24" s="33"/>
      <c r="C24" s="33"/>
      <c r="D24" s="33"/>
      <c r="E24" s="33"/>
      <c r="F24" s="33"/>
      <c r="G24" s="33"/>
      <c r="H24" s="33"/>
      <c r="I24" s="33"/>
      <c r="J24" s="33"/>
    </row>
    <row r="25" spans="1:10" x14ac:dyDescent="0.2">
      <c r="A25" s="18"/>
      <c r="B25" s="18"/>
      <c r="C25" s="18"/>
      <c r="D25" s="18"/>
      <c r="E25" s="18"/>
      <c r="F25" s="18"/>
      <c r="G25" s="18"/>
      <c r="H25" s="18"/>
      <c r="I25" s="18"/>
      <c r="J25" s="18"/>
    </row>
    <row r="26" spans="1:10" x14ac:dyDescent="0.2">
      <c r="A26" s="18"/>
      <c r="B26" s="18"/>
      <c r="C26" s="18"/>
      <c r="D26" s="18"/>
      <c r="E26" s="18"/>
      <c r="F26" s="18"/>
      <c r="G26" s="18"/>
      <c r="H26" s="18"/>
      <c r="I26" s="18"/>
      <c r="J26" s="18"/>
    </row>
    <row r="27" spans="1:10" x14ac:dyDescent="0.2">
      <c r="A27" s="18"/>
      <c r="B27" s="18"/>
      <c r="C27" s="18"/>
      <c r="D27" s="18"/>
      <c r="E27" s="18"/>
      <c r="F27" s="18"/>
      <c r="G27" s="18"/>
      <c r="H27" s="18"/>
      <c r="I27" s="18"/>
      <c r="J27" s="18"/>
    </row>
    <row r="28" spans="1:10" x14ac:dyDescent="0.2">
      <c r="A28" s="18"/>
      <c r="B28" s="18"/>
      <c r="C28" s="18"/>
      <c r="D28" s="18"/>
      <c r="E28" s="18"/>
      <c r="F28" s="18"/>
      <c r="G28" s="18"/>
      <c r="H28" s="18"/>
      <c r="I28" s="18"/>
      <c r="J28" s="18"/>
    </row>
    <row r="29" spans="1:10" x14ac:dyDescent="0.2">
      <c r="A29" s="18"/>
      <c r="B29" s="18"/>
      <c r="C29" s="18"/>
      <c r="D29" s="18"/>
      <c r="E29" s="18"/>
      <c r="F29" s="18"/>
      <c r="G29" s="18"/>
      <c r="H29" s="18"/>
      <c r="I29" s="18"/>
      <c r="J29" s="18"/>
    </row>
    <row r="30" spans="1:10" x14ac:dyDescent="0.2">
      <c r="A30" s="18"/>
      <c r="B30" s="18"/>
      <c r="C30" s="18"/>
      <c r="D30" s="18"/>
      <c r="E30" s="18"/>
      <c r="F30" s="18"/>
      <c r="G30" s="18"/>
      <c r="H30" s="18"/>
      <c r="I30" s="18"/>
      <c r="J30" s="18"/>
    </row>
    <row r="31" spans="1:10" x14ac:dyDescent="0.2">
      <c r="A31" s="18"/>
      <c r="B31" s="18"/>
      <c r="C31" s="18"/>
      <c r="D31" s="18"/>
      <c r="E31" s="18"/>
      <c r="F31" s="18"/>
      <c r="G31" s="18"/>
      <c r="H31" s="18"/>
      <c r="I31" s="18"/>
      <c r="J31" s="18"/>
    </row>
    <row r="32" spans="1:10" x14ac:dyDescent="0.2">
      <c r="A32" s="18"/>
      <c r="B32" s="18"/>
      <c r="C32" s="18"/>
      <c r="D32" s="18"/>
      <c r="E32" s="18"/>
      <c r="F32" s="18"/>
      <c r="G32" s="18"/>
      <c r="H32" s="18"/>
      <c r="I32" s="18"/>
      <c r="J32" s="18"/>
    </row>
    <row r="33" spans="1:10" x14ac:dyDescent="0.2">
      <c r="A33" s="18"/>
      <c r="B33" s="18"/>
      <c r="C33" s="18"/>
      <c r="D33" s="18"/>
      <c r="E33" s="18"/>
      <c r="F33" s="18"/>
      <c r="G33" s="18"/>
      <c r="H33" s="18"/>
      <c r="I33" s="18"/>
      <c r="J33" s="18"/>
    </row>
    <row r="34" spans="1:10" ht="26" x14ac:dyDescent="0.2">
      <c r="A34" s="25"/>
      <c r="B34" s="26"/>
      <c r="C34" s="26"/>
      <c r="D34" s="48" t="s">
        <v>30</v>
      </c>
      <c r="E34" s="48"/>
      <c r="F34" s="57">
        <f ca="1">NOW()</f>
        <v>42776.820568171293</v>
      </c>
      <c r="G34" s="57"/>
      <c r="H34" s="26"/>
      <c r="I34" s="26"/>
      <c r="J34" s="26"/>
    </row>
    <row r="35" spans="1:10" ht="32" customHeight="1" x14ac:dyDescent="0.2">
      <c r="A35" s="25"/>
      <c r="B35" s="25"/>
      <c r="C35" s="25"/>
      <c r="D35" s="48" t="s">
        <v>27</v>
      </c>
      <c r="E35" s="48"/>
      <c r="F35" s="58" t="str">
        <f>[1]访谈内容!C3</f>
        <v>李代表</v>
      </c>
      <c r="G35" s="58"/>
      <c r="H35" s="25"/>
      <c r="I35" s="25"/>
      <c r="J35" s="25"/>
    </row>
    <row r="36" spans="1:10" ht="37.5" customHeight="1" x14ac:dyDescent="0.2">
      <c r="A36" s="25"/>
      <c r="B36" s="25"/>
      <c r="C36" s="25"/>
      <c r="D36" s="48" t="s">
        <v>28</v>
      </c>
      <c r="E36" s="48"/>
      <c r="F36" s="58" t="str">
        <f>[1]访谈内容!C5</f>
        <v>肿瘤</v>
      </c>
      <c r="G36" s="58"/>
      <c r="H36" s="25"/>
      <c r="I36" s="25"/>
      <c r="J36" s="25"/>
    </row>
    <row r="37" spans="1:10" ht="32" customHeight="1" x14ac:dyDescent="0.2">
      <c r="A37" s="25"/>
      <c r="B37" s="25"/>
      <c r="C37" s="25"/>
      <c r="D37" s="48" t="s">
        <v>29</v>
      </c>
      <c r="E37" s="48"/>
      <c r="F37" s="58" t="str">
        <f>[1]访谈内容!C4</f>
        <v>onc1860</v>
      </c>
      <c r="G37" s="58"/>
      <c r="H37" s="25"/>
      <c r="I37" s="25"/>
      <c r="J37" s="25"/>
    </row>
    <row r="38" spans="1:10" x14ac:dyDescent="0.2">
      <c r="A38" s="18"/>
      <c r="B38" s="18"/>
      <c r="C38" s="18"/>
      <c r="D38" s="18"/>
      <c r="E38" s="18"/>
      <c r="F38" s="18"/>
      <c r="G38" s="18"/>
      <c r="H38" s="18"/>
      <c r="I38" s="18"/>
      <c r="J38" s="18"/>
    </row>
    <row r="39" spans="1:10" x14ac:dyDescent="0.2">
      <c r="A39" s="18"/>
      <c r="B39" s="18"/>
      <c r="C39" s="18"/>
      <c r="D39" s="18"/>
      <c r="E39" s="18"/>
      <c r="F39" s="18"/>
      <c r="G39" s="18"/>
      <c r="H39" s="18"/>
      <c r="I39" s="18"/>
      <c r="J39" s="18"/>
    </row>
    <row r="40" spans="1:10" x14ac:dyDescent="0.2">
      <c r="A40" s="18"/>
      <c r="B40" s="18"/>
      <c r="C40" s="18"/>
      <c r="D40" s="18"/>
      <c r="E40" s="18"/>
      <c r="F40" s="18"/>
      <c r="G40" s="18"/>
      <c r="H40" s="18"/>
      <c r="I40" s="18"/>
      <c r="J40" s="18"/>
    </row>
    <row r="41" spans="1:10" x14ac:dyDescent="0.2">
      <c r="A41" s="18"/>
      <c r="B41" s="18"/>
      <c r="C41" s="18"/>
      <c r="D41" s="18"/>
      <c r="E41" s="18"/>
      <c r="F41" s="18"/>
      <c r="G41" s="18"/>
      <c r="H41" s="18"/>
      <c r="I41" s="18"/>
      <c r="J41" s="18"/>
    </row>
    <row r="42" spans="1:10" x14ac:dyDescent="0.2">
      <c r="A42" s="18"/>
      <c r="B42" s="18"/>
      <c r="C42" s="18"/>
      <c r="D42" s="18"/>
      <c r="E42" s="18"/>
      <c r="F42" s="18"/>
      <c r="G42" s="18"/>
      <c r="H42" s="18"/>
      <c r="I42" s="18"/>
      <c r="J42" s="18"/>
    </row>
    <row r="43" spans="1:10" x14ac:dyDescent="0.2">
      <c r="A43" s="18"/>
      <c r="B43" s="18"/>
      <c r="C43" s="18"/>
      <c r="D43" s="18"/>
      <c r="E43" s="18"/>
      <c r="F43" s="18"/>
      <c r="G43" s="18"/>
      <c r="H43" s="18"/>
      <c r="I43" s="18"/>
      <c r="J43" s="18"/>
    </row>
    <row r="44" spans="1:10" x14ac:dyDescent="0.2">
      <c r="A44" s="18"/>
      <c r="B44" s="18"/>
      <c r="C44" s="18"/>
      <c r="D44" s="18"/>
      <c r="E44" s="18"/>
      <c r="F44" s="18"/>
      <c r="G44" s="18"/>
      <c r="H44" s="18"/>
      <c r="I44" s="18"/>
      <c r="J44" s="18"/>
    </row>
    <row r="45" spans="1:10" x14ac:dyDescent="0.2">
      <c r="A45" s="18"/>
      <c r="B45" s="18"/>
      <c r="C45" s="18"/>
      <c r="D45" s="18"/>
      <c r="E45" s="18"/>
      <c r="F45" s="18"/>
      <c r="G45" s="18"/>
      <c r="H45" s="18"/>
      <c r="I45" s="18"/>
      <c r="J45" s="18"/>
    </row>
    <row r="46" spans="1:10" x14ac:dyDescent="0.2">
      <c r="A46" s="18"/>
      <c r="B46" s="18"/>
      <c r="C46" s="18"/>
      <c r="D46" s="18"/>
      <c r="E46" s="18"/>
      <c r="F46" s="18"/>
      <c r="G46" s="18"/>
      <c r="H46" s="18"/>
      <c r="I46" s="18"/>
      <c r="J46" s="18"/>
    </row>
    <row r="47" spans="1:10" x14ac:dyDescent="0.2">
      <c r="A47" s="18"/>
      <c r="B47" s="18"/>
      <c r="C47" s="18"/>
      <c r="D47" s="18"/>
      <c r="E47" s="18"/>
      <c r="F47" s="18"/>
      <c r="G47" s="18"/>
      <c r="H47" s="18"/>
      <c r="I47" s="28"/>
      <c r="J47" s="18"/>
    </row>
    <row r="48" spans="1:10" x14ac:dyDescent="0.2">
      <c r="A48" s="18"/>
      <c r="B48" s="18"/>
      <c r="C48" s="18"/>
      <c r="D48" s="18"/>
      <c r="E48" s="18"/>
      <c r="F48" s="18"/>
      <c r="G48" s="18"/>
      <c r="H48" s="18"/>
      <c r="I48" s="18"/>
      <c r="J48" s="18"/>
    </row>
    <row r="50" spans="2:9" x14ac:dyDescent="0.2">
      <c r="B50" s="14" t="s">
        <v>86</v>
      </c>
      <c r="C50" s="14" t="str">
        <f>F35</f>
        <v>李代表</v>
      </c>
      <c r="D50" s="59"/>
      <c r="E50" s="59"/>
    </row>
    <row r="51" spans="2:9" x14ac:dyDescent="0.2">
      <c r="B51" s="14" t="s">
        <v>87</v>
      </c>
      <c r="C51" s="14" t="str">
        <f>F37</f>
        <v>onc1860</v>
      </c>
      <c r="D51" s="14"/>
      <c r="E51" s="59"/>
    </row>
    <row r="52" spans="2:9" x14ac:dyDescent="0.2">
      <c r="B52" s="14" t="s">
        <v>88</v>
      </c>
      <c r="C52" s="60">
        <f>[1]拜访记录!C5</f>
        <v>42815</v>
      </c>
      <c r="D52" s="60"/>
      <c r="E52" s="14"/>
    </row>
    <row r="53" spans="2:9" ht="9.75" customHeight="1" x14ac:dyDescent="0.2"/>
    <row r="54" spans="2:9" x14ac:dyDescent="0.2">
      <c r="B54" s="30"/>
      <c r="C54" s="30"/>
      <c r="D54" s="30"/>
      <c r="E54" s="30"/>
      <c r="F54" s="30"/>
      <c r="G54" s="30"/>
      <c r="H54" s="30"/>
      <c r="I54" s="30"/>
    </row>
    <row r="55" spans="2:9" ht="76" customHeight="1" x14ac:dyDescent="0.2"/>
    <row r="56" spans="2:9" ht="28" customHeight="1" x14ac:dyDescent="0.2">
      <c r="B56" s="5" t="s">
        <v>0</v>
      </c>
      <c r="C56" s="1"/>
      <c r="D56" s="1"/>
      <c r="E56" s="1"/>
      <c r="F56" s="1"/>
      <c r="G56" s="1"/>
      <c r="H56" s="1" t="s">
        <v>89</v>
      </c>
      <c r="I56" s="61">
        <f>E57*[1]权重!C2+E58*[1]权重!C3 + E59 * [1]权重!C4 + E60 * [1]权重!C6 + I57 * [1]权重!C5 + I58 * [1]权重!C7 + I59 * [1]权重!C8 +I60 * [1]权重!C9</f>
        <v>1.5499999999999998</v>
      </c>
    </row>
    <row r="57" spans="2:9" ht="20" customHeight="1" x14ac:dyDescent="0.2">
      <c r="B57" s="4" t="s">
        <v>1</v>
      </c>
      <c r="C57" s="4"/>
      <c r="D57" s="4"/>
      <c r="E57" s="62">
        <f>[1]访谈内容!N9</f>
        <v>1</v>
      </c>
      <c r="F57" s="4" t="s">
        <v>4</v>
      </c>
      <c r="G57" s="4"/>
      <c r="H57" s="4"/>
      <c r="I57" s="16">
        <f>[1]访谈内容!N20</f>
        <v>2</v>
      </c>
    </row>
    <row r="58" spans="2:9" ht="20" customHeight="1" x14ac:dyDescent="0.2">
      <c r="B58" s="24" t="s">
        <v>2</v>
      </c>
      <c r="C58" s="24"/>
      <c r="D58" s="24"/>
      <c r="E58" s="63">
        <f>[1]访谈内容!N12</f>
        <v>2</v>
      </c>
      <c r="F58" s="24" t="s">
        <v>5</v>
      </c>
      <c r="G58" s="24"/>
      <c r="H58" s="24"/>
      <c r="I58" s="2">
        <f>[1]访谈内容!N25</f>
        <v>2</v>
      </c>
    </row>
    <row r="59" spans="2:9" ht="20" customHeight="1" x14ac:dyDescent="0.2">
      <c r="B59" s="4" t="s">
        <v>3</v>
      </c>
      <c r="C59" s="4"/>
      <c r="D59" s="4"/>
      <c r="E59" s="62">
        <f>[1]访谈内容!N14</f>
        <v>1</v>
      </c>
      <c r="F59" s="4" t="s">
        <v>90</v>
      </c>
      <c r="G59" s="4"/>
      <c r="H59" s="4"/>
      <c r="I59" s="16">
        <f>[1]访谈内容!N32</f>
        <v>2</v>
      </c>
    </row>
    <row r="60" spans="2:9" ht="20" customHeight="1" x14ac:dyDescent="0.2">
      <c r="B60" s="3" t="s">
        <v>91</v>
      </c>
      <c r="C60" s="3"/>
      <c r="D60" s="3"/>
      <c r="E60" s="64">
        <f>[1]访谈内容!N18</f>
        <v>2</v>
      </c>
      <c r="F60" s="3" t="s">
        <v>92</v>
      </c>
      <c r="G60" s="3"/>
      <c r="H60" s="3"/>
      <c r="I60" s="17">
        <f>[1]访谈内容!N36</f>
        <v>1</v>
      </c>
    </row>
    <row r="61" spans="2:9" ht="79" customHeight="1" x14ac:dyDescent="0.2"/>
    <row r="62" spans="2:9" ht="28" customHeight="1" thickBot="1" x14ac:dyDescent="0.25">
      <c r="B62" s="65" t="s">
        <v>20</v>
      </c>
      <c r="C62" s="34"/>
      <c r="D62" s="34"/>
      <c r="E62" s="34"/>
      <c r="F62" s="34"/>
    </row>
    <row r="63" spans="2:9" ht="16" customHeight="1" x14ac:dyDescent="0.2">
      <c r="B63" s="6" t="s">
        <v>18</v>
      </c>
      <c r="C63" s="7"/>
      <c r="D63" s="7"/>
      <c r="E63" s="7"/>
      <c r="F63" s="7"/>
      <c r="G63" s="7"/>
      <c r="H63" s="7"/>
      <c r="I63" s="7"/>
    </row>
    <row r="64" spans="2:9" ht="16" customHeight="1" x14ac:dyDescent="0.2">
      <c r="B64" s="66" t="s">
        <v>6</v>
      </c>
      <c r="C64" s="66"/>
      <c r="D64" s="66" t="s">
        <v>7</v>
      </c>
      <c r="E64" s="66"/>
      <c r="F64" s="66" t="s">
        <v>8</v>
      </c>
      <c r="G64" s="66"/>
      <c r="H64" s="66" t="s">
        <v>9</v>
      </c>
      <c r="I64" s="66"/>
    </row>
    <row r="65" spans="2:9" ht="16" customHeight="1" x14ac:dyDescent="0.2">
      <c r="B65" s="67" t="str">
        <f>IF([1]拜访记录!C10 = "","",[1]拜访记录!C10)</f>
        <v>医生1</v>
      </c>
      <c r="C65" s="68"/>
      <c r="D65" s="67" t="str">
        <f>IF([1]拜访记录!C9 = "","",[1]拜访记录!C9)</f>
        <v>医院1</v>
      </c>
      <c r="E65" s="68"/>
      <c r="F65" s="67" t="str">
        <f>IF([1]拜访记录!C12 = "","",[1]拜访记录!C12)</f>
        <v>科室1</v>
      </c>
      <c r="G65" s="68"/>
      <c r="H65" s="67" t="str">
        <f>IF([1]拜访记录!C11 = "","",[1]拜访记录!C11)</f>
        <v>9:00-9:20</v>
      </c>
      <c r="I65" s="68"/>
    </row>
    <row r="66" spans="2:9" ht="16" customHeight="1" x14ac:dyDescent="0.2">
      <c r="B66" s="67" t="str">
        <f>IF([1]拜访记录!D10 = "","",[1]拜访记录!D10)</f>
        <v>医生2</v>
      </c>
      <c r="C66" s="69"/>
      <c r="D66" s="67" t="str">
        <f>IF([1]拜访记录!D9 = "","",[1]拜访记录!D9)</f>
        <v>医院2</v>
      </c>
      <c r="E66" s="69"/>
      <c r="F66" s="67" t="str">
        <f>IF([1]拜访记录!D12 = "","",[1]拜访记录!D12)</f>
        <v>科室2</v>
      </c>
      <c r="G66" s="69"/>
      <c r="H66" s="67" t="str">
        <f>IF([1]拜访记录!D11 = "","",[1]拜访记录!D11)</f>
        <v>9:30-10:00</v>
      </c>
      <c r="I66" s="69"/>
    </row>
    <row r="67" spans="2:9" ht="16" customHeight="1" x14ac:dyDescent="0.2">
      <c r="B67" s="67" t="str">
        <f>IF([1]拜访记录!E10 = "","",[1]拜访记录!E10)</f>
        <v>医生3</v>
      </c>
      <c r="C67" s="70"/>
      <c r="D67" s="67" t="str">
        <f>IF([1]拜访记录!E9 = "","",[1]拜访记录!E9)</f>
        <v>医院3</v>
      </c>
      <c r="E67" s="70"/>
      <c r="F67" s="67" t="str">
        <f>IF([1]拜访记录!E12 = "","",[1]拜访记录!E12)</f>
        <v>科室3</v>
      </c>
      <c r="G67" s="70"/>
      <c r="H67" s="67" t="str">
        <f>IF([1]拜访记录!E11 = "","",[1]拜访记录!E11)</f>
        <v>10:00-10:11</v>
      </c>
      <c r="I67" s="70"/>
    </row>
    <row r="68" spans="2:9" ht="16" customHeight="1" x14ac:dyDescent="0.2">
      <c r="B68" s="67" t="str">
        <f>IF([1]拜访记录!F10 = "","",[1]拜访记录!F10)</f>
        <v>医生4</v>
      </c>
      <c r="C68" s="69"/>
      <c r="D68" s="67" t="str">
        <f>IF([1]拜访记录!F9 = "","",[1]拜访记录!F9)</f>
        <v>医院4</v>
      </c>
      <c r="E68" s="69"/>
      <c r="F68" s="67" t="str">
        <f>IF([1]拜访记录!F12 = "","",[1]拜访记录!F12)</f>
        <v>科室4</v>
      </c>
      <c r="G68" s="69"/>
      <c r="H68" s="67" t="str">
        <f>IF([1]拜访记录!F11 = "","",[1]拜访记录!F11)</f>
        <v>11:00-12:00</v>
      </c>
      <c r="I68" s="69"/>
    </row>
    <row r="69" spans="2:9" ht="16" customHeight="1" x14ac:dyDescent="0.2">
      <c r="B69" s="67" t="str">
        <f>IF([1]拜访记录!G10 = "","",[1]拜访记录!G10)</f>
        <v>医生5</v>
      </c>
      <c r="C69" s="69"/>
      <c r="D69" s="67" t="str">
        <f>IF([1]拜访记录!G9 = "","",[1]拜访记录!G9)</f>
        <v>医院5</v>
      </c>
      <c r="E69" s="69"/>
      <c r="F69" s="67" t="str">
        <f>IF([1]拜访记录!G12 = "","",[1]拜访记录!G12)</f>
        <v>科室5</v>
      </c>
      <c r="G69" s="69"/>
      <c r="H69" s="67" t="str">
        <f>IF([1]拜访记录!G11 = "","",[1]拜访记录!G11)</f>
        <v>14:00-15:30</v>
      </c>
      <c r="I69" s="69"/>
    </row>
    <row r="70" spans="2:9" ht="16" customHeight="1" x14ac:dyDescent="0.2">
      <c r="B70" s="67" t="str">
        <f>IF([1]拜访记录!H10 = "","",[1]拜访记录!H10)</f>
        <v/>
      </c>
      <c r="C70" s="69"/>
      <c r="D70" s="67" t="str">
        <f>IF([1]拜访记录!H9 = "","",[1]拜访记录!H9)</f>
        <v/>
      </c>
      <c r="E70" s="69"/>
      <c r="F70" s="67" t="str">
        <f>IF([1]拜访记录!H12 = "","",[1]拜访记录!H12)</f>
        <v/>
      </c>
      <c r="G70" s="69"/>
      <c r="H70" s="67" t="str">
        <f>IF([1]拜访记录!H11 = "","",[1]拜访记录!H11)</f>
        <v/>
      </c>
      <c r="I70" s="69"/>
    </row>
    <row r="71" spans="2:9" ht="16" customHeight="1" x14ac:dyDescent="0.2">
      <c r="B71" s="67" t="str">
        <f>IF([1]拜访记录!I10 = "","",[1]拜访记录!I10)</f>
        <v/>
      </c>
      <c r="C71" s="69"/>
      <c r="D71" s="67" t="str">
        <f>IF([1]拜访记录!I9 = "","",[1]拜访记录!I9)</f>
        <v/>
      </c>
      <c r="E71" s="69"/>
      <c r="F71" s="67" t="str">
        <f>IF([1]拜访记录!I12 = "","",[1]拜访记录!I12)</f>
        <v/>
      </c>
      <c r="G71" s="69"/>
      <c r="H71" s="67" t="str">
        <f>IF([1]拜访记录!I11 = "","",[1]拜访记录!I11)</f>
        <v/>
      </c>
      <c r="I71" s="69"/>
    </row>
    <row r="72" spans="2:9" ht="16" customHeight="1" x14ac:dyDescent="0.2">
      <c r="B72" s="67" t="str">
        <f>IF([1]拜访记录!J10 = "","",[1]拜访记录!J10)</f>
        <v/>
      </c>
      <c r="C72" s="69"/>
      <c r="D72" s="67" t="str">
        <f>IF([1]拜访记录!J9 = "","",[1]拜访记录!J9)</f>
        <v/>
      </c>
      <c r="E72" s="69"/>
      <c r="F72" s="67" t="str">
        <f>IF([1]拜访记录!J12 = "","",[1]拜访记录!J12)</f>
        <v/>
      </c>
      <c r="G72" s="69"/>
      <c r="H72" s="67" t="str">
        <f>IF([1]拜访记录!J11 = "","",[1]拜访记录!J11)</f>
        <v/>
      </c>
      <c r="I72" s="69"/>
    </row>
    <row r="74" spans="2:9" ht="16" thickBot="1" x14ac:dyDescent="0.25"/>
    <row r="75" spans="2:9" ht="20" customHeight="1" x14ac:dyDescent="0.2">
      <c r="B75" s="35" t="s">
        <v>19</v>
      </c>
      <c r="C75" s="35"/>
      <c r="D75" s="7"/>
      <c r="E75" s="7"/>
      <c r="F75" s="7"/>
      <c r="G75" s="7"/>
      <c r="H75" s="7"/>
      <c r="I75" s="61">
        <f>E76+E85+I76+I85</f>
        <v>4.2240000000000002</v>
      </c>
    </row>
    <row r="76" spans="2:9" ht="18" customHeight="1" x14ac:dyDescent="0.2">
      <c r="B76" s="36" t="s">
        <v>10</v>
      </c>
      <c r="C76" s="36"/>
      <c r="D76" s="8"/>
      <c r="E76" s="9">
        <f>E77 * [1]权重!C16 + E78 * [1]权重!C17 + E79 * [1]权重!C18 + E80 * [1]权重!C19 + E81 * [1]权重!C20</f>
        <v>0.79800000000000004</v>
      </c>
      <c r="F76" s="38" t="s">
        <v>93</v>
      </c>
      <c r="G76" s="39"/>
      <c r="H76" s="10"/>
      <c r="I76" s="9">
        <f>I77 * [1]权重!C31 + I78 * [1]权重!C32 + I79 * [1]权重!C33+ I80 * [1]权重!C34 + I81 * [1]权重!C35 + I82 * [1]权重!C36 +I83 * [1]权重!C37 + I84 * [1]权重!C38</f>
        <v>1.752</v>
      </c>
    </row>
    <row r="77" spans="2:9" ht="18" customHeight="1" x14ac:dyDescent="0.2">
      <c r="B77" s="37" t="s">
        <v>94</v>
      </c>
      <c r="C77" s="37"/>
      <c r="D77" s="37"/>
      <c r="E77" s="71">
        <f>AVERAGE([1]拜访记录!C15:J15)</f>
        <v>4.2</v>
      </c>
      <c r="F77" s="51" t="s">
        <v>73</v>
      </c>
      <c r="G77" s="37"/>
      <c r="H77" s="37"/>
      <c r="I77" s="72">
        <f>AVERAGE([1]拜访记录!C44:J44)</f>
        <v>4.8</v>
      </c>
    </row>
    <row r="78" spans="2:9" ht="18" customHeight="1" x14ac:dyDescent="0.2">
      <c r="B78" s="40" t="s">
        <v>11</v>
      </c>
      <c r="C78" s="40"/>
      <c r="D78" s="40"/>
      <c r="E78" s="73">
        <f>AVERAGE([1]拜访记录!C17:J17)</f>
        <v>4.5</v>
      </c>
      <c r="F78" s="74" t="s">
        <v>13</v>
      </c>
      <c r="G78" s="40"/>
      <c r="H78" s="40"/>
      <c r="I78" s="75">
        <f>AVERAGE([1]拜访记录!C46:J46)</f>
        <v>4.2</v>
      </c>
    </row>
    <row r="79" spans="2:9" ht="18" customHeight="1" x14ac:dyDescent="0.2">
      <c r="B79" s="41" t="s">
        <v>12</v>
      </c>
      <c r="C79" s="41"/>
      <c r="D79" s="41"/>
      <c r="E79" s="63">
        <f>AVERAGE([1]拜访记录!C19:J19)</f>
        <v>2.4</v>
      </c>
      <c r="F79" s="76" t="s">
        <v>14</v>
      </c>
      <c r="G79" s="41"/>
      <c r="H79" s="41"/>
      <c r="I79" s="75">
        <f>AVERAGE([1]拜访记录!C48:J48)</f>
        <v>4.8</v>
      </c>
    </row>
    <row r="80" spans="2:9" ht="32.25" customHeight="1" x14ac:dyDescent="0.2">
      <c r="B80" s="40" t="s">
        <v>95</v>
      </c>
      <c r="C80" s="40"/>
      <c r="D80" s="40"/>
      <c r="E80" s="73">
        <f>AVERAGE([1]拜访记录!C21:J21)</f>
        <v>5.4</v>
      </c>
      <c r="F80" s="52" t="s">
        <v>96</v>
      </c>
      <c r="G80" s="40"/>
      <c r="H80" s="40"/>
      <c r="I80" s="75">
        <f>AVERAGE([1]拜访记录!C50:J50)</f>
        <v>4.2</v>
      </c>
    </row>
    <row r="81" spans="2:9" ht="18" customHeight="1" x14ac:dyDescent="0.2">
      <c r="B81" s="41" t="s">
        <v>97</v>
      </c>
      <c r="C81" s="41"/>
      <c r="D81" s="41"/>
      <c r="E81" s="73">
        <f>AVERAGE([1]拜访记录!C23:J23)</f>
        <v>3.6</v>
      </c>
      <c r="F81" s="76" t="s">
        <v>98</v>
      </c>
      <c r="G81" s="41"/>
      <c r="H81" s="41"/>
      <c r="I81" s="2">
        <f>AVERAGE([1]拜访记录!C52:J52)</f>
        <v>4.2</v>
      </c>
    </row>
    <row r="82" spans="2:9" ht="18" customHeight="1" x14ac:dyDescent="0.2">
      <c r="B82" s="40"/>
      <c r="C82" s="40"/>
      <c r="D82" s="40"/>
      <c r="E82" s="77"/>
      <c r="F82" s="74" t="s">
        <v>99</v>
      </c>
      <c r="G82" s="40"/>
      <c r="H82" s="40"/>
      <c r="I82" s="75">
        <f>AVERAGE([1]拜访记录!C54:J54)</f>
        <v>4.2</v>
      </c>
    </row>
    <row r="83" spans="2:9" ht="26" customHeight="1" x14ac:dyDescent="0.2">
      <c r="B83" s="41"/>
      <c r="C83" s="41"/>
      <c r="D83" s="41"/>
      <c r="E83" s="78"/>
      <c r="F83" s="52" t="s">
        <v>100</v>
      </c>
      <c r="G83" s="45"/>
      <c r="H83" s="45"/>
      <c r="I83" s="2">
        <f>AVERAGE([1]拜访记录!C56:J56)</f>
        <v>4.2</v>
      </c>
    </row>
    <row r="84" spans="2:9" ht="18" customHeight="1" x14ac:dyDescent="0.2">
      <c r="B84" s="79"/>
      <c r="C84" s="79"/>
      <c r="D84" s="79"/>
      <c r="E84" s="80"/>
      <c r="F84" s="81" t="s">
        <v>15</v>
      </c>
      <c r="G84" s="79"/>
      <c r="H84" s="79"/>
      <c r="I84" s="82">
        <f>AVERAGE([1]拜访记录!C58:J58)</f>
        <v>4.8</v>
      </c>
    </row>
    <row r="85" spans="2:9" ht="18" customHeight="1" x14ac:dyDescent="0.2">
      <c r="B85" s="49" t="s">
        <v>70</v>
      </c>
      <c r="C85" s="42"/>
      <c r="D85" s="11"/>
      <c r="E85" s="12">
        <f>E86 * [1]权重!C23 + E87*[1]权重!C24 + E88*[1]权重!C25 + E89*[1]权重!C26 + E90*[1]权重!C27 + E91*[1]权重!C28</f>
        <v>0.41400000000000003</v>
      </c>
      <c r="F85" s="43" t="s">
        <v>72</v>
      </c>
      <c r="G85" s="44"/>
      <c r="H85" s="13"/>
      <c r="I85" s="20">
        <f>I86*[1]权重!C41 + I87*[1]权重!C42 + I88*[1]权重!C43+ I89*[1]权重!C44</f>
        <v>1.26</v>
      </c>
    </row>
    <row r="86" spans="2:9" ht="30.75" customHeight="1" x14ac:dyDescent="0.2">
      <c r="B86" s="54" t="s">
        <v>101</v>
      </c>
      <c r="C86" s="54"/>
      <c r="D86" s="54"/>
      <c r="E86" s="71">
        <f>AVERAGE([1]拜访记录!C31:J31)</f>
        <v>4.8</v>
      </c>
      <c r="F86" s="50" t="s">
        <v>102</v>
      </c>
      <c r="G86" s="37"/>
      <c r="H86" s="37"/>
      <c r="I86" s="72">
        <f>AVERAGE([1]拜访记录!C61:J61)</f>
        <v>4.2</v>
      </c>
    </row>
    <row r="87" spans="2:9" ht="32.25" customHeight="1" x14ac:dyDescent="0.2">
      <c r="B87" s="45" t="s">
        <v>17</v>
      </c>
      <c r="C87" s="40"/>
      <c r="D87" s="40"/>
      <c r="E87" s="73">
        <f>AVERAGE([1]拜访记录!C33:J33)</f>
        <v>4.8</v>
      </c>
      <c r="F87" s="52" t="s">
        <v>16</v>
      </c>
      <c r="G87" s="45"/>
      <c r="H87" s="45"/>
      <c r="I87" s="75">
        <f>AVERAGE([1]拜访记录!C63:J63)</f>
        <v>3.6</v>
      </c>
    </row>
    <row r="88" spans="2:9" ht="33" customHeight="1" x14ac:dyDescent="0.2">
      <c r="B88" s="45" t="s">
        <v>103</v>
      </c>
      <c r="C88" s="45"/>
      <c r="D88" s="45"/>
      <c r="E88" s="63">
        <f>AVERAGE([1]拜访记录!C35:J35)</f>
        <v>4.2</v>
      </c>
      <c r="F88" s="53" t="s">
        <v>104</v>
      </c>
      <c r="G88" s="41"/>
      <c r="H88" s="41"/>
      <c r="I88" s="2">
        <f>AVERAGE([1]拜访记录!C65:J65)</f>
        <v>4.8</v>
      </c>
    </row>
    <row r="89" spans="2:9" ht="31.5" customHeight="1" x14ac:dyDescent="0.2">
      <c r="B89" s="40" t="s">
        <v>105</v>
      </c>
      <c r="C89" s="40"/>
      <c r="D89" s="40"/>
      <c r="E89" s="73">
        <f>AVERAGE([1]拜访记录!C37:J37)</f>
        <v>1.8</v>
      </c>
      <c r="F89" s="76" t="s">
        <v>106</v>
      </c>
      <c r="G89" s="41"/>
      <c r="H89" s="41"/>
      <c r="I89" s="2">
        <f>AVERAGE([1]拜访记录!C67:J67)</f>
        <v>4.2</v>
      </c>
    </row>
    <row r="90" spans="2:9" ht="18" customHeight="1" x14ac:dyDescent="0.2">
      <c r="B90" s="40" t="s">
        <v>107</v>
      </c>
      <c r="C90" s="40"/>
      <c r="D90" s="40"/>
      <c r="E90" s="73">
        <f>AVERAGE([1]拜访记录!C39:J39)</f>
        <v>4.8</v>
      </c>
    </row>
    <row r="91" spans="2:9" ht="18" customHeight="1" x14ac:dyDescent="0.2">
      <c r="B91" s="47" t="s">
        <v>108</v>
      </c>
      <c r="C91" s="47"/>
      <c r="D91" s="47"/>
      <c r="E91" s="83">
        <f>AVERAGE([1]拜访记录!C41:J41)</f>
        <v>4.2</v>
      </c>
      <c r="F91" s="84"/>
      <c r="G91" s="47"/>
      <c r="H91" s="47"/>
      <c r="I91" s="85"/>
    </row>
    <row r="92" spans="2:9" ht="18" customHeight="1" x14ac:dyDescent="0.2">
      <c r="B92" s="41"/>
      <c r="C92" s="41"/>
      <c r="D92" s="41"/>
      <c r="E92" s="86"/>
      <c r="F92" s="41"/>
      <c r="G92" s="41"/>
      <c r="H92" s="41"/>
      <c r="I92" s="87"/>
    </row>
    <row r="93" spans="2:9" ht="18" customHeight="1" x14ac:dyDescent="0.2"/>
    <row r="96" spans="2:9" ht="19" thickBot="1" x14ac:dyDescent="0.25">
      <c r="B96" s="46" t="s">
        <v>109</v>
      </c>
      <c r="C96" s="46"/>
      <c r="D96" s="15"/>
      <c r="E96" s="15"/>
      <c r="F96" s="15"/>
      <c r="G96" s="15"/>
      <c r="H96" s="15"/>
      <c r="I96" s="61">
        <f>E97*[1]权重!C2 + E98*[1]权重!C3 + E99*[1]权重!C4 + E100*[1]权重!C5+I97*[1]权重!C6+I98*[1]权重!C7+I99*[1]权重!C8+I100*[1]权重!C9</f>
        <v>3.02</v>
      </c>
    </row>
    <row r="97" spans="2:9" ht="22" customHeight="1" x14ac:dyDescent="0.2">
      <c r="B97" s="4" t="s">
        <v>110</v>
      </c>
      <c r="C97" s="4"/>
      <c r="D97" s="4"/>
      <c r="E97" s="62">
        <f>AVERAGE([1]拜访记录!C70:J70)</f>
        <v>3.2</v>
      </c>
      <c r="F97" s="4" t="s">
        <v>82</v>
      </c>
      <c r="G97" s="4"/>
      <c r="H97" s="4"/>
      <c r="I97" s="16">
        <f>AVERAGE([1]拜访记录!C83:J83)</f>
        <v>3.2</v>
      </c>
    </row>
    <row r="98" spans="2:9" ht="20" customHeight="1" x14ac:dyDescent="0.2">
      <c r="B98" s="24" t="s">
        <v>76</v>
      </c>
      <c r="C98" s="24"/>
      <c r="D98" s="24"/>
      <c r="E98" s="63">
        <f>AVERAGE([1]拜访记录!C73:J73)</f>
        <v>2.8</v>
      </c>
      <c r="F98" s="24" t="s">
        <v>111</v>
      </c>
      <c r="G98" s="24"/>
      <c r="H98" s="24"/>
      <c r="I98" s="2">
        <f>AVERAGE([1]拜访记录!C85:J85)</f>
        <v>2.8</v>
      </c>
    </row>
    <row r="99" spans="2:9" ht="20" customHeight="1" x14ac:dyDescent="0.2">
      <c r="B99" s="4" t="s">
        <v>74</v>
      </c>
      <c r="C99" s="4"/>
      <c r="D99" s="4"/>
      <c r="E99" s="62">
        <f>AVERAGE([1]拜访记录!C75:J75)</f>
        <v>3.2</v>
      </c>
      <c r="F99" s="4" t="s">
        <v>78</v>
      </c>
      <c r="G99" s="4"/>
      <c r="H99" s="4"/>
      <c r="I99" s="16">
        <f>AVERAGE([1]拜访记录!C88:J88)</f>
        <v>3.2</v>
      </c>
    </row>
    <row r="100" spans="2:9" ht="20" customHeight="1" x14ac:dyDescent="0.2">
      <c r="B100" s="3" t="s">
        <v>81</v>
      </c>
      <c r="C100" s="3"/>
      <c r="D100" s="3"/>
      <c r="E100" s="64">
        <f>AVERAGE([1]拜访记录!C79:J79)</f>
        <v>2.8</v>
      </c>
      <c r="F100" s="3" t="s">
        <v>80</v>
      </c>
      <c r="G100" s="3"/>
      <c r="H100" s="3"/>
      <c r="I100" s="17">
        <f>AVERAGE([1]拜访记录!C90:J90)</f>
        <v>2.8</v>
      </c>
    </row>
    <row r="101" spans="2:9" ht="20" customHeight="1" x14ac:dyDescent="0.2"/>
    <row r="103" spans="2:9" x14ac:dyDescent="0.2">
      <c r="D103" s="22" t="s">
        <v>112</v>
      </c>
      <c r="E103" s="22"/>
      <c r="F103" s="22"/>
      <c r="G103" s="22"/>
    </row>
    <row r="104" spans="2:9" x14ac:dyDescent="0.2">
      <c r="D104" s="59"/>
      <c r="E104" s="88" t="s">
        <v>113</v>
      </c>
      <c r="F104" s="88">
        <f>I56</f>
        <v>1.5499999999999998</v>
      </c>
      <c r="G104" s="59"/>
    </row>
    <row r="105" spans="2:9" x14ac:dyDescent="0.2">
      <c r="D105" s="59"/>
      <c r="E105" s="59" t="s">
        <v>114</v>
      </c>
      <c r="F105" s="89">
        <f>I75</f>
        <v>4.2240000000000002</v>
      </c>
      <c r="G105" s="59"/>
    </row>
    <row r="106" spans="2:9" x14ac:dyDescent="0.2">
      <c r="D106" s="59"/>
      <c r="E106" s="59" t="s">
        <v>115</v>
      </c>
      <c r="F106" s="59">
        <f>I96</f>
        <v>3.02</v>
      </c>
      <c r="G106" s="59"/>
    </row>
    <row r="107" spans="2:9" x14ac:dyDescent="0.2">
      <c r="D107" s="59"/>
      <c r="E107" s="21" t="s">
        <v>116</v>
      </c>
      <c r="F107" s="21">
        <f>SUM(F104:F106)</f>
        <v>8.7940000000000005</v>
      </c>
      <c r="G107" s="59"/>
    </row>
    <row r="144" spans="2:9" x14ac:dyDescent="0.2">
      <c r="B144" s="27"/>
      <c r="C144" s="27"/>
      <c r="D144" s="27"/>
      <c r="E144" s="27"/>
      <c r="F144" s="27"/>
      <c r="G144" s="27"/>
      <c r="H144" s="27"/>
      <c r="I144" s="27"/>
    </row>
    <row r="145" spans="1:10" ht="20" customHeight="1" x14ac:dyDescent="0.2">
      <c r="A145" s="19"/>
      <c r="B145" s="23"/>
      <c r="C145" s="23"/>
      <c r="D145" s="23"/>
      <c r="E145" s="23"/>
      <c r="F145" s="23"/>
      <c r="G145" s="23"/>
      <c r="H145" s="23"/>
      <c r="I145" s="23"/>
      <c r="J145" s="19"/>
    </row>
    <row r="146" spans="1:10" ht="20" customHeight="1" x14ac:dyDescent="0.2">
      <c r="A146" s="19"/>
      <c r="J146" s="19"/>
    </row>
  </sheetData>
  <mergeCells count="51">
    <mergeCell ref="B96:C96"/>
    <mergeCell ref="B89:D89"/>
    <mergeCell ref="F89:H89"/>
    <mergeCell ref="B90:D90"/>
    <mergeCell ref="B91:D91"/>
    <mergeCell ref="F91:H91"/>
    <mergeCell ref="B92:D92"/>
    <mergeCell ref="F92:H92"/>
    <mergeCell ref="B86:D86"/>
    <mergeCell ref="F86:H86"/>
    <mergeCell ref="B87:D87"/>
    <mergeCell ref="F87:H87"/>
    <mergeCell ref="B88:D88"/>
    <mergeCell ref="F88:H88"/>
    <mergeCell ref="B83:D83"/>
    <mergeCell ref="F83:H83"/>
    <mergeCell ref="B84:D84"/>
    <mergeCell ref="F84:H84"/>
    <mergeCell ref="B85:C85"/>
    <mergeCell ref="F85:G85"/>
    <mergeCell ref="B80:D80"/>
    <mergeCell ref="F80:H80"/>
    <mergeCell ref="B81:D81"/>
    <mergeCell ref="F81:H81"/>
    <mergeCell ref="B82:D82"/>
    <mergeCell ref="F82:H82"/>
    <mergeCell ref="B77:D77"/>
    <mergeCell ref="F77:H77"/>
    <mergeCell ref="B78:D78"/>
    <mergeCell ref="F78:H78"/>
    <mergeCell ref="B79:D79"/>
    <mergeCell ref="F79:H79"/>
    <mergeCell ref="C52:D52"/>
    <mergeCell ref="B54:I54"/>
    <mergeCell ref="B62:F62"/>
    <mergeCell ref="B75:C75"/>
    <mergeCell ref="B76:C76"/>
    <mergeCell ref="F76:G76"/>
    <mergeCell ref="D35:E35"/>
    <mergeCell ref="F35:G35"/>
    <mergeCell ref="D36:E36"/>
    <mergeCell ref="F36:G36"/>
    <mergeCell ref="D37:E37"/>
    <mergeCell ref="F37:G37"/>
    <mergeCell ref="A9:J11"/>
    <mergeCell ref="B14:I14"/>
    <mergeCell ref="A17:J17"/>
    <mergeCell ref="A20:J20"/>
    <mergeCell ref="A24:J24"/>
    <mergeCell ref="D34:E34"/>
    <mergeCell ref="F34:G34"/>
  </mergeCells>
  <phoneticPr fontId="1" type="noConversion"/>
  <pageMargins left="1" right="1" top="1" bottom="1" header="0.5" footer="0.5"/>
  <pageSetup paperSize="9" orientation="portrait" horizontalDpi="4294967295" verticalDpi="4294967295" r:id="rId1"/>
  <headerFooter>
    <oddFooter>&amp;R&amp;P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F33" sqref="F33"/>
    </sheetView>
  </sheetViews>
  <sheetFormatPr baseColWidth="10" defaultRowHeight="15" x14ac:dyDescent="0.2"/>
  <cols>
    <col min="1" max="1" width="48.5" customWidth="1"/>
    <col min="2" max="2" width="53.5" customWidth="1"/>
  </cols>
  <sheetData>
    <row r="1" spans="1:4" x14ac:dyDescent="0.2">
      <c r="A1" t="s">
        <v>117</v>
      </c>
    </row>
    <row r="2" spans="1:4" ht="24" x14ac:dyDescent="0.35">
      <c r="B2" s="90" t="s">
        <v>118</v>
      </c>
      <c r="C2" s="91">
        <v>0.15</v>
      </c>
    </row>
    <row r="3" spans="1:4" ht="24" x14ac:dyDescent="0.35">
      <c r="B3" s="90" t="s">
        <v>75</v>
      </c>
      <c r="C3" s="91">
        <v>0.15</v>
      </c>
    </row>
    <row r="4" spans="1:4" ht="24" x14ac:dyDescent="0.35">
      <c r="B4" s="90" t="s">
        <v>43</v>
      </c>
      <c r="C4" s="91">
        <v>0.2</v>
      </c>
    </row>
    <row r="5" spans="1:4" ht="24" x14ac:dyDescent="0.35">
      <c r="B5" s="90" t="s">
        <v>119</v>
      </c>
      <c r="C5" s="91">
        <v>0.1</v>
      </c>
    </row>
    <row r="6" spans="1:4" ht="24" x14ac:dyDescent="0.35">
      <c r="B6" s="90" t="s">
        <v>120</v>
      </c>
      <c r="C6" s="91">
        <v>0.1</v>
      </c>
    </row>
    <row r="7" spans="1:4" ht="24" x14ac:dyDescent="0.35">
      <c r="B7" s="90" t="s">
        <v>53</v>
      </c>
      <c r="C7" s="91">
        <v>0.1</v>
      </c>
    </row>
    <row r="8" spans="1:4" ht="24" x14ac:dyDescent="0.35">
      <c r="B8" s="90" t="s">
        <v>77</v>
      </c>
      <c r="C8" s="91">
        <v>0.1</v>
      </c>
    </row>
    <row r="9" spans="1:4" ht="24" x14ac:dyDescent="0.35">
      <c r="B9" s="90" t="s">
        <v>79</v>
      </c>
      <c r="C9" s="91">
        <v>0.1</v>
      </c>
    </row>
    <row r="10" spans="1:4" ht="24" x14ac:dyDescent="0.35">
      <c r="B10" s="90" t="s">
        <v>121</v>
      </c>
      <c r="C10" s="91">
        <v>1</v>
      </c>
    </row>
    <row r="13" spans="1:4" ht="22" x14ac:dyDescent="0.35">
      <c r="A13" s="92" t="s">
        <v>122</v>
      </c>
      <c r="B13" s="93" t="s">
        <v>123</v>
      </c>
      <c r="C13" s="93" t="s">
        <v>124</v>
      </c>
      <c r="D13" s="93" t="s">
        <v>125</v>
      </c>
    </row>
    <row r="14" spans="1:4" ht="16" x14ac:dyDescent="0.25">
      <c r="B14" s="94" t="s">
        <v>126</v>
      </c>
      <c r="D14" s="95"/>
    </row>
    <row r="15" spans="1:4" ht="16" x14ac:dyDescent="0.25">
      <c r="B15" s="96">
        <f>SUM(C16:C20)</f>
        <v>0.2</v>
      </c>
      <c r="C15" s="97"/>
      <c r="D15" s="95"/>
    </row>
    <row r="16" spans="1:4" ht="16" x14ac:dyDescent="0.25">
      <c r="B16" s="95" t="s">
        <v>127</v>
      </c>
      <c r="C16" s="98">
        <v>0.02</v>
      </c>
    </row>
    <row r="17" spans="2:4" ht="16" x14ac:dyDescent="0.25">
      <c r="B17" s="95" t="s">
        <v>128</v>
      </c>
      <c r="C17" s="98">
        <v>0.02</v>
      </c>
    </row>
    <row r="18" spans="2:4" ht="16" x14ac:dyDescent="0.25">
      <c r="B18" s="95" t="s">
        <v>129</v>
      </c>
      <c r="C18" s="98">
        <v>0.02</v>
      </c>
    </row>
    <row r="19" spans="2:4" ht="16" x14ac:dyDescent="0.25">
      <c r="B19" s="97" t="s">
        <v>130</v>
      </c>
      <c r="C19" s="99">
        <v>0.04</v>
      </c>
      <c r="D19" s="95"/>
    </row>
    <row r="20" spans="2:4" ht="16" x14ac:dyDescent="0.25">
      <c r="B20" s="95" t="s">
        <v>131</v>
      </c>
      <c r="C20" s="98">
        <v>0.1</v>
      </c>
    </row>
    <row r="21" spans="2:4" ht="16" x14ac:dyDescent="0.25">
      <c r="B21" s="94" t="s">
        <v>69</v>
      </c>
    </row>
    <row r="22" spans="2:4" ht="15" customHeight="1" x14ac:dyDescent="0.25">
      <c r="B22" s="96">
        <f>SUM(C23:C28)</f>
        <v>0.1</v>
      </c>
      <c r="C22" s="97"/>
    </row>
    <row r="23" spans="2:4" ht="16" x14ac:dyDescent="0.25">
      <c r="B23" s="97" t="s">
        <v>130</v>
      </c>
      <c r="C23" s="99">
        <v>0.02</v>
      </c>
    </row>
    <row r="24" spans="2:4" ht="16" x14ac:dyDescent="0.25">
      <c r="B24" s="95" t="s">
        <v>132</v>
      </c>
      <c r="C24" s="100">
        <v>1.4999999999999999E-2</v>
      </c>
    </row>
    <row r="25" spans="2:4" ht="16" x14ac:dyDescent="0.25">
      <c r="B25" s="95" t="s">
        <v>133</v>
      </c>
      <c r="C25" s="100">
        <v>1.4999999999999999E-2</v>
      </c>
    </row>
    <row r="26" spans="2:4" ht="16" x14ac:dyDescent="0.25">
      <c r="B26" s="95" t="s">
        <v>134</v>
      </c>
      <c r="C26" s="100">
        <v>1.4999999999999999E-2</v>
      </c>
    </row>
    <row r="27" spans="2:4" ht="16" x14ac:dyDescent="0.25">
      <c r="B27" s="95" t="s">
        <v>135</v>
      </c>
      <c r="C27" s="100">
        <v>1.4999999999999999E-2</v>
      </c>
    </row>
    <row r="28" spans="2:4" ht="16" x14ac:dyDescent="0.25">
      <c r="B28" s="95" t="s">
        <v>136</v>
      </c>
      <c r="C28" s="98">
        <v>0.02</v>
      </c>
    </row>
    <row r="29" spans="2:4" ht="16" x14ac:dyDescent="0.25">
      <c r="B29" s="94" t="s">
        <v>137</v>
      </c>
    </row>
    <row r="30" spans="2:4" ht="15" customHeight="1" x14ac:dyDescent="0.25">
      <c r="B30" s="96">
        <f>SUM(C31:C38)</f>
        <v>0.39999999999999997</v>
      </c>
      <c r="C30" s="97"/>
    </row>
    <row r="31" spans="2:4" ht="16" x14ac:dyDescent="0.25">
      <c r="B31" s="97" t="s">
        <v>138</v>
      </c>
      <c r="C31" s="99">
        <v>0.04</v>
      </c>
    </row>
    <row r="32" spans="2:4" ht="16" x14ac:dyDescent="0.25">
      <c r="B32" s="95" t="s">
        <v>139</v>
      </c>
      <c r="C32" s="98">
        <v>0.04</v>
      </c>
    </row>
    <row r="33" spans="2:4" ht="16" x14ac:dyDescent="0.25">
      <c r="B33" s="95" t="s">
        <v>140</v>
      </c>
      <c r="C33" s="98">
        <v>0.04</v>
      </c>
    </row>
    <row r="34" spans="2:4" ht="16" x14ac:dyDescent="0.25">
      <c r="B34" s="95" t="s">
        <v>141</v>
      </c>
      <c r="C34" s="98">
        <v>0.04</v>
      </c>
    </row>
    <row r="35" spans="2:4" ht="16" x14ac:dyDescent="0.25">
      <c r="B35" s="95" t="s">
        <v>142</v>
      </c>
      <c r="C35" s="98">
        <v>0.04</v>
      </c>
    </row>
    <row r="36" spans="2:4" ht="16" x14ac:dyDescent="0.25">
      <c r="B36" s="95" t="s">
        <v>143</v>
      </c>
      <c r="C36" s="98">
        <v>0.04</v>
      </c>
    </row>
    <row r="37" spans="2:4" ht="16" x14ac:dyDescent="0.25">
      <c r="B37" s="95" t="s">
        <v>144</v>
      </c>
      <c r="C37" s="98">
        <v>0.12</v>
      </c>
    </row>
    <row r="38" spans="2:4" ht="16" x14ac:dyDescent="0.25">
      <c r="B38" s="95" t="s">
        <v>145</v>
      </c>
      <c r="C38" s="98">
        <v>0.04</v>
      </c>
    </row>
    <row r="39" spans="2:4" ht="16" x14ac:dyDescent="0.25">
      <c r="B39" s="94" t="s">
        <v>71</v>
      </c>
    </row>
    <row r="40" spans="2:4" ht="15" customHeight="1" x14ac:dyDescent="0.25">
      <c r="B40" s="96">
        <f>SUM(C41:C44)</f>
        <v>0.3</v>
      </c>
      <c r="C40" s="97"/>
    </row>
    <row r="41" spans="2:4" ht="16" x14ac:dyDescent="0.25">
      <c r="B41" s="97" t="s">
        <v>146</v>
      </c>
      <c r="C41" s="99">
        <v>0.08</v>
      </c>
    </row>
    <row r="42" spans="2:4" ht="16" x14ac:dyDescent="0.25">
      <c r="B42" s="95" t="s">
        <v>147</v>
      </c>
      <c r="C42" s="98">
        <v>0.08</v>
      </c>
    </row>
    <row r="43" spans="2:4" ht="16" x14ac:dyDescent="0.25">
      <c r="B43" s="95" t="s">
        <v>148</v>
      </c>
      <c r="C43" s="98">
        <v>0.08</v>
      </c>
    </row>
    <row r="44" spans="2:4" ht="16" x14ac:dyDescent="0.25">
      <c r="B44" s="95" t="s">
        <v>149</v>
      </c>
      <c r="C44" s="98">
        <v>0.06</v>
      </c>
    </row>
    <row r="45" spans="2:4" ht="16" x14ac:dyDescent="0.25">
      <c r="B45" s="94" t="s">
        <v>121</v>
      </c>
      <c r="C45" s="98">
        <f>SUM(C16:C44)</f>
        <v>0.99999999999999978</v>
      </c>
      <c r="D45" s="10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rep list</vt:lpstr>
      <vt:lpstr>oncology mapping</vt:lpstr>
      <vt:lpstr>rep</vt:lpstr>
      <vt:lpstr>权重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2017-02-10T11:41:44Z</dcterms:modified>
</cp:coreProperties>
</file>