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2461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7" i="1"/>
  <c r="I38"/>
  <c r="I39"/>
  <c r="I40"/>
  <c r="I41"/>
  <c r="I42"/>
  <c r="I43"/>
  <c r="I44"/>
  <c r="I45"/>
  <c r="I35"/>
  <c r="I36"/>
  <c r="I34"/>
  <c r="I33"/>
  <c r="I32"/>
  <c r="I67"/>
  <c r="G66"/>
  <c r="I66" s="1"/>
  <c r="G65"/>
  <c r="I65" s="1"/>
  <c r="G64"/>
  <c r="I64" s="1"/>
  <c r="G63"/>
  <c r="I63" s="1"/>
  <c r="G62"/>
  <c r="I62" s="1"/>
  <c r="G61"/>
  <c r="I61" s="1"/>
  <c r="I60"/>
  <c r="G60"/>
  <c r="G59"/>
  <c r="I59" s="1"/>
  <c r="G58"/>
  <c r="I58" s="1"/>
  <c r="G57"/>
  <c r="I57" s="1"/>
  <c r="I56"/>
  <c r="G56"/>
  <c r="G55"/>
  <c r="I55" s="1"/>
  <c r="G54"/>
  <c r="I54" s="1"/>
  <c r="G53"/>
  <c r="I53" s="1"/>
  <c r="I52"/>
  <c r="G52"/>
  <c r="G51"/>
  <c r="I51" s="1"/>
  <c r="G50"/>
  <c r="I50" s="1"/>
  <c r="G49"/>
  <c r="I49" s="1"/>
  <c r="I48"/>
  <c r="G48"/>
  <c r="I31"/>
  <c r="G30"/>
  <c r="I30" s="1"/>
  <c r="G29"/>
  <c r="I29" s="1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G7"/>
  <c r="I7" s="1"/>
  <c r="I70" s="1"/>
  <c r="I4"/>
  <c r="I71" s="1"/>
  <c r="I69" l="1"/>
  <c r="I74" s="1"/>
  <c r="I72"/>
</calcChain>
</file>

<file path=xl/sharedStrings.xml><?xml version="1.0" encoding="utf-8"?>
<sst xmlns="http://schemas.openxmlformats.org/spreadsheetml/2006/main" count="235" uniqueCount="192">
  <si>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</si>
  <si>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</si>
  <si>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</si>
  <si>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</si>
  <si>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</si>
  <si>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</si>
  <si>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</si>
  <si>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</si>
  <si>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</si>
  <si>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USB-6351</t>
  </si>
  <si>
    <t>National Instruments</t>
  </si>
  <si>
    <t>16 AI (16-Bit, 1.25 MS/s), 2 AO (2.86 MS/s), 24 DIO USB Multifunction I/O Multifunction I/O Device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</si>
  <si>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</si>
  <si>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</si>
  <si>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</si>
  <si>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</si>
  <si>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</si>
  <si>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</si>
  <si>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</si>
  <si>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</si>
  <si>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</si>
  <si>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</si>
  <si>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</si>
  <si>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</si>
  <si>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</si>
  <si>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</si>
  <si>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</si>
  <si>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</si>
  <si>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</si>
  <si>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</si>
  <si>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</si>
  <si>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</si>
  <si>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</si>
  <si>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</si>
  <si>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</si>
  <si>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</si>
  <si>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</si>
  <si>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</si>
  <si>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</si>
  <si>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</si>
  <si>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</si>
  <si>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</si>
  <si>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</si>
  <si>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</si>
  <si>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</si>
  <si>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</si>
  <si>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</si>
  <si>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</si>
  <si>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</si>
  <si>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</si>
  <si>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</si>
  <si>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</si>
  <si>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Coaxial Cable</t>
  </si>
  <si>
    <t>RG174/AU</t>
  </si>
  <si>
    <t>Pro Power</t>
  </si>
  <si>
    <t>CABLE COAXIAL RG174 26AWG 50'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</si>
  <si>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</si>
  <si>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</si>
  <si>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</si>
  <si>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</si>
  <si>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</si>
  <si>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</si>
  <si>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</si>
  <si>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</si>
  <si>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</si>
  <si>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</si>
  <si>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</si>
  <si>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</si>
  <si>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</si>
  <si>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</si>
  <si>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</si>
  <si>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</si>
  <si>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</si>
  <si>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</si>
  <si>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</si>
  <si>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</si>
  <si>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</si>
  <si>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</si>
  <si>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</si>
  <si>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</si>
  <si>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</si>
  <si>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</si>
  <si>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</si>
  <si>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</si>
  <si>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</si>
  <si>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</si>
  <si>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</si>
  <si>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</si>
  <si>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</si>
  <si>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</si>
  <si>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</si>
  <si>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</si>
  <si>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</si>
  <si>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</si>
  <si>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</si>
  <si>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</si>
  <si>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</si>
  <si>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</si>
  <si>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</si>
  <si>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</si>
  <si>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</si>
  <si>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</si>
  <si>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</si>
  <si>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</si>
  <si>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</si>
  <si>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Ring Retainer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</si>
  <si>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</si>
  <si>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</si>
  <si>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</si>
  <si>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</si>
  <si>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</si>
  <si>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</si>
  <si>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</si>
  <si>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</si>
  <si>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</si>
  <si>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</si>
  <si>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T495LPXRU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</si>
  <si>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</si>
  <si>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</si>
  <si>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</si>
  <si>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</si>
  <si>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</si>
  <si>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</si>
  <si>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D515/30m</t>
  </si>
  <si>
    <t>515/30 nm 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</si>
  <si>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</si>
  <si>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</si>
  <si>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</si>
  <si>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</si>
  <si>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</si>
  <si>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</si>
  <si>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</si>
  <si>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</si>
  <si>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</si>
  <si>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</si>
  <si>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MFP_200/230/900-0.48</t>
  </si>
  <si>
    <t>Doric Lenses</t>
  </si>
  <si>
    <t>STRAP BATT ECON 9V I STYLE 4"LD</t>
  </si>
  <si>
    <t>Total Optics</t>
  </si>
  <si>
    <t>Total Electronics</t>
  </si>
  <si>
    <t>Total Data Acquisition</t>
  </si>
  <si>
    <t>Total Detector</t>
  </si>
  <si>
    <t>total cost</t>
  </si>
  <si>
    <t>Set screws for enclosure</t>
  </si>
  <si>
    <t xml:space="preserve">Spacer for mounting electronics </t>
  </si>
  <si>
    <t>Spacer set screw</t>
  </si>
  <si>
    <t>2" x 4" Aluminum tubing for enclosure, 2" length</t>
  </si>
  <si>
    <t>6061 Aluminum Rectangular Tube, 1/8" Wall Thickness, 2" High x 4" Wide</t>
  </si>
  <si>
    <t>6546K42</t>
  </si>
  <si>
    <t>McMaster Carr</t>
  </si>
  <si>
    <t>2317K52</t>
  </si>
  <si>
    <t>316 Stainless Steel Shim Stock</t>
  </si>
  <si>
    <t>316 Stainless Steel Shim Stock, 8" x 12" Sheet, 0.002" Thick</t>
  </si>
  <si>
    <t>18-8 Stainless Steel Phillips Rounded Head Screw, 0-80 Thread Size, 3/8" Long</t>
  </si>
  <si>
    <t>91772A057</t>
  </si>
  <si>
    <t>18-8 Stainless Steel Extra Wd Phillips Rounded Head Screws, Passivated, 4-40 Thread Size, 3/8" Long</t>
  </si>
  <si>
    <t xml:space="preserve"> 91770A108</t>
  </si>
  <si>
    <t xml:space="preserve"> 91115A509</t>
  </si>
  <si>
    <t>Female Threaded Hex Standoff, 18-8 Stainless Steel, 3/16" Hex, 3/8" Long, 4-40 Thread</t>
  </si>
  <si>
    <t>Detector &amp; High Voltage Power Supply</t>
  </si>
  <si>
    <t>IC REG LDO 12V 1A TO220-3</t>
  </si>
  <si>
    <t>CONN TERMINATOR PLUG BNC 50OHM</t>
  </si>
  <si>
    <t>CABLE TEST BNC MALE-BNC FEMALE</t>
  </si>
  <si>
    <t>CAP ALUM 47UF 63V 20% RADIAL</t>
  </si>
  <si>
    <t>low drop out regulator for PMT PSU</t>
  </si>
  <si>
    <t>BNC connector (terminator) male</t>
  </si>
  <si>
    <t>BNC to BNC cable (F to M)</t>
  </si>
  <si>
    <t>high voltage cap 1 for PMT PSU</t>
  </si>
  <si>
    <t>high voltage cap 2 for PMT PSU</t>
  </si>
  <si>
    <t>120VAC to 15VDC converter</t>
  </si>
  <si>
    <t>power connector for switching xfmr</t>
  </si>
  <si>
    <t>copper stripboard</t>
  </si>
  <si>
    <t>potentiometer for PMT PSU output control</t>
  </si>
  <si>
    <t>LM7812</t>
  </si>
  <si>
    <t>000-46650-51RFX</t>
  </si>
  <si>
    <t>1025-12</t>
  </si>
  <si>
    <t>ECA-1JHG470</t>
  </si>
  <si>
    <t>940C20P22K-F</t>
  </si>
  <si>
    <t>CAP FILM 0.22UF 10% 2KVDC AXIAL</t>
  </si>
  <si>
    <t>Cornell Dubilier Electronics (CDE)</t>
  </si>
  <si>
    <t>AC/DC WALL MOUNT ADAPTER 15V 8W</t>
  </si>
  <si>
    <t>8016-1</t>
  </si>
  <si>
    <t>Vector Electronics</t>
  </si>
  <si>
    <t>PC BOARD FR4 1-SIDE PPH 6.0X6.0</t>
  </si>
  <si>
    <t>H-516-6A</t>
  </si>
  <si>
    <t>DIAL COUNTING 0-15 TURNS</t>
  </si>
  <si>
    <t>Bourns Inc</t>
  </si>
  <si>
    <t>PJ-005A</t>
  </si>
  <si>
    <t>CONN PWR JACK 2X5.5MM SOLDER</t>
  </si>
  <si>
    <t>CUI Inc.</t>
  </si>
  <si>
    <t>Panasonic Electronic Components</t>
  </si>
  <si>
    <t>E-Z-Hook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</si>
</sst>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Calibri"/>
    </font>
    <font>
      <sz val="9"/>
      <color rgb="FF000000"/>
      <name val="Arial"/>
    </font>
    <font>
      <sz val="11"/>
      <color rgb="FF333333"/>
      <name val="Calibri"/>
    </font>
    <font>
      <sz val="9"/>
      <color rgb="FF333333"/>
      <name val="Verdana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horizontal="right" vertical="top"/>
    </xf>
    <xf numFmtId="0" fontId="0" fillId="0" borderId="4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4"/>
  <sheetViews>
    <sheetView tabSelected="1" topLeftCell="A16" workbookViewId="0">
      <selection activeCell="E28" sqref="E28"/>
    </sheetView>
  </sheetViews>
  <sheetFormatPr defaultColWidth="14.42578125" defaultRowHeight="15" customHeight="1"/>
  <cols>
    <col min="1" max="1" width="4.5703125" customWidth="1"/>
    <col min="2" max="2" width="49.85546875" customWidth="1"/>
    <col min="3" max="3" width="22" customWidth="1"/>
    <col min="4" max="4" width="32.28515625" customWidth="1"/>
    <col min="5" max="5" width="41.28515625" customWidth="1"/>
    <col min="6" max="6" width="12.28515625" customWidth="1"/>
    <col min="7" max="7" width="10.42578125" customWidth="1"/>
    <col min="8" max="9" width="9.140625" customWidth="1"/>
    <col min="10" max="26" width="8.7109375" customWidth="1"/>
  </cols>
  <sheetData>
    <row r="1" spans="1:26">
      <c r="A1" s="1"/>
      <c r="B1" s="2"/>
      <c r="C1" s="3"/>
      <c r="D1" s="1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" t="s">
        <v>7</v>
      </c>
      <c r="C3" s="2"/>
      <c r="D3" s="4"/>
      <c r="E3" s="4"/>
      <c r="F3" s="4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 t="s">
        <v>8</v>
      </c>
      <c r="C4" s="2" t="s">
        <v>9</v>
      </c>
      <c r="D4" s="4" t="s">
        <v>10</v>
      </c>
      <c r="E4" s="4" t="s">
        <v>11</v>
      </c>
      <c r="F4" s="4"/>
      <c r="G4" s="4">
        <v>2380</v>
      </c>
      <c r="H4" s="4">
        <v>1</v>
      </c>
      <c r="I4" s="4">
        <f>G4*H4</f>
        <v>2380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/>
      <c r="C5" s="2"/>
      <c r="D5" s="4"/>
      <c r="E5" s="4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5" t="s">
        <v>12</v>
      </c>
      <c r="C6" s="2"/>
      <c r="D6" s="4"/>
      <c r="E6" s="4"/>
      <c r="F6" s="4"/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" t="s">
        <v>13</v>
      </c>
      <c r="C7" s="2">
        <v>232</v>
      </c>
      <c r="D7" s="4" t="s">
        <v>14</v>
      </c>
      <c r="E7" s="4"/>
      <c r="F7" s="4">
        <v>0.6</v>
      </c>
      <c r="G7" s="4">
        <f>F7*1.3</f>
        <v>0.78</v>
      </c>
      <c r="H7" s="4">
        <v>4</v>
      </c>
      <c r="I7" s="4">
        <f>G7*H7</f>
        <v>3.12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" t="s">
        <v>15</v>
      </c>
      <c r="C8" s="2"/>
      <c r="D8" s="4"/>
      <c r="E8" s="4"/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" t="s">
        <v>16</v>
      </c>
      <c r="C9" s="2"/>
      <c r="D9" s="4"/>
      <c r="E9" s="4"/>
      <c r="F9" s="4"/>
      <c r="G9" s="4">
        <v>60</v>
      </c>
      <c r="H9" s="4">
        <v>1</v>
      </c>
      <c r="I9" s="4">
        <f t="shared" ref="I9:I26" si="0">G9*H9</f>
        <v>60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" t="s">
        <v>17</v>
      </c>
      <c r="C10" s="6" t="s">
        <v>18</v>
      </c>
      <c r="D10" s="4" t="s">
        <v>19</v>
      </c>
      <c r="E10" s="4"/>
      <c r="F10" s="4"/>
      <c r="G10" s="4"/>
      <c r="H10" s="4"/>
      <c r="I10" s="4">
        <f t="shared" si="0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" t="s">
        <v>20</v>
      </c>
      <c r="C11" s="6" t="s">
        <v>21</v>
      </c>
      <c r="D11" s="4" t="s">
        <v>19</v>
      </c>
      <c r="E11" s="4"/>
      <c r="F11" s="4"/>
      <c r="G11" s="4"/>
      <c r="H11" s="4"/>
      <c r="I11" s="4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" t="s">
        <v>22</v>
      </c>
      <c r="C12" s="6" t="s">
        <v>23</v>
      </c>
      <c r="D12" s="4" t="s">
        <v>24</v>
      </c>
      <c r="E12" s="4" t="s">
        <v>25</v>
      </c>
      <c r="F12" s="4"/>
      <c r="G12" s="4">
        <v>12.84</v>
      </c>
      <c r="H12" s="4">
        <v>1</v>
      </c>
      <c r="I12" s="4">
        <f t="shared" si="0"/>
        <v>12.84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" t="s">
        <v>26</v>
      </c>
      <c r="C13" s="2" t="s">
        <v>27</v>
      </c>
      <c r="D13" s="4" t="s">
        <v>28</v>
      </c>
      <c r="E13" s="6" t="s">
        <v>29</v>
      </c>
      <c r="F13" s="4"/>
      <c r="G13" s="4">
        <v>1.7</v>
      </c>
      <c r="H13" s="4">
        <v>1</v>
      </c>
      <c r="I13" s="4">
        <f t="shared" si="0"/>
        <v>1.7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" t="s">
        <v>30</v>
      </c>
      <c r="C14" s="2" t="s">
        <v>31</v>
      </c>
      <c r="D14" s="4" t="s">
        <v>24</v>
      </c>
      <c r="E14" s="7" t="s">
        <v>32</v>
      </c>
      <c r="F14" s="4"/>
      <c r="G14" s="4">
        <v>8.42</v>
      </c>
      <c r="H14" s="4">
        <v>1</v>
      </c>
      <c r="I14" s="4">
        <f t="shared" si="0"/>
        <v>8.42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8" t="s">
        <v>33</v>
      </c>
      <c r="C15" s="2" t="s">
        <v>34</v>
      </c>
      <c r="D15" s="4" t="s">
        <v>35</v>
      </c>
      <c r="E15" s="4" t="s">
        <v>36</v>
      </c>
      <c r="F15" s="4"/>
      <c r="G15" s="4">
        <v>0.81</v>
      </c>
      <c r="H15" s="9">
        <v>4</v>
      </c>
      <c r="I15" s="4">
        <f t="shared" si="0"/>
        <v>3.24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8" t="s">
        <v>33</v>
      </c>
      <c r="C16" s="2" t="s">
        <v>37</v>
      </c>
      <c r="D16" s="4" t="s">
        <v>38</v>
      </c>
      <c r="E16" s="6" t="s">
        <v>39</v>
      </c>
      <c r="F16" s="4"/>
      <c r="G16" s="4">
        <v>1.42</v>
      </c>
      <c r="H16" s="9">
        <v>4</v>
      </c>
      <c r="I16" s="4">
        <f t="shared" si="0"/>
        <v>5.68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8" t="s">
        <v>33</v>
      </c>
      <c r="C17" s="2" t="s">
        <v>40</v>
      </c>
      <c r="D17" s="4" t="s">
        <v>41</v>
      </c>
      <c r="E17" s="4" t="s">
        <v>42</v>
      </c>
      <c r="F17" s="4"/>
      <c r="G17" s="4">
        <v>0.19</v>
      </c>
      <c r="H17" s="9">
        <v>20</v>
      </c>
      <c r="I17" s="4">
        <f t="shared" si="0"/>
        <v>3.8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8" t="s">
        <v>33</v>
      </c>
      <c r="C18" s="2" t="s">
        <v>43</v>
      </c>
      <c r="D18" s="4" t="s">
        <v>41</v>
      </c>
      <c r="E18" s="4" t="s">
        <v>44</v>
      </c>
      <c r="F18" s="4"/>
      <c r="G18" s="4">
        <v>0.13</v>
      </c>
      <c r="H18" s="9">
        <v>20</v>
      </c>
      <c r="I18" s="4">
        <f t="shared" si="0"/>
        <v>2.6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8" t="s">
        <v>33</v>
      </c>
      <c r="C19" s="2" t="s">
        <v>45</v>
      </c>
      <c r="D19" s="4" t="s">
        <v>46</v>
      </c>
      <c r="E19" s="4" t="s">
        <v>47</v>
      </c>
      <c r="F19" s="4"/>
      <c r="G19" s="4">
        <v>0.2</v>
      </c>
      <c r="H19" s="9">
        <v>20</v>
      </c>
      <c r="I19" s="4">
        <f t="shared" si="0"/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8" t="s">
        <v>33</v>
      </c>
      <c r="C20" s="2" t="s">
        <v>48</v>
      </c>
      <c r="D20" s="4" t="s">
        <v>41</v>
      </c>
      <c r="E20" s="4" t="s">
        <v>49</v>
      </c>
      <c r="F20" s="4"/>
      <c r="G20" s="4">
        <v>0.02</v>
      </c>
      <c r="H20" s="9">
        <v>20</v>
      </c>
      <c r="I20" s="4">
        <f t="shared" si="0"/>
        <v>0.4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8" t="s">
        <v>33</v>
      </c>
      <c r="C21" s="2" t="s">
        <v>50</v>
      </c>
      <c r="D21" s="4" t="s">
        <v>41</v>
      </c>
      <c r="E21" s="4" t="s">
        <v>51</v>
      </c>
      <c r="F21" s="4"/>
      <c r="G21" s="4">
        <v>0.01</v>
      </c>
      <c r="H21" s="9">
        <v>20</v>
      </c>
      <c r="I21" s="4">
        <f t="shared" si="0"/>
        <v>0.2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" t="s">
        <v>52</v>
      </c>
      <c r="C22" s="2" t="s">
        <v>53</v>
      </c>
      <c r="D22" s="4" t="s">
        <v>54</v>
      </c>
      <c r="E22" s="4" t="s">
        <v>55</v>
      </c>
      <c r="F22" s="4"/>
      <c r="G22" s="4">
        <v>26</v>
      </c>
      <c r="H22" s="4">
        <v>1</v>
      </c>
      <c r="I22" s="4">
        <f t="shared" si="0"/>
        <v>26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" t="s">
        <v>56</v>
      </c>
      <c r="C23" s="2" t="s">
        <v>57</v>
      </c>
      <c r="D23" s="4" t="s">
        <v>58</v>
      </c>
      <c r="E23" s="4" t="s">
        <v>59</v>
      </c>
      <c r="F23" s="4"/>
      <c r="G23" s="4">
        <v>3</v>
      </c>
      <c r="H23" s="4">
        <v>3</v>
      </c>
      <c r="I23" s="4">
        <f t="shared" si="0"/>
        <v>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" t="s">
        <v>60</v>
      </c>
      <c r="C24" s="2" t="s">
        <v>61</v>
      </c>
      <c r="D24" s="4" t="s">
        <v>58</v>
      </c>
      <c r="E24" s="4" t="s">
        <v>62</v>
      </c>
      <c r="F24" s="4"/>
      <c r="G24" s="4">
        <v>14.3</v>
      </c>
      <c r="H24" s="4">
        <v>3</v>
      </c>
      <c r="I24" s="4">
        <f t="shared" si="0"/>
        <v>42.900000000000006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" t="s">
        <v>63</v>
      </c>
      <c r="C25" s="2" t="s">
        <v>64</v>
      </c>
      <c r="D25" s="4" t="s">
        <v>58</v>
      </c>
      <c r="E25" s="4" t="s">
        <v>65</v>
      </c>
      <c r="F25" s="4"/>
      <c r="G25" s="4">
        <v>22</v>
      </c>
      <c r="H25" s="4">
        <v>1</v>
      </c>
      <c r="I25" s="4">
        <f t="shared" si="0"/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" t="s">
        <v>66</v>
      </c>
      <c r="C26" s="2">
        <v>112420</v>
      </c>
      <c r="D26" s="4" t="s">
        <v>58</v>
      </c>
      <c r="E26" s="4" t="s">
        <v>67</v>
      </c>
      <c r="F26" s="4"/>
      <c r="G26" s="4">
        <v>6</v>
      </c>
      <c r="H26" s="4">
        <v>1</v>
      </c>
      <c r="I26" s="4">
        <f t="shared" si="0"/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5"/>
      <c r="C27" s="2"/>
      <c r="D27" s="4"/>
      <c r="E27" s="4"/>
      <c r="F27" s="4"/>
      <c r="G27" s="4"/>
      <c r="H27" s="4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0" t="s">
        <v>159</v>
      </c>
      <c r="C28" s="2"/>
      <c r="D28" s="4"/>
      <c r="E28" s="4"/>
      <c r="F28" s="4"/>
      <c r="G28" s="4"/>
      <c r="H28" s="4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" t="s">
        <v>68</v>
      </c>
      <c r="C29" s="2" t="s">
        <v>69</v>
      </c>
      <c r="D29" s="4" t="s">
        <v>70</v>
      </c>
      <c r="E29" s="4" t="s">
        <v>68</v>
      </c>
      <c r="F29" s="4">
        <v>2500</v>
      </c>
      <c r="G29" s="4">
        <f t="shared" ref="G29:G30" si="1">F29*1.3</f>
        <v>3250</v>
      </c>
      <c r="H29" s="4">
        <v>1</v>
      </c>
      <c r="I29" s="4">
        <f t="shared" ref="I29:I45" si="2">G29*H29</f>
        <v>3250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" t="s">
        <v>71</v>
      </c>
      <c r="C30" s="2" t="s">
        <v>72</v>
      </c>
      <c r="D30" s="4" t="s">
        <v>70</v>
      </c>
      <c r="E30" s="4" t="s">
        <v>73</v>
      </c>
      <c r="F30" s="4">
        <v>200</v>
      </c>
      <c r="G30" s="4">
        <f t="shared" si="1"/>
        <v>260</v>
      </c>
      <c r="H30" s="4">
        <v>1</v>
      </c>
      <c r="I30" s="4">
        <f t="shared" si="2"/>
        <v>260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" t="s">
        <v>74</v>
      </c>
      <c r="C31" s="2" t="s">
        <v>75</v>
      </c>
      <c r="D31" s="4" t="s">
        <v>76</v>
      </c>
      <c r="E31" s="4" t="s">
        <v>77</v>
      </c>
      <c r="F31" s="4"/>
      <c r="G31" s="4">
        <v>12.63</v>
      </c>
      <c r="H31" s="4">
        <v>1</v>
      </c>
      <c r="I31" s="4">
        <f t="shared" si="2"/>
        <v>12.63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16" t="s">
        <v>146</v>
      </c>
      <c r="C32" s="19" t="s">
        <v>148</v>
      </c>
      <c r="D32" s="17" t="s">
        <v>149</v>
      </c>
      <c r="E32" s="17" t="s">
        <v>147</v>
      </c>
      <c r="F32" s="4"/>
      <c r="G32" s="4">
        <v>10.68</v>
      </c>
      <c r="H32" s="4">
        <v>1</v>
      </c>
      <c r="I32" s="4">
        <f t="shared" si="2"/>
        <v>10.68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19" t="s">
        <v>152</v>
      </c>
      <c r="C33" s="16" t="s">
        <v>150</v>
      </c>
      <c r="D33" s="18" t="s">
        <v>149</v>
      </c>
      <c r="E33" s="17" t="s">
        <v>151</v>
      </c>
      <c r="F33" s="4"/>
      <c r="G33" s="4">
        <v>7.87</v>
      </c>
      <c r="H33" s="4">
        <v>1</v>
      </c>
      <c r="I33" s="4">
        <f t="shared" si="2"/>
        <v>7.87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6" t="s">
        <v>143</v>
      </c>
      <c r="C34" s="19" t="s">
        <v>154</v>
      </c>
      <c r="D34" s="18" t="s">
        <v>149</v>
      </c>
      <c r="E34" s="18" t="s">
        <v>153</v>
      </c>
      <c r="F34" s="4"/>
      <c r="G34" s="4">
        <v>7.87</v>
      </c>
      <c r="H34" s="4">
        <v>1</v>
      </c>
      <c r="I34" s="4">
        <f t="shared" si="2"/>
        <v>7.87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16" t="s">
        <v>144</v>
      </c>
      <c r="C35" s="19" t="s">
        <v>157</v>
      </c>
      <c r="D35" s="18" t="s">
        <v>149</v>
      </c>
      <c r="E35" s="18" t="s">
        <v>158</v>
      </c>
      <c r="F35" s="4"/>
      <c r="G35" s="4">
        <v>2.14</v>
      </c>
      <c r="H35" s="4">
        <v>2</v>
      </c>
      <c r="I35" s="4">
        <f t="shared" si="2"/>
        <v>4.28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16" t="s">
        <v>145</v>
      </c>
      <c r="C36" s="19" t="s">
        <v>156</v>
      </c>
      <c r="D36" s="18" t="s">
        <v>149</v>
      </c>
      <c r="E36" s="18" t="s">
        <v>155</v>
      </c>
      <c r="F36" s="4"/>
      <c r="G36" s="4">
        <v>4.3499999999999996</v>
      </c>
      <c r="H36" s="4">
        <v>1</v>
      </c>
      <c r="I36" s="4">
        <f t="shared" si="2"/>
        <v>4.3499999999999996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9" t="s">
        <v>164</v>
      </c>
      <c r="C37" s="19" t="s">
        <v>173</v>
      </c>
      <c r="D37" s="18" t="s">
        <v>19</v>
      </c>
      <c r="E37" s="4" t="s">
        <v>160</v>
      </c>
      <c r="F37" s="4"/>
      <c r="G37" s="4"/>
      <c r="H37" s="4">
        <v>1</v>
      </c>
      <c r="I37" s="4">
        <f t="shared" si="2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16" t="s">
        <v>165</v>
      </c>
      <c r="C38" s="19" t="s">
        <v>174</v>
      </c>
      <c r="D38" s="4" t="s">
        <v>58</v>
      </c>
      <c r="E38" s="4" t="s">
        <v>161</v>
      </c>
      <c r="F38" s="4"/>
      <c r="G38" s="4"/>
      <c r="H38" s="4">
        <v>1</v>
      </c>
      <c r="I38" s="4">
        <f t="shared" si="2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16" t="s">
        <v>166</v>
      </c>
      <c r="C39" s="19" t="s">
        <v>175</v>
      </c>
      <c r="D39" s="18" t="s">
        <v>191</v>
      </c>
      <c r="E39" s="4" t="s">
        <v>162</v>
      </c>
      <c r="F39" s="4"/>
      <c r="G39" s="4"/>
      <c r="H39" s="4">
        <v>1</v>
      </c>
      <c r="I39" s="4">
        <f t="shared" si="2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16" t="s">
        <v>167</v>
      </c>
      <c r="C40" s="19" t="s">
        <v>176</v>
      </c>
      <c r="D40" s="18" t="s">
        <v>190</v>
      </c>
      <c r="E40" s="4" t="s">
        <v>163</v>
      </c>
      <c r="F40" s="4"/>
      <c r="G40" s="4"/>
      <c r="H40" s="4">
        <v>1</v>
      </c>
      <c r="I40" s="4">
        <f t="shared" si="2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6" t="s">
        <v>168</v>
      </c>
      <c r="C41" s="19" t="s">
        <v>177</v>
      </c>
      <c r="D41" s="18" t="s">
        <v>179</v>
      </c>
      <c r="E41" s="18" t="s">
        <v>178</v>
      </c>
      <c r="F41" s="4"/>
      <c r="G41" s="4"/>
      <c r="H41" s="4">
        <v>1</v>
      </c>
      <c r="I41" s="4">
        <f t="shared" si="2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6" t="s">
        <v>169</v>
      </c>
      <c r="C42" s="19" t="s">
        <v>75</v>
      </c>
      <c r="D42" s="4" t="s">
        <v>76</v>
      </c>
      <c r="E42" s="18" t="s">
        <v>180</v>
      </c>
      <c r="F42" s="4"/>
      <c r="G42" s="4"/>
      <c r="H42" s="4">
        <v>1</v>
      </c>
      <c r="I42" s="4">
        <f t="shared" si="2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6" t="s">
        <v>170</v>
      </c>
      <c r="C43" s="19" t="s">
        <v>187</v>
      </c>
      <c r="D43" s="18" t="s">
        <v>189</v>
      </c>
      <c r="E43" s="18" t="s">
        <v>188</v>
      </c>
      <c r="F43" s="4"/>
      <c r="G43" s="4"/>
      <c r="H43" s="4">
        <v>1</v>
      </c>
      <c r="I43" s="4">
        <f t="shared" si="2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6" t="s">
        <v>171</v>
      </c>
      <c r="C44" s="19" t="s">
        <v>181</v>
      </c>
      <c r="D44" s="18" t="s">
        <v>182</v>
      </c>
      <c r="E44" s="18" t="s">
        <v>183</v>
      </c>
      <c r="F44" s="4"/>
      <c r="G44" s="4">
        <v>15.53</v>
      </c>
      <c r="H44" s="4">
        <v>1</v>
      </c>
      <c r="I44" s="4">
        <f t="shared" si="2"/>
        <v>15.53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6" t="s">
        <v>172</v>
      </c>
      <c r="C45" s="19" t="s">
        <v>184</v>
      </c>
      <c r="D45" s="18" t="s">
        <v>186</v>
      </c>
      <c r="E45" s="18" t="s">
        <v>185</v>
      </c>
      <c r="F45" s="4"/>
      <c r="G45" s="4">
        <v>9.35</v>
      </c>
      <c r="H45" s="4">
        <v>1</v>
      </c>
      <c r="I45" s="4">
        <f t="shared" si="2"/>
        <v>9.35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5"/>
      <c r="C46" s="2"/>
      <c r="D46" s="4"/>
      <c r="E46" s="4"/>
      <c r="F46" s="4"/>
      <c r="G46" s="4"/>
      <c r="H46" s="4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5" t="s">
        <v>78</v>
      </c>
      <c r="C47" s="2"/>
      <c r="D47" s="4"/>
      <c r="E47" s="4"/>
      <c r="F47" s="4"/>
      <c r="G47" s="4"/>
      <c r="H47" s="4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2" t="s">
        <v>79</v>
      </c>
      <c r="C48" s="2" t="s">
        <v>80</v>
      </c>
      <c r="D48" s="4" t="s">
        <v>81</v>
      </c>
      <c r="E48" s="4" t="s">
        <v>82</v>
      </c>
      <c r="F48" s="4">
        <v>56.5</v>
      </c>
      <c r="G48" s="4">
        <f t="shared" ref="G48:G66" si="3">F48*1.3</f>
        <v>73.45</v>
      </c>
      <c r="H48" s="4">
        <v>1</v>
      </c>
      <c r="I48" s="4">
        <f t="shared" ref="I48:I67" si="4">G48*H48</f>
        <v>73.45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2" t="s">
        <v>83</v>
      </c>
      <c r="C49" s="2" t="s">
        <v>84</v>
      </c>
      <c r="D49" s="4" t="s">
        <v>81</v>
      </c>
      <c r="E49" s="4" t="s">
        <v>85</v>
      </c>
      <c r="F49" s="4">
        <v>26.5</v>
      </c>
      <c r="G49" s="4">
        <f t="shared" si="3"/>
        <v>34.450000000000003</v>
      </c>
      <c r="H49" s="4">
        <v>2</v>
      </c>
      <c r="I49" s="4">
        <f t="shared" si="4"/>
        <v>68.900000000000006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2" t="s">
        <v>83</v>
      </c>
      <c r="C50" s="2" t="s">
        <v>86</v>
      </c>
      <c r="D50" s="4" t="s">
        <v>81</v>
      </c>
      <c r="E50" s="7" t="s">
        <v>87</v>
      </c>
      <c r="F50" s="7">
        <v>14.25</v>
      </c>
      <c r="G50" s="4">
        <f t="shared" si="3"/>
        <v>18.525000000000002</v>
      </c>
      <c r="H50" s="4">
        <v>4</v>
      </c>
      <c r="I50" s="4">
        <f t="shared" si="4"/>
        <v>74.100000000000009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2" t="s">
        <v>83</v>
      </c>
      <c r="C51" s="2" t="s">
        <v>88</v>
      </c>
      <c r="D51" s="4" t="s">
        <v>81</v>
      </c>
      <c r="E51" s="7" t="s">
        <v>89</v>
      </c>
      <c r="F51" s="4">
        <v>12.59</v>
      </c>
      <c r="G51" s="4">
        <f t="shared" si="3"/>
        <v>16.367000000000001</v>
      </c>
      <c r="H51" s="4">
        <v>1</v>
      </c>
      <c r="I51" s="4">
        <f t="shared" si="4"/>
        <v>16.367000000000001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2" t="s">
        <v>90</v>
      </c>
      <c r="C52" s="2" t="s">
        <v>91</v>
      </c>
      <c r="D52" s="4" t="s">
        <v>81</v>
      </c>
      <c r="E52" s="4" t="s">
        <v>92</v>
      </c>
      <c r="F52" s="4"/>
      <c r="G52" s="4">
        <f t="shared" si="3"/>
        <v>0</v>
      </c>
      <c r="H52" s="4"/>
      <c r="I52" s="4">
        <f t="shared" si="4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2" t="s">
        <v>93</v>
      </c>
      <c r="C53" s="2" t="s">
        <v>94</v>
      </c>
      <c r="D53" s="4" t="s">
        <v>81</v>
      </c>
      <c r="E53" s="10" t="s">
        <v>95</v>
      </c>
      <c r="F53" s="4">
        <v>24.4</v>
      </c>
      <c r="G53" s="4">
        <f t="shared" si="3"/>
        <v>31.72</v>
      </c>
      <c r="H53" s="4">
        <v>1</v>
      </c>
      <c r="I53" s="4">
        <f t="shared" si="4"/>
        <v>31.72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2" t="s">
        <v>96</v>
      </c>
      <c r="C54" s="2" t="s">
        <v>97</v>
      </c>
      <c r="D54" s="4" t="s">
        <v>81</v>
      </c>
      <c r="E54" s="4" t="s">
        <v>98</v>
      </c>
      <c r="F54" s="4"/>
      <c r="G54" s="4">
        <f t="shared" si="3"/>
        <v>0</v>
      </c>
      <c r="H54" s="4"/>
      <c r="I54" s="4">
        <f t="shared" si="4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2" t="s">
        <v>99</v>
      </c>
      <c r="C55" s="2" t="s">
        <v>100</v>
      </c>
      <c r="D55" s="4" t="s">
        <v>81</v>
      </c>
      <c r="E55" s="4" t="s">
        <v>101</v>
      </c>
      <c r="F55" s="4">
        <v>59.25</v>
      </c>
      <c r="G55" s="4">
        <f t="shared" si="3"/>
        <v>77.025000000000006</v>
      </c>
      <c r="H55" s="4">
        <v>1</v>
      </c>
      <c r="I55" s="4">
        <f t="shared" si="4"/>
        <v>77.025000000000006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2" t="s">
        <v>102</v>
      </c>
      <c r="C56" s="2" t="s">
        <v>103</v>
      </c>
      <c r="D56" s="4" t="s">
        <v>81</v>
      </c>
      <c r="E56" s="4" t="s">
        <v>104</v>
      </c>
      <c r="F56" s="4">
        <v>20.2</v>
      </c>
      <c r="G56" s="4">
        <f t="shared" si="3"/>
        <v>26.26</v>
      </c>
      <c r="H56" s="4">
        <v>1</v>
      </c>
      <c r="I56" s="4">
        <f t="shared" si="4"/>
        <v>26.26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2" t="s">
        <v>105</v>
      </c>
      <c r="C57" s="2"/>
      <c r="D57" s="4" t="s">
        <v>81</v>
      </c>
      <c r="E57" s="4"/>
      <c r="F57" s="4"/>
      <c r="G57" s="4">
        <f t="shared" si="3"/>
        <v>0</v>
      </c>
      <c r="H57" s="4"/>
      <c r="I57" s="4">
        <f t="shared" si="4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2" t="s">
        <v>106</v>
      </c>
      <c r="C58" s="2" t="s">
        <v>107</v>
      </c>
      <c r="D58" s="4" t="s">
        <v>81</v>
      </c>
      <c r="E58" s="4" t="s">
        <v>108</v>
      </c>
      <c r="F58" s="4">
        <v>51</v>
      </c>
      <c r="G58" s="4">
        <f t="shared" si="3"/>
        <v>66.3</v>
      </c>
      <c r="H58" s="4">
        <v>1</v>
      </c>
      <c r="I58" s="4">
        <f t="shared" si="4"/>
        <v>66.3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2" t="s">
        <v>109</v>
      </c>
      <c r="C59" s="2" t="s">
        <v>110</v>
      </c>
      <c r="D59" s="4" t="s">
        <v>81</v>
      </c>
      <c r="E59" s="4" t="s">
        <v>111</v>
      </c>
      <c r="F59" s="4">
        <v>148</v>
      </c>
      <c r="G59" s="4">
        <f t="shared" si="3"/>
        <v>192.4</v>
      </c>
      <c r="H59" s="4">
        <v>1</v>
      </c>
      <c r="I59" s="4">
        <f t="shared" si="4"/>
        <v>192.4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2" t="s">
        <v>112</v>
      </c>
      <c r="C60" s="2" t="s">
        <v>113</v>
      </c>
      <c r="D60" s="4" t="s">
        <v>81</v>
      </c>
      <c r="E60" s="7" t="s">
        <v>114</v>
      </c>
      <c r="F60" s="4">
        <v>75</v>
      </c>
      <c r="G60" s="4">
        <f t="shared" si="3"/>
        <v>97.5</v>
      </c>
      <c r="H60" s="4">
        <v>1</v>
      </c>
      <c r="I60" s="4">
        <f t="shared" si="4"/>
        <v>97.5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2" t="s">
        <v>115</v>
      </c>
      <c r="C61" s="2" t="s">
        <v>116</v>
      </c>
      <c r="D61" s="4" t="s">
        <v>117</v>
      </c>
      <c r="E61" s="4" t="s">
        <v>118</v>
      </c>
      <c r="F61" s="4">
        <v>300</v>
      </c>
      <c r="G61" s="4">
        <f t="shared" si="3"/>
        <v>390</v>
      </c>
      <c r="H61" s="4">
        <v>1</v>
      </c>
      <c r="I61" s="4">
        <f t="shared" si="4"/>
        <v>390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2" t="s">
        <v>119</v>
      </c>
      <c r="C62" s="2" t="s">
        <v>120</v>
      </c>
      <c r="D62" s="4" t="s">
        <v>117</v>
      </c>
      <c r="E62" s="4" t="s">
        <v>121</v>
      </c>
      <c r="F62" s="4">
        <v>325</v>
      </c>
      <c r="G62" s="4">
        <f t="shared" si="3"/>
        <v>422.5</v>
      </c>
      <c r="H62" s="4">
        <v>1</v>
      </c>
      <c r="I62" s="4">
        <f t="shared" si="4"/>
        <v>422.5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2" t="s">
        <v>122</v>
      </c>
      <c r="C63" s="2" t="s">
        <v>123</v>
      </c>
      <c r="D63" s="4" t="s">
        <v>117</v>
      </c>
      <c r="E63" s="4" t="s">
        <v>124</v>
      </c>
      <c r="F63" s="4">
        <v>325</v>
      </c>
      <c r="G63" s="4">
        <f t="shared" si="3"/>
        <v>422.5</v>
      </c>
      <c r="H63" s="4">
        <v>1</v>
      </c>
      <c r="I63" s="4">
        <f t="shared" si="4"/>
        <v>422.5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2" t="s">
        <v>125</v>
      </c>
      <c r="C64" s="2" t="s">
        <v>126</v>
      </c>
      <c r="D64" s="4" t="s">
        <v>81</v>
      </c>
      <c r="E64" s="4" t="s">
        <v>127</v>
      </c>
      <c r="F64" s="4">
        <v>6</v>
      </c>
      <c r="G64" s="4">
        <f t="shared" si="3"/>
        <v>7.8000000000000007</v>
      </c>
      <c r="H64" s="4">
        <v>1</v>
      </c>
      <c r="I64" s="4">
        <f t="shared" si="4"/>
        <v>7.8000000000000007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2" t="s">
        <v>128</v>
      </c>
      <c r="C65" s="2" t="s">
        <v>129</v>
      </c>
      <c r="D65" s="4" t="s">
        <v>81</v>
      </c>
      <c r="E65" s="10" t="s">
        <v>130</v>
      </c>
      <c r="F65" s="4">
        <v>33.5</v>
      </c>
      <c r="G65" s="4">
        <f t="shared" si="3"/>
        <v>43.550000000000004</v>
      </c>
      <c r="H65" s="4">
        <v>1</v>
      </c>
      <c r="I65" s="4">
        <f t="shared" si="4"/>
        <v>43.550000000000004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2" t="s">
        <v>131</v>
      </c>
      <c r="C66" s="2" t="s">
        <v>132</v>
      </c>
      <c r="D66" s="4" t="s">
        <v>81</v>
      </c>
      <c r="E66" s="4" t="s">
        <v>133</v>
      </c>
      <c r="F66" s="4">
        <v>132</v>
      </c>
      <c r="G66" s="4">
        <f t="shared" si="3"/>
        <v>171.6</v>
      </c>
      <c r="H66" s="4">
        <v>1</v>
      </c>
      <c r="I66" s="4">
        <f t="shared" si="4"/>
        <v>171.6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2" t="s">
        <v>134</v>
      </c>
      <c r="C67" s="2" t="s">
        <v>135</v>
      </c>
      <c r="D67" s="4" t="s">
        <v>136</v>
      </c>
      <c r="E67" s="4" t="s">
        <v>137</v>
      </c>
      <c r="F67" s="4"/>
      <c r="G67" s="4">
        <v>70</v>
      </c>
      <c r="H67" s="4">
        <v>1</v>
      </c>
      <c r="I67" s="4">
        <f t="shared" si="4"/>
        <v>70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2"/>
      <c r="C68" s="2"/>
      <c r="D68" s="4"/>
      <c r="E68" s="4"/>
      <c r="F68" s="4"/>
      <c r="G68" s="4"/>
      <c r="H68" s="1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2"/>
      <c r="C69" s="2"/>
      <c r="D69" s="4"/>
      <c r="E69" s="4"/>
      <c r="F69" s="4"/>
      <c r="G69" s="12"/>
      <c r="H69" s="13" t="s">
        <v>138</v>
      </c>
      <c r="I69" s="14">
        <f>SUM($I$47:$I$67)</f>
        <v>2251.9719999999998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5"/>
      <c r="C70" s="2"/>
      <c r="D70" s="4"/>
      <c r="E70" s="4"/>
      <c r="F70" s="4"/>
      <c r="G70" s="12"/>
      <c r="H70" s="13" t="s">
        <v>139</v>
      </c>
      <c r="I70" s="14">
        <f>SUM($I$7:$I$26)</f>
        <v>211.9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5"/>
      <c r="C71" s="2"/>
      <c r="D71" s="4"/>
      <c r="E71" s="4"/>
      <c r="F71" s="4"/>
      <c r="G71" s="12"/>
      <c r="H71" s="13" t="s">
        <v>140</v>
      </c>
      <c r="I71" s="14">
        <f>SUM($I$4)</f>
        <v>2380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5"/>
      <c r="C72" s="2"/>
      <c r="D72" s="4"/>
      <c r="E72" s="4"/>
      <c r="F72" s="4"/>
      <c r="G72" s="12"/>
      <c r="H72" s="13" t="s">
        <v>141</v>
      </c>
      <c r="I72" s="14">
        <f>SUM(I29:I31)</f>
        <v>3522.63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3"/>
      <c r="D73" s="1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3"/>
      <c r="D74" s="1"/>
      <c r="E74" s="4"/>
      <c r="F74" s="4"/>
      <c r="G74" s="4"/>
      <c r="H74" s="15" t="s">
        <v>142</v>
      </c>
      <c r="I74" s="1">
        <f>SUM(I69:I72)</f>
        <v>8366.5020000000004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3"/>
      <c r="D75" s="1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3"/>
      <c r="D76" s="1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3"/>
      <c r="D77" s="1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3"/>
      <c r="D78" s="1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3"/>
      <c r="D79" s="1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3"/>
      <c r="D80" s="1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3"/>
      <c r="D81" s="1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3"/>
      <c r="D82" s="1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3"/>
      <c r="D83" s="1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3"/>
      <c r="D84" s="1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3"/>
      <c r="D85" s="1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3"/>
      <c r="D86" s="1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3"/>
      <c r="D980" s="1"/>
      <c r="E980" s="4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3"/>
      <c r="D981" s="1"/>
      <c r="E981" s="4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3"/>
      <c r="D982" s="1"/>
      <c r="E982" s="4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3"/>
      <c r="D983" s="1"/>
      <c r="E983" s="4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3"/>
      <c r="D984" s="1"/>
      <c r="E984" s="4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3"/>
      <c r="D985" s="1"/>
      <c r="E985" s="4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3"/>
      <c r="D986" s="1"/>
      <c r="E986" s="4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3"/>
      <c r="D987" s="1"/>
      <c r="E987" s="4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3"/>
      <c r="D988" s="1"/>
      <c r="E988" s="4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3"/>
      <c r="D989" s="1"/>
      <c r="E989" s="4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3"/>
      <c r="D990" s="1"/>
      <c r="E990" s="4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3"/>
      <c r="D991" s="1"/>
      <c r="E991" s="4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3"/>
      <c r="D992" s="1"/>
      <c r="E992" s="4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3"/>
      <c r="D993" s="1"/>
      <c r="E993" s="4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3"/>
      <c r="D994" s="1"/>
      <c r="E994" s="4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3"/>
      <c r="D995" s="1"/>
      <c r="E995" s="4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3"/>
      <c r="D996" s="1"/>
      <c r="E996" s="4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3"/>
      <c r="D997" s="1"/>
      <c r="E997" s="4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3"/>
      <c r="D998" s="1"/>
      <c r="E998" s="4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3"/>
      <c r="D999" s="1"/>
      <c r="E999" s="4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3"/>
      <c r="D1000" s="1"/>
      <c r="E1000" s="4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3"/>
      <c r="D1001" s="1"/>
      <c r="E1001" s="4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3"/>
      <c r="D1002" s="1"/>
      <c r="E1002" s="4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3"/>
      <c r="D1003" s="1"/>
      <c r="E1003" s="4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3"/>
      <c r="D1004" s="1"/>
      <c r="E1004" s="4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2017-12-05T01:59:50Z</dcterms:modified>
</cp:coreProperties>
</file>