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8" i="1"/>
  <c r="G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G61"/>
  <c r="G62"/>
  <c r="G63"/>
  <c r="G64"/>
  <c r="G65"/>
  <c r="G66"/>
  <c r="G67"/>
  <c r="G68"/>
  <c r="G69"/>
  <c r="G3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83"/>
  <c r="J84"/>
  <c r="J86"/>
  <c r="J4"/>
  <c r="I86"/>
  <c r="I84" l="1"/>
  <c r="I9" l="1"/>
  <c r="I10"/>
  <c r="I8"/>
  <c r="J67"/>
  <c r="I50"/>
  <c r="I51"/>
  <c r="I47"/>
  <c r="I34"/>
  <c r="I27"/>
  <c r="I28"/>
  <c r="I18"/>
  <c r="I17"/>
  <c r="I16"/>
  <c r="I15"/>
  <c r="I26"/>
  <c r="I25"/>
  <c r="I24"/>
  <c r="I23"/>
  <c r="I22"/>
  <c r="G59"/>
  <c r="J59" s="1"/>
  <c r="G60"/>
  <c r="J60" s="1"/>
  <c r="J62"/>
  <c r="J63"/>
  <c r="J61"/>
  <c r="I46"/>
  <c r="I52"/>
  <c r="I53"/>
  <c r="I54"/>
  <c r="I55"/>
  <c r="I44"/>
  <c r="I45"/>
  <c r="I43"/>
  <c r="I42"/>
  <c r="I41"/>
  <c r="J81"/>
  <c r="G80"/>
  <c r="J80" s="1"/>
  <c r="G79"/>
  <c r="J79" s="1"/>
  <c r="G78"/>
  <c r="J78" s="1"/>
  <c r="G77"/>
  <c r="J77" s="1"/>
  <c r="G76"/>
  <c r="J76" s="1"/>
  <c r="G75"/>
  <c r="J75" s="1"/>
  <c r="G74"/>
  <c r="J74" s="1"/>
  <c r="G73"/>
  <c r="J73" s="1"/>
  <c r="G72"/>
  <c r="J72" s="1"/>
  <c r="G71"/>
  <c r="J71" s="1"/>
  <c r="G70"/>
  <c r="J70" s="1"/>
  <c r="J69"/>
  <c r="J68"/>
  <c r="J66"/>
  <c r="J65"/>
  <c r="J64"/>
  <c r="I40"/>
  <c r="G39"/>
  <c r="I39" s="1"/>
  <c r="I38"/>
  <c r="I48"/>
  <c r="I49"/>
  <c r="I35"/>
  <c r="I33"/>
  <c r="I32"/>
  <c r="I31"/>
  <c r="I30"/>
  <c r="I29"/>
  <c r="I21"/>
  <c r="I20"/>
  <c r="I19"/>
  <c r="I14"/>
  <c r="I13"/>
  <c r="I12"/>
  <c r="I11"/>
  <c r="G7"/>
  <c r="I7" s="1"/>
  <c r="I4"/>
  <c r="I83" s="1"/>
  <c r="I85" l="1"/>
  <c r="J85" s="1"/>
  <c r="J88" s="1"/>
  <c r="J58"/>
  <c r="I88" l="1"/>
</calcChain>
</file>

<file path=xl/sharedStrings.xml><?xml version="1.0" encoding="utf-8"?>
<sst xmlns="http://schemas.openxmlformats.org/spreadsheetml/2006/main" count="295" uniqueCount="237">
  <si>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</si>
  <si>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</si>
  <si>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</si>
  <si>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</si>
  <si>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</si>
  <si>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</si>
  <si>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</si>
  <si>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</si>
  <si>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</si>
  <si>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National Instruments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</si>
  <si>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</si>
  <si>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</si>
  <si>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</si>
  <si>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</si>
  <si>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</si>
  <si>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</si>
  <si>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</si>
  <si>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</si>
  <si>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</si>
  <si>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</si>
  <si>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</si>
  <si>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</si>
  <si>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</si>
  <si>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</si>
  <si>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</si>
  <si>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</si>
  <si>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</si>
  <si>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</si>
  <si>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</si>
  <si>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</si>
  <si>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</si>
  <si>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</si>
  <si>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</si>
  <si>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</si>
  <si>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</si>
  <si>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</si>
  <si>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</si>
  <si>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</si>
  <si>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</si>
  <si>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</si>
  <si>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</si>
  <si>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</si>
  <si>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</si>
  <si>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</si>
  <si>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</si>
  <si>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</si>
  <si>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</si>
  <si>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</si>
  <si>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</si>
  <si>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</si>
  <si>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</si>
  <si>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</si>
  <si>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</si>
  <si>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</si>
  <si>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</si>
  <si>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</si>
  <si>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</si>
  <si>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</si>
  <si>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</si>
  <si>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</si>
  <si>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</si>
  <si>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</si>
  <si>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</si>
  <si>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</si>
  <si>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</si>
  <si>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</si>
  <si>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</si>
  <si>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</si>
  <si>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</si>
  <si>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</si>
  <si>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</si>
  <si>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</si>
  <si>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</si>
  <si>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</si>
  <si>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</si>
  <si>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</si>
  <si>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</si>
  <si>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</si>
  <si>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</si>
  <si>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</si>
  <si>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</si>
  <si>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</si>
  <si>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</si>
  <si>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</si>
  <si>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</si>
  <si>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</si>
  <si>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</si>
  <si>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</si>
  <si>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</si>
  <si>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</si>
  <si>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</si>
  <si>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</si>
  <si>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</si>
  <si>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</si>
  <si>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</si>
  <si>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</si>
  <si>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</si>
  <si>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</si>
  <si>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</si>
  <si>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</si>
  <si>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</si>
  <si>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</si>
  <si>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</si>
  <si>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</si>
  <si>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</si>
  <si>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</si>
  <si>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</si>
  <si>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</si>
  <si>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</si>
  <si>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</si>
  <si>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</si>
  <si>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</si>
  <si>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</si>
  <si>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</si>
  <si>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</si>
  <si>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</si>
  <si>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</si>
  <si>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</si>
  <si>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</si>
  <si>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</si>
  <si>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</si>
  <si>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</si>
  <si>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</si>
  <si>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</si>
  <si>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</si>
  <si>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Doric Lenses</t>
  </si>
  <si>
    <t>Total Optics</t>
  </si>
  <si>
    <t>Total Electronics</t>
  </si>
  <si>
    <t>Total Data Acquisition</t>
  </si>
  <si>
    <t>Total Detector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</si>
  <si>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</si>
  <si>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</si>
  <si>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</si>
  <si>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</si>
  <si>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</si>
  <si>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</si>
  <si>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</si>
  <si>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</si>
  <si>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</si>
  <si>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</si>
  <si>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</si>
  <si>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</si>
  <si>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</si>
  <si>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</si>
  <si>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</si>
  <si>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</si>
  <si>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</si>
  <si>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</si>
  <si>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CAP ALUM 47UF 63V 20% RADIAL</t>
  </si>
  <si>
    <t>low drop out regulator for PMT PSU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</si>
  <si>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</si>
  <si>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</si>
  <si>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</si>
  <si>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</si>
  <si>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</si>
  <si>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</si>
  <si>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</si>
  <si>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</si>
  <si>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</si>
  <si>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</si>
  <si>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</si>
  <si>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</si>
  <si>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</si>
  <si>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</si>
  <si>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</si>
  <si>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</si>
  <si>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</si>
  <si>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</si>
  <si>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</si>
  <si>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</si>
  <si>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</si>
  <si>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LXML-PB02</t>
  </si>
  <si>
    <t>LM1XY</t>
  </si>
  <si>
    <t>Translating Lens Mount for Ø1" Optics</t>
  </si>
  <si>
    <t>translation mount</t>
  </si>
  <si>
    <t>reflective neutral density filter</t>
  </si>
  <si>
    <t>ND504B</t>
  </si>
  <si>
    <t xml:space="preserve">Unmounted Reflective Ø1/2" ND Filter, Optical Density: 0.4
</t>
  </si>
  <si>
    <t xml:space="preserve">Coupler, External Threads, 0.5" Long </t>
  </si>
  <si>
    <t>SM1T2</t>
  </si>
  <si>
    <t>lens tube coupler</t>
  </si>
  <si>
    <t>blackout material</t>
  </si>
  <si>
    <t>blackout frabric</t>
  </si>
  <si>
    <t>MFP_400/440/900-0.53_3m_FC-MF2.5</t>
  </si>
  <si>
    <t>Optical fiber patchcord</t>
  </si>
  <si>
    <t>504/12m</t>
  </si>
  <si>
    <t>Semrock</t>
  </si>
  <si>
    <t>FF01-504/12-25</t>
  </si>
  <si>
    <t>epoxy</t>
  </si>
  <si>
    <t>Plastic Bonder</t>
  </si>
  <si>
    <t>JB Weld</t>
  </si>
  <si>
    <t>epoxy to attach PMT onto shutter</t>
  </si>
  <si>
    <t>504/12 nm emission filter</t>
  </si>
  <si>
    <t>RC0603JR-0716KL</t>
  </si>
  <si>
    <t>Yageo</t>
  </si>
  <si>
    <t>RES SMD 16K OHM 5% 1/10W 0603</t>
  </si>
  <si>
    <t>RES SMD 270K OHM 1% 1/10W 0603</t>
  </si>
  <si>
    <t>RC0603FR-07270KL</t>
  </si>
  <si>
    <t>RC0603FR-07220KL</t>
  </si>
  <si>
    <t>RES SMD 220K OHM 1% 1/10W 0603</t>
  </si>
  <si>
    <t>RC0603FR-07100KL</t>
  </si>
  <si>
    <t>RES SMD 100K OHM 1% 1/10W 0603</t>
  </si>
  <si>
    <t>RES SMD 57.6K OHM 1% 1/10W 0603</t>
  </si>
  <si>
    <t>opamp for TIA</t>
  </si>
  <si>
    <t>OPA2140AIDR</t>
  </si>
  <si>
    <t>IC OPAMP JFET 11MHZ RRO 8SOIC</t>
  </si>
  <si>
    <t>CONN HEADER 2 POS 2.54</t>
  </si>
  <si>
    <t>Wurth Electronics Inc.</t>
  </si>
  <si>
    <t>CONN HEADER 3 POS 2.54</t>
  </si>
  <si>
    <t>Sullins Connector Solutions</t>
  </si>
  <si>
    <t>Headers, 3-pin, male</t>
  </si>
  <si>
    <t>Headers, 2-pin, male</t>
  </si>
  <si>
    <t>Decoupling capacitors</t>
  </si>
  <si>
    <t>GRM155R61C104KA88J</t>
  </si>
  <si>
    <t>RC0603FR-0757K6L</t>
  </si>
  <si>
    <t>CAP CER 0.1UF 16V X5R 0402</t>
  </si>
  <si>
    <t>Headers, 2-pin, female receptable</t>
  </si>
  <si>
    <t>PPPC021LFBN-RC</t>
  </si>
  <si>
    <t>CONN HEADER FEMALE 2POS .1" GOLD</t>
  </si>
  <si>
    <t>BNC to BNC cable</t>
  </si>
  <si>
    <t>LM7812CT</t>
  </si>
  <si>
    <t>BK5</t>
  </si>
  <si>
    <t>Lumileds</t>
  </si>
  <si>
    <t>as specified by pcb_layout.PcbDoc</t>
  </si>
  <si>
    <t>Total</t>
  </si>
  <si>
    <t>115101-02-24.00</t>
  </si>
  <si>
    <t>CABLE BNC/BNC 24" RG-174</t>
  </si>
  <si>
    <t>Wire wrap, blue</t>
  </si>
  <si>
    <t>wire wrap, white</t>
  </si>
  <si>
    <t xml:space="preserve">R-30B-0050 </t>
  </si>
  <si>
    <t>Jonard Tools</t>
  </si>
  <si>
    <t>R-30W-0050</t>
  </si>
  <si>
    <t>USB-6351</t>
  </si>
  <si>
    <t>X Series Data Acquisition: 1.25MS/s 16 AI 24 DIO, 2 AO</t>
  </si>
  <si>
    <t>Cost (USD)</t>
  </si>
  <si>
    <t>CAD</t>
  </si>
  <si>
    <t>USD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</si>
</sst>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 wrapText="1"/>
    </xf>
    <xf numFmtId="44" fontId="0" fillId="0" borderId="0" xfId="0" applyNumberFormat="1" applyFont="1" applyAlignment="1"/>
    <xf numFmtId="44" fontId="0" fillId="0" borderId="2" xfId="0" applyNumberFormat="1" applyFont="1" applyBorder="1" applyAlignment="1">
      <alignment vertical="top" wrapText="1"/>
    </xf>
    <xf numFmtId="44" fontId="3" fillId="0" borderId="0" xfId="0" applyNumberFormat="1" applyFont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/>
    </xf>
    <xf numFmtId="44" fontId="0" fillId="0" borderId="3" xfId="0" applyNumberFormat="1" applyFont="1" applyBorder="1" applyAlignment="1">
      <alignment vertical="top" wrapText="1"/>
    </xf>
    <xf numFmtId="44" fontId="0" fillId="0" borderId="4" xfId="0" applyNumberFormat="1" applyFont="1" applyBorder="1" applyAlignment="1">
      <alignment vertical="top"/>
    </xf>
    <xf numFmtId="4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8"/>
  <sheetViews>
    <sheetView tabSelected="1" topLeftCell="A45" zoomScale="85" zoomScaleNormal="85" workbookViewId="0">
      <selection activeCell="K85" sqref="K85"/>
    </sheetView>
  </sheetViews>
  <sheetFormatPr defaultColWidth="14.42578125" defaultRowHeight="15" customHeight="1"/>
  <cols>
    <col min="1" max="1" width="4.5703125" customWidth="1"/>
    <col min="2" max="2" width="42" customWidth="1"/>
    <col min="3" max="3" width="21.28515625" customWidth="1"/>
    <col min="4" max="4" width="20.42578125" customWidth="1"/>
    <col min="5" max="5" width="46" customWidth="1"/>
    <col min="6" max="7" width="12.28515625" style="18" customWidth="1"/>
    <col min="8" max="8" width="9.140625" customWidth="1"/>
    <col min="9" max="9" width="12.5703125" style="18" customWidth="1"/>
    <col min="10" max="10" width="10.7109375" customWidth="1"/>
    <col min="11" max="26" width="8.7109375" customWidth="1"/>
  </cols>
  <sheetData>
    <row r="1" spans="1:26">
      <c r="A1" s="1"/>
      <c r="B1" s="2"/>
      <c r="C1" s="3"/>
      <c r="D1" s="1"/>
      <c r="E1" s="4"/>
      <c r="F1" s="17"/>
      <c r="G1" s="17"/>
      <c r="H1" s="1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17" t="s">
        <v>4</v>
      </c>
      <c r="G2" s="17" t="s">
        <v>5</v>
      </c>
      <c r="H2" s="4" t="s">
        <v>6</v>
      </c>
      <c r="I2" s="17"/>
      <c r="J2" s="35" t="s">
        <v>234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17"/>
      <c r="G3" s="17"/>
      <c r="H3" s="4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11" t="s">
        <v>232</v>
      </c>
      <c r="D4" s="4" t="s">
        <v>9</v>
      </c>
      <c r="E4" s="12" t="s">
        <v>233</v>
      </c>
      <c r="F4" s="17"/>
      <c r="G4" s="17">
        <v>2385</v>
      </c>
      <c r="H4" s="4">
        <v>1</v>
      </c>
      <c r="I4" s="17">
        <f>G4*H4</f>
        <v>2385</v>
      </c>
      <c r="J4" s="16">
        <f>I4/1.3</f>
        <v>1834.6153846153845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17"/>
      <c r="G5" s="17"/>
      <c r="H5" s="4"/>
      <c r="I5" s="17"/>
      <c r="J5" s="16">
        <f t="shared" ref="J5:J68" si="0">I5/1.3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5" t="s">
        <v>10</v>
      </c>
      <c r="C6" s="26"/>
      <c r="D6" s="27"/>
      <c r="E6" s="27"/>
      <c r="F6" s="28"/>
      <c r="G6" s="28"/>
      <c r="H6" s="27"/>
      <c r="I6" s="28"/>
      <c r="J6" s="16">
        <f t="shared" si="0"/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6" t="s">
        <v>11</v>
      </c>
      <c r="C7" s="26">
        <v>232</v>
      </c>
      <c r="D7" s="27" t="s">
        <v>12</v>
      </c>
      <c r="E7" s="27"/>
      <c r="F7" s="28">
        <v>0.6</v>
      </c>
      <c r="G7" s="28">
        <f>F7*1.3</f>
        <v>0.78</v>
      </c>
      <c r="H7" s="27">
        <v>4</v>
      </c>
      <c r="I7" s="28">
        <f>G7*H7</f>
        <v>3.12</v>
      </c>
      <c r="J7" s="16">
        <f t="shared" si="0"/>
        <v>2.4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6" t="s">
        <v>13</v>
      </c>
      <c r="C8" s="26" t="s">
        <v>171</v>
      </c>
      <c r="D8" s="27" t="s">
        <v>222</v>
      </c>
      <c r="E8" s="27"/>
      <c r="F8" s="28"/>
      <c r="G8" s="28">
        <v>4.4400000000000004</v>
      </c>
      <c r="H8" s="27">
        <v>1</v>
      </c>
      <c r="I8" s="28">
        <f>G8*H8</f>
        <v>4.4400000000000004</v>
      </c>
      <c r="J8" s="16">
        <f t="shared" si="0"/>
        <v>3.4153846153846157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6" t="s">
        <v>227</v>
      </c>
      <c r="C9" s="26" t="s">
        <v>229</v>
      </c>
      <c r="D9" s="27" t="s">
        <v>230</v>
      </c>
      <c r="E9" s="27"/>
      <c r="F9" s="28"/>
      <c r="G9" s="28">
        <v>10.1</v>
      </c>
      <c r="H9" s="27">
        <v>1</v>
      </c>
      <c r="I9" s="28">
        <f t="shared" ref="I9:I10" si="1">G9*H9</f>
        <v>10.1</v>
      </c>
      <c r="J9" s="16">
        <f t="shared" si="0"/>
        <v>7.7692307692307683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6" t="s">
        <v>228</v>
      </c>
      <c r="C10" s="26" t="s">
        <v>231</v>
      </c>
      <c r="D10" s="27" t="s">
        <v>230</v>
      </c>
      <c r="E10" s="27"/>
      <c r="F10" s="28"/>
      <c r="G10" s="28">
        <v>10.1</v>
      </c>
      <c r="H10" s="27">
        <v>1</v>
      </c>
      <c r="I10" s="28">
        <f t="shared" si="1"/>
        <v>10.1</v>
      </c>
      <c r="J10" s="16">
        <f t="shared" si="0"/>
        <v>7.7692307692307683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6" t="s">
        <v>14</v>
      </c>
      <c r="C11" s="26"/>
      <c r="D11" s="27"/>
      <c r="E11" s="32" t="s">
        <v>223</v>
      </c>
      <c r="F11" s="28"/>
      <c r="G11" s="28">
        <v>60</v>
      </c>
      <c r="H11" s="27">
        <v>1</v>
      </c>
      <c r="I11" s="28">
        <f t="shared" ref="I11:I35" si="2">G11*H11</f>
        <v>60</v>
      </c>
      <c r="J11" s="16">
        <f t="shared" si="0"/>
        <v>46.153846153846153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6" t="s">
        <v>15</v>
      </c>
      <c r="C12" s="27" t="s">
        <v>16</v>
      </c>
      <c r="D12" s="27" t="s">
        <v>17</v>
      </c>
      <c r="E12" s="27"/>
      <c r="F12" s="28"/>
      <c r="G12" s="28">
        <v>0.66</v>
      </c>
      <c r="H12" s="27">
        <v>1</v>
      </c>
      <c r="I12" s="28">
        <f t="shared" si="2"/>
        <v>0.66</v>
      </c>
      <c r="J12" s="16">
        <f t="shared" si="0"/>
        <v>0.50769230769230766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6" t="s">
        <v>18</v>
      </c>
      <c r="C13" s="27" t="s">
        <v>19</v>
      </c>
      <c r="D13" s="27" t="s">
        <v>17</v>
      </c>
      <c r="E13" s="27"/>
      <c r="F13" s="28"/>
      <c r="G13" s="28">
        <v>0.64</v>
      </c>
      <c r="H13" s="27">
        <v>1</v>
      </c>
      <c r="I13" s="28">
        <f t="shared" si="2"/>
        <v>0.64</v>
      </c>
      <c r="J13" s="16">
        <f t="shared" si="0"/>
        <v>0.49230769230769228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6" t="s">
        <v>20</v>
      </c>
      <c r="C14" s="27" t="s">
        <v>21</v>
      </c>
      <c r="D14" s="27" t="s">
        <v>22</v>
      </c>
      <c r="E14" s="27" t="s">
        <v>23</v>
      </c>
      <c r="F14" s="28"/>
      <c r="G14" s="28">
        <v>12.84</v>
      </c>
      <c r="H14" s="27">
        <v>1</v>
      </c>
      <c r="I14" s="28">
        <f t="shared" si="2"/>
        <v>12.84</v>
      </c>
      <c r="J14" s="16">
        <f t="shared" si="0"/>
        <v>9.8769230769230774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6" t="s">
        <v>203</v>
      </c>
      <c r="C15" s="27" t="s">
        <v>204</v>
      </c>
      <c r="D15" s="27" t="s">
        <v>26</v>
      </c>
      <c r="E15" s="27" t="s">
        <v>205</v>
      </c>
      <c r="F15" s="28"/>
      <c r="G15" s="28">
        <v>5.96</v>
      </c>
      <c r="H15" s="27">
        <v>2</v>
      </c>
      <c r="I15" s="28">
        <f t="shared" si="2"/>
        <v>11.92</v>
      </c>
      <c r="J15" s="16">
        <f t="shared" si="0"/>
        <v>9.1692307692307686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4" t="s">
        <v>211</v>
      </c>
      <c r="C16" s="26">
        <v>61300211121</v>
      </c>
      <c r="D16" s="13" t="s">
        <v>207</v>
      </c>
      <c r="E16" s="13" t="s">
        <v>206</v>
      </c>
      <c r="F16" s="17"/>
      <c r="G16" s="17">
        <v>0.13</v>
      </c>
      <c r="H16" s="4">
        <v>20</v>
      </c>
      <c r="I16" s="17">
        <f t="shared" si="2"/>
        <v>2.6</v>
      </c>
      <c r="J16" s="16">
        <f t="shared" si="0"/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 t="s">
        <v>210</v>
      </c>
      <c r="C17" s="26">
        <v>61300311121</v>
      </c>
      <c r="D17" s="13" t="s">
        <v>207</v>
      </c>
      <c r="E17" s="13" t="s">
        <v>208</v>
      </c>
      <c r="F17" s="17"/>
      <c r="G17" s="17">
        <v>0.13</v>
      </c>
      <c r="H17" s="4">
        <v>20</v>
      </c>
      <c r="I17" s="17">
        <f t="shared" si="2"/>
        <v>2.6</v>
      </c>
      <c r="J17" s="16">
        <f t="shared" si="0"/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4" t="s">
        <v>216</v>
      </c>
      <c r="C18" s="27" t="s">
        <v>217</v>
      </c>
      <c r="D18" s="13" t="s">
        <v>209</v>
      </c>
      <c r="E18" s="13" t="s">
        <v>218</v>
      </c>
      <c r="F18" s="17"/>
      <c r="G18" s="17">
        <v>0.37</v>
      </c>
      <c r="H18" s="4">
        <v>10</v>
      </c>
      <c r="I18" s="17">
        <f t="shared" si="2"/>
        <v>3.7</v>
      </c>
      <c r="J18" s="16">
        <f t="shared" si="0"/>
        <v>2.8461538461538463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" t="s">
        <v>24</v>
      </c>
      <c r="C19" s="2" t="s">
        <v>25</v>
      </c>
      <c r="D19" s="4" t="s">
        <v>26</v>
      </c>
      <c r="E19" s="6" t="s">
        <v>27</v>
      </c>
      <c r="F19" s="17"/>
      <c r="G19" s="17">
        <v>1.7</v>
      </c>
      <c r="H19" s="4">
        <v>1</v>
      </c>
      <c r="I19" s="17">
        <f t="shared" si="2"/>
        <v>1.7</v>
      </c>
      <c r="J19" s="16">
        <f t="shared" si="0"/>
        <v>1.3076923076923077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" t="s">
        <v>28</v>
      </c>
      <c r="C20" s="2" t="s">
        <v>29</v>
      </c>
      <c r="D20" s="4" t="s">
        <v>22</v>
      </c>
      <c r="E20" s="7" t="s">
        <v>30</v>
      </c>
      <c r="F20" s="17"/>
      <c r="G20" s="17">
        <v>8.42</v>
      </c>
      <c r="H20" s="4">
        <v>1</v>
      </c>
      <c r="I20" s="17">
        <f t="shared" si="2"/>
        <v>8.42</v>
      </c>
      <c r="J20" s="16">
        <f t="shared" si="0"/>
        <v>6.476923076923077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1" t="s">
        <v>31</v>
      </c>
      <c r="C21" s="2" t="s">
        <v>32</v>
      </c>
      <c r="D21" s="4" t="s">
        <v>33</v>
      </c>
      <c r="E21" s="4" t="s">
        <v>34</v>
      </c>
      <c r="F21" s="17"/>
      <c r="G21" s="17">
        <v>0.81</v>
      </c>
      <c r="H21" s="8">
        <v>4</v>
      </c>
      <c r="I21" s="17">
        <f t="shared" si="2"/>
        <v>3.24</v>
      </c>
      <c r="J21" s="16">
        <f t="shared" si="0"/>
        <v>2.4923076923076923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2" t="s">
        <v>31</v>
      </c>
      <c r="C22" s="11" t="s">
        <v>193</v>
      </c>
      <c r="D22" s="12" t="s">
        <v>194</v>
      </c>
      <c r="E22" s="12" t="s">
        <v>195</v>
      </c>
      <c r="F22" s="17"/>
      <c r="G22" s="17">
        <v>1.49E-3</v>
      </c>
      <c r="H22" s="8">
        <v>20</v>
      </c>
      <c r="I22" s="17">
        <f t="shared" si="2"/>
        <v>2.98E-2</v>
      </c>
      <c r="J22" s="16">
        <f t="shared" si="0"/>
        <v>2.2923076923076921E-2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2" t="s">
        <v>31</v>
      </c>
      <c r="C23" s="23" t="s">
        <v>197</v>
      </c>
      <c r="D23" s="12" t="s">
        <v>194</v>
      </c>
      <c r="E23" s="12" t="s">
        <v>196</v>
      </c>
      <c r="F23" s="17"/>
      <c r="G23" s="17">
        <v>1.92E-3</v>
      </c>
      <c r="H23" s="8">
        <v>20</v>
      </c>
      <c r="I23" s="17">
        <f t="shared" si="2"/>
        <v>3.8400000000000004E-2</v>
      </c>
      <c r="J23" s="16">
        <f t="shared" si="0"/>
        <v>2.9538461538461541E-2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2" t="s">
        <v>31</v>
      </c>
      <c r="C24" s="23" t="s">
        <v>198</v>
      </c>
      <c r="D24" s="12" t="s">
        <v>194</v>
      </c>
      <c r="E24" s="12" t="s">
        <v>199</v>
      </c>
      <c r="F24" s="17"/>
      <c r="G24" s="17">
        <v>1.92E-3</v>
      </c>
      <c r="H24" s="8">
        <v>20</v>
      </c>
      <c r="I24" s="17">
        <f t="shared" si="2"/>
        <v>3.8400000000000004E-2</v>
      </c>
      <c r="J24" s="16">
        <f t="shared" si="0"/>
        <v>2.9538461538461541E-2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2" t="s">
        <v>31</v>
      </c>
      <c r="C25" s="23" t="s">
        <v>200</v>
      </c>
      <c r="D25" s="12" t="s">
        <v>194</v>
      </c>
      <c r="E25" s="12" t="s">
        <v>201</v>
      </c>
      <c r="F25" s="17"/>
      <c r="G25" s="17">
        <v>1.92E-3</v>
      </c>
      <c r="H25" s="8">
        <v>20</v>
      </c>
      <c r="I25" s="17">
        <f t="shared" si="2"/>
        <v>3.8400000000000004E-2</v>
      </c>
      <c r="J25" s="16">
        <f t="shared" si="0"/>
        <v>2.9538461538461541E-2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2" t="s">
        <v>31</v>
      </c>
      <c r="C26" s="14" t="s">
        <v>214</v>
      </c>
      <c r="D26" s="12" t="s">
        <v>194</v>
      </c>
      <c r="E26" s="24" t="s">
        <v>202</v>
      </c>
      <c r="F26" s="17"/>
      <c r="G26" s="17">
        <v>1.92E-3</v>
      </c>
      <c r="H26" s="8">
        <v>20</v>
      </c>
      <c r="I26" s="17">
        <f t="shared" si="2"/>
        <v>3.8400000000000004E-2</v>
      </c>
      <c r="J26" s="16">
        <f t="shared" si="0"/>
        <v>2.9538461538461541E-2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29" t="s">
        <v>212</v>
      </c>
      <c r="C27" s="30" t="s">
        <v>213</v>
      </c>
      <c r="D27" s="13" t="s">
        <v>39</v>
      </c>
      <c r="E27" s="13" t="s">
        <v>215</v>
      </c>
      <c r="F27" s="17"/>
      <c r="G27" s="17">
        <v>1.9400000000000001E-3</v>
      </c>
      <c r="H27" s="8">
        <v>10</v>
      </c>
      <c r="I27" s="17">
        <f t="shared" si="2"/>
        <v>1.9400000000000001E-2</v>
      </c>
      <c r="J27" s="16">
        <f t="shared" si="0"/>
        <v>1.4923076923076923E-2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1" t="s">
        <v>31</v>
      </c>
      <c r="C28" s="2" t="s">
        <v>35</v>
      </c>
      <c r="D28" s="4" t="s">
        <v>36</v>
      </c>
      <c r="E28" s="6" t="s">
        <v>37</v>
      </c>
      <c r="F28" s="17"/>
      <c r="G28" s="17">
        <v>1.42</v>
      </c>
      <c r="H28" s="8">
        <v>4</v>
      </c>
      <c r="I28" s="17">
        <f t="shared" si="2"/>
        <v>5.68</v>
      </c>
      <c r="J28" s="16">
        <f t="shared" si="0"/>
        <v>4.3692307692307688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1" t="s">
        <v>31</v>
      </c>
      <c r="C29" s="2" t="s">
        <v>38</v>
      </c>
      <c r="D29" s="4" t="s">
        <v>39</v>
      </c>
      <c r="E29" s="4" t="s">
        <v>40</v>
      </c>
      <c r="F29" s="17"/>
      <c r="G29" s="17">
        <v>0.19</v>
      </c>
      <c r="H29" s="8">
        <v>20</v>
      </c>
      <c r="I29" s="17">
        <f t="shared" si="2"/>
        <v>3.8</v>
      </c>
      <c r="J29" s="16">
        <f t="shared" si="0"/>
        <v>2.9230769230769229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1" t="s">
        <v>31</v>
      </c>
      <c r="C30" s="2" t="s">
        <v>41</v>
      </c>
      <c r="D30" s="4" t="s">
        <v>39</v>
      </c>
      <c r="E30" s="4" t="s">
        <v>42</v>
      </c>
      <c r="F30" s="17"/>
      <c r="G30" s="17">
        <v>0.13</v>
      </c>
      <c r="H30" s="8">
        <v>20</v>
      </c>
      <c r="I30" s="17">
        <f t="shared" si="2"/>
        <v>2.6</v>
      </c>
      <c r="J30" s="16">
        <f t="shared" si="0"/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1" t="s">
        <v>31</v>
      </c>
      <c r="C31" s="2" t="s">
        <v>43</v>
      </c>
      <c r="D31" s="4" t="s">
        <v>44</v>
      </c>
      <c r="E31" s="4" t="s">
        <v>45</v>
      </c>
      <c r="F31" s="17"/>
      <c r="G31" s="17">
        <v>0.2</v>
      </c>
      <c r="H31" s="8">
        <v>20</v>
      </c>
      <c r="I31" s="17">
        <f t="shared" si="2"/>
        <v>4</v>
      </c>
      <c r="J31" s="16">
        <f t="shared" si="0"/>
        <v>3.0769230769230766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1" t="s">
        <v>31</v>
      </c>
      <c r="C32" s="2" t="s">
        <v>46</v>
      </c>
      <c r="D32" s="4" t="s">
        <v>39</v>
      </c>
      <c r="E32" s="4" t="s">
        <v>47</v>
      </c>
      <c r="F32" s="17"/>
      <c r="G32" s="17">
        <v>0.02</v>
      </c>
      <c r="H32" s="8">
        <v>20</v>
      </c>
      <c r="I32" s="17">
        <f t="shared" si="2"/>
        <v>0.4</v>
      </c>
      <c r="J32" s="16">
        <f t="shared" si="0"/>
        <v>0.30769230769230771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1" t="s">
        <v>31</v>
      </c>
      <c r="C33" s="2" t="s">
        <v>48</v>
      </c>
      <c r="D33" s="4" t="s">
        <v>39</v>
      </c>
      <c r="E33" s="4" t="s">
        <v>49</v>
      </c>
      <c r="F33" s="17"/>
      <c r="G33" s="17">
        <v>0.01</v>
      </c>
      <c r="H33" s="8">
        <v>20</v>
      </c>
      <c r="I33" s="17">
        <f t="shared" si="2"/>
        <v>0.2</v>
      </c>
      <c r="J33" s="16">
        <f t="shared" si="0"/>
        <v>0.15384615384615385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4" t="s">
        <v>219</v>
      </c>
      <c r="C34" s="14" t="s">
        <v>225</v>
      </c>
      <c r="D34" s="13" t="s">
        <v>52</v>
      </c>
      <c r="E34" s="13" t="s">
        <v>226</v>
      </c>
      <c r="F34" s="17"/>
      <c r="G34" s="17">
        <v>12.61</v>
      </c>
      <c r="H34" s="4">
        <v>3</v>
      </c>
      <c r="I34" s="17">
        <f t="shared" si="2"/>
        <v>37.83</v>
      </c>
      <c r="J34" s="16">
        <f t="shared" si="0"/>
        <v>29.099999999999998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" t="s">
        <v>50</v>
      </c>
      <c r="C35" s="2" t="s">
        <v>51</v>
      </c>
      <c r="D35" s="4" t="s">
        <v>52</v>
      </c>
      <c r="E35" s="4" t="s">
        <v>53</v>
      </c>
      <c r="F35" s="17"/>
      <c r="G35" s="17">
        <v>3</v>
      </c>
      <c r="H35" s="4">
        <v>3</v>
      </c>
      <c r="I35" s="17">
        <f t="shared" si="2"/>
        <v>9</v>
      </c>
      <c r="J35" s="16">
        <f t="shared" si="0"/>
        <v>6.9230769230769225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5"/>
      <c r="C36" s="2"/>
      <c r="D36" s="4"/>
      <c r="E36" s="4"/>
      <c r="F36" s="17"/>
      <c r="G36" s="17"/>
      <c r="H36" s="4"/>
      <c r="I36" s="17"/>
      <c r="J36" s="16">
        <f t="shared" si="0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5" t="s">
        <v>146</v>
      </c>
      <c r="C37" s="2"/>
      <c r="D37" s="4"/>
      <c r="E37" s="4"/>
      <c r="F37" s="17"/>
      <c r="G37" s="17"/>
      <c r="H37" s="4"/>
      <c r="I37" s="17"/>
      <c r="J37" s="16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" t="s">
        <v>62</v>
      </c>
      <c r="C38" s="2" t="s">
        <v>63</v>
      </c>
      <c r="D38" s="4" t="s">
        <v>64</v>
      </c>
      <c r="E38" s="4" t="s">
        <v>62</v>
      </c>
      <c r="F38" s="17">
        <v>2500</v>
      </c>
      <c r="G38" s="17">
        <f>F38*1.3</f>
        <v>3250</v>
      </c>
      <c r="H38" s="4">
        <v>1</v>
      </c>
      <c r="I38" s="17">
        <f t="shared" ref="I38:I55" si="3">G38*H38</f>
        <v>3250</v>
      </c>
      <c r="J38" s="16">
        <f t="shared" si="0"/>
        <v>2500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" t="s">
        <v>65</v>
      </c>
      <c r="C39" s="2" t="s">
        <v>66</v>
      </c>
      <c r="D39" s="4" t="s">
        <v>64</v>
      </c>
      <c r="E39" s="4" t="s">
        <v>67</v>
      </c>
      <c r="F39" s="17">
        <v>200</v>
      </c>
      <c r="G39" s="17">
        <f t="shared" ref="G39" si="4">F39*1.3</f>
        <v>260</v>
      </c>
      <c r="H39" s="4">
        <v>1</v>
      </c>
      <c r="I39" s="17">
        <f t="shared" si="3"/>
        <v>260</v>
      </c>
      <c r="J39" s="16">
        <f t="shared" si="0"/>
        <v>200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" t="s">
        <v>68</v>
      </c>
      <c r="C40" s="2" t="s">
        <v>69</v>
      </c>
      <c r="D40" s="4" t="s">
        <v>70</v>
      </c>
      <c r="E40" s="4" t="s">
        <v>71</v>
      </c>
      <c r="F40" s="17"/>
      <c r="G40" s="17">
        <v>12.63</v>
      </c>
      <c r="H40" s="4">
        <v>1</v>
      </c>
      <c r="I40" s="17">
        <f t="shared" si="3"/>
        <v>12.63</v>
      </c>
      <c r="J40" s="16">
        <f t="shared" si="0"/>
        <v>9.7153846153846164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1" t="s">
        <v>133</v>
      </c>
      <c r="C41" s="14" t="s">
        <v>135</v>
      </c>
      <c r="D41" s="12" t="s">
        <v>136</v>
      </c>
      <c r="E41" s="12" t="s">
        <v>134</v>
      </c>
      <c r="F41" s="17"/>
      <c r="G41" s="17">
        <v>10.68</v>
      </c>
      <c r="H41" s="4">
        <v>1</v>
      </c>
      <c r="I41" s="17">
        <f t="shared" si="3"/>
        <v>10.68</v>
      </c>
      <c r="J41" s="16">
        <f t="shared" si="0"/>
        <v>8.2153846153846146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4" t="s">
        <v>139</v>
      </c>
      <c r="C42" s="11" t="s">
        <v>137</v>
      </c>
      <c r="D42" s="13" t="s">
        <v>136</v>
      </c>
      <c r="E42" s="12" t="s">
        <v>138</v>
      </c>
      <c r="F42" s="17"/>
      <c r="G42" s="17">
        <v>7.87</v>
      </c>
      <c r="H42" s="4">
        <v>1</v>
      </c>
      <c r="I42" s="17">
        <f t="shared" si="3"/>
        <v>7.87</v>
      </c>
      <c r="J42" s="16">
        <f t="shared" si="0"/>
        <v>6.0538461538461537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1" t="s">
        <v>130</v>
      </c>
      <c r="C43" s="14" t="s">
        <v>141</v>
      </c>
      <c r="D43" s="13" t="s">
        <v>136</v>
      </c>
      <c r="E43" s="13" t="s">
        <v>140</v>
      </c>
      <c r="F43" s="17"/>
      <c r="G43" s="17">
        <v>7.87</v>
      </c>
      <c r="H43" s="4">
        <v>1</v>
      </c>
      <c r="I43" s="17">
        <f t="shared" si="3"/>
        <v>7.87</v>
      </c>
      <c r="J43" s="16">
        <f t="shared" si="0"/>
        <v>6.0538461538461537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1" t="s">
        <v>131</v>
      </c>
      <c r="C44" s="14" t="s">
        <v>144</v>
      </c>
      <c r="D44" s="13" t="s">
        <v>136</v>
      </c>
      <c r="E44" s="13" t="s">
        <v>145</v>
      </c>
      <c r="F44" s="17"/>
      <c r="G44" s="17">
        <v>2.14</v>
      </c>
      <c r="H44" s="4">
        <v>2</v>
      </c>
      <c r="I44" s="17">
        <f t="shared" si="3"/>
        <v>4.28</v>
      </c>
      <c r="J44" s="16">
        <f t="shared" si="0"/>
        <v>3.2923076923076926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1" t="s">
        <v>132</v>
      </c>
      <c r="C45" s="14" t="s">
        <v>143</v>
      </c>
      <c r="D45" s="13" t="s">
        <v>136</v>
      </c>
      <c r="E45" s="13" t="s">
        <v>142</v>
      </c>
      <c r="F45" s="17"/>
      <c r="G45" s="17">
        <v>4.3499999999999996</v>
      </c>
      <c r="H45" s="4">
        <v>1</v>
      </c>
      <c r="I45" s="17">
        <f t="shared" si="3"/>
        <v>4.3499999999999996</v>
      </c>
      <c r="J45" s="16">
        <f t="shared" si="0"/>
        <v>3.3461538461538458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4" t="s">
        <v>149</v>
      </c>
      <c r="C46" s="14" t="s">
        <v>220</v>
      </c>
      <c r="D46" s="13" t="s">
        <v>17</v>
      </c>
      <c r="E46" s="4" t="s">
        <v>147</v>
      </c>
      <c r="F46" s="17"/>
      <c r="G46" s="17">
        <v>1.54</v>
      </c>
      <c r="H46" s="4">
        <v>1</v>
      </c>
      <c r="I46" s="17">
        <f t="shared" si="3"/>
        <v>1.54</v>
      </c>
      <c r="J46" s="16">
        <f t="shared" si="0"/>
        <v>1.1846153846153846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2" t="s">
        <v>54</v>
      </c>
      <c r="C47" s="14" t="s">
        <v>55</v>
      </c>
      <c r="D47" s="4" t="s">
        <v>52</v>
      </c>
      <c r="E47" s="4" t="s">
        <v>56</v>
      </c>
      <c r="F47" s="17"/>
      <c r="G47" s="17">
        <v>14.3</v>
      </c>
      <c r="H47" s="4">
        <v>1</v>
      </c>
      <c r="I47" s="17">
        <f t="shared" ref="I47" si="5">G47*H47</f>
        <v>14.3</v>
      </c>
      <c r="J47" s="16">
        <f t="shared" si="0"/>
        <v>11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60</v>
      </c>
      <c r="C48" s="2">
        <v>112420</v>
      </c>
      <c r="D48" s="4" t="s">
        <v>52</v>
      </c>
      <c r="E48" s="4" t="s">
        <v>61</v>
      </c>
      <c r="F48" s="17"/>
      <c r="G48" s="17">
        <v>6</v>
      </c>
      <c r="H48" s="4">
        <v>1</v>
      </c>
      <c r="I48" s="17">
        <f>G48*H48</f>
        <v>6</v>
      </c>
      <c r="J48" s="16">
        <f t="shared" si="0"/>
        <v>4.615384615384615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57</v>
      </c>
      <c r="C49" s="14" t="s">
        <v>58</v>
      </c>
      <c r="D49" s="4" t="s">
        <v>52</v>
      </c>
      <c r="E49" s="4" t="s">
        <v>59</v>
      </c>
      <c r="F49" s="17"/>
      <c r="G49" s="17">
        <v>22</v>
      </c>
      <c r="H49" s="4">
        <v>1</v>
      </c>
      <c r="I49" s="17">
        <f>G49*H49</f>
        <v>22</v>
      </c>
      <c r="J49" s="16">
        <f t="shared" si="0"/>
        <v>16.923076923076923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1" t="s">
        <v>150</v>
      </c>
      <c r="C50" s="14" t="s">
        <v>156</v>
      </c>
      <c r="D50" s="13" t="s">
        <v>170</v>
      </c>
      <c r="E50" s="4" t="s">
        <v>148</v>
      </c>
      <c r="F50" s="17"/>
      <c r="G50" s="18">
        <v>0.34</v>
      </c>
      <c r="H50" s="4">
        <v>1</v>
      </c>
      <c r="I50" s="17">
        <f t="shared" ref="I50:I51" si="6">G50*H50</f>
        <v>0.34</v>
      </c>
      <c r="J50" s="16">
        <f t="shared" si="0"/>
        <v>0.26153846153846155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1" t="s">
        <v>151</v>
      </c>
      <c r="C51" s="14" t="s">
        <v>157</v>
      </c>
      <c r="D51" s="13" t="s">
        <v>159</v>
      </c>
      <c r="E51" s="13" t="s">
        <v>158</v>
      </c>
      <c r="F51" s="17"/>
      <c r="G51" s="17">
        <v>6.15</v>
      </c>
      <c r="H51" s="4">
        <v>1</v>
      </c>
      <c r="I51" s="17">
        <f t="shared" si="6"/>
        <v>6.15</v>
      </c>
      <c r="J51" s="16">
        <f t="shared" si="0"/>
        <v>4.7307692307692308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1" t="s">
        <v>152</v>
      </c>
      <c r="C52" s="14" t="s">
        <v>69</v>
      </c>
      <c r="D52" s="4" t="s">
        <v>70</v>
      </c>
      <c r="E52" s="13" t="s">
        <v>160</v>
      </c>
      <c r="F52" s="17"/>
      <c r="G52" s="17">
        <v>7.75</v>
      </c>
      <c r="H52" s="4">
        <v>1</v>
      </c>
      <c r="I52" s="17">
        <f t="shared" si="3"/>
        <v>7.75</v>
      </c>
      <c r="J52" s="16">
        <f t="shared" si="0"/>
        <v>5.9615384615384617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1" t="s">
        <v>153</v>
      </c>
      <c r="C53" s="14" t="s">
        <v>167</v>
      </c>
      <c r="D53" s="13" t="s">
        <v>169</v>
      </c>
      <c r="E53" s="13" t="s">
        <v>168</v>
      </c>
      <c r="F53" s="17"/>
      <c r="G53" s="17">
        <v>2.11</v>
      </c>
      <c r="H53" s="4">
        <v>1</v>
      </c>
      <c r="I53" s="17">
        <f t="shared" si="3"/>
        <v>2.11</v>
      </c>
      <c r="J53" s="16">
        <f t="shared" si="0"/>
        <v>1.6230769230769229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1" t="s">
        <v>154</v>
      </c>
      <c r="C54" s="14" t="s">
        <v>161</v>
      </c>
      <c r="D54" s="13" t="s">
        <v>162</v>
      </c>
      <c r="E54" s="13" t="s">
        <v>163</v>
      </c>
      <c r="F54" s="17"/>
      <c r="G54" s="17">
        <v>15.53</v>
      </c>
      <c r="H54" s="4">
        <v>1</v>
      </c>
      <c r="I54" s="17">
        <f t="shared" si="3"/>
        <v>15.53</v>
      </c>
      <c r="J54" s="16">
        <f t="shared" si="0"/>
        <v>11.946153846153845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1" t="s">
        <v>155</v>
      </c>
      <c r="C55" s="14" t="s">
        <v>164</v>
      </c>
      <c r="D55" s="13" t="s">
        <v>166</v>
      </c>
      <c r="E55" s="13" t="s">
        <v>165</v>
      </c>
      <c r="F55" s="17"/>
      <c r="G55" s="17">
        <v>9.35</v>
      </c>
      <c r="H55" s="4">
        <v>1</v>
      </c>
      <c r="I55" s="17">
        <f t="shared" si="3"/>
        <v>9.35</v>
      </c>
      <c r="J55" s="16">
        <f t="shared" si="0"/>
        <v>7.1923076923076916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5"/>
      <c r="C56" s="2"/>
      <c r="D56" s="4"/>
      <c r="E56" s="4"/>
      <c r="F56" s="17"/>
      <c r="G56" s="17"/>
      <c r="H56" s="4"/>
      <c r="I56" s="17"/>
      <c r="J56" s="16">
        <f t="shared" si="0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5" t="s">
        <v>72</v>
      </c>
      <c r="C57" s="2"/>
      <c r="D57" s="4"/>
      <c r="E57" s="4"/>
      <c r="F57" s="17"/>
      <c r="G57" s="17"/>
      <c r="H57" s="4"/>
      <c r="I57" s="17"/>
      <c r="J57" s="16">
        <f t="shared" si="0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4" t="s">
        <v>181</v>
      </c>
      <c r="C58" s="14" t="s">
        <v>221</v>
      </c>
      <c r="D58" s="13" t="s">
        <v>75</v>
      </c>
      <c r="E58" s="13" t="s">
        <v>182</v>
      </c>
      <c r="F58" s="17">
        <v>48.5</v>
      </c>
      <c r="G58" s="17">
        <f t="shared" ref="G58:G80" si="7">F58*1.3</f>
        <v>63.050000000000004</v>
      </c>
      <c r="H58" s="4">
        <v>1</v>
      </c>
      <c r="I58" s="17">
        <f t="shared" ref="I58:I81" si="8">G58*H58</f>
        <v>63.050000000000004</v>
      </c>
      <c r="J58" s="16">
        <f t="shared" si="0"/>
        <v>48.5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4" t="s">
        <v>188</v>
      </c>
      <c r="C59" s="14" t="s">
        <v>189</v>
      </c>
      <c r="D59" s="13" t="s">
        <v>190</v>
      </c>
      <c r="E59" s="13" t="s">
        <v>191</v>
      </c>
      <c r="F59" s="17">
        <v>9.49</v>
      </c>
      <c r="G59" s="17">
        <f t="shared" si="7"/>
        <v>12.337000000000002</v>
      </c>
      <c r="H59" s="4">
        <v>1</v>
      </c>
      <c r="I59" s="17">
        <f t="shared" si="8"/>
        <v>12.337000000000002</v>
      </c>
      <c r="J59" s="16">
        <f t="shared" si="0"/>
        <v>9.49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73</v>
      </c>
      <c r="C60" s="14" t="s">
        <v>74</v>
      </c>
      <c r="D60" s="4" t="s">
        <v>75</v>
      </c>
      <c r="E60" s="4" t="s">
        <v>76</v>
      </c>
      <c r="F60" s="17">
        <v>56.5</v>
      </c>
      <c r="G60" s="17">
        <f t="shared" si="7"/>
        <v>73.45</v>
      </c>
      <c r="H60" s="4">
        <v>1</v>
      </c>
      <c r="I60" s="17">
        <f t="shared" si="8"/>
        <v>73.45</v>
      </c>
      <c r="J60" s="16">
        <f t="shared" si="0"/>
        <v>56.5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174</v>
      </c>
      <c r="C61" s="11" t="s">
        <v>172</v>
      </c>
      <c r="D61" s="12" t="s">
        <v>75</v>
      </c>
      <c r="E61" s="12" t="s">
        <v>173</v>
      </c>
      <c r="F61" s="17">
        <v>144</v>
      </c>
      <c r="G61" s="17">
        <f t="shared" si="7"/>
        <v>187.20000000000002</v>
      </c>
      <c r="H61" s="4">
        <v>1</v>
      </c>
      <c r="I61" s="17">
        <f t="shared" si="8"/>
        <v>187.20000000000002</v>
      </c>
      <c r="J61" s="16">
        <f t="shared" si="0"/>
        <v>144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4" t="s">
        <v>180</v>
      </c>
      <c r="C62" s="14" t="s">
        <v>179</v>
      </c>
      <c r="D62" s="13" t="s">
        <v>75</v>
      </c>
      <c r="E62" s="13" t="s">
        <v>178</v>
      </c>
      <c r="F62" s="17">
        <v>19.899999999999999</v>
      </c>
      <c r="G62" s="17">
        <f t="shared" si="7"/>
        <v>25.869999999999997</v>
      </c>
      <c r="H62" s="4">
        <v>1</v>
      </c>
      <c r="I62" s="17">
        <f t="shared" si="8"/>
        <v>25.869999999999997</v>
      </c>
      <c r="J62" s="16">
        <f t="shared" si="0"/>
        <v>19.899999999999999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4" t="s">
        <v>175</v>
      </c>
      <c r="C63" s="14" t="s">
        <v>176</v>
      </c>
      <c r="D63" s="13" t="s">
        <v>75</v>
      </c>
      <c r="E63" s="13" t="s">
        <v>177</v>
      </c>
      <c r="F63" s="17">
        <v>25.5</v>
      </c>
      <c r="G63" s="17">
        <f t="shared" si="7"/>
        <v>33.15</v>
      </c>
      <c r="H63" s="4">
        <v>1</v>
      </c>
      <c r="I63" s="17">
        <f t="shared" si="8"/>
        <v>33.15</v>
      </c>
      <c r="J63" s="16">
        <f t="shared" si="0"/>
        <v>25.499999999999996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77</v>
      </c>
      <c r="C64" s="2" t="s">
        <v>78</v>
      </c>
      <c r="D64" s="4" t="s">
        <v>75</v>
      </c>
      <c r="E64" s="4" t="s">
        <v>79</v>
      </c>
      <c r="F64" s="17">
        <v>26.5</v>
      </c>
      <c r="G64" s="17">
        <f t="shared" si="7"/>
        <v>34.450000000000003</v>
      </c>
      <c r="H64" s="4">
        <v>2</v>
      </c>
      <c r="I64" s="17">
        <f t="shared" si="8"/>
        <v>68.900000000000006</v>
      </c>
      <c r="J64" s="16">
        <f t="shared" si="0"/>
        <v>53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77</v>
      </c>
      <c r="C65" s="2" t="s">
        <v>80</v>
      </c>
      <c r="D65" s="4" t="s">
        <v>75</v>
      </c>
      <c r="E65" s="7" t="s">
        <v>81</v>
      </c>
      <c r="F65" s="20">
        <v>14.25</v>
      </c>
      <c r="G65" s="17">
        <f t="shared" si="7"/>
        <v>18.525000000000002</v>
      </c>
      <c r="H65" s="4">
        <v>4</v>
      </c>
      <c r="I65" s="17">
        <f t="shared" si="8"/>
        <v>74.100000000000009</v>
      </c>
      <c r="J65" s="16">
        <f t="shared" si="0"/>
        <v>57.000000000000007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77</v>
      </c>
      <c r="C66" s="2" t="s">
        <v>82</v>
      </c>
      <c r="D66" s="4" t="s">
        <v>75</v>
      </c>
      <c r="E66" s="7" t="s">
        <v>83</v>
      </c>
      <c r="F66" s="17">
        <v>12.59</v>
      </c>
      <c r="G66" s="17">
        <f t="shared" si="7"/>
        <v>16.367000000000001</v>
      </c>
      <c r="H66" s="4">
        <v>1</v>
      </c>
      <c r="I66" s="17">
        <f t="shared" si="8"/>
        <v>16.367000000000001</v>
      </c>
      <c r="J66" s="16">
        <f t="shared" si="0"/>
        <v>12.59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84</v>
      </c>
      <c r="C67" s="14" t="s">
        <v>85</v>
      </c>
      <c r="D67" s="4" t="s">
        <v>75</v>
      </c>
      <c r="E67" s="4" t="s">
        <v>86</v>
      </c>
      <c r="F67" s="17">
        <v>18.399999999999999</v>
      </c>
      <c r="G67" s="17">
        <f t="shared" si="7"/>
        <v>23.919999999999998</v>
      </c>
      <c r="H67" s="4">
        <v>1</v>
      </c>
      <c r="I67" s="17">
        <f t="shared" si="8"/>
        <v>23.919999999999998</v>
      </c>
      <c r="J67" s="16">
        <f t="shared" si="0"/>
        <v>18.399999999999999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 t="s">
        <v>87</v>
      </c>
      <c r="C68" s="2" t="s">
        <v>88</v>
      </c>
      <c r="D68" s="4" t="s">
        <v>75</v>
      </c>
      <c r="E68" s="9" t="s">
        <v>89</v>
      </c>
      <c r="F68" s="17">
        <v>24.4</v>
      </c>
      <c r="G68" s="17">
        <f t="shared" si="7"/>
        <v>31.72</v>
      </c>
      <c r="H68" s="4">
        <v>1</v>
      </c>
      <c r="I68" s="17">
        <f t="shared" si="8"/>
        <v>31.72</v>
      </c>
      <c r="J68" s="16">
        <f t="shared" si="0"/>
        <v>24.4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 t="s">
        <v>90</v>
      </c>
      <c r="C69" s="2" t="s">
        <v>91</v>
      </c>
      <c r="D69" s="4" t="s">
        <v>75</v>
      </c>
      <c r="E69" s="4" t="s">
        <v>92</v>
      </c>
      <c r="F69" s="17">
        <v>57.25</v>
      </c>
      <c r="G69" s="17">
        <f t="shared" si="7"/>
        <v>74.424999999999997</v>
      </c>
      <c r="H69" s="4">
        <v>1</v>
      </c>
      <c r="I69" s="17">
        <f t="shared" si="8"/>
        <v>74.424999999999997</v>
      </c>
      <c r="J69" s="16">
        <f t="shared" ref="J69:J86" si="9">I69/1.3</f>
        <v>57.249999999999993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2" t="s">
        <v>93</v>
      </c>
      <c r="C70" s="2" t="s">
        <v>94</v>
      </c>
      <c r="D70" s="4" t="s">
        <v>75</v>
      </c>
      <c r="E70" s="4" t="s">
        <v>95</v>
      </c>
      <c r="F70" s="17">
        <v>59.25</v>
      </c>
      <c r="G70" s="17">
        <f t="shared" si="7"/>
        <v>77.025000000000006</v>
      </c>
      <c r="H70" s="4">
        <v>1</v>
      </c>
      <c r="I70" s="17">
        <f t="shared" si="8"/>
        <v>77.025000000000006</v>
      </c>
      <c r="J70" s="16">
        <f t="shared" si="9"/>
        <v>59.25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2" t="s">
        <v>96</v>
      </c>
      <c r="C71" s="2" t="s">
        <v>97</v>
      </c>
      <c r="D71" s="4" t="s">
        <v>75</v>
      </c>
      <c r="E71" s="4" t="s">
        <v>98</v>
      </c>
      <c r="F71" s="17">
        <v>20.2</v>
      </c>
      <c r="G71" s="17">
        <f t="shared" si="7"/>
        <v>26.26</v>
      </c>
      <c r="H71" s="4">
        <v>1</v>
      </c>
      <c r="I71" s="17">
        <f t="shared" si="8"/>
        <v>26.26</v>
      </c>
      <c r="J71" s="16">
        <f t="shared" si="9"/>
        <v>20.2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2" t="s">
        <v>99</v>
      </c>
      <c r="C72" s="2" t="s">
        <v>100</v>
      </c>
      <c r="D72" s="4" t="s">
        <v>75</v>
      </c>
      <c r="E72" s="4" t="s">
        <v>101</v>
      </c>
      <c r="F72" s="17">
        <v>51</v>
      </c>
      <c r="G72" s="17">
        <f t="shared" si="7"/>
        <v>66.3</v>
      </c>
      <c r="H72" s="4">
        <v>1</v>
      </c>
      <c r="I72" s="17">
        <f t="shared" si="8"/>
        <v>66.3</v>
      </c>
      <c r="J72" s="16">
        <f t="shared" si="9"/>
        <v>50.999999999999993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2" t="s">
        <v>102</v>
      </c>
      <c r="C73" s="2" t="s">
        <v>103</v>
      </c>
      <c r="D73" s="4" t="s">
        <v>75</v>
      </c>
      <c r="E73" s="4" t="s">
        <v>104</v>
      </c>
      <c r="F73" s="17">
        <v>148</v>
      </c>
      <c r="G73" s="17">
        <f t="shared" si="7"/>
        <v>192.4</v>
      </c>
      <c r="H73" s="4">
        <v>1</v>
      </c>
      <c r="I73" s="17">
        <f t="shared" si="8"/>
        <v>192.4</v>
      </c>
      <c r="J73" s="16">
        <f t="shared" si="9"/>
        <v>148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2" t="s">
        <v>105</v>
      </c>
      <c r="C74" s="2" t="s">
        <v>106</v>
      </c>
      <c r="D74" s="4" t="s">
        <v>75</v>
      </c>
      <c r="E74" s="7" t="s">
        <v>107</v>
      </c>
      <c r="F74" s="17">
        <v>75</v>
      </c>
      <c r="G74" s="17">
        <f t="shared" si="7"/>
        <v>97.5</v>
      </c>
      <c r="H74" s="4">
        <v>1</v>
      </c>
      <c r="I74" s="17">
        <f t="shared" si="8"/>
        <v>97.5</v>
      </c>
      <c r="J74" s="16">
        <f t="shared" si="9"/>
        <v>75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2" t="s">
        <v>108</v>
      </c>
      <c r="C75" s="14" t="s">
        <v>187</v>
      </c>
      <c r="D75" s="13" t="s">
        <v>186</v>
      </c>
      <c r="E75" s="4" t="s">
        <v>110</v>
      </c>
      <c r="F75" s="17">
        <v>300</v>
      </c>
      <c r="G75" s="17">
        <f t="shared" si="7"/>
        <v>390</v>
      </c>
      <c r="H75" s="4">
        <v>1</v>
      </c>
      <c r="I75" s="17">
        <f t="shared" si="8"/>
        <v>390</v>
      </c>
      <c r="J75" s="16">
        <f t="shared" si="9"/>
        <v>300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2" t="s">
        <v>111</v>
      </c>
      <c r="C76" s="2" t="s">
        <v>112</v>
      </c>
      <c r="D76" s="4" t="s">
        <v>109</v>
      </c>
      <c r="E76" s="4" t="s">
        <v>113</v>
      </c>
      <c r="F76" s="17">
        <v>325</v>
      </c>
      <c r="G76" s="17">
        <f t="shared" si="7"/>
        <v>422.5</v>
      </c>
      <c r="H76" s="4">
        <v>1</v>
      </c>
      <c r="I76" s="17">
        <f t="shared" si="8"/>
        <v>422.5</v>
      </c>
      <c r="J76" s="16">
        <f t="shared" si="9"/>
        <v>325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2" t="s">
        <v>114</v>
      </c>
      <c r="C77" s="14" t="s">
        <v>185</v>
      </c>
      <c r="D77" s="13" t="s">
        <v>186</v>
      </c>
      <c r="E77" s="12" t="s">
        <v>192</v>
      </c>
      <c r="F77" s="17">
        <v>305</v>
      </c>
      <c r="G77" s="17">
        <f t="shared" si="7"/>
        <v>396.5</v>
      </c>
      <c r="H77" s="4">
        <v>1</v>
      </c>
      <c r="I77" s="17">
        <f t="shared" si="8"/>
        <v>396.5</v>
      </c>
      <c r="J77" s="16">
        <f t="shared" si="9"/>
        <v>305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2" t="s">
        <v>115</v>
      </c>
      <c r="C78" s="2" t="s">
        <v>116</v>
      </c>
      <c r="D78" s="4" t="s">
        <v>75</v>
      </c>
      <c r="E78" s="4" t="s">
        <v>117</v>
      </c>
      <c r="F78" s="17">
        <v>6</v>
      </c>
      <c r="G78" s="17">
        <f t="shared" si="7"/>
        <v>7.8000000000000007</v>
      </c>
      <c r="H78" s="4">
        <v>1</v>
      </c>
      <c r="I78" s="17">
        <f t="shared" si="8"/>
        <v>7.8000000000000007</v>
      </c>
      <c r="J78" s="16">
        <f t="shared" si="9"/>
        <v>6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2" t="s">
        <v>118</v>
      </c>
      <c r="C79" s="2" t="s">
        <v>119</v>
      </c>
      <c r="D79" s="4" t="s">
        <v>75</v>
      </c>
      <c r="E79" s="31" t="s">
        <v>120</v>
      </c>
      <c r="F79" s="17">
        <v>33.5</v>
      </c>
      <c r="G79" s="17">
        <f t="shared" si="7"/>
        <v>43.550000000000004</v>
      </c>
      <c r="H79" s="4">
        <v>1</v>
      </c>
      <c r="I79" s="17">
        <f t="shared" si="8"/>
        <v>43.550000000000004</v>
      </c>
      <c r="J79" s="16">
        <f t="shared" si="9"/>
        <v>33.5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2" t="s">
        <v>121</v>
      </c>
      <c r="C80" s="2" t="s">
        <v>122</v>
      </c>
      <c r="D80" s="4" t="s">
        <v>75</v>
      </c>
      <c r="E80" s="4" t="s">
        <v>123</v>
      </c>
      <c r="F80" s="17">
        <v>132</v>
      </c>
      <c r="G80" s="17">
        <f t="shared" si="7"/>
        <v>171.6</v>
      </c>
      <c r="H80" s="4">
        <v>1</v>
      </c>
      <c r="I80" s="17">
        <f t="shared" si="8"/>
        <v>171.6</v>
      </c>
      <c r="J80" s="16">
        <f t="shared" si="9"/>
        <v>132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2" t="s">
        <v>124</v>
      </c>
      <c r="C81" s="14" t="s">
        <v>183</v>
      </c>
      <c r="D81" s="4" t="s">
        <v>125</v>
      </c>
      <c r="E81" s="13" t="s">
        <v>184</v>
      </c>
      <c r="F81" s="17"/>
      <c r="G81" s="17">
        <v>70</v>
      </c>
      <c r="H81" s="4">
        <v>1</v>
      </c>
      <c r="I81" s="17">
        <f t="shared" si="8"/>
        <v>70</v>
      </c>
      <c r="J81" s="16">
        <f t="shared" si="9"/>
        <v>53.846153846153847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2"/>
      <c r="C82" s="2"/>
      <c r="D82" s="4"/>
      <c r="E82" s="4"/>
      <c r="F82" s="17"/>
      <c r="G82" s="17"/>
      <c r="H82" s="10"/>
      <c r="I82" s="17"/>
      <c r="J82" s="1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5"/>
      <c r="C83" s="2"/>
      <c r="D83" s="4"/>
      <c r="E83" s="4"/>
      <c r="F83" s="17"/>
      <c r="G83" s="19"/>
      <c r="H83" s="33" t="s">
        <v>128</v>
      </c>
      <c r="I83" s="36">
        <f>SUM($I$4)</f>
        <v>2385</v>
      </c>
      <c r="J83" s="37">
        <f t="shared" si="9"/>
        <v>1834.6153846153845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5"/>
      <c r="C84" s="2"/>
      <c r="D84" s="4"/>
      <c r="E84" s="4"/>
      <c r="F84" s="17"/>
      <c r="G84" s="19"/>
      <c r="H84" s="33" t="s">
        <v>127</v>
      </c>
      <c r="I84" s="36">
        <f>SUM($I$7:$I$35)</f>
        <v>199.79279999999994</v>
      </c>
      <c r="J84" s="37">
        <f t="shared" si="9"/>
        <v>153.68676923076919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2"/>
      <c r="C85" s="2"/>
      <c r="D85" s="4"/>
      <c r="E85" s="4"/>
      <c r="F85" s="17"/>
      <c r="G85" s="19"/>
      <c r="H85" s="33" t="s">
        <v>126</v>
      </c>
      <c r="I85" s="36">
        <f>SUM($I58:$I$81)</f>
        <v>2645.9240000000004</v>
      </c>
      <c r="J85" s="37">
        <f>I85/1.3</f>
        <v>2035.3261538461541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5"/>
      <c r="C86" s="2"/>
      <c r="D86" s="4"/>
      <c r="E86" s="4"/>
      <c r="F86" s="17"/>
      <c r="G86" s="19"/>
      <c r="H86" s="33" t="s">
        <v>129</v>
      </c>
      <c r="I86" s="36">
        <f>SUM(I38:I55)</f>
        <v>3642.7500000000005</v>
      </c>
      <c r="J86" s="37">
        <f t="shared" si="9"/>
        <v>2802.1153846153848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17"/>
      <c r="G87" s="17"/>
      <c r="H87" s="1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17"/>
      <c r="G88" s="17"/>
      <c r="H88" s="34" t="s">
        <v>224</v>
      </c>
      <c r="I88" s="16">
        <f>SUM(I83:I86)</f>
        <v>8873.4668000000001</v>
      </c>
      <c r="J88" s="16">
        <f>SUM(J83:J86)</f>
        <v>6825.743692307693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17"/>
      <c r="G89" s="17"/>
      <c r="H89" s="1"/>
      <c r="I89" s="38" t="s">
        <v>235</v>
      </c>
      <c r="J89" s="34" t="s">
        <v>236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17"/>
      <c r="G90" s="17"/>
      <c r="H90" s="1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17"/>
      <c r="G91" s="17"/>
      <c r="H91" s="1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17"/>
      <c r="G92" s="17"/>
      <c r="H92" s="1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17"/>
      <c r="G93" s="17"/>
      <c r="H93" s="1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17"/>
      <c r="G94" s="17"/>
      <c r="H94" s="1"/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17"/>
      <c r="G95" s="17"/>
      <c r="H95" s="1"/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17"/>
      <c r="G96" s="17"/>
      <c r="H96" s="1"/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17"/>
      <c r="G97" s="17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17"/>
      <c r="G98" s="17"/>
      <c r="H98" s="1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17"/>
      <c r="G99" s="17"/>
      <c r="H99" s="1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17"/>
      <c r="G100" s="17"/>
      <c r="H100" s="1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17"/>
      <c r="G101" s="17"/>
      <c r="H101" s="1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17"/>
      <c r="G102" s="17"/>
      <c r="H102" s="1"/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17"/>
      <c r="G103" s="17"/>
      <c r="H103" s="1"/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17"/>
      <c r="G104" s="17"/>
      <c r="H104" s="1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17"/>
      <c r="G105" s="17"/>
      <c r="H105" s="1"/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17"/>
      <c r="G106" s="17"/>
      <c r="H106" s="1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17"/>
      <c r="G107" s="17"/>
      <c r="H107" s="1"/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17"/>
      <c r="G108" s="17"/>
      <c r="H108" s="1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17"/>
      <c r="G109" s="17"/>
      <c r="H109" s="1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17"/>
      <c r="G110" s="17"/>
      <c r="H110" s="1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17"/>
      <c r="G111" s="17"/>
      <c r="H111" s="1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17"/>
      <c r="G112" s="17"/>
      <c r="H112" s="1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17"/>
      <c r="G113" s="17"/>
      <c r="H113" s="1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17"/>
      <c r="G114" s="17"/>
      <c r="H114" s="1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17"/>
      <c r="G115" s="17"/>
      <c r="H115" s="1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17"/>
      <c r="G116" s="17"/>
      <c r="H116" s="1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17"/>
      <c r="G117" s="17"/>
      <c r="H117" s="1"/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17"/>
      <c r="G118" s="17"/>
      <c r="H118" s="1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17"/>
      <c r="G119" s="17"/>
      <c r="H119" s="1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17"/>
      <c r="G120" s="17"/>
      <c r="H120" s="1"/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17"/>
      <c r="G121" s="17"/>
      <c r="H121" s="1"/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17"/>
      <c r="G122" s="17"/>
      <c r="H122" s="1"/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17"/>
      <c r="G123" s="17"/>
      <c r="H123" s="1"/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17"/>
      <c r="G124" s="17"/>
      <c r="H124" s="1"/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17"/>
      <c r="G125" s="17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17"/>
      <c r="G126" s="17"/>
      <c r="H126" s="1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17"/>
      <c r="G127" s="17"/>
      <c r="H127" s="1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17"/>
      <c r="G128" s="17"/>
      <c r="H128" s="1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17"/>
      <c r="G129" s="17"/>
      <c r="H129" s="1"/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17"/>
      <c r="G130" s="17"/>
      <c r="H130" s="1"/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17"/>
      <c r="G131" s="17"/>
      <c r="H131" s="1"/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17"/>
      <c r="G132" s="17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17"/>
      <c r="G133" s="17"/>
      <c r="H133" s="1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17"/>
      <c r="G134" s="17"/>
      <c r="H134" s="1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17"/>
      <c r="G135" s="17"/>
      <c r="H135" s="1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17"/>
      <c r="G136" s="17"/>
      <c r="H136" s="1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17"/>
      <c r="G137" s="17"/>
      <c r="H137" s="1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17"/>
      <c r="G138" s="17"/>
      <c r="H138" s="1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17"/>
      <c r="G139" s="17"/>
      <c r="H139" s="1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17"/>
      <c r="G140" s="17"/>
      <c r="H140" s="1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17"/>
      <c r="G141" s="17"/>
      <c r="H141" s="1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17"/>
      <c r="G142" s="17"/>
      <c r="H142" s="1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17"/>
      <c r="G143" s="17"/>
      <c r="H143" s="1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17"/>
      <c r="G144" s="17"/>
      <c r="H144" s="1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17"/>
      <c r="G145" s="17"/>
      <c r="H145" s="1"/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17"/>
      <c r="G146" s="17"/>
      <c r="H146" s="1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17"/>
      <c r="G147" s="17"/>
      <c r="H147" s="1"/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17"/>
      <c r="G148" s="17"/>
      <c r="H148" s="1"/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17"/>
      <c r="G149" s="17"/>
      <c r="H149" s="1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17"/>
      <c r="G150" s="17"/>
      <c r="H150" s="1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17"/>
      <c r="G151" s="17"/>
      <c r="H151" s="1"/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17"/>
      <c r="G152" s="17"/>
      <c r="H152" s="1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17"/>
      <c r="G153" s="17"/>
      <c r="H153" s="1"/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17"/>
      <c r="G154" s="17"/>
      <c r="H154" s="1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17"/>
      <c r="G155" s="17"/>
      <c r="H155" s="1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17"/>
      <c r="G156" s="17"/>
      <c r="H156" s="1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17"/>
      <c r="G157" s="17"/>
      <c r="H157" s="1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17"/>
      <c r="G158" s="17"/>
      <c r="H158" s="1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17"/>
      <c r="G159" s="17"/>
      <c r="H159" s="1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17"/>
      <c r="G160" s="17"/>
      <c r="H160" s="1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17"/>
      <c r="G161" s="17"/>
      <c r="H161" s="1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17"/>
      <c r="G162" s="17"/>
      <c r="H162" s="1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17"/>
      <c r="G163" s="17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17"/>
      <c r="G164" s="17"/>
      <c r="H164" s="1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17"/>
      <c r="G165" s="17"/>
      <c r="H165" s="1"/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17"/>
      <c r="G166" s="17"/>
      <c r="H166" s="1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17"/>
      <c r="G167" s="17"/>
      <c r="H167" s="1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17"/>
      <c r="G168" s="17"/>
      <c r="H168" s="1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17"/>
      <c r="G169" s="17"/>
      <c r="H169" s="1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17"/>
      <c r="G170" s="17"/>
      <c r="H170" s="1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17"/>
      <c r="G171" s="17"/>
      <c r="H171" s="1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17"/>
      <c r="G172" s="17"/>
      <c r="H172" s="1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17"/>
      <c r="G173" s="17"/>
      <c r="H173" s="1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17"/>
      <c r="G174" s="17"/>
      <c r="H174" s="1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17"/>
      <c r="G175" s="17"/>
      <c r="H175" s="1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17"/>
      <c r="G176" s="17"/>
      <c r="H176" s="1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17"/>
      <c r="G177" s="17"/>
      <c r="H177" s="1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17"/>
      <c r="G178" s="17"/>
      <c r="H178" s="1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17"/>
      <c r="G179" s="17"/>
      <c r="H179" s="1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17"/>
      <c r="G180" s="17"/>
      <c r="H180" s="1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17"/>
      <c r="G181" s="17"/>
      <c r="H181" s="1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17"/>
      <c r="G182" s="17"/>
      <c r="H182" s="1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17"/>
      <c r="G183" s="17"/>
      <c r="H183" s="1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17"/>
      <c r="G184" s="17"/>
      <c r="H184" s="1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17"/>
      <c r="G185" s="17"/>
      <c r="H185" s="1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17"/>
      <c r="G186" s="17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17"/>
      <c r="G187" s="17"/>
      <c r="H187" s="1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17"/>
      <c r="G188" s="17"/>
      <c r="H188" s="1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17"/>
      <c r="G189" s="17"/>
      <c r="H189" s="1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17"/>
      <c r="G190" s="17"/>
      <c r="H190" s="1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17"/>
      <c r="G191" s="17"/>
      <c r="H191" s="1"/>
      <c r="I191" s="1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17"/>
      <c r="G192" s="17"/>
      <c r="H192" s="1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17"/>
      <c r="G193" s="17"/>
      <c r="H193" s="1"/>
      <c r="I193" s="1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17"/>
      <c r="G194" s="17"/>
      <c r="H194" s="1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17"/>
      <c r="G195" s="17"/>
      <c r="H195" s="1"/>
      <c r="I195" s="1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17"/>
      <c r="G196" s="17"/>
      <c r="H196" s="1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17"/>
      <c r="G197" s="17"/>
      <c r="H197" s="1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17"/>
      <c r="G198" s="17"/>
      <c r="H198" s="1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17"/>
      <c r="G199" s="17"/>
      <c r="H199" s="1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17"/>
      <c r="G200" s="17"/>
      <c r="H200" s="1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17"/>
      <c r="G201" s="17"/>
      <c r="H201" s="1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17"/>
      <c r="G202" s="17"/>
      <c r="H202" s="1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17"/>
      <c r="G203" s="17"/>
      <c r="H203" s="1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17"/>
      <c r="G204" s="17"/>
      <c r="H204" s="1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17"/>
      <c r="G205" s="17"/>
      <c r="H205" s="1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17"/>
      <c r="G206" s="17"/>
      <c r="H206" s="1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17"/>
      <c r="G207" s="17"/>
      <c r="H207" s="1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17"/>
      <c r="G208" s="17"/>
      <c r="H208" s="1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17"/>
      <c r="G209" s="17"/>
      <c r="H209" s="1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17"/>
      <c r="G210" s="17"/>
      <c r="H210" s="1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17"/>
      <c r="G211" s="17"/>
      <c r="H211" s="1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17"/>
      <c r="G212" s="17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17"/>
      <c r="G213" s="17"/>
      <c r="H213" s="1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17"/>
      <c r="G214" s="17"/>
      <c r="H214" s="1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17"/>
      <c r="G215" s="17"/>
      <c r="H215" s="1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17"/>
      <c r="G216" s="17"/>
      <c r="H216" s="1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17"/>
      <c r="G217" s="17"/>
      <c r="H217" s="1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17"/>
      <c r="G218" s="17"/>
      <c r="H218" s="1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17"/>
      <c r="G219" s="17"/>
      <c r="H219" s="1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17"/>
      <c r="G220" s="17"/>
      <c r="H220" s="1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17"/>
      <c r="G221" s="17"/>
      <c r="H221" s="1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17"/>
      <c r="G222" s="17"/>
      <c r="H222" s="1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17"/>
      <c r="G223" s="17"/>
      <c r="H223" s="1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17"/>
      <c r="G224" s="17"/>
      <c r="H224" s="1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17"/>
      <c r="G225" s="17"/>
      <c r="H225" s="1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17"/>
      <c r="G226" s="17"/>
      <c r="H226" s="1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17"/>
      <c r="G227" s="17"/>
      <c r="H227" s="1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17"/>
      <c r="G228" s="17"/>
      <c r="H228" s="1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17"/>
      <c r="G229" s="17"/>
      <c r="H229" s="1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17"/>
      <c r="G230" s="17"/>
      <c r="H230" s="1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17"/>
      <c r="G231" s="17"/>
      <c r="H231" s="1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17"/>
      <c r="G232" s="17"/>
      <c r="H232" s="1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17"/>
      <c r="G233" s="17"/>
      <c r="H233" s="1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17"/>
      <c r="G234" s="17"/>
      <c r="H234" s="1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17"/>
      <c r="G235" s="17"/>
      <c r="H235" s="1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17"/>
      <c r="G236" s="17"/>
      <c r="H236" s="1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17"/>
      <c r="G237" s="17"/>
      <c r="H237" s="1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17"/>
      <c r="G238" s="17"/>
      <c r="H238" s="1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17"/>
      <c r="G239" s="17"/>
      <c r="H239" s="1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17"/>
      <c r="G240" s="17"/>
      <c r="H240" s="1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17"/>
      <c r="G241" s="17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17"/>
      <c r="G242" s="17"/>
      <c r="H242" s="1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17"/>
      <c r="G243" s="17"/>
      <c r="H243" s="1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17"/>
      <c r="G244" s="17"/>
      <c r="H244" s="1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17"/>
      <c r="G245" s="17"/>
      <c r="H245" s="1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17"/>
      <c r="G246" s="17"/>
      <c r="H246" s="1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17"/>
      <c r="G247" s="17"/>
      <c r="H247" s="1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17"/>
      <c r="G248" s="17"/>
      <c r="H248" s="1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17"/>
      <c r="G249" s="17"/>
      <c r="H249" s="1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17"/>
      <c r="G250" s="17"/>
      <c r="H250" s="1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17"/>
      <c r="G251" s="17"/>
      <c r="H251" s="1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17"/>
      <c r="G252" s="17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17"/>
      <c r="G253" s="17"/>
      <c r="H253" s="1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17"/>
      <c r="G254" s="17"/>
      <c r="H254" s="1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17"/>
      <c r="G255" s="17"/>
      <c r="H255" s="1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17"/>
      <c r="G256" s="17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17"/>
      <c r="G257" s="17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17"/>
      <c r="G258" s="17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17"/>
      <c r="G259" s="17"/>
      <c r="H259" s="1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17"/>
      <c r="G260" s="17"/>
      <c r="H260" s="1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17"/>
      <c r="G261" s="17"/>
      <c r="H261" s="1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17"/>
      <c r="G262" s="17"/>
      <c r="H262" s="1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17"/>
      <c r="G263" s="17"/>
      <c r="H263" s="1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17"/>
      <c r="G264" s="17"/>
      <c r="H264" s="1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17"/>
      <c r="G265" s="17"/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17"/>
      <c r="G266" s="17"/>
      <c r="H266" s="1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17"/>
      <c r="G267" s="17"/>
      <c r="H267" s="1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17"/>
      <c r="G268" s="17"/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17"/>
      <c r="G269" s="17"/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17"/>
      <c r="G270" s="17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17"/>
      <c r="G271" s="17"/>
      <c r="H271" s="1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17"/>
      <c r="G272" s="17"/>
      <c r="H272" s="1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17"/>
      <c r="G273" s="17"/>
      <c r="H273" s="1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17"/>
      <c r="G274" s="17"/>
      <c r="H274" s="1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17"/>
      <c r="G275" s="17"/>
      <c r="H275" s="1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17"/>
      <c r="G276" s="17"/>
      <c r="H276" s="1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17"/>
      <c r="G277" s="17"/>
      <c r="H277" s="1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17"/>
      <c r="G278" s="17"/>
      <c r="H278" s="1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17"/>
      <c r="G279" s="17"/>
      <c r="H279" s="1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17"/>
      <c r="G280" s="17"/>
      <c r="H280" s="1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17"/>
      <c r="G281" s="17"/>
      <c r="H281" s="1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17"/>
      <c r="G282" s="17"/>
      <c r="H282" s="1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17"/>
      <c r="G283" s="17"/>
      <c r="H283" s="1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17"/>
      <c r="G284" s="17"/>
      <c r="H284" s="1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17"/>
      <c r="G285" s="17"/>
      <c r="H285" s="1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17"/>
      <c r="G286" s="17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17"/>
      <c r="G287" s="17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17"/>
      <c r="G288" s="17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17"/>
      <c r="G289" s="17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17"/>
      <c r="G290" s="17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17"/>
      <c r="G291" s="17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17"/>
      <c r="G292" s="17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17"/>
      <c r="G293" s="17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17"/>
      <c r="G294" s="17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17"/>
      <c r="G295" s="17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17"/>
      <c r="G296" s="17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17"/>
      <c r="G297" s="17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17"/>
      <c r="G298" s="17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17"/>
      <c r="G299" s="17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17"/>
      <c r="G300" s="17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17"/>
      <c r="G301" s="17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17"/>
      <c r="G302" s="17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17"/>
      <c r="G303" s="17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17"/>
      <c r="G304" s="17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17"/>
      <c r="G305" s="17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17"/>
      <c r="G306" s="17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17"/>
      <c r="G307" s="17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17"/>
      <c r="G308" s="17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17"/>
      <c r="G309" s="17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17"/>
      <c r="G310" s="17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17"/>
      <c r="G311" s="17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17"/>
      <c r="G312" s="17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17"/>
      <c r="G313" s="17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17"/>
      <c r="G314" s="17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17"/>
      <c r="G315" s="17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17"/>
      <c r="G316" s="17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17"/>
      <c r="G317" s="17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17"/>
      <c r="G318" s="17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17"/>
      <c r="G319" s="17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17"/>
      <c r="G320" s="17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17"/>
      <c r="G321" s="17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17"/>
      <c r="G322" s="17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17"/>
      <c r="G323" s="17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17"/>
      <c r="G324" s="17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17"/>
      <c r="G325" s="17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17"/>
      <c r="G326" s="17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17"/>
      <c r="G327" s="17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17"/>
      <c r="G328" s="17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17"/>
      <c r="G329" s="17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17"/>
      <c r="G330" s="17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17"/>
      <c r="G331" s="17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17"/>
      <c r="G332" s="17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17"/>
      <c r="G333" s="17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17"/>
      <c r="G334" s="17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17"/>
      <c r="G335" s="17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17"/>
      <c r="G336" s="17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17"/>
      <c r="G337" s="17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17"/>
      <c r="G338" s="17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17"/>
      <c r="G339" s="17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17"/>
      <c r="G340" s="17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17"/>
      <c r="G341" s="17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17"/>
      <c r="G342" s="17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17"/>
      <c r="G343" s="17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17"/>
      <c r="G344" s="17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17"/>
      <c r="G345" s="17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17"/>
      <c r="G346" s="17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17"/>
      <c r="G347" s="17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17"/>
      <c r="G348" s="17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17"/>
      <c r="G349" s="17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17"/>
      <c r="G350" s="17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17"/>
      <c r="G351" s="17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17"/>
      <c r="G352" s="17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17"/>
      <c r="G353" s="17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17"/>
      <c r="G354" s="17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17"/>
      <c r="G355" s="17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17"/>
      <c r="G356" s="17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17"/>
      <c r="G357" s="17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17"/>
      <c r="G358" s="17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17"/>
      <c r="G359" s="17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17"/>
      <c r="G360" s="17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17"/>
      <c r="G361" s="17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17"/>
      <c r="G362" s="17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17"/>
      <c r="G363" s="17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17"/>
      <c r="G364" s="17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17"/>
      <c r="G365" s="17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17"/>
      <c r="G366" s="17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17"/>
      <c r="G367" s="17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17"/>
      <c r="G368" s="17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17"/>
      <c r="G369" s="17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17"/>
      <c r="G370" s="17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17"/>
      <c r="G371" s="17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17"/>
      <c r="G372" s="17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17"/>
      <c r="G373" s="17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17"/>
      <c r="G374" s="17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17"/>
      <c r="G375" s="17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17"/>
      <c r="G376" s="17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17"/>
      <c r="G377" s="17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17"/>
      <c r="G378" s="17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17"/>
      <c r="G379" s="17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17"/>
      <c r="G380" s="17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17"/>
      <c r="G381" s="17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17"/>
      <c r="G382" s="17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17"/>
      <c r="G383" s="17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17"/>
      <c r="G384" s="17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17"/>
      <c r="G385" s="17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17"/>
      <c r="G386" s="17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17"/>
      <c r="G387" s="17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17"/>
      <c r="G388" s="17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17"/>
      <c r="G389" s="17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17"/>
      <c r="G390" s="17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17"/>
      <c r="G391" s="17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17"/>
      <c r="G392" s="17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17"/>
      <c r="G393" s="17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17"/>
      <c r="G394" s="17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17"/>
      <c r="G395" s="17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17"/>
      <c r="G396" s="17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17"/>
      <c r="G397" s="17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17"/>
      <c r="G398" s="17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17"/>
      <c r="G399" s="17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17"/>
      <c r="G400" s="17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17"/>
      <c r="G401" s="17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17"/>
      <c r="G402" s="17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17"/>
      <c r="G403" s="17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17"/>
      <c r="G404" s="17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17"/>
      <c r="G405" s="17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17"/>
      <c r="G406" s="17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17"/>
      <c r="G407" s="17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17"/>
      <c r="G408" s="17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17"/>
      <c r="G409" s="17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17"/>
      <c r="G410" s="17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17"/>
      <c r="G411" s="17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17"/>
      <c r="G412" s="17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17"/>
      <c r="G413" s="17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17"/>
      <c r="G414" s="17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17"/>
      <c r="G415" s="17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17"/>
      <c r="G416" s="17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17"/>
      <c r="G417" s="17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17"/>
      <c r="G418" s="17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17"/>
      <c r="G419" s="17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17"/>
      <c r="G420" s="17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17"/>
      <c r="G421" s="17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17"/>
      <c r="G422" s="17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17"/>
      <c r="G423" s="17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17"/>
      <c r="G424" s="17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17"/>
      <c r="G425" s="17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17"/>
      <c r="G426" s="17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17"/>
      <c r="G427" s="17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17"/>
      <c r="G428" s="17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17"/>
      <c r="G429" s="17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17"/>
      <c r="G430" s="17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17"/>
      <c r="G431" s="17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17"/>
      <c r="G432" s="17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17"/>
      <c r="G433" s="17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17"/>
      <c r="G434" s="17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17"/>
      <c r="G435" s="17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17"/>
      <c r="G436" s="17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17"/>
      <c r="G437" s="17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17"/>
      <c r="G438" s="17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17"/>
      <c r="G439" s="17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17"/>
      <c r="G440" s="17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17"/>
      <c r="G441" s="17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17"/>
      <c r="G442" s="17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17"/>
      <c r="G443" s="17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17"/>
      <c r="G444" s="17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17"/>
      <c r="G445" s="17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17"/>
      <c r="G446" s="17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17"/>
      <c r="G447" s="17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17"/>
      <c r="G448" s="17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17"/>
      <c r="G449" s="17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17"/>
      <c r="G450" s="17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17"/>
      <c r="G451" s="17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17"/>
      <c r="G452" s="17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17"/>
      <c r="G453" s="17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17"/>
      <c r="G454" s="17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17"/>
      <c r="G455" s="17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17"/>
      <c r="G456" s="17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17"/>
      <c r="G457" s="17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17"/>
      <c r="G458" s="17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17"/>
      <c r="G459" s="17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17"/>
      <c r="G460" s="17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17"/>
      <c r="G461" s="17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17"/>
      <c r="G462" s="17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17"/>
      <c r="G463" s="17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17"/>
      <c r="G464" s="17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17"/>
      <c r="G465" s="17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17"/>
      <c r="G466" s="17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17"/>
      <c r="G467" s="17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17"/>
      <c r="G468" s="17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17"/>
      <c r="G469" s="17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17"/>
      <c r="G470" s="17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17"/>
      <c r="G471" s="17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17"/>
      <c r="G472" s="17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17"/>
      <c r="G473" s="17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17"/>
      <c r="G474" s="17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17"/>
      <c r="G475" s="17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17"/>
      <c r="G476" s="17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17"/>
      <c r="G477" s="17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17"/>
      <c r="G478" s="17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17"/>
      <c r="G479" s="17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17"/>
      <c r="G480" s="17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17"/>
      <c r="G481" s="17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17"/>
      <c r="G482" s="17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17"/>
      <c r="G483" s="17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17"/>
      <c r="G484" s="17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17"/>
      <c r="G485" s="17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17"/>
      <c r="G486" s="17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17"/>
      <c r="G487" s="17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17"/>
      <c r="G488" s="17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17"/>
      <c r="G489" s="17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17"/>
      <c r="G490" s="17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17"/>
      <c r="G491" s="17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17"/>
      <c r="G492" s="17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17"/>
      <c r="G493" s="17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17"/>
      <c r="G494" s="17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17"/>
      <c r="G495" s="17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17"/>
      <c r="G496" s="17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17"/>
      <c r="G497" s="17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17"/>
      <c r="G498" s="17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17"/>
      <c r="G499" s="17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17"/>
      <c r="G500" s="17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17"/>
      <c r="G501" s="17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17"/>
      <c r="G502" s="17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17"/>
      <c r="G503" s="17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17"/>
      <c r="G504" s="17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17"/>
      <c r="G505" s="17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17"/>
      <c r="G506" s="17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17"/>
      <c r="G507" s="17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17"/>
      <c r="G508" s="17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17"/>
      <c r="G509" s="17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17"/>
      <c r="G510" s="17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17"/>
      <c r="G511" s="17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17"/>
      <c r="G512" s="17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17"/>
      <c r="G513" s="17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17"/>
      <c r="G514" s="17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17"/>
      <c r="G515" s="17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17"/>
      <c r="G516" s="17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17"/>
      <c r="G517" s="17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17"/>
      <c r="G518" s="17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17"/>
      <c r="G519" s="17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17"/>
      <c r="G520" s="17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17"/>
      <c r="G521" s="17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17"/>
      <c r="G522" s="17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17"/>
      <c r="G523" s="17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17"/>
      <c r="G524" s="17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17"/>
      <c r="G525" s="17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17"/>
      <c r="G526" s="17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17"/>
      <c r="G527" s="17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17"/>
      <c r="G528" s="17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17"/>
      <c r="G529" s="17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17"/>
      <c r="G530" s="17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17"/>
      <c r="G531" s="17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17"/>
      <c r="G532" s="17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17"/>
      <c r="G533" s="17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17"/>
      <c r="G534" s="17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17"/>
      <c r="G535" s="17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17"/>
      <c r="G536" s="17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17"/>
      <c r="G537" s="17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17"/>
      <c r="G538" s="17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17"/>
      <c r="G539" s="17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17"/>
      <c r="G540" s="17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17"/>
      <c r="G541" s="17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17"/>
      <c r="G542" s="17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17"/>
      <c r="G543" s="17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17"/>
      <c r="G544" s="17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17"/>
      <c r="G545" s="17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17"/>
      <c r="G546" s="17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17"/>
      <c r="G547" s="17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17"/>
      <c r="G548" s="17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17"/>
      <c r="G549" s="17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17"/>
      <c r="G550" s="17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17"/>
      <c r="G551" s="17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17"/>
      <c r="G552" s="17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17"/>
      <c r="G553" s="17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17"/>
      <c r="G554" s="17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17"/>
      <c r="G555" s="17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17"/>
      <c r="G556" s="17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17"/>
      <c r="G557" s="17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17"/>
      <c r="G558" s="17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17"/>
      <c r="G559" s="17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17"/>
      <c r="G560" s="17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17"/>
      <c r="G561" s="17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17"/>
      <c r="G562" s="17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17"/>
      <c r="G563" s="17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17"/>
      <c r="G564" s="17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17"/>
      <c r="G565" s="17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17"/>
      <c r="G566" s="17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17"/>
      <c r="G567" s="17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17"/>
      <c r="G568" s="17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17"/>
      <c r="G569" s="17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17"/>
      <c r="G570" s="17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17"/>
      <c r="G571" s="17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17"/>
      <c r="G572" s="17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17"/>
      <c r="G573" s="17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17"/>
      <c r="G574" s="17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17"/>
      <c r="G575" s="17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17"/>
      <c r="G576" s="17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17"/>
      <c r="G577" s="17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17"/>
      <c r="G578" s="17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17"/>
      <c r="G579" s="17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17"/>
      <c r="G580" s="17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17"/>
      <c r="G581" s="17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17"/>
      <c r="G582" s="17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17"/>
      <c r="G583" s="17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17"/>
      <c r="G584" s="17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17"/>
      <c r="G585" s="17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17"/>
      <c r="G586" s="17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17"/>
      <c r="G587" s="17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17"/>
      <c r="G588" s="17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17"/>
      <c r="G589" s="17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17"/>
      <c r="G590" s="17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17"/>
      <c r="G591" s="17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17"/>
      <c r="G592" s="17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17"/>
      <c r="G593" s="17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17"/>
      <c r="G594" s="17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17"/>
      <c r="G595" s="17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17"/>
      <c r="G596" s="17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17"/>
      <c r="G597" s="17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17"/>
      <c r="G598" s="17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17"/>
      <c r="G599" s="17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17"/>
      <c r="G600" s="17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17"/>
      <c r="G601" s="17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17"/>
      <c r="G602" s="17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17"/>
      <c r="G603" s="17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17"/>
      <c r="G604" s="17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17"/>
      <c r="G605" s="17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17"/>
      <c r="G606" s="17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17"/>
      <c r="G607" s="17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17"/>
      <c r="G608" s="17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17"/>
      <c r="G609" s="17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17"/>
      <c r="G610" s="17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17"/>
      <c r="G611" s="17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17"/>
      <c r="G612" s="17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17"/>
      <c r="G613" s="17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17"/>
      <c r="G614" s="17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17"/>
      <c r="G615" s="17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17"/>
      <c r="G616" s="17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17"/>
      <c r="G617" s="17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17"/>
      <c r="G618" s="17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17"/>
      <c r="G619" s="17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17"/>
      <c r="G620" s="17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17"/>
      <c r="G621" s="17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17"/>
      <c r="G622" s="17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17"/>
      <c r="G623" s="17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17"/>
      <c r="G624" s="17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17"/>
      <c r="G625" s="17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17"/>
      <c r="G626" s="17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17"/>
      <c r="G627" s="17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17"/>
      <c r="G628" s="17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17"/>
      <c r="G629" s="17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17"/>
      <c r="G630" s="17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17"/>
      <c r="G631" s="17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17"/>
      <c r="G632" s="17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17"/>
      <c r="G633" s="17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17"/>
      <c r="G634" s="17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17"/>
      <c r="G635" s="17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17"/>
      <c r="G636" s="17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17"/>
      <c r="G637" s="17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17"/>
      <c r="G638" s="17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17"/>
      <c r="G639" s="17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17"/>
      <c r="G640" s="17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17"/>
      <c r="G641" s="17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17"/>
      <c r="G642" s="17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17"/>
      <c r="G643" s="17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17"/>
      <c r="G644" s="17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17"/>
      <c r="G645" s="17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17"/>
      <c r="G646" s="17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17"/>
      <c r="G647" s="17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17"/>
      <c r="G648" s="17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17"/>
      <c r="G649" s="17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17"/>
      <c r="G650" s="17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17"/>
      <c r="G651" s="17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17"/>
      <c r="G652" s="17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17"/>
      <c r="G653" s="17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17"/>
      <c r="G654" s="17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17"/>
      <c r="G655" s="17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17"/>
      <c r="G656" s="17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17"/>
      <c r="G657" s="17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17"/>
      <c r="G658" s="17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17"/>
      <c r="G659" s="17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17"/>
      <c r="G660" s="17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17"/>
      <c r="G661" s="17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17"/>
      <c r="G662" s="17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17"/>
      <c r="G663" s="17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17"/>
      <c r="G664" s="17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17"/>
      <c r="G665" s="17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17"/>
      <c r="G666" s="17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17"/>
      <c r="G667" s="17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17"/>
      <c r="G668" s="17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17"/>
      <c r="G669" s="17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17"/>
      <c r="G670" s="17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17"/>
      <c r="G671" s="17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17"/>
      <c r="G672" s="17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17"/>
      <c r="G673" s="17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17"/>
      <c r="G674" s="17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17"/>
      <c r="G675" s="17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17"/>
      <c r="G676" s="17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17"/>
      <c r="G677" s="17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17"/>
      <c r="G678" s="17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17"/>
      <c r="G679" s="17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17"/>
      <c r="G680" s="17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17"/>
      <c r="G681" s="17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17"/>
      <c r="G682" s="17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17"/>
      <c r="G683" s="17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17"/>
      <c r="G684" s="17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17"/>
      <c r="G685" s="17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17"/>
      <c r="G686" s="17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17"/>
      <c r="G687" s="17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17"/>
      <c r="G688" s="17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17"/>
      <c r="G689" s="17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17"/>
      <c r="G690" s="17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17"/>
      <c r="G691" s="17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17"/>
      <c r="G692" s="17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17"/>
      <c r="G693" s="17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17"/>
      <c r="G694" s="17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17"/>
      <c r="G695" s="17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17"/>
      <c r="G696" s="17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17"/>
      <c r="G697" s="17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17"/>
      <c r="G698" s="17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17"/>
      <c r="G699" s="17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17"/>
      <c r="G700" s="17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17"/>
      <c r="G701" s="17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17"/>
      <c r="G702" s="17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17"/>
      <c r="G703" s="17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17"/>
      <c r="G704" s="17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17"/>
      <c r="G705" s="17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17"/>
      <c r="G706" s="17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17"/>
      <c r="G707" s="17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17"/>
      <c r="G708" s="17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17"/>
      <c r="G709" s="17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17"/>
      <c r="G710" s="17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17"/>
      <c r="G711" s="17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17"/>
      <c r="G712" s="17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17"/>
      <c r="G713" s="17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17"/>
      <c r="G714" s="17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17"/>
      <c r="G715" s="17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17"/>
      <c r="G716" s="17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17"/>
      <c r="G717" s="17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17"/>
      <c r="G718" s="17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17"/>
      <c r="G719" s="17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17"/>
      <c r="G720" s="17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17"/>
      <c r="G721" s="17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17"/>
      <c r="G722" s="17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17"/>
      <c r="G723" s="17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17"/>
      <c r="G724" s="17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17"/>
      <c r="G725" s="17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17"/>
      <c r="G726" s="17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17"/>
      <c r="G727" s="17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17"/>
      <c r="G728" s="17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17"/>
      <c r="G729" s="17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17"/>
      <c r="G730" s="17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17"/>
      <c r="G731" s="17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17"/>
      <c r="G732" s="17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17"/>
      <c r="G733" s="17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17"/>
      <c r="G734" s="17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17"/>
      <c r="G735" s="17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17"/>
      <c r="G736" s="17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17"/>
      <c r="G737" s="17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17"/>
      <c r="G738" s="17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17"/>
      <c r="G739" s="17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17"/>
      <c r="G740" s="17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17"/>
      <c r="G741" s="17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17"/>
      <c r="G742" s="17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17"/>
      <c r="G743" s="17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17"/>
      <c r="G744" s="17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17"/>
      <c r="G745" s="17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17"/>
      <c r="G746" s="17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17"/>
      <c r="G747" s="17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17"/>
      <c r="G748" s="17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17"/>
      <c r="G749" s="17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17"/>
      <c r="G750" s="17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17"/>
      <c r="G751" s="17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17"/>
      <c r="G752" s="17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17"/>
      <c r="G753" s="17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17"/>
      <c r="G754" s="17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17"/>
      <c r="G755" s="17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17"/>
      <c r="G756" s="17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17"/>
      <c r="G757" s="17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17"/>
      <c r="G758" s="17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17"/>
      <c r="G759" s="17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17"/>
      <c r="G760" s="17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17"/>
      <c r="G761" s="17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17"/>
      <c r="G762" s="17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17"/>
      <c r="G763" s="17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17"/>
      <c r="G764" s="17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17"/>
      <c r="G765" s="17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17"/>
      <c r="G766" s="17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17"/>
      <c r="G767" s="17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17"/>
      <c r="G768" s="17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17"/>
      <c r="G769" s="17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17"/>
      <c r="G770" s="17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17"/>
      <c r="G771" s="17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17"/>
      <c r="G772" s="17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17"/>
      <c r="G773" s="17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17"/>
      <c r="G774" s="17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17"/>
      <c r="G775" s="17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17"/>
      <c r="G776" s="17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17"/>
      <c r="G777" s="17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17"/>
      <c r="G778" s="17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17"/>
      <c r="G779" s="17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17"/>
      <c r="G780" s="17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17"/>
      <c r="G781" s="17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17"/>
      <c r="G782" s="17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17"/>
      <c r="G783" s="17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17"/>
      <c r="G784" s="17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17"/>
      <c r="G785" s="17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17"/>
      <c r="G786" s="17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17"/>
      <c r="G787" s="17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17"/>
      <c r="G788" s="17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17"/>
      <c r="G789" s="17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17"/>
      <c r="G790" s="17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17"/>
      <c r="G791" s="17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17"/>
      <c r="G792" s="17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17"/>
      <c r="G793" s="17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17"/>
      <c r="G794" s="17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17"/>
      <c r="G795" s="17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17"/>
      <c r="G796" s="17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17"/>
      <c r="G797" s="17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17"/>
      <c r="G798" s="17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17"/>
      <c r="G799" s="17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17"/>
      <c r="G800" s="17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17"/>
      <c r="G801" s="17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17"/>
      <c r="G802" s="17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17"/>
      <c r="G803" s="17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17"/>
      <c r="G804" s="17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17"/>
      <c r="G805" s="17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17"/>
      <c r="G806" s="17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17"/>
      <c r="G807" s="17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17"/>
      <c r="G808" s="17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17"/>
      <c r="G809" s="17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17"/>
      <c r="G810" s="17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17"/>
      <c r="G811" s="17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17"/>
      <c r="G812" s="17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17"/>
      <c r="G813" s="17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17"/>
      <c r="G814" s="17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17"/>
      <c r="G815" s="17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17"/>
      <c r="G816" s="17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17"/>
      <c r="G817" s="17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17"/>
      <c r="G818" s="17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17"/>
      <c r="G819" s="17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17"/>
      <c r="G820" s="17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17"/>
      <c r="G821" s="17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17"/>
      <c r="G822" s="17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17"/>
      <c r="G823" s="17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17"/>
      <c r="G824" s="17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17"/>
      <c r="G825" s="17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17"/>
      <c r="G826" s="17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17"/>
      <c r="G827" s="17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17"/>
      <c r="G828" s="17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17"/>
      <c r="G829" s="17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17"/>
      <c r="G830" s="17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17"/>
      <c r="G831" s="17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17"/>
      <c r="G832" s="17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17"/>
      <c r="G833" s="17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17"/>
      <c r="G834" s="17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17"/>
      <c r="G835" s="17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17"/>
      <c r="G836" s="17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17"/>
      <c r="G837" s="17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17"/>
      <c r="G838" s="17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17"/>
      <c r="G839" s="17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17"/>
      <c r="G840" s="17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17"/>
      <c r="G841" s="17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17"/>
      <c r="G842" s="17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17"/>
      <c r="G843" s="17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17"/>
      <c r="G844" s="17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17"/>
      <c r="G845" s="17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17"/>
      <c r="G846" s="17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17"/>
      <c r="G847" s="17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17"/>
      <c r="G848" s="17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17"/>
      <c r="G849" s="17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17"/>
      <c r="G850" s="17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17"/>
      <c r="G851" s="17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17"/>
      <c r="G852" s="17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17"/>
      <c r="G853" s="17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17"/>
      <c r="G854" s="17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17"/>
      <c r="G855" s="17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17"/>
      <c r="G856" s="17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17"/>
      <c r="G857" s="17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17"/>
      <c r="G858" s="17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17"/>
      <c r="G859" s="17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17"/>
      <c r="G860" s="17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17"/>
      <c r="G861" s="17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17"/>
      <c r="G862" s="17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17"/>
      <c r="G863" s="17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17"/>
      <c r="G864" s="17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17"/>
      <c r="G865" s="17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17"/>
      <c r="G866" s="17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17"/>
      <c r="G867" s="17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17"/>
      <c r="G868" s="17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17"/>
      <c r="G869" s="17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17"/>
      <c r="G870" s="17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17"/>
      <c r="G871" s="17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17"/>
      <c r="G872" s="17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17"/>
      <c r="G873" s="17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17"/>
      <c r="G874" s="17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17"/>
      <c r="G875" s="17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17"/>
      <c r="G876" s="17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17"/>
      <c r="G877" s="17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17"/>
      <c r="G878" s="17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17"/>
      <c r="G879" s="17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17"/>
      <c r="G880" s="17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17"/>
      <c r="G881" s="17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17"/>
      <c r="G882" s="17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17"/>
      <c r="G883" s="17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17"/>
      <c r="G884" s="17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17"/>
      <c r="G885" s="17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17"/>
      <c r="G886" s="17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17"/>
      <c r="G887" s="17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17"/>
      <c r="G888" s="17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17"/>
      <c r="G889" s="17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17"/>
      <c r="G890" s="17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17"/>
      <c r="G891" s="17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17"/>
      <c r="G892" s="17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17"/>
      <c r="G893" s="17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17"/>
      <c r="G894" s="17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17"/>
      <c r="G895" s="17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17"/>
      <c r="G896" s="17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17"/>
      <c r="G897" s="17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17"/>
      <c r="G898" s="17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17"/>
      <c r="G899" s="17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17"/>
      <c r="G900" s="17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17"/>
      <c r="G901" s="17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17"/>
      <c r="G902" s="17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17"/>
      <c r="G903" s="17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17"/>
      <c r="G904" s="17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17"/>
      <c r="G905" s="17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17"/>
      <c r="G906" s="17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17"/>
      <c r="G907" s="17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17"/>
      <c r="G908" s="17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17"/>
      <c r="G909" s="17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17"/>
      <c r="G910" s="17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17"/>
      <c r="G911" s="17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17"/>
      <c r="G912" s="17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17"/>
      <c r="G913" s="17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17"/>
      <c r="G914" s="17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17"/>
      <c r="G915" s="17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17"/>
      <c r="G916" s="17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17"/>
      <c r="G917" s="17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17"/>
      <c r="G918" s="17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17"/>
      <c r="G919" s="17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17"/>
      <c r="G920" s="17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17"/>
      <c r="G921" s="17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17"/>
      <c r="G922" s="17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17"/>
      <c r="G923" s="17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17"/>
      <c r="G924" s="17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17"/>
      <c r="G925" s="17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17"/>
      <c r="G926" s="17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17"/>
      <c r="G927" s="17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17"/>
      <c r="G928" s="17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17"/>
      <c r="G929" s="17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17"/>
      <c r="G930" s="17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17"/>
      <c r="G931" s="17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17"/>
      <c r="G932" s="17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17"/>
      <c r="G933" s="17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17"/>
      <c r="G934" s="17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17"/>
      <c r="G935" s="17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17"/>
      <c r="G936" s="17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17"/>
      <c r="G937" s="17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17"/>
      <c r="G938" s="17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17"/>
      <c r="G939" s="17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17"/>
      <c r="G940" s="17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17"/>
      <c r="G941" s="17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17"/>
      <c r="G942" s="17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17"/>
      <c r="G943" s="17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17"/>
      <c r="G944" s="17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17"/>
      <c r="G945" s="17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17"/>
      <c r="G946" s="17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17"/>
      <c r="G947" s="17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17"/>
      <c r="G948" s="17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17"/>
      <c r="G949" s="17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17"/>
      <c r="G950" s="17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17"/>
      <c r="G951" s="17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17"/>
      <c r="G952" s="17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17"/>
      <c r="G953" s="17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17"/>
      <c r="G954" s="17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17"/>
      <c r="G955" s="17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17"/>
      <c r="G956" s="17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17"/>
      <c r="G957" s="17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17"/>
      <c r="G958" s="17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17"/>
      <c r="G959" s="17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17"/>
      <c r="G960" s="17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17"/>
      <c r="G961" s="17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17"/>
      <c r="G962" s="17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17"/>
      <c r="G963" s="17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17"/>
      <c r="G964" s="17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17"/>
      <c r="G965" s="17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17"/>
      <c r="G966" s="17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17"/>
      <c r="G967" s="17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17"/>
      <c r="G968" s="17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17"/>
      <c r="G969" s="17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17"/>
      <c r="G970" s="17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17"/>
      <c r="G971" s="17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17"/>
      <c r="G972" s="17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17"/>
      <c r="G973" s="17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17"/>
      <c r="G974" s="17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17"/>
      <c r="G975" s="17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17"/>
      <c r="G976" s="17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17"/>
      <c r="G977" s="17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17"/>
      <c r="G978" s="17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17"/>
      <c r="G979" s="17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17"/>
      <c r="G980" s="17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17"/>
      <c r="G981" s="17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17"/>
      <c r="G982" s="17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17"/>
      <c r="G983" s="17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17"/>
      <c r="G984" s="17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17"/>
      <c r="G985" s="17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17"/>
      <c r="G986" s="17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17"/>
      <c r="G987" s="17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17"/>
      <c r="G988" s="17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17"/>
      <c r="G989" s="17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17"/>
      <c r="G990" s="17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17"/>
      <c r="G991" s="17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17"/>
      <c r="G992" s="17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17"/>
      <c r="G993" s="17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17"/>
      <c r="G994" s="17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17"/>
      <c r="G995" s="17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17"/>
      <c r="G996" s="17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17"/>
      <c r="G997" s="17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17"/>
      <c r="G998" s="17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17"/>
      <c r="G999" s="17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17"/>
      <c r="G1000" s="17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17"/>
      <c r="G1001" s="17"/>
      <c r="H1001" s="1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17"/>
      <c r="G1002" s="17"/>
      <c r="H1002" s="1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17"/>
      <c r="G1003" s="17"/>
      <c r="H1003" s="1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17"/>
      <c r="G1004" s="17"/>
      <c r="H1004" s="1"/>
      <c r="I1004" s="1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3"/>
      <c r="D1005" s="1"/>
      <c r="E1005" s="4"/>
      <c r="F1005" s="17"/>
      <c r="G1005" s="17"/>
      <c r="H1005" s="1"/>
      <c r="I1005" s="1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3"/>
      <c r="D1006" s="1"/>
      <c r="E1006" s="4"/>
      <c r="F1006" s="17"/>
      <c r="G1006" s="17"/>
      <c r="H1006" s="1"/>
      <c r="I1006" s="1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3"/>
      <c r="D1007" s="1"/>
      <c r="E1007" s="4"/>
      <c r="F1007" s="17"/>
      <c r="G1007" s="17"/>
      <c r="H1007" s="1"/>
      <c r="I1007" s="16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3"/>
      <c r="D1008" s="1"/>
      <c r="E1008" s="4"/>
      <c r="F1008" s="17"/>
      <c r="G1008" s="17"/>
      <c r="H1008" s="1"/>
      <c r="I1008" s="16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3"/>
      <c r="D1009" s="1"/>
      <c r="E1009" s="4"/>
      <c r="F1009" s="17"/>
      <c r="G1009" s="17"/>
      <c r="H1009" s="1"/>
      <c r="I1009" s="16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3"/>
      <c r="D1010" s="1"/>
      <c r="E1010" s="4"/>
      <c r="F1010" s="17"/>
      <c r="G1010" s="17"/>
      <c r="H1010" s="1"/>
      <c r="I1010" s="16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3"/>
      <c r="D1011" s="1"/>
      <c r="E1011" s="4"/>
      <c r="F1011" s="17"/>
      <c r="G1011" s="17"/>
      <c r="H1011" s="1"/>
      <c r="I1011" s="16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3"/>
      <c r="D1012" s="1"/>
      <c r="E1012" s="4"/>
      <c r="F1012" s="17"/>
      <c r="G1012" s="17"/>
      <c r="H1012" s="1"/>
      <c r="I1012" s="16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3"/>
      <c r="D1013" s="1"/>
      <c r="E1013" s="4"/>
      <c r="F1013" s="17"/>
      <c r="G1013" s="17"/>
      <c r="H1013" s="1"/>
      <c r="I1013" s="16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3"/>
      <c r="D1014" s="1"/>
      <c r="E1014" s="4"/>
      <c r="F1014" s="17"/>
      <c r="G1014" s="17"/>
      <c r="H1014" s="1"/>
      <c r="I1014" s="16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3"/>
      <c r="D1015" s="1"/>
      <c r="E1015" s="4"/>
      <c r="F1015" s="17"/>
      <c r="G1015" s="17"/>
      <c r="H1015" s="1"/>
      <c r="I1015" s="16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3"/>
      <c r="D1016" s="1"/>
      <c r="E1016" s="4"/>
      <c r="F1016" s="17"/>
      <c r="G1016" s="17"/>
      <c r="H1016" s="1"/>
      <c r="I1016" s="16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3"/>
      <c r="D1017" s="1"/>
      <c r="E1017" s="4"/>
      <c r="F1017" s="17"/>
      <c r="G1017" s="17"/>
      <c r="H1017" s="1"/>
      <c r="I1017" s="16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3"/>
      <c r="D1018" s="1"/>
      <c r="E1018" s="4"/>
      <c r="F1018" s="17"/>
      <c r="G1018" s="17"/>
      <c r="H1018" s="1"/>
      <c r="I1018" s="16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2017-12-14T03:29:40Z</dcterms:modified>
</cp:coreProperties>
</file>