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681bcaf3d30ae0/Documentos/Carreira e desenvolvimento/MBA USP DSA/TCC/Trabalho pra valer/Projeto TCC R/Pesquisa MS Forms/"/>
    </mc:Choice>
  </mc:AlternateContent>
  <xr:revisionPtr revIDLastSave="91" documentId="8_{3FB3C3C1-B8B4-47FA-BB46-D6D062B14CE8}" xr6:coauthVersionLast="47" xr6:coauthVersionMax="47" xr10:uidLastSave="{DB2E55ED-1AEF-4147-A564-5E0FCB7114FE}"/>
  <bookViews>
    <workbookView xWindow="60315" yWindow="16245" windowWidth="14160" windowHeight="8070" xr2:uid="{42565F58-5DA5-40C0-B2B4-E86B6E72DCC8}"/>
  </bookViews>
  <sheets>
    <sheet name="Respostas" sheetId="1" r:id="rId1"/>
    <sheet name="temp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E3" i="2" s="1"/>
  <c r="A4" i="2"/>
  <c r="D4" i="2" s="1"/>
  <c r="B4" i="2"/>
  <c r="A5" i="2"/>
  <c r="C5" i="2" s="1"/>
  <c r="F5" i="2" s="1"/>
  <c r="B5" i="2"/>
  <c r="E5" i="2" s="1"/>
  <c r="A6" i="2"/>
  <c r="D6" i="2" s="1"/>
  <c r="B6" i="2"/>
  <c r="C6" i="2" s="1"/>
  <c r="A7" i="2"/>
  <c r="B7" i="2"/>
  <c r="E7" i="2" s="1"/>
  <c r="A8" i="2"/>
  <c r="B8" i="2"/>
  <c r="E8" i="2" s="1"/>
  <c r="D8" i="2"/>
  <c r="A9" i="2"/>
  <c r="C9" i="2" s="1"/>
  <c r="F9" i="2" s="1"/>
  <c r="B9" i="2"/>
  <c r="E9" i="2" s="1"/>
  <c r="D9" i="2"/>
  <c r="A10" i="2"/>
  <c r="C10" i="2" s="1"/>
  <c r="B10" i="2"/>
  <c r="D10" i="2"/>
  <c r="E10" i="2"/>
  <c r="A11" i="2"/>
  <c r="B11" i="2"/>
  <c r="E11" i="2"/>
  <c r="A12" i="2"/>
  <c r="C12" i="2" s="1"/>
  <c r="B12" i="2"/>
  <c r="E12" i="2" s="1"/>
  <c r="A13" i="2"/>
  <c r="C13" i="2" s="1"/>
  <c r="F13" i="2" s="1"/>
  <c r="B13" i="2"/>
  <c r="E13" i="2" s="1"/>
  <c r="A14" i="2"/>
  <c r="B14" i="2"/>
  <c r="E14" i="2" s="1"/>
  <c r="D14" i="2"/>
  <c r="A15" i="2"/>
  <c r="C15" i="2" s="1"/>
  <c r="F15" i="2" s="1"/>
  <c r="B15" i="2"/>
  <c r="E15" i="2" s="1"/>
  <c r="A16" i="2"/>
  <c r="B16" i="2"/>
  <c r="E16" i="2" s="1"/>
  <c r="D16" i="2"/>
  <c r="A17" i="2"/>
  <c r="C17" i="2" s="1"/>
  <c r="F17" i="2" s="1"/>
  <c r="B17" i="2"/>
  <c r="E17" i="2" s="1"/>
  <c r="D17" i="2"/>
  <c r="A18" i="2"/>
  <c r="C18" i="2" s="1"/>
  <c r="F18" i="2" s="1"/>
  <c r="B18" i="2"/>
  <c r="D18" i="2"/>
  <c r="E18" i="2"/>
  <c r="A19" i="2"/>
  <c r="B19" i="2"/>
  <c r="C19" i="2" s="1"/>
  <c r="F19" i="2" s="1"/>
  <c r="D19" i="2"/>
  <c r="A20" i="2"/>
  <c r="B20" i="2"/>
  <c r="E20" i="2" s="1"/>
  <c r="D20" i="2"/>
  <c r="A21" i="2"/>
  <c r="C21" i="2" s="1"/>
  <c r="F21" i="2" s="1"/>
  <c r="B21" i="2"/>
  <c r="E21" i="2" s="1"/>
  <c r="D21" i="2"/>
  <c r="A22" i="2"/>
  <c r="C22" i="2" s="1"/>
  <c r="F22" i="2" s="1"/>
  <c r="B22" i="2"/>
  <c r="D22" i="2"/>
  <c r="E22" i="2"/>
  <c r="A23" i="2"/>
  <c r="B23" i="2"/>
  <c r="E23" i="2" s="1"/>
  <c r="D23" i="2"/>
  <c r="A24" i="2"/>
  <c r="B24" i="2"/>
  <c r="E24" i="2" s="1"/>
  <c r="D24" i="2"/>
  <c r="A25" i="2"/>
  <c r="C25" i="2" s="1"/>
  <c r="F25" i="2" s="1"/>
  <c r="B25" i="2"/>
  <c r="E25" i="2" s="1"/>
  <c r="D25" i="2"/>
  <c r="A26" i="2"/>
  <c r="C26" i="2" s="1"/>
  <c r="F26" i="2" s="1"/>
  <c r="B26" i="2"/>
  <c r="D26" i="2"/>
  <c r="E26" i="2"/>
  <c r="A27" i="2"/>
  <c r="D27" i="2" s="1"/>
  <c r="B27" i="2"/>
  <c r="C27" i="2" s="1"/>
  <c r="F27" i="2" s="1"/>
  <c r="A28" i="2"/>
  <c r="B28" i="2"/>
  <c r="E28" i="2" s="1"/>
  <c r="D28" i="2"/>
  <c r="A29" i="2"/>
  <c r="C29" i="2" s="1"/>
  <c r="F29" i="2" s="1"/>
  <c r="B29" i="2"/>
  <c r="E29" i="2" s="1"/>
  <c r="D29" i="2"/>
  <c r="A30" i="2"/>
  <c r="C30" i="2" s="1"/>
  <c r="F30" i="2" s="1"/>
  <c r="B30" i="2"/>
  <c r="D30" i="2"/>
  <c r="E30" i="2"/>
  <c r="A31" i="2"/>
  <c r="D31" i="2" s="1"/>
  <c r="B31" i="2"/>
  <c r="C31" i="2" s="1"/>
  <c r="A32" i="2"/>
  <c r="B32" i="2"/>
  <c r="E32" i="2" s="1"/>
  <c r="D32" i="2"/>
  <c r="A33" i="2"/>
  <c r="C33" i="2" s="1"/>
  <c r="F33" i="2" s="1"/>
  <c r="B33" i="2"/>
  <c r="E33" i="2" s="1"/>
  <c r="D33" i="2"/>
  <c r="A34" i="2"/>
  <c r="C34" i="2" s="1"/>
  <c r="F34" i="2" s="1"/>
  <c r="B34" i="2"/>
  <c r="D34" i="2"/>
  <c r="E34" i="2"/>
  <c r="A35" i="2"/>
  <c r="D35" i="2" s="1"/>
  <c r="B35" i="2"/>
  <c r="C35" i="2" s="1"/>
  <c r="F35" i="2" s="1"/>
  <c r="A36" i="2"/>
  <c r="B36" i="2"/>
  <c r="C36" i="2"/>
  <c r="F36" i="2" s="1"/>
  <c r="D36" i="2"/>
  <c r="E36" i="2"/>
  <c r="A37" i="2"/>
  <c r="C37" i="2" s="1"/>
  <c r="F37" i="2" s="1"/>
  <c r="B37" i="2"/>
  <c r="E37" i="2"/>
  <c r="A38" i="2"/>
  <c r="D38" i="2" s="1"/>
  <c r="B38" i="2"/>
  <c r="E38" i="2" s="1"/>
  <c r="C38" i="2"/>
  <c r="B2" i="2"/>
  <c r="E2" i="2" s="1"/>
  <c r="A2" i="2"/>
  <c r="D2" i="2" s="1"/>
  <c r="D5" i="2" l="1"/>
  <c r="C14" i="2"/>
  <c r="F14" i="2" s="1"/>
  <c r="C7" i="2"/>
  <c r="F7" i="2" s="1"/>
  <c r="E6" i="2"/>
  <c r="D37" i="2"/>
  <c r="C32" i="2"/>
  <c r="F32" i="2" s="1"/>
  <c r="C28" i="2"/>
  <c r="F28" i="2" s="1"/>
  <c r="C24" i="2"/>
  <c r="F24" i="2" s="1"/>
  <c r="C20" i="2"/>
  <c r="F20" i="2" s="1"/>
  <c r="C16" i="2"/>
  <c r="F16" i="2" s="1"/>
  <c r="E35" i="2"/>
  <c r="E31" i="2"/>
  <c r="E27" i="2"/>
  <c r="E19" i="2"/>
  <c r="D13" i="2"/>
  <c r="C11" i="2"/>
  <c r="F11" i="2" s="1"/>
  <c r="C4" i="2"/>
  <c r="F4" i="2" s="1"/>
  <c r="C23" i="2"/>
  <c r="F23" i="2" s="1"/>
  <c r="D12" i="2"/>
  <c r="C8" i="2"/>
  <c r="F8" i="2" s="1"/>
  <c r="C3" i="2"/>
  <c r="F3" i="2" s="1"/>
  <c r="F38" i="2"/>
  <c r="F6" i="2"/>
  <c r="F10" i="2"/>
  <c r="F31" i="2"/>
  <c r="F12" i="2"/>
  <c r="D15" i="2"/>
  <c r="D11" i="2"/>
  <c r="D7" i="2"/>
  <c r="D3" i="2"/>
  <c r="E4" i="2"/>
  <c r="C2" i="2"/>
  <c r="F2" i="2" s="1"/>
</calcChain>
</file>

<file path=xl/sharedStrings.xml><?xml version="1.0" encoding="utf-8"?>
<sst xmlns="http://schemas.openxmlformats.org/spreadsheetml/2006/main" count="577" uniqueCount="236">
  <si>
    <t>ID</t>
  </si>
  <si>
    <t>Start time</t>
  </si>
  <si>
    <t>Completion time</t>
  </si>
  <si>
    <t>Email</t>
  </si>
  <si>
    <t>Name</t>
  </si>
  <si>
    <t>Language</t>
  </si>
  <si>
    <t>Setor econômico da empresa</t>
  </si>
  <si>
    <t>Departamento</t>
  </si>
  <si>
    <t>Grau hierárquico</t>
  </si>
  <si>
    <t>Qual foi a velocidade de resposta da empresa perante a crise?</t>
  </si>
  <si>
    <t>Quais foram os impactos negativos imediatos?</t>
  </si>
  <si>
    <t>Quais foram as oportunidades encontradas?</t>
  </si>
  <si>
    <t>Considerações sobre o passado</t>
  </si>
  <si>
    <t>Setor econômico da empresa2</t>
  </si>
  <si>
    <t>Departamento2</t>
  </si>
  <si>
    <t>Grau hierárquico2</t>
  </si>
  <si>
    <t>Processos de negócio</t>
  </si>
  <si>
    <t>Tecnologias</t>
  </si>
  <si>
    <t>Considerações sobre o presente</t>
  </si>
  <si>
    <t>anonymous</t>
  </si>
  <si>
    <t>English (United States)‎</t>
  </si>
  <si>
    <t>Varejo e Comércio</t>
  </si>
  <si>
    <t>TI (Tecnologia da Informação)</t>
  </si>
  <si>
    <t>Gerência / Coordenação / Supervisão</t>
  </si>
  <si>
    <t>Rápida - agiu rapidamente na gestão de crises, comunicação interna, acelerou projetos, se preparou para vários cenários possíveis</t>
  </si>
  <si>
    <t>Diminuição de receita;Redução do quadro de funcionários;Segurança e bem-estar dos funcionários;Fechamento de filiais, um certo pânico, incertezas;</t>
  </si>
  <si>
    <t>Revisão e otimização de processos internos;Aceleração de projetos estratégicos;Aproveitamento dos recursos humanos, de tecnologia e outros para ganhar mercado frente à concorrência;</t>
  </si>
  <si>
    <t>A reação foi rápida e isso foi bom, a diretoria da empresa tomou ações para proteger as pessoas e a geração de receita. O modelo de negócio foi alterado rapidamente para dar mais foco ao e-commerce do que às lojas físicas.</t>
  </si>
  <si>
    <t>Tecnologia da Informação e Comunicação (TIC)</t>
  </si>
  <si>
    <t>Vendas e Atendimento ao Cliente</t>
  </si>
  <si>
    <t>Contribuidor individual</t>
  </si>
  <si>
    <t>Trabalho remoto;Programas de bem-estar, apoio psicológico, equilíbrio de vida e trabalho;Gestão de projetos ágeis;Programas de sustentabilidade;Experimentação de novos modelos de negócio;Gestão de conhecimento e comunicação;Gestão de crises e continuidade de negócios;Digitalização e desburocratização de processos;Parcerias estratégicas;Treinamento contínuo dos colaboradores;Programas de inovação tecnológica (hackathons);Plano de carreira;</t>
  </si>
  <si>
    <t>Software de colaboração de times;Software de comunicação e acesso remoto;Inteligência Artificial;Automação (RPA, DPA, Workflows);Desenvolvimento de baixo ou nenhum código;Centralização de dados;Computação em nuvem;Comércio omni-canal;Business Intelligence;</t>
  </si>
  <si>
    <t>O fator principal é a formação contínua dos colaboradores. Todos são encorajados à estudar e colocar em prática os ensinamentos. A empresa tem tolerância a erros.</t>
  </si>
  <si>
    <t>Criação de novos modelos de negócio;</t>
  </si>
  <si>
    <t>Fornecer bens e serviços aos esforços de combate à crise para a sociedade, outras empresas e governo;</t>
  </si>
  <si>
    <t>Criação de novos modelos de negócio;Fornecer bens e serviços aos esforços de combate à crise para a sociedade, outras empresas e governo;</t>
  </si>
  <si>
    <t>Gestão de projetos ágeis;</t>
  </si>
  <si>
    <t>Revisão e otimização de processos internos;</t>
  </si>
  <si>
    <t>Português (Brasil)‎</t>
  </si>
  <si>
    <t>Finanças e Contabilidade</t>
  </si>
  <si>
    <t>Presidência / Direção</t>
  </si>
  <si>
    <t>Média - foi conservadora nas mudanças, agindo conforme a necessidade do momento</t>
  </si>
  <si>
    <t>Diminuição de receita;Diminuição no volume de produção/serviços;Redução do quadro de funcionários;</t>
  </si>
  <si>
    <t>Aceleração de projetos estratégicos;Revisão e otimização de processos internos;Criação de novos modelos de negócio;</t>
  </si>
  <si>
    <t>A empresa se saiu bem, porém não conseguiu se antecipar o efeito covid nos negocios.  Após o cenario estabelecido da Covid a empresa conseguiu se adequar e tomar as decisoes corretas para manter a operação no ar/sustentavel, preservando quase a totalidade de empregos.</t>
  </si>
  <si>
    <t>Programas de bem-estar, apoio psicológico, equilíbrio de vida e trabalho;Programas de sustentabilidade;Experimentação de novos modelos de negócio;Digitalização e desburocratização de processos;</t>
  </si>
  <si>
    <t>Centralização de dados;Computação em nuvem;Comércio omni-canal;Software de comunicação e acesso remoto;Business Intelligence;</t>
  </si>
  <si>
    <t>Acompanhamento constante das movimentacoes de mercado e inquietude sobre os processos e produtos. Busca constante de novas oportunidades e alternativas de negocios</t>
  </si>
  <si>
    <t>Indústria e Manufatura</t>
  </si>
  <si>
    <t>Diminuição no volume de produção/serviços;</t>
  </si>
  <si>
    <t>Melhor do que eu esperava, achou novos modelos de negócio que salvaram a empresa também no pós pandemia</t>
  </si>
  <si>
    <t>Trabalho remoto;Experimentação de novos modelos de negócio;</t>
  </si>
  <si>
    <t>Novos negócios possibilitaram uma nova fatia de mercado pós pandemia que guiou a empresa pra lucratividade</t>
  </si>
  <si>
    <t>Diminuição de receita;Diminuição no volume de produção/serviços;</t>
  </si>
  <si>
    <t>Conseguiu sobreviver e encontrou novas oportunidades para otimizar processos e receitas.</t>
  </si>
  <si>
    <t>Trabalho remoto;Experimentação de novos modelos de negócio;Parcerias estratégicas;</t>
  </si>
  <si>
    <t>Software de colaboração de times;Computação em nuvem;Software de comunicação e acesso remoto;</t>
  </si>
  <si>
    <t>Atualmente a digitalização é a chave do negócio, para se reinventar, as empresas devem avaliar sua operação, processos, buscando otimizar tarefas e gestão via ferramentas disponíveis no mercado, basicamente é isto que estamos fazendo!</t>
  </si>
  <si>
    <t>Alimentação e Bebidas</t>
  </si>
  <si>
    <t>Operações e Produção</t>
  </si>
  <si>
    <t>Diminuição de receita;</t>
  </si>
  <si>
    <t>Aceleração de projetos estratégicos;</t>
  </si>
  <si>
    <t>Como é uma empresa alimentícios, não teve muito impacto.</t>
  </si>
  <si>
    <t>Setor Público e Governamental</t>
  </si>
  <si>
    <t>Falta de tecnologia (sistemas, infraestrutura, segurança) para manter funcionários trabalhando remotamente;Interrupções na cadeia de suprimentos;</t>
  </si>
  <si>
    <t>Aceleração de projetos estratégicos;Fornecer bens e serviços aos esforços de combate à crise para a sociedade, outras empresas e governo;Revisão e otimização de processos internos;Aproveitamento dos recursos humanos, de tecnologia e outros para ganhar mercado frente à concorrência;</t>
  </si>
  <si>
    <t xml:space="preserve">Acho que se adaptou bem à situação, melhorando processos e garantindo a estabilidade dos trabalhadores. </t>
  </si>
  <si>
    <t>Trabalho remoto;Gestão de projetos ágeis;Treinamento contínuo dos colaboradores;Digitalização e desburocratização de processos;Gestão de conhecimento e comunicação;</t>
  </si>
  <si>
    <t>Software de colaboração de times;Software de comunicação e acesso remoto;Centralização de dados;Comércio omni-canal;Metaverso;Business Intelligence;</t>
  </si>
  <si>
    <t xml:space="preserve">Treinamento e melhorias nos salários dos trabalhandores </t>
  </si>
  <si>
    <t>Compras e Suprimentos</t>
  </si>
  <si>
    <t>Diminuição de receita;Diminuição no volume de produção/serviços;Aumento do endividamento;Interrupções na cadeia de suprimentos;Falta de tecnologia (sistemas, infraestrutura, segurança) para manter funcionários trabalhando remotamente;</t>
  </si>
  <si>
    <t>Fornecer bens e serviços aos esforços de combate à crise para a sociedade, outras empresas e governo;Criação de novos modelos de negócio;</t>
  </si>
  <si>
    <t>Comércio omni-canal;Automação (RPA, DPA, Workflows);</t>
  </si>
  <si>
    <t>Financeiro e Bancário</t>
  </si>
  <si>
    <t>Redução do quadro de funcionários;Segurança e bem-estar dos funcionários;Falta de tecnologia (sistemas, infraestrutura, segurança) para manter funcionários trabalhando remotamente;</t>
  </si>
  <si>
    <t>Conseguiu sobreviver e aumentou suas vendas mudando o atendimento presencial das lojas para call-center aproveitando para vender mais empréstimos para seus clientes. Não agiu corretamente com os funcionários pois obrigou a todos a trabalhar presencialmente mesmo indo contra as orientações do governo.</t>
  </si>
  <si>
    <t>Trabalho remoto;Gestão de projetos ágeis;Digitalização e desburocratização de processos;Programas de inovação tecnológica (hackathons);</t>
  </si>
  <si>
    <t>Automação (RPA, DPA, Workflows);Software de colaboração de times;Software de comunicação e acesso remoto;Metaverso;Business Intelligence;Comércio omni-canal;</t>
  </si>
  <si>
    <t>Não se prepara vive um dia de cada vez sem estratégia pois é uma empresa familiar.</t>
  </si>
  <si>
    <t>Agricultura e Agronegócio</t>
  </si>
  <si>
    <t>Recursos Humanos (RH)</t>
  </si>
  <si>
    <t>Redução do quadro de funcionários;</t>
  </si>
  <si>
    <t>Fornecer bens e serviços aos esforços de combate à crise para a sociedade, outras empresas e governo;Revisão e otimização de processos internos;</t>
  </si>
  <si>
    <t>A empresa se saiu bem, pois sobrevive, enquanto muitas fecharam. Difícil falar em erros e acertos, mas acho q o principal foi não cuidar melhor dos desligamentos que se fizeram necessários.</t>
  </si>
  <si>
    <t>Consultoria e Serviços Profissionais</t>
  </si>
  <si>
    <t>Trabalho remoto;Treinamento contínuo dos colaboradores;</t>
  </si>
  <si>
    <t>Software de comunicação e acesso remoto;Software de colaboração de times;</t>
  </si>
  <si>
    <t xml:space="preserve">Acredito que criar um ambiente positivo atraia novos talentos </t>
  </si>
  <si>
    <t>Construção e Engenharia</t>
  </si>
  <si>
    <t>Diminuição no volume de produção/serviços;Aumento nos custos e despesas;Diminuição de receita;Aumento do endividamento;Redução do quadro de funcionários;</t>
  </si>
  <si>
    <t>Experimentação de novos modelos de negócio;Parcerias estratégicas;</t>
  </si>
  <si>
    <t>Computação em nuvem;</t>
  </si>
  <si>
    <t>Desenvolvimento de Produtos ou Serviços</t>
  </si>
  <si>
    <t>Energia e Sustentabilidade</t>
  </si>
  <si>
    <t>Segurança e bem-estar dos funcionários;</t>
  </si>
  <si>
    <t>Aceleração de projetos estratégicos;Ter boa exposição da marca perante os clientes e diferenciar-se da concorrência;Criação de novos modelos de negócio;Aproveitamento dos recursos humanos, de tecnologia e outros para ganhar mercado frente à concorrência;</t>
  </si>
  <si>
    <t>Empresa de tecnología incrementou na pandemia, o crecimiento foi exponencial. Mas, depois do mundo voltar pra quase normalidade teve um efeito rebote natural pela economía mundial. Mesmo assim, o mundo entendeu as necesidades da tecnología pelo desenvolvimento</t>
  </si>
  <si>
    <t>Trabalho remoto;Programas de bem-estar, apoio psicológico, equilíbrio de vida e trabalho;Experimentação de novos modelos de negócio;Gestão de crises e continuidade de negócios;Digitalização e desburocratização de processos;Programas de inovação tecnológica (hackathons);Treinamento contínuo dos colaboradores;</t>
  </si>
  <si>
    <t>Inteligência Artificial;Software de comunicação e acesso remoto;Software de colaboração de times;Desenvolvimento de baixo ou nenhum código;Centralização de dados;Computação em nuvem;Business Intelligence;</t>
  </si>
  <si>
    <t>Maioria das empresas estão mudando pra trabalho remoto, ainda o mundo esta fazendo estudos econômicos do que é mas produtivo. Também o estudo tem que considerar saúde mental que é o fator importante social pela produtividade humana</t>
  </si>
  <si>
    <t>A empresa onde trabalhava foi super solícita e atenciosa com os detalhes e ações imediatas. Enviou para cada funcionário uma caixa de máscaras e manteve o salário e vale refeição em toda a pandemia. Acredito que usou todos os recursos e agiu de forma correta.</t>
  </si>
  <si>
    <t>Trabalho remoto;</t>
  </si>
  <si>
    <t>Comércio omni-canal;</t>
  </si>
  <si>
    <t>Fortaleceu muito o canal de vendas do ecommerce</t>
  </si>
  <si>
    <t>Saúde e Medicina</t>
  </si>
  <si>
    <t>Serviço de Atendimento ao Cliente</t>
  </si>
  <si>
    <t>Aumento nos custos e despesas;Redução do quadro de funcionários;</t>
  </si>
  <si>
    <t>Aceleração de projetos estratégicos;Revisão e otimização de processos internos;</t>
  </si>
  <si>
    <t>Programas de bem-estar, apoio psicológico, equilíbrio de vida e trabalho;Treinamento contínuo dos colaboradores;</t>
  </si>
  <si>
    <t>Aceleração de projetos estratégicos;Criação de novos modelos de negócio;Revisão e otimização de processos internos;</t>
  </si>
  <si>
    <t xml:space="preserve">A empresa se saiu bem, foi conservadora, mas tomou as ações necessárias para se manter na pandemia, e no fim da pandemia teve um resultado positivo de crescimento rápido como consequência das ações realizadas na pandemia. 
Tivemos um alto número de demissões mais foi decisão necessaria para a sobrevivência e muitas delas causadas pelo fechamento de lojas. 
Com os funcionários que permaneceram agiu corretamente e ofereceu todo suporte necessário. </t>
  </si>
  <si>
    <t>Experimentação de novos modelos de negócio;Trabalho remoto;Parcerias estratégicas;Programas de diversidade e inclusão;</t>
  </si>
  <si>
    <t>Automação (RPA, DPA, Workflows);Computação em nuvem;Metaverso;Comércio omni-canal;Business Intelligence;</t>
  </si>
  <si>
    <t xml:space="preserve">Multicanalidade sempre. Investimento em tecnologia, menos espaço mais qualidade de ambiente. </t>
  </si>
  <si>
    <t>Administração e Gestão de Projetos</t>
  </si>
  <si>
    <t>Falta de tecnologia (sistemas, infraestrutura, segurança) para manter funcionários trabalhando remotamente;Segurança e bem-estar dos funcionários;</t>
  </si>
  <si>
    <t xml:space="preserve">Dada a pouca experiência do setor público com o modelo de trabalho remoto, os resultados foram satisfatórios para processos internos. No trato com o cidadão houve um grande problema na comunicação e direcionamento de demandas, pouca tecnologia e canais de atendimento foram os maiores problemas. Os serviços da área em questão foram conduzidos razoavelmente bem, mas demandas periféricas foram negligenciadas. </t>
  </si>
  <si>
    <t>Trabalho remoto;Programas de bem-estar, apoio psicológico, equilíbrio de vida e trabalho;Experimentação de novos modelos de negócio;Treinamento contínuo dos colaboradores;Programas de diversidade e inclusão;Digitalização e desburocratização de processos;</t>
  </si>
  <si>
    <t>Software de comunicação e acesso remoto;Computação em nuvem;Centralização de dados;</t>
  </si>
  <si>
    <t xml:space="preserve">A empresa se posicionou de forma bastante agressiva, planejando uma completa restruturação e segregação das linhas de serviços. A ideia é evitar conflitos legais e aumentar sua carteira de clientes. </t>
  </si>
  <si>
    <t>Lenta - esperou para ver o que iria acontecer, apenas copiava a concorrência</t>
  </si>
  <si>
    <t>Aumento do endividamento;Segurança e bem-estar dos funcionários;Diminuição no volume de produção/serviços;Diminuição de receita;</t>
  </si>
  <si>
    <t>Revisão e otimização de processos internos;Criação de novos modelos de negócio;</t>
  </si>
  <si>
    <t>A cafeteria começou no ano de 2022, sendo que havia uma pesquisa para observar como cliente visitando redes diferentes para saber sobre os impactos do momento .</t>
  </si>
  <si>
    <t>Treinamento contínuo dos colaboradores;Gestão de conhecimento e comunicação;Experimentação de novos modelos de negócio;</t>
  </si>
  <si>
    <t>Apenas usos de maquininhas de pagamentos pois a receita é abaixo de 3.000,00 reais ;</t>
  </si>
  <si>
    <t>Começamos pelo menu enxuto e diverso conforme uso de frutas se de época e manipulação fresca na hora com que tiver para praticar não só economia mas evitar desperdícios.</t>
  </si>
  <si>
    <t>Educação e Treinamento</t>
  </si>
  <si>
    <t xml:space="preserve">Educação </t>
  </si>
  <si>
    <t>Diminuição no volume de produção/serviços;Redução do quadro de funcionários;Períodos de afastamento/ antecipação das férias ;</t>
  </si>
  <si>
    <t>Revisão e otimização de processos internos;Criação de novos modelos de negócio;Fornecer bens e serviços aos esforços de combate à crise para a sociedade, outras empresas e governo;</t>
  </si>
  <si>
    <t xml:space="preserve">Agiu corretamente com os funcionários e com os alunos.
</t>
  </si>
  <si>
    <t>Parcerias estratégicas;Experimentação de novos modelos de negócio;</t>
  </si>
  <si>
    <t>Automação (RPA, DPA, Workflows);</t>
  </si>
  <si>
    <t xml:space="preserve">Acompanhando o mercado e oferecendo muitos cursos online </t>
  </si>
  <si>
    <t>Aproveitamento dos recursos humanos, de tecnologia e outros para ganhar mercado frente à concorrência;</t>
  </si>
  <si>
    <t>Conseguiu sobreviver, mas os funcionários que ficaram trabalhando ficaram sobrecarregados, a empresa não acreditava muito no vírus e não fazia questão de usar máscara, quem tinha carro era obrigado trabalhar presencial, eles não gostam de funcionários home office pois a empresa tem sede própria, não pagam aluguel.</t>
  </si>
  <si>
    <t>Centralização de dados;</t>
  </si>
  <si>
    <t>A empresa tem que olhar mais para o bem estar dos funcionários para que o trabalho seja bem feito, um trabalhador motivado sempre trará bons resultados para a empresa.</t>
  </si>
  <si>
    <t xml:space="preserve">Conseguiu sobreviver </t>
  </si>
  <si>
    <t>Nenhuma;</t>
  </si>
  <si>
    <t>Software de comunicação e acesso remoto;</t>
  </si>
  <si>
    <t>Qualidade e Controle de Processos</t>
  </si>
  <si>
    <t>Falta de tecnologia (sistemas, infraestrutura, segurança) para manter funcionários trabalhando remotamente;</t>
  </si>
  <si>
    <t>Trabalho remoto;Programas de bem-estar, apoio psicológico, equilíbrio de vida e trabalho;</t>
  </si>
  <si>
    <t>Software de comunicação e acesso remoto;Automação (RPA, DPA, Workflows);Business Intelligence;</t>
  </si>
  <si>
    <t>Manteve</t>
  </si>
  <si>
    <t>Column1</t>
  </si>
  <si>
    <t>Column2</t>
  </si>
  <si>
    <t>Column3</t>
  </si>
  <si>
    <t>cria o dataset</t>
  </si>
  <si>
    <t>substitui palavras por numeros</t>
  </si>
  <si>
    <t>ve se baixou ou subiu</t>
  </si>
  <si>
    <t xml:space="preserve">Se saiu bem, mesmo sendo serviço público, na área de educação.   As aulas eram on line, e o material didático fornecido impresso para as crianças.  Funcionários trabalharam em esquema de revezamento.  </t>
  </si>
  <si>
    <t>Digitalização e desburocratização de processos;</t>
  </si>
  <si>
    <t xml:space="preserve">Serviço público na área de educação.  A maioria dos serviços são oferecidos no site da prefeitura.  Aulas presenciais voltaram ao normal.  
</t>
  </si>
  <si>
    <t>Na medida do possível a empresa fez o melhor para os empregados e clientes</t>
  </si>
  <si>
    <t>Treinamento contínuo dos colaboradores;Gestão de crises e continuidade de negócios;</t>
  </si>
  <si>
    <t xml:space="preserve">Uma gestão com foco em pessoas para que isso reflita num bom desempenho para atingir resultados sustentaveis 
</t>
  </si>
  <si>
    <t>Aumento nos custos e despesas;</t>
  </si>
  <si>
    <t xml:space="preserve">Sim, sobrevivemos. Implantamos home office,  vacinação e testes para todos, transporte pela empresa, sem uso do público.  O projeto de detecção do vírus no esgotos não prosperou. Poucos testaram positivo e não houve óbitos. </t>
  </si>
  <si>
    <t>Gestão de projetos ágeis;Experimentação de novos modelos de negócio;Trabalho remoto;</t>
  </si>
  <si>
    <t xml:space="preserve">Fazemos reuso de Efluentes tratados, desenvolvemos tecnologia de despoluição e preservação ambiental.
Novas posturas com respeito a preservação da saúde, desenvolvimento de tecnologias e preservação do meio ambiente. </t>
  </si>
  <si>
    <t>Diminuição de receita;Diminuição no volume de produção/serviços;Segurança e bem-estar dos funcionários;</t>
  </si>
  <si>
    <t>- "velocidade de resposta": reduzimos para o cliente os valores em projetos, em vistude dos atendimentos remotos, sem os custos de refeição e deslocamento;
- "desafios e as oportunidades": mostramos aos nossos clientes que somos parceiros confiáveis e que em períodos de desafios como o da pandemia, estávamos proximos e competitivos, postergando recebimentos e estando presentes assim que acionados;
- "como acha que sua empresa se saiu na época": entendemos que nos saímos bem, pois fomos indicados a novos clientes e mantivemos os já existentes;
- "Conseguiu sobreviver": Sim, e agora colhemos os frutos do quanto nos empenhamos no tempo de crise;
- "Quais foram os erros e acertos?": Erros, acabamos reduzinho nossos valores por medo de perder os clientes, hoje entendemos que o correto seria somente estar próximo e por vezes somente postergar recebimentos.
Acertos, investir em tecnologia e integrações com novas plataformas de mercado.
- "Agiu corretamente com os funcionários?": tendo em vista que somos uma consultoria, não temos funcionários, e sim, parceiros de negócio e da mesma forma que sustentamos nossos clientes e mantivemos estes parceiros com os pagamentos em dia, utilizando as reversas que tinhamos. Hoje entendemos ter a fidelidade deles a nós.</t>
  </si>
  <si>
    <t>Trabalho remoto;Gestão de projetos ágeis;Parcerias estratégicas;Programas de inovação tecnológica (hackathons);</t>
  </si>
  <si>
    <t>Software de colaboração de times;Software de comunicação e acesso remoto;Inteligência Artificial;Automação (RPA, DPA, Workflows);Centralização de dados;Computação em nuvem;Comércio omni-canal;Business Intelligence;</t>
  </si>
  <si>
    <t>- "escassez de recursos": Treinamento de pessoal interno;
- "mudanças de demanda e incerteza de mercado?": São fatores externos a nossa vontade, o que nos preocupamos é com nossas reservas para que possamos suportar intempéries;
- "...lições aprendidas...uma empresa se reinvente e se fortaleça diante de crises?": Ter foco no diálogo e entender a necessidade do cliente, agir como um parceiro confiável e pronto para negociar sempre que necessário, lembrando que há uma margem mínima que pode ser atendida e não transpassá-la.</t>
  </si>
  <si>
    <t>Esportes e Atividades Físicas</t>
  </si>
  <si>
    <t>Ter boa exposição da marca perante os clientes e diferenciar-se da concorrência;Criação de novos modelos de negócio;</t>
  </si>
  <si>
    <t xml:space="preserve">A minha empresa conseguiu sobreviver, porém no mercado não obtivemos destaque na prestação de serviço e nossa qualidade também deixou a desejar. Aprendemos utilizar as ferramentas existentes, observando o cenário atualmente, poderíamos ter criado inúmeras possibilidade, acredito que o emocional abalou e a empresa por um tempo estaguinou. Hoje acredito que seria bem diferente! </t>
  </si>
  <si>
    <t>Programas de diversidade e inclusão;Gestão de conhecimento e comunicação;Programas de bem-estar, apoio psicológico, equilíbrio de vida e trabalho;</t>
  </si>
  <si>
    <t xml:space="preserve">Hoje estamos mais estruturados, após a pandemia decidimos rever nosso plano de negócio, pontos fortes e fracos. Dividimos a empresa em setores e estamos com uma equipe de colaboradores, cada um responsável por um setor. Para que isso acontecesse, eu e meu sócio não somos mais integral na empresa. Hoje a empresa se mantém em alta e estamos preparados para uma nova estação na nossa área. 
</t>
  </si>
  <si>
    <t>Transporte e Logística</t>
  </si>
  <si>
    <t>A empresa passou por muitas dificuldades financeiras.;</t>
  </si>
  <si>
    <t xml:space="preserve">A empresa reduziu salários e cortou serviços </t>
  </si>
  <si>
    <t>Transporte aereo</t>
  </si>
  <si>
    <t>Gestão de crises e continuidade de negócios;</t>
  </si>
  <si>
    <t>A empresa a todo momento busca alternativas de economia para suprir a vida útil da empresa.</t>
  </si>
  <si>
    <t>Telecomunicações</t>
  </si>
  <si>
    <t>Aumento nos custos e despesas;Redução do quadro de funcionários;Interrupções na cadeia de suprimentos;</t>
  </si>
  <si>
    <t>Uma característica recorrente em microempresas é a grande velocidade com a qual podemos modular e ajustar custos fixos. No nosso caso, isso garantiu a leveza necessária para nos manter ativos durante os períodos mais críticos da pandemia.</t>
  </si>
  <si>
    <t>Digitalização e desburocratização de processos;Gestão de crises e continuidade de negócios;Gestão de conhecimento e comunicação;</t>
  </si>
  <si>
    <t>Nenhum;</t>
  </si>
  <si>
    <t>Apurar continuamente o nicho de atuação e a perene revisão dos custos operacionais, associados ao crescimento orgânico da carteira de clientes, fornece o equilíbrio operacional desejado.</t>
  </si>
  <si>
    <t>Organizações sem fins lucrativos e Terceiro Setor</t>
  </si>
  <si>
    <t xml:space="preserve">Manutenção </t>
  </si>
  <si>
    <t>Diminuição de receita;Aumento nos custos e despesas;Segurança e bem-estar dos funcionários;Diminuição no volume de produção/serviços;</t>
  </si>
  <si>
    <t>Dentro de um quadro de tantas incertezas a empresa reagiu bem. Tratou a situação de forma realista, totalmente orientada dentro das instruções de procedimentos passados pela instituições governamentais.</t>
  </si>
  <si>
    <t>Gestão de crises e continuidade de negócios;Treinamento contínuo dos colaboradores;</t>
  </si>
  <si>
    <t>Software de comunicação e acesso remoto;Computação em nuvem;</t>
  </si>
  <si>
    <t xml:space="preserve">A empresa busca novos parceiros principalmente da iniciativa privada, já que pertence ao terceiro setor. A lição aprendida é que mesmo durante uma crise existe espaço para rever processos e condutas.
</t>
  </si>
  <si>
    <t>Aceleração de projetos estratégicos;Aproveitamento dos recursos humanos, de tecnologia e outros para ganhar mercado frente à concorrência;</t>
  </si>
  <si>
    <t>Trabalho remoto;Gestão de conhecimento e comunicação;</t>
  </si>
  <si>
    <t>Software de colaboração de times;Software de comunicação e acesso remoto;</t>
  </si>
  <si>
    <t>Turismo e Hotelaria</t>
  </si>
  <si>
    <t>Software de comunicação e acesso remoto;Software de colaboração de times;Automação (RPA, DPA, Workflows);Computação em nuvem;Business Intelligence;</t>
  </si>
  <si>
    <t>Diminuição de receita;Diminuição no volume de produção/serviços;Segurança e bem-estar dos funcionários;Interrupções na cadeia de suprimentos;</t>
  </si>
  <si>
    <t>Aceleração de projetos estratégicos;Fornecer bens e serviços aos esforços de combate à crise para a sociedade, outras empresas e governo;Ter boa exposição da marca perante os clientes e diferenciar-se da concorrência;Criação de novos modelos de negócio;</t>
  </si>
  <si>
    <t>Trabalho remoto;Programas de bem-estar, apoio psicológico, equilíbrio de vida e trabalho;Experimentação de novos modelos de negócio;Gestão de conhecimento e comunicação;</t>
  </si>
  <si>
    <t>Software de colaboração de times;Automação (RPA, DPA, Workflows);Computação em nuvem;Business Intelligence;</t>
  </si>
  <si>
    <t>Criação de novos modelos de negócio;Aproveitamento dos recursos humanos, de tecnologia e outros para ganhar mercado frente à concorrência;</t>
  </si>
  <si>
    <t>Bem</t>
  </si>
  <si>
    <t>Programas de sustentabilidade;Experimentação de novos modelos de negócio;Treinamento contínuo dos colaboradores;</t>
  </si>
  <si>
    <t>Software de colaboração de times;Software de comunicação e acesso remoto;Centralização de dados;</t>
  </si>
  <si>
    <t>Bom</t>
  </si>
  <si>
    <t xml:space="preserve">Serviço exterior </t>
  </si>
  <si>
    <t>Novas formas de trabalho ;</t>
  </si>
  <si>
    <t>A empresa sobreviveu bem a crise, não registrou o perda de receita. 
Ela agiu de forma protocolar, não identifiquei nada que ela tenha sobressaído comparada ao mercado.
Foi reativa no sentido de proporcionar uma boa infraestrutura no trabalho remoto.</t>
  </si>
  <si>
    <t>Trabalho remoto;Programas de bem-estar, apoio psicológico, equilíbrio de vida e trabalho;Gestão de projetos ágeis;Gestão de crises e continuidade de negócios;Digitalização e desburocratização de processos;Programas de diversidade e inclusão;</t>
  </si>
  <si>
    <t>Software de comunicação e acesso remoto;Centralização de dados;Computação em nuvem;</t>
  </si>
  <si>
    <t>Transparência Ativa</t>
  </si>
  <si>
    <t>Falta de tecnologia (sistemas, infraestrutura, segurança) para manter funcionários trabalhando remotamente;Redução do quadro de funcionários;Diminuição no volume de produção/serviços;Diminuição de receita;</t>
  </si>
  <si>
    <t>A empresa onde colaboro é monopolista de diversos serviços na cidade de São Paulo, as respostas às situações de pandemia dependiam de orientação da controladora (Prefeitura), nesse aspecto todas as ações foram reativas.</t>
  </si>
  <si>
    <t>Trabalho remoto;Digitalização e desburocratização de processos;</t>
  </si>
  <si>
    <t>Sem evolução;</t>
  </si>
  <si>
    <t xml:space="preserve">Como prestadora de serviços à cidade de São Paulo, com dependência às diretrizes e metas da prefeitura, a empresa tomou ações internas para se adaptar à nova realidade mas em níveis estratégicos não houve mudança no modelo de negócios e nem investimentos em tecnologia para dinamizar os controles e ações pró ativas de melhoria dos serviços prestados. (Exceção à utilização de câmeras nos agentes para proteção destes e compliance de suas ações)  </t>
  </si>
  <si>
    <t>Ter boa exposição da marca perante os clientes e diferenciar-se da concorrência;Revisão e otimização de processos internos;</t>
  </si>
  <si>
    <t>Software de colaboração de times;Software de comunicação e acesso remoto;Computação em nuvem;</t>
  </si>
  <si>
    <t>Setor</t>
  </si>
  <si>
    <t>Processo</t>
  </si>
  <si>
    <t>Qtd</t>
  </si>
  <si>
    <t>Agro</t>
  </si>
  <si>
    <t>AAA</t>
  </si>
  <si>
    <t>Educ</t>
  </si>
  <si>
    <t>BBB</t>
  </si>
  <si>
    <t>Tech</t>
  </si>
  <si>
    <t>CCC</t>
  </si>
  <si>
    <t>Aumento do endividamento;Segurança e bem-estar dos funcionários;Interrupções na cadeia de suprimentos;</t>
  </si>
  <si>
    <t>Ter boa exposição da marca perante os clientes e diferenciar-se da concorrência;Aproveitamento dos recursos humanos, de tecnologia e outros para ganhar mercado frente à concorrência;</t>
  </si>
  <si>
    <t>Ao início da pandemia tivemos uma resposta muito rápida pois todos os nossos processos eram digitais e já devidamente instruídos e operados pelos nossos colaboradores. Ao longo da pandemia vimos crescimento expressivo da carteira de clientes e nosso endividamento foi muito alto. No final de 2020 já notamos problemas com a inadimplência subindo e o cancelamento estourando. Mudamos a óptica e passamos a aceitar apenas o que consideramos bons clientes (pagadores em dia com baixo risco de inadimplência) e isso mudou novamente o jogo. Infelizmente o que crescemos ao longo da pandemia perdemos. Os clientes que entraram eram de baixa qualidade.</t>
  </si>
  <si>
    <t>Programas de bem-estar, apoio psicológico, equilíbrio de vida e trabalho;Digitalização e desburocratização de processos;</t>
  </si>
  <si>
    <t>Inteligência Artificial;Automação (RPA, DPA, Workflows);Centralização de dados;Computação em nuvem;Business Intelligence;</t>
  </si>
  <si>
    <t>A empresa hoje é muito mais bem posicionada com relação a muitos aspectos de gestão principalmente com o uso de reports com análise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</si>
</sst>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25"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32908-2277-4A8C-AFDE-2F773046C7F7}" name="Table1" displayName="Table1" ref="A1:S39" totalsRowShown="0">
  <autoFilter ref="A1:S39" xr:uid="{00000000-0009-0000-0100-000001000000}"/>
  <tableColumns count="19">
    <tableColumn id="1" xr3:uid="{F7D1A31A-25D8-4D06-A946-20268B1C1A15}" name="ID" dataDxfId="24"/>
    <tableColumn id="2" xr3:uid="{43FCEC80-7383-477F-9557-38E6FF0932F5}" name="Start time" dataDxfId="1"/>
    <tableColumn id="3" xr3:uid="{D62F477A-7C52-4DB4-99F3-90AF9BBE15A2}" name="Completion time" dataDxfId="0"/>
    <tableColumn id="4" xr3:uid="{E5242ED5-53C0-4B8A-8656-7A7CC6B5A46A}" name="Email" dataDxfId="23"/>
    <tableColumn id="5" xr3:uid="{DD31D21F-6DB1-49D0-9882-4C1F73851D72}" name="Name" dataDxfId="22"/>
    <tableColumn id="6" xr3:uid="{EA190F85-6F7C-4A75-9955-167F23A27D83}" name="Language" dataDxfId="21"/>
    <tableColumn id="7" xr3:uid="{3418C56A-AA8E-4980-BC97-1F78C94F94E3}" name="Setor econômico da empresa" dataDxfId="20"/>
    <tableColumn id="8" xr3:uid="{2C92C24B-69C0-498C-A444-37832E457770}" name="Departamento" dataDxfId="19"/>
    <tableColumn id="9" xr3:uid="{64530218-97B0-449D-A45F-F41FC80811E3}" name="Grau hierárquico" dataDxfId="18"/>
    <tableColumn id="10" xr3:uid="{AD569448-C8AC-4C58-B82D-E45AA270E713}" name="Qual foi a velocidade de resposta da empresa perante a crise?" dataDxfId="17"/>
    <tableColumn id="11" xr3:uid="{7082F770-9A72-40EC-86C2-0B11BDF1A9F0}" name="Quais foram os impactos negativos imediatos?" dataDxfId="16"/>
    <tableColumn id="12" xr3:uid="{44D2CDFA-35F8-41A1-B1AA-C84D9AC8397D}" name="Quais foram as oportunidades encontradas?" dataDxfId="15"/>
    <tableColumn id="13" xr3:uid="{5AF45CA9-56E4-4CA9-8C55-66CB6EC73129}" name="Considerações sobre o passado" dataDxfId="14"/>
    <tableColumn id="14" xr3:uid="{E598A814-6EC9-4200-A20A-1FCCB7EAFFF3}" name="Setor econômico da empresa2" dataDxfId="13"/>
    <tableColumn id="15" xr3:uid="{87D0F57D-831B-465E-BE00-DBF24BEF2307}" name="Departamento2" dataDxfId="12"/>
    <tableColumn id="16" xr3:uid="{FA2C2B8F-B4EB-4CE6-A910-39AB779E1A13}" name="Grau hierárquico2" dataDxfId="11"/>
    <tableColumn id="17" xr3:uid="{56052D62-C195-4158-9BAD-FC73AA671319}" name="Processos de negócio" dataDxfId="10"/>
    <tableColumn id="18" xr3:uid="{3533DADD-4E24-48F7-979F-E6A67573BA9E}" name="Tecnologias" dataDxfId="9"/>
    <tableColumn id="19" xr3:uid="{4CF23E6B-75E1-47C4-B09F-FC869F8B0D1B}" name="Considerações sobre o present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07BFAD-A326-4E14-9D20-53FE0948E02E}" name="Table13" displayName="Table13" ref="A1:F44" totalsRowShown="0">
  <autoFilter ref="A1:F44" xr:uid="{00000000-0009-0000-0100-000001000000}">
    <filterColumn colId="5">
      <filters blank="1">
        <filter val="#N/A"/>
        <filter val="Desceu"/>
        <filter val="Subiu"/>
      </filters>
    </filterColumn>
  </autoFilter>
  <tableColumns count="6">
    <tableColumn id="9" xr3:uid="{EFB6FAD3-06CF-4B9E-BD70-58FC459229DA}" name="Grau hierárquico" dataDxfId="7">
      <calculatedColumnFormula>Table1[[#This Row],[Grau hierárquico]]</calculatedColumnFormula>
    </tableColumn>
    <tableColumn id="16" xr3:uid="{302591E0-B361-4144-8C85-D87DE705E64B}" name="Grau hierárquico2" dataDxfId="6">
      <calculatedColumnFormula>Table1[[#This Row],[Grau hierárquico2]]</calculatedColumnFormula>
    </tableColumn>
    <tableColumn id="2" xr3:uid="{22DE00E2-F30C-4E40-A64C-4B595E605D14}" name="Manteve" dataDxfId="5">
      <calculatedColumnFormula>Table13[[#This Row],[Grau hierárquico]]=Table13[[#This Row],[Grau hierárquico2]]</calculatedColumnFormula>
    </tableColumn>
    <tableColumn id="3" xr3:uid="{2B0DB867-DADF-42D1-82D0-27D63D2380E4}" name="Column1" dataDxfId="4">
      <calculatedColumnFormula>VLOOKUP(Table13[[#This Row],[Grau hierárquico]],$H$2:$I$4,2,FALSE)</calculatedColumnFormula>
    </tableColumn>
    <tableColumn id="4" xr3:uid="{119971FE-0C25-4343-ABB9-070470C7FB14}" name="Column2" dataDxfId="3">
      <calculatedColumnFormula>VLOOKUP(Table13[[#This Row],[Grau hierárquico2]],$H$2:$I$4,2,FALSE)</calculatedColumnFormula>
    </tableColumn>
    <tableColumn id="5" xr3:uid="{208FB8A1-B9C9-4378-80C9-DCAAF636BFA9}" name="Column3" dataDxfId="2">
      <calculatedColumnFormula>IF(Table13[[#This Row],[Manteve]],"Manteve igual",IF(Table13[[#This Row],[Column1]]&gt;Table13[[#This Row],[Column2]],"Desceu","Subiu"))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4076-49EB-45B8-8A47-83456CD76A68}">
  <sheetPr codeName="Sheet1"/>
  <dimension ref="A1:S39"/>
  <sheetViews>
    <sheetView tabSelected="1" workbookViewId="0">
      <selection activeCell="A2" sqref="A2"/>
    </sheetView>
  </sheetViews>
  <sheetFormatPr defaultRowHeight="14.75" x14ac:dyDescent="0.75"/>
  <cols>
    <col min="1" max="6" width="20" bestFit="1" customWidth="1"/>
    <col min="7" max="7" width="28.1328125" bestFit="1" customWidth="1"/>
    <col min="8" max="8" width="26.2265625" bestFit="1" customWidth="1"/>
    <col min="9" max="9" width="32.76953125" bestFit="1" customWidth="1"/>
    <col min="10" max="10" width="20" bestFit="1" customWidth="1"/>
    <col min="11" max="11" width="40.40625" customWidth="1"/>
    <col min="12" max="12" width="55.26953125" customWidth="1"/>
    <col min="13" max="13" width="33.2265625" customWidth="1"/>
    <col min="14" max="19" width="20" bestFit="1" customWidth="1"/>
  </cols>
  <sheetData>
    <row r="1" spans="1:1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5">
      <c r="A2">
        <v>1</v>
      </c>
      <c r="B2" s="3">
        <v>45024.4621990741</v>
      </c>
      <c r="C2" s="3">
        <v>45024.466597222199</v>
      </c>
      <c r="D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3" spans="1:19" x14ac:dyDescent="0.75">
      <c r="A3">
        <v>2</v>
      </c>
      <c r="B3" s="3">
        <v>45024.542858796303</v>
      </c>
      <c r="C3" s="3">
        <v>45024.547118055598</v>
      </c>
      <c r="D3" t="s">
        <v>19</v>
      </c>
      <c r="F3" t="s">
        <v>39</v>
      </c>
      <c r="G3" t="s">
        <v>21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21</v>
      </c>
      <c r="O3" t="s">
        <v>40</v>
      </c>
      <c r="P3" t="s">
        <v>41</v>
      </c>
      <c r="Q3" t="s">
        <v>46</v>
      </c>
      <c r="R3" t="s">
        <v>47</v>
      </c>
      <c r="S3" t="s">
        <v>48</v>
      </c>
    </row>
    <row r="4" spans="1:19" x14ac:dyDescent="0.75">
      <c r="A4">
        <v>3</v>
      </c>
      <c r="B4" s="3">
        <v>45024.919282407398</v>
      </c>
      <c r="C4" s="3">
        <v>45024.9224189815</v>
      </c>
      <c r="D4" t="s">
        <v>19</v>
      </c>
      <c r="F4" t="s">
        <v>39</v>
      </c>
      <c r="G4" t="s">
        <v>49</v>
      </c>
      <c r="H4" t="s">
        <v>40</v>
      </c>
      <c r="I4" t="s">
        <v>23</v>
      </c>
      <c r="J4" t="s">
        <v>42</v>
      </c>
      <c r="K4" t="s">
        <v>50</v>
      </c>
      <c r="L4" t="s">
        <v>34</v>
      </c>
      <c r="M4" t="s">
        <v>51</v>
      </c>
      <c r="N4" t="s">
        <v>49</v>
      </c>
      <c r="O4" t="s">
        <v>40</v>
      </c>
      <c r="P4" t="s">
        <v>23</v>
      </c>
      <c r="Q4" t="s">
        <v>52</v>
      </c>
      <c r="S4" t="s">
        <v>53</v>
      </c>
    </row>
    <row r="5" spans="1:19" x14ac:dyDescent="0.75">
      <c r="A5">
        <v>4</v>
      </c>
      <c r="B5" s="3">
        <v>45025.4374537037</v>
      </c>
      <c r="C5" s="3">
        <v>45025.442893518499</v>
      </c>
      <c r="D5" t="s">
        <v>19</v>
      </c>
      <c r="F5" t="s">
        <v>39</v>
      </c>
      <c r="G5" t="s">
        <v>28</v>
      </c>
      <c r="H5" t="s">
        <v>40</v>
      </c>
      <c r="I5" t="s">
        <v>41</v>
      </c>
      <c r="J5" t="s">
        <v>24</v>
      </c>
      <c r="K5" t="s">
        <v>54</v>
      </c>
      <c r="L5" t="s">
        <v>44</v>
      </c>
      <c r="M5" t="s">
        <v>55</v>
      </c>
      <c r="N5" t="s">
        <v>28</v>
      </c>
      <c r="O5" t="s">
        <v>40</v>
      </c>
      <c r="P5" t="s">
        <v>41</v>
      </c>
      <c r="Q5" t="s">
        <v>56</v>
      </c>
      <c r="R5" t="s">
        <v>57</v>
      </c>
      <c r="S5" t="s">
        <v>58</v>
      </c>
    </row>
    <row r="6" spans="1:19" x14ac:dyDescent="0.75">
      <c r="A6">
        <v>5</v>
      </c>
      <c r="B6" s="3">
        <v>45026.4520486111</v>
      </c>
      <c r="C6" s="3">
        <v>45026.455023148097</v>
      </c>
      <c r="D6" t="s">
        <v>19</v>
      </c>
      <c r="F6" t="s">
        <v>39</v>
      </c>
      <c r="G6" t="s">
        <v>59</v>
      </c>
      <c r="H6" t="s">
        <v>60</v>
      </c>
      <c r="I6" t="s">
        <v>30</v>
      </c>
      <c r="J6" t="s">
        <v>24</v>
      </c>
      <c r="K6" t="s">
        <v>61</v>
      </c>
      <c r="L6" t="s">
        <v>62</v>
      </c>
      <c r="M6" t="s">
        <v>63</v>
      </c>
    </row>
    <row r="7" spans="1:19" x14ac:dyDescent="0.75">
      <c r="A7">
        <v>6</v>
      </c>
      <c r="B7" s="3">
        <v>45026.448981481502</v>
      </c>
      <c r="C7" s="3">
        <v>45026.456446759301</v>
      </c>
      <c r="D7" t="s">
        <v>19</v>
      </c>
      <c r="F7" t="s">
        <v>39</v>
      </c>
      <c r="G7" t="s">
        <v>64</v>
      </c>
      <c r="H7" t="s">
        <v>22</v>
      </c>
      <c r="I7" t="s">
        <v>23</v>
      </c>
      <c r="J7" t="s">
        <v>42</v>
      </c>
      <c r="K7" t="s">
        <v>65</v>
      </c>
      <c r="L7" t="s">
        <v>66</v>
      </c>
      <c r="M7" t="s">
        <v>67</v>
      </c>
      <c r="N7" t="s">
        <v>64</v>
      </c>
      <c r="O7" t="s">
        <v>22</v>
      </c>
      <c r="P7" t="s">
        <v>23</v>
      </c>
      <c r="Q7" t="s">
        <v>68</v>
      </c>
      <c r="R7" t="s">
        <v>69</v>
      </c>
      <c r="S7" t="s">
        <v>70</v>
      </c>
    </row>
    <row r="8" spans="1:19" x14ac:dyDescent="0.75">
      <c r="A8">
        <v>7</v>
      </c>
      <c r="B8" s="3">
        <v>45026.458923611099</v>
      </c>
      <c r="C8" s="3">
        <v>45026.460717592599</v>
      </c>
      <c r="D8" t="s">
        <v>19</v>
      </c>
      <c r="F8" t="s">
        <v>39</v>
      </c>
      <c r="G8" t="s">
        <v>21</v>
      </c>
      <c r="H8" t="s">
        <v>71</v>
      </c>
      <c r="I8" t="s">
        <v>30</v>
      </c>
      <c r="J8" t="s">
        <v>42</v>
      </c>
      <c r="K8" t="s">
        <v>72</v>
      </c>
      <c r="L8" t="s">
        <v>73</v>
      </c>
      <c r="N8" t="s">
        <v>21</v>
      </c>
      <c r="O8" t="s">
        <v>71</v>
      </c>
      <c r="P8" t="s">
        <v>30</v>
      </c>
      <c r="R8" t="s">
        <v>74</v>
      </c>
    </row>
    <row r="9" spans="1:19" x14ac:dyDescent="0.75">
      <c r="A9">
        <v>8</v>
      </c>
      <c r="B9" s="3">
        <v>45026.474016203698</v>
      </c>
      <c r="C9" s="3">
        <v>45026.478576388901</v>
      </c>
      <c r="D9" t="s">
        <v>19</v>
      </c>
      <c r="F9" t="s">
        <v>39</v>
      </c>
      <c r="G9" t="s">
        <v>75</v>
      </c>
      <c r="H9" t="s">
        <v>22</v>
      </c>
      <c r="I9" t="s">
        <v>23</v>
      </c>
      <c r="J9" t="s">
        <v>42</v>
      </c>
      <c r="K9" t="s">
        <v>76</v>
      </c>
      <c r="L9" t="s">
        <v>36</v>
      </c>
      <c r="M9" t="s">
        <v>77</v>
      </c>
      <c r="N9" t="s">
        <v>75</v>
      </c>
      <c r="O9" t="s">
        <v>22</v>
      </c>
      <c r="P9" t="s">
        <v>23</v>
      </c>
      <c r="Q9" t="s">
        <v>78</v>
      </c>
      <c r="R9" t="s">
        <v>79</v>
      </c>
      <c r="S9" t="s">
        <v>80</v>
      </c>
    </row>
    <row r="10" spans="1:19" x14ac:dyDescent="0.75">
      <c r="A10">
        <v>9</v>
      </c>
      <c r="B10" s="3">
        <v>45026.473541666703</v>
      </c>
      <c r="C10" s="3">
        <v>45026.479398148098</v>
      </c>
      <c r="D10" t="s">
        <v>19</v>
      </c>
      <c r="F10" t="s">
        <v>39</v>
      </c>
      <c r="G10" t="s">
        <v>81</v>
      </c>
      <c r="H10" t="s">
        <v>82</v>
      </c>
      <c r="I10" t="s">
        <v>41</v>
      </c>
      <c r="J10" t="s">
        <v>42</v>
      </c>
      <c r="K10" t="s">
        <v>83</v>
      </c>
      <c r="L10" t="s">
        <v>84</v>
      </c>
      <c r="M10" t="s">
        <v>85</v>
      </c>
      <c r="N10" t="s">
        <v>86</v>
      </c>
      <c r="O10" t="s">
        <v>82</v>
      </c>
      <c r="P10" t="s">
        <v>23</v>
      </c>
      <c r="Q10" t="s">
        <v>87</v>
      </c>
      <c r="R10" t="s">
        <v>88</v>
      </c>
      <c r="S10" t="s">
        <v>89</v>
      </c>
    </row>
    <row r="11" spans="1:19" x14ac:dyDescent="0.75">
      <c r="A11">
        <v>10</v>
      </c>
      <c r="B11" s="3">
        <v>45026.477557870399</v>
      </c>
      <c r="C11" s="3">
        <v>45026.480034722197</v>
      </c>
      <c r="D11" t="s">
        <v>19</v>
      </c>
      <c r="F11" t="s">
        <v>39</v>
      </c>
      <c r="G11" t="s">
        <v>90</v>
      </c>
      <c r="H11" t="s">
        <v>60</v>
      </c>
      <c r="I11" t="s">
        <v>41</v>
      </c>
      <c r="J11" t="s">
        <v>42</v>
      </c>
      <c r="K11" t="s">
        <v>91</v>
      </c>
      <c r="L11" t="s">
        <v>34</v>
      </c>
      <c r="N11" t="s">
        <v>90</v>
      </c>
      <c r="O11" t="s">
        <v>60</v>
      </c>
      <c r="P11" t="s">
        <v>41</v>
      </c>
      <c r="Q11" t="s">
        <v>92</v>
      </c>
      <c r="R11" t="s">
        <v>93</v>
      </c>
    </row>
    <row r="12" spans="1:19" x14ac:dyDescent="0.75">
      <c r="A12">
        <v>11</v>
      </c>
      <c r="B12" s="3">
        <v>45026.491990740702</v>
      </c>
      <c r="C12" s="3">
        <v>45026.493101851796</v>
      </c>
      <c r="D12" t="s">
        <v>19</v>
      </c>
      <c r="F12" t="s">
        <v>39</v>
      </c>
      <c r="G12" t="s">
        <v>90</v>
      </c>
      <c r="H12" t="s">
        <v>94</v>
      </c>
      <c r="I12" t="s">
        <v>30</v>
      </c>
      <c r="J12" t="s">
        <v>42</v>
      </c>
      <c r="K12" t="s">
        <v>50</v>
      </c>
      <c r="L12" t="s">
        <v>35</v>
      </c>
      <c r="N12" t="s">
        <v>95</v>
      </c>
    </row>
    <row r="13" spans="1:19" x14ac:dyDescent="0.75">
      <c r="A13">
        <v>12</v>
      </c>
      <c r="B13" s="3">
        <v>45026.461099537002</v>
      </c>
      <c r="C13" s="3">
        <v>45026.5011226852</v>
      </c>
      <c r="D13" t="s">
        <v>19</v>
      </c>
      <c r="F13" t="s">
        <v>39</v>
      </c>
      <c r="G13" t="s">
        <v>28</v>
      </c>
      <c r="H13" t="s">
        <v>22</v>
      </c>
      <c r="I13" t="s">
        <v>30</v>
      </c>
      <c r="J13" t="s">
        <v>24</v>
      </c>
      <c r="K13" t="s">
        <v>96</v>
      </c>
      <c r="L13" t="s">
        <v>97</v>
      </c>
      <c r="M13" t="s">
        <v>98</v>
      </c>
      <c r="N13" t="s">
        <v>28</v>
      </c>
      <c r="O13" t="s">
        <v>22</v>
      </c>
      <c r="P13" t="s">
        <v>30</v>
      </c>
      <c r="Q13" t="s">
        <v>99</v>
      </c>
      <c r="R13" t="s">
        <v>100</v>
      </c>
      <c r="S13" t="s">
        <v>101</v>
      </c>
    </row>
    <row r="14" spans="1:19" x14ac:dyDescent="0.75">
      <c r="A14">
        <v>13</v>
      </c>
      <c r="B14" s="3">
        <v>45026.488229166702</v>
      </c>
      <c r="C14" s="3">
        <v>45026.507152777798</v>
      </c>
      <c r="D14" t="s">
        <v>19</v>
      </c>
      <c r="F14" t="s">
        <v>20</v>
      </c>
      <c r="G14" t="s">
        <v>21</v>
      </c>
      <c r="H14" t="s">
        <v>29</v>
      </c>
      <c r="I14" t="s">
        <v>23</v>
      </c>
      <c r="J14" t="s">
        <v>24</v>
      </c>
      <c r="K14" t="s">
        <v>50</v>
      </c>
      <c r="L14" t="s">
        <v>38</v>
      </c>
      <c r="M14" t="s">
        <v>102</v>
      </c>
      <c r="N14" t="s">
        <v>21</v>
      </c>
      <c r="O14" t="s">
        <v>29</v>
      </c>
      <c r="P14" t="s">
        <v>23</v>
      </c>
      <c r="Q14" t="s">
        <v>103</v>
      </c>
      <c r="R14" t="s">
        <v>104</v>
      </c>
      <c r="S14" t="s">
        <v>105</v>
      </c>
    </row>
    <row r="15" spans="1:19" x14ac:dyDescent="0.75">
      <c r="A15">
        <v>14</v>
      </c>
      <c r="B15" s="3">
        <v>45026.510659722197</v>
      </c>
      <c r="C15" s="3">
        <v>45026.513622685197</v>
      </c>
      <c r="D15" t="s">
        <v>19</v>
      </c>
      <c r="F15" t="s">
        <v>39</v>
      </c>
      <c r="G15" t="s">
        <v>106</v>
      </c>
      <c r="H15" t="s">
        <v>107</v>
      </c>
      <c r="I15" t="s">
        <v>30</v>
      </c>
      <c r="J15" t="s">
        <v>24</v>
      </c>
      <c r="K15" t="s">
        <v>108</v>
      </c>
      <c r="L15" t="s">
        <v>109</v>
      </c>
      <c r="N15" t="s">
        <v>106</v>
      </c>
      <c r="O15" t="s">
        <v>107</v>
      </c>
      <c r="P15" t="s">
        <v>30</v>
      </c>
      <c r="Q15" t="s">
        <v>110</v>
      </c>
    </row>
    <row r="16" spans="1:19" x14ac:dyDescent="0.75">
      <c r="A16">
        <v>15</v>
      </c>
      <c r="B16" s="3">
        <v>45026.567175925898</v>
      </c>
      <c r="C16" s="3">
        <v>45026.5768634259</v>
      </c>
      <c r="D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42</v>
      </c>
      <c r="K16" t="s">
        <v>43</v>
      </c>
      <c r="L16" t="s">
        <v>111</v>
      </c>
      <c r="M16" t="s">
        <v>112</v>
      </c>
      <c r="N16" t="s">
        <v>21</v>
      </c>
      <c r="O16" t="s">
        <v>22</v>
      </c>
      <c r="P16" t="s">
        <v>23</v>
      </c>
      <c r="Q16" t="s">
        <v>113</v>
      </c>
      <c r="R16" t="s">
        <v>114</v>
      </c>
      <c r="S16" t="s">
        <v>115</v>
      </c>
    </row>
    <row r="17" spans="1:19" x14ac:dyDescent="0.75">
      <c r="A17">
        <v>16</v>
      </c>
      <c r="B17" s="3">
        <v>45026.619108796302</v>
      </c>
      <c r="C17" s="3">
        <v>45026.643078703702</v>
      </c>
      <c r="D17" t="s">
        <v>19</v>
      </c>
      <c r="F17" t="s">
        <v>39</v>
      </c>
      <c r="G17" t="s">
        <v>64</v>
      </c>
      <c r="H17" t="s">
        <v>116</v>
      </c>
      <c r="I17" t="s">
        <v>30</v>
      </c>
      <c r="J17" t="s">
        <v>42</v>
      </c>
      <c r="K17" t="s">
        <v>117</v>
      </c>
      <c r="L17" t="s">
        <v>38</v>
      </c>
      <c r="M17" t="s">
        <v>118</v>
      </c>
      <c r="N17" t="s">
        <v>86</v>
      </c>
      <c r="O17" t="s">
        <v>40</v>
      </c>
      <c r="P17" t="s">
        <v>30</v>
      </c>
      <c r="Q17" t="s">
        <v>119</v>
      </c>
      <c r="R17" t="s">
        <v>120</v>
      </c>
      <c r="S17" t="s">
        <v>121</v>
      </c>
    </row>
    <row r="18" spans="1:19" x14ac:dyDescent="0.75">
      <c r="A18">
        <v>17</v>
      </c>
      <c r="B18" s="3">
        <v>45026.6582291667</v>
      </c>
      <c r="C18" s="3">
        <v>45026.660949074103</v>
      </c>
      <c r="D18" t="s">
        <v>19</v>
      </c>
      <c r="F18" t="s">
        <v>39</v>
      </c>
      <c r="G18" t="s">
        <v>59</v>
      </c>
      <c r="H18" t="s">
        <v>107</v>
      </c>
      <c r="I18" t="s">
        <v>41</v>
      </c>
      <c r="J18" t="s">
        <v>122</v>
      </c>
      <c r="K18" t="s">
        <v>123</v>
      </c>
      <c r="L18" t="s">
        <v>124</v>
      </c>
      <c r="M18" t="s">
        <v>125</v>
      </c>
      <c r="N18" t="s">
        <v>59</v>
      </c>
      <c r="O18" t="s">
        <v>116</v>
      </c>
      <c r="P18" t="s">
        <v>41</v>
      </c>
      <c r="Q18" t="s">
        <v>126</v>
      </c>
      <c r="R18" t="s">
        <v>127</v>
      </c>
      <c r="S18" t="s">
        <v>128</v>
      </c>
    </row>
    <row r="19" spans="1:19" x14ac:dyDescent="0.75">
      <c r="A19">
        <v>18</v>
      </c>
      <c r="B19" s="3">
        <v>45026.657939814802</v>
      </c>
      <c r="C19" s="3">
        <v>45026.664756944403</v>
      </c>
      <c r="D19" t="s">
        <v>19</v>
      </c>
      <c r="F19" t="s">
        <v>39</v>
      </c>
      <c r="G19" t="s">
        <v>129</v>
      </c>
      <c r="H19" t="s">
        <v>130</v>
      </c>
      <c r="I19" t="s">
        <v>30</v>
      </c>
      <c r="J19" t="s">
        <v>122</v>
      </c>
      <c r="K19" t="s">
        <v>131</v>
      </c>
      <c r="L19" t="s">
        <v>132</v>
      </c>
      <c r="M19" t="s">
        <v>133</v>
      </c>
      <c r="N19" t="s">
        <v>129</v>
      </c>
      <c r="O19" t="s">
        <v>130</v>
      </c>
      <c r="P19" t="s">
        <v>30</v>
      </c>
      <c r="Q19" t="s">
        <v>134</v>
      </c>
      <c r="R19" t="s">
        <v>135</v>
      </c>
      <c r="S19" t="s">
        <v>136</v>
      </c>
    </row>
    <row r="20" spans="1:19" x14ac:dyDescent="0.75">
      <c r="A20">
        <v>19</v>
      </c>
      <c r="B20" s="3">
        <v>45026.7196064815</v>
      </c>
      <c r="C20" s="3">
        <v>45026.7280902778</v>
      </c>
      <c r="D20" t="s">
        <v>19</v>
      </c>
      <c r="F20" t="s">
        <v>39</v>
      </c>
      <c r="G20" t="s">
        <v>86</v>
      </c>
      <c r="H20" t="s">
        <v>40</v>
      </c>
      <c r="I20" t="s">
        <v>23</v>
      </c>
      <c r="J20" t="s">
        <v>122</v>
      </c>
      <c r="K20" t="s">
        <v>83</v>
      </c>
      <c r="L20" t="s">
        <v>137</v>
      </c>
      <c r="M20" t="s">
        <v>138</v>
      </c>
      <c r="N20" t="s">
        <v>86</v>
      </c>
      <c r="O20" t="s">
        <v>40</v>
      </c>
      <c r="P20" t="s">
        <v>23</v>
      </c>
      <c r="Q20" t="s">
        <v>37</v>
      </c>
      <c r="R20" t="s">
        <v>139</v>
      </c>
      <c r="S20" t="s">
        <v>140</v>
      </c>
    </row>
    <row r="21" spans="1:19" x14ac:dyDescent="0.75">
      <c r="A21">
        <v>20</v>
      </c>
      <c r="B21" s="3">
        <v>45026.775243055599</v>
      </c>
      <c r="C21" s="3">
        <v>45026.778356481504</v>
      </c>
      <c r="D21" t="s">
        <v>19</v>
      </c>
      <c r="F21" t="s">
        <v>39</v>
      </c>
      <c r="G21" t="s">
        <v>75</v>
      </c>
      <c r="H21" t="s">
        <v>40</v>
      </c>
      <c r="I21" t="s">
        <v>23</v>
      </c>
      <c r="J21" t="s">
        <v>42</v>
      </c>
      <c r="K21" t="s">
        <v>54</v>
      </c>
      <c r="L21" t="s">
        <v>38</v>
      </c>
      <c r="M21" t="s">
        <v>141</v>
      </c>
      <c r="N21" t="s">
        <v>75</v>
      </c>
      <c r="O21" t="s">
        <v>40</v>
      </c>
      <c r="P21" t="s">
        <v>23</v>
      </c>
      <c r="Q21" t="s">
        <v>142</v>
      </c>
      <c r="R21" t="s">
        <v>143</v>
      </c>
    </row>
    <row r="22" spans="1:19" x14ac:dyDescent="0.75">
      <c r="A22">
        <v>21</v>
      </c>
      <c r="B22" s="3">
        <v>45026.848981481497</v>
      </c>
      <c r="C22" s="3">
        <v>45026.850682870398</v>
      </c>
      <c r="D22" t="s">
        <v>19</v>
      </c>
      <c r="F22" t="s">
        <v>39</v>
      </c>
      <c r="G22" t="s">
        <v>28</v>
      </c>
      <c r="H22" t="s">
        <v>144</v>
      </c>
      <c r="I22" t="s">
        <v>30</v>
      </c>
      <c r="J22" t="s">
        <v>24</v>
      </c>
      <c r="K22" t="s">
        <v>145</v>
      </c>
      <c r="L22" t="s">
        <v>62</v>
      </c>
      <c r="N22" t="s">
        <v>28</v>
      </c>
      <c r="O22" t="s">
        <v>144</v>
      </c>
      <c r="P22" t="s">
        <v>30</v>
      </c>
      <c r="Q22" t="s">
        <v>146</v>
      </c>
      <c r="R22" t="s">
        <v>147</v>
      </c>
    </row>
    <row r="23" spans="1:19" x14ac:dyDescent="0.75">
      <c r="A23">
        <v>22</v>
      </c>
      <c r="B23" s="3">
        <v>45027.113657407397</v>
      </c>
      <c r="C23" s="3">
        <v>45027.124062499999</v>
      </c>
      <c r="D23" t="s">
        <v>19</v>
      </c>
      <c r="F23" t="s">
        <v>39</v>
      </c>
      <c r="G23" t="s">
        <v>64</v>
      </c>
      <c r="H23" t="s">
        <v>82</v>
      </c>
      <c r="I23" t="s">
        <v>30</v>
      </c>
      <c r="J23" t="s">
        <v>24</v>
      </c>
      <c r="K23" t="s">
        <v>50</v>
      </c>
      <c r="L23" t="s">
        <v>35</v>
      </c>
      <c r="M23" t="s">
        <v>155</v>
      </c>
      <c r="N23" t="s">
        <v>129</v>
      </c>
      <c r="O23" t="s">
        <v>82</v>
      </c>
      <c r="P23" t="s">
        <v>30</v>
      </c>
      <c r="Q23" t="s">
        <v>156</v>
      </c>
      <c r="R23" t="s">
        <v>143</v>
      </c>
      <c r="S23" t="s">
        <v>157</v>
      </c>
    </row>
    <row r="24" spans="1:19" x14ac:dyDescent="0.75">
      <c r="A24">
        <v>23</v>
      </c>
      <c r="B24" s="3">
        <v>45027.223043981503</v>
      </c>
      <c r="C24" s="3">
        <v>45027.228055555599</v>
      </c>
      <c r="D24" t="s">
        <v>19</v>
      </c>
      <c r="F24" t="s">
        <v>39</v>
      </c>
      <c r="G24" t="s">
        <v>75</v>
      </c>
      <c r="H24" t="s">
        <v>29</v>
      </c>
      <c r="I24" t="s">
        <v>23</v>
      </c>
      <c r="J24" t="s">
        <v>42</v>
      </c>
      <c r="K24" t="s">
        <v>83</v>
      </c>
      <c r="L24" t="s">
        <v>35</v>
      </c>
      <c r="M24" t="s">
        <v>158</v>
      </c>
      <c r="N24" t="s">
        <v>75</v>
      </c>
      <c r="O24" t="s">
        <v>29</v>
      </c>
      <c r="P24" t="s">
        <v>23</v>
      </c>
      <c r="Q24" t="s">
        <v>159</v>
      </c>
      <c r="R24" t="s">
        <v>88</v>
      </c>
      <c r="S24" t="s">
        <v>160</v>
      </c>
    </row>
    <row r="25" spans="1:19" x14ac:dyDescent="0.75">
      <c r="A25">
        <v>24</v>
      </c>
      <c r="B25" s="3">
        <v>45027.2509027778</v>
      </c>
      <c r="C25" s="3">
        <v>45027.263078703698</v>
      </c>
      <c r="D25" t="s">
        <v>19</v>
      </c>
      <c r="F25" t="s">
        <v>39</v>
      </c>
      <c r="G25" t="s">
        <v>90</v>
      </c>
      <c r="H25" t="s">
        <v>94</v>
      </c>
      <c r="I25" t="s">
        <v>41</v>
      </c>
      <c r="J25" t="s">
        <v>24</v>
      </c>
      <c r="K25" t="s">
        <v>161</v>
      </c>
      <c r="L25" t="s">
        <v>34</v>
      </c>
      <c r="M25" t="s">
        <v>162</v>
      </c>
      <c r="N25" t="s">
        <v>90</v>
      </c>
      <c r="O25" t="s">
        <v>94</v>
      </c>
      <c r="P25" t="s">
        <v>41</v>
      </c>
      <c r="Q25" t="s">
        <v>163</v>
      </c>
      <c r="R25" t="s">
        <v>135</v>
      </c>
      <c r="S25" t="s">
        <v>164</v>
      </c>
    </row>
    <row r="26" spans="1:19" x14ac:dyDescent="0.75">
      <c r="A26">
        <v>25</v>
      </c>
      <c r="B26" s="3">
        <v>45027.5475462963</v>
      </c>
      <c r="C26" s="3">
        <v>45027.5600231481</v>
      </c>
      <c r="D26" t="s">
        <v>19</v>
      </c>
      <c r="F26" t="s">
        <v>39</v>
      </c>
      <c r="G26" t="s">
        <v>86</v>
      </c>
      <c r="H26" t="s">
        <v>22</v>
      </c>
      <c r="I26" t="s">
        <v>41</v>
      </c>
      <c r="J26" t="s">
        <v>24</v>
      </c>
      <c r="K26" t="s">
        <v>165</v>
      </c>
      <c r="L26" t="s">
        <v>38</v>
      </c>
      <c r="M26" s="4" t="s">
        <v>166</v>
      </c>
      <c r="N26" t="s">
        <v>86</v>
      </c>
      <c r="O26" t="s">
        <v>22</v>
      </c>
      <c r="P26" t="s">
        <v>41</v>
      </c>
      <c r="Q26" t="s">
        <v>167</v>
      </c>
      <c r="R26" t="s">
        <v>168</v>
      </c>
      <c r="S26" s="4" t="s">
        <v>169</v>
      </c>
    </row>
    <row r="27" spans="1:19" x14ac:dyDescent="0.75">
      <c r="A27">
        <v>26</v>
      </c>
      <c r="B27" s="3">
        <v>45027.608784722201</v>
      </c>
      <c r="C27" s="3">
        <v>45027.615081018499</v>
      </c>
      <c r="D27" t="s">
        <v>19</v>
      </c>
      <c r="F27" t="s">
        <v>39</v>
      </c>
      <c r="G27" t="s">
        <v>170</v>
      </c>
      <c r="H27" t="s">
        <v>107</v>
      </c>
      <c r="I27" t="s">
        <v>41</v>
      </c>
      <c r="J27" t="s">
        <v>42</v>
      </c>
      <c r="K27" t="s">
        <v>43</v>
      </c>
      <c r="L27" t="s">
        <v>171</v>
      </c>
      <c r="M27" t="s">
        <v>172</v>
      </c>
      <c r="N27" t="s">
        <v>170</v>
      </c>
      <c r="O27" t="s">
        <v>107</v>
      </c>
      <c r="P27" t="s">
        <v>41</v>
      </c>
      <c r="Q27" t="s">
        <v>173</v>
      </c>
      <c r="S27" t="s">
        <v>174</v>
      </c>
    </row>
    <row r="28" spans="1:19" x14ac:dyDescent="0.75">
      <c r="A28">
        <v>27</v>
      </c>
      <c r="B28" s="3">
        <v>45027.645347222198</v>
      </c>
      <c r="C28" s="3">
        <v>45027.649027777799</v>
      </c>
      <c r="D28" t="s">
        <v>19</v>
      </c>
      <c r="F28" t="s">
        <v>39</v>
      </c>
      <c r="G28" t="s">
        <v>175</v>
      </c>
      <c r="H28" t="s">
        <v>107</v>
      </c>
      <c r="I28" t="s">
        <v>30</v>
      </c>
      <c r="J28" t="s">
        <v>42</v>
      </c>
      <c r="K28" t="s">
        <v>50</v>
      </c>
      <c r="L28" t="s">
        <v>176</v>
      </c>
      <c r="M28" t="s">
        <v>177</v>
      </c>
      <c r="N28" t="s">
        <v>175</v>
      </c>
      <c r="O28" t="s">
        <v>178</v>
      </c>
      <c r="P28" t="s">
        <v>30</v>
      </c>
      <c r="Q28" t="s">
        <v>179</v>
      </c>
      <c r="R28" t="s">
        <v>143</v>
      </c>
      <c r="S28" t="s">
        <v>180</v>
      </c>
    </row>
    <row r="29" spans="1:19" x14ac:dyDescent="0.75">
      <c r="A29">
        <v>28</v>
      </c>
      <c r="B29" s="3">
        <v>45027.638530092598</v>
      </c>
      <c r="C29" s="3">
        <v>45027.649444444403</v>
      </c>
      <c r="D29" t="s">
        <v>19</v>
      </c>
      <c r="F29" t="s">
        <v>39</v>
      </c>
      <c r="G29" t="s">
        <v>181</v>
      </c>
      <c r="H29" t="s">
        <v>116</v>
      </c>
      <c r="I29" t="s">
        <v>23</v>
      </c>
      <c r="J29" t="s">
        <v>42</v>
      </c>
      <c r="K29" t="s">
        <v>182</v>
      </c>
      <c r="L29" t="s">
        <v>38</v>
      </c>
      <c r="M29" t="s">
        <v>183</v>
      </c>
      <c r="N29" t="s">
        <v>181</v>
      </c>
      <c r="O29" t="s">
        <v>116</v>
      </c>
      <c r="P29" t="s">
        <v>23</v>
      </c>
      <c r="Q29" t="s">
        <v>184</v>
      </c>
      <c r="R29" t="s">
        <v>185</v>
      </c>
      <c r="S29" t="s">
        <v>186</v>
      </c>
    </row>
    <row r="30" spans="1:19" x14ac:dyDescent="0.75">
      <c r="A30">
        <v>29</v>
      </c>
      <c r="B30" s="3">
        <v>45027.649733796301</v>
      </c>
      <c r="C30" s="3">
        <v>45027.668333333299</v>
      </c>
      <c r="D30" t="s">
        <v>19</v>
      </c>
      <c r="F30" t="s">
        <v>39</v>
      </c>
      <c r="G30" t="s">
        <v>187</v>
      </c>
      <c r="H30" t="s">
        <v>188</v>
      </c>
      <c r="I30" t="s">
        <v>23</v>
      </c>
      <c r="J30" t="s">
        <v>24</v>
      </c>
      <c r="K30" t="s">
        <v>189</v>
      </c>
      <c r="L30" t="s">
        <v>38</v>
      </c>
      <c r="M30" t="s">
        <v>190</v>
      </c>
      <c r="N30" t="s">
        <v>187</v>
      </c>
      <c r="O30" t="s">
        <v>188</v>
      </c>
      <c r="P30" t="s">
        <v>23</v>
      </c>
      <c r="Q30" t="s">
        <v>191</v>
      </c>
      <c r="R30" t="s">
        <v>192</v>
      </c>
      <c r="S30" t="s">
        <v>193</v>
      </c>
    </row>
    <row r="31" spans="1:19" x14ac:dyDescent="0.75">
      <c r="A31">
        <v>30</v>
      </c>
      <c r="B31" s="3">
        <v>45027.724976851903</v>
      </c>
      <c r="C31" s="3">
        <v>45027.728877314803</v>
      </c>
      <c r="D31" t="s">
        <v>19</v>
      </c>
      <c r="F31" t="s">
        <v>39</v>
      </c>
      <c r="G31" t="s">
        <v>21</v>
      </c>
      <c r="H31" t="s">
        <v>22</v>
      </c>
      <c r="I31" t="s">
        <v>30</v>
      </c>
      <c r="J31" t="s">
        <v>42</v>
      </c>
      <c r="K31" t="s">
        <v>161</v>
      </c>
      <c r="L31" t="s">
        <v>194</v>
      </c>
      <c r="N31" t="s">
        <v>129</v>
      </c>
      <c r="O31" t="s">
        <v>116</v>
      </c>
      <c r="P31" t="s">
        <v>23</v>
      </c>
      <c r="Q31" t="s">
        <v>195</v>
      </c>
      <c r="R31" t="s">
        <v>196</v>
      </c>
    </row>
    <row r="32" spans="1:19" x14ac:dyDescent="0.75">
      <c r="A32">
        <v>31</v>
      </c>
      <c r="B32" s="3">
        <v>45027.724641203698</v>
      </c>
      <c r="C32" s="3">
        <v>45027.750428240703</v>
      </c>
      <c r="D32" t="s">
        <v>19</v>
      </c>
      <c r="F32" t="s">
        <v>39</v>
      </c>
      <c r="G32" t="s">
        <v>197</v>
      </c>
      <c r="H32" t="s">
        <v>29</v>
      </c>
      <c r="I32" t="s">
        <v>30</v>
      </c>
      <c r="J32" t="s">
        <v>42</v>
      </c>
      <c r="K32" t="s">
        <v>83</v>
      </c>
      <c r="L32" t="s">
        <v>34</v>
      </c>
      <c r="N32" t="s">
        <v>197</v>
      </c>
      <c r="O32" t="s">
        <v>29</v>
      </c>
      <c r="P32" t="s">
        <v>30</v>
      </c>
      <c r="Q32" t="s">
        <v>146</v>
      </c>
      <c r="R32" t="s">
        <v>198</v>
      </c>
    </row>
    <row r="33" spans="1:19" x14ac:dyDescent="0.75">
      <c r="A33">
        <v>32</v>
      </c>
      <c r="B33" s="3">
        <v>45028.2717708333</v>
      </c>
      <c r="C33" s="3">
        <v>45028.277430555601</v>
      </c>
      <c r="D33" t="s">
        <v>19</v>
      </c>
      <c r="F33" t="s">
        <v>39</v>
      </c>
      <c r="G33" t="s">
        <v>21</v>
      </c>
      <c r="H33" t="s">
        <v>22</v>
      </c>
      <c r="I33" t="s">
        <v>23</v>
      </c>
      <c r="J33" t="s">
        <v>24</v>
      </c>
      <c r="K33" t="s">
        <v>199</v>
      </c>
      <c r="L33" t="s">
        <v>200</v>
      </c>
      <c r="N33" t="s">
        <v>21</v>
      </c>
      <c r="O33" t="s">
        <v>22</v>
      </c>
      <c r="P33" t="s">
        <v>23</v>
      </c>
      <c r="Q33" t="s">
        <v>201</v>
      </c>
      <c r="R33" t="s">
        <v>202</v>
      </c>
    </row>
    <row r="34" spans="1:19" x14ac:dyDescent="0.75">
      <c r="A34">
        <v>33</v>
      </c>
      <c r="B34" s="3">
        <v>45028.501516203702</v>
      </c>
      <c r="C34" s="3">
        <v>45028.504166666702</v>
      </c>
      <c r="D34" t="s">
        <v>19</v>
      </c>
      <c r="F34" t="s">
        <v>39</v>
      </c>
      <c r="G34" t="s">
        <v>21</v>
      </c>
      <c r="H34" t="s">
        <v>29</v>
      </c>
      <c r="I34" t="s">
        <v>30</v>
      </c>
      <c r="J34" t="s">
        <v>42</v>
      </c>
      <c r="K34" t="s">
        <v>43</v>
      </c>
      <c r="L34" t="s">
        <v>203</v>
      </c>
      <c r="M34" t="s">
        <v>204</v>
      </c>
      <c r="N34" t="s">
        <v>21</v>
      </c>
      <c r="O34" t="s">
        <v>29</v>
      </c>
      <c r="P34" t="s">
        <v>30</v>
      </c>
      <c r="Q34" t="s">
        <v>205</v>
      </c>
      <c r="R34" t="s">
        <v>206</v>
      </c>
      <c r="S34" t="s">
        <v>207</v>
      </c>
    </row>
    <row r="35" spans="1:19" x14ac:dyDescent="0.75">
      <c r="A35">
        <v>34</v>
      </c>
      <c r="B35" s="3">
        <v>45028.597731481503</v>
      </c>
      <c r="C35" s="3">
        <v>45028.679259259297</v>
      </c>
      <c r="D35" t="s">
        <v>19</v>
      </c>
      <c r="F35" t="s">
        <v>39</v>
      </c>
      <c r="G35" t="s">
        <v>64</v>
      </c>
      <c r="H35" t="s">
        <v>208</v>
      </c>
      <c r="I35" t="s">
        <v>30</v>
      </c>
      <c r="J35" t="s">
        <v>42</v>
      </c>
      <c r="K35" t="s">
        <v>96</v>
      </c>
      <c r="L35" t="s">
        <v>209</v>
      </c>
      <c r="N35" t="s">
        <v>64</v>
      </c>
      <c r="P35" t="s">
        <v>30</v>
      </c>
    </row>
    <row r="36" spans="1:19" x14ac:dyDescent="0.75">
      <c r="A36">
        <v>35</v>
      </c>
      <c r="B36" s="3">
        <v>45029.795196759304</v>
      </c>
      <c r="C36" s="3">
        <v>45029.804201388899</v>
      </c>
      <c r="D36" t="s">
        <v>19</v>
      </c>
      <c r="F36" t="s">
        <v>39</v>
      </c>
      <c r="G36" t="s">
        <v>28</v>
      </c>
      <c r="H36" t="s">
        <v>22</v>
      </c>
      <c r="I36" t="s">
        <v>30</v>
      </c>
      <c r="J36" t="s">
        <v>42</v>
      </c>
      <c r="K36" t="s">
        <v>145</v>
      </c>
      <c r="L36" t="s">
        <v>124</v>
      </c>
      <c r="M36" t="s">
        <v>210</v>
      </c>
      <c r="N36" t="s">
        <v>28</v>
      </c>
      <c r="O36" t="s">
        <v>22</v>
      </c>
      <c r="P36" t="s">
        <v>30</v>
      </c>
      <c r="Q36" t="s">
        <v>211</v>
      </c>
      <c r="R36" t="s">
        <v>212</v>
      </c>
    </row>
    <row r="37" spans="1:19" x14ac:dyDescent="0.75">
      <c r="A37">
        <v>36</v>
      </c>
      <c r="B37" s="3">
        <v>45030.281215277799</v>
      </c>
      <c r="C37" s="3">
        <v>45030.288506944402</v>
      </c>
      <c r="D37" t="s">
        <v>19</v>
      </c>
      <c r="F37" t="s">
        <v>39</v>
      </c>
      <c r="G37" t="s">
        <v>64</v>
      </c>
      <c r="H37" t="s">
        <v>213</v>
      </c>
      <c r="I37" t="s">
        <v>30</v>
      </c>
      <c r="J37" t="s">
        <v>42</v>
      </c>
      <c r="K37" t="s">
        <v>214</v>
      </c>
      <c r="L37" t="s">
        <v>38</v>
      </c>
      <c r="M37" t="s">
        <v>215</v>
      </c>
      <c r="N37" t="s">
        <v>64</v>
      </c>
      <c r="O37" t="s">
        <v>213</v>
      </c>
      <c r="P37" t="s">
        <v>30</v>
      </c>
      <c r="Q37" t="s">
        <v>216</v>
      </c>
      <c r="R37" t="s">
        <v>217</v>
      </c>
      <c r="S37" t="s">
        <v>218</v>
      </c>
    </row>
    <row r="38" spans="1:19" x14ac:dyDescent="0.75">
      <c r="A38">
        <v>37</v>
      </c>
      <c r="B38" s="3">
        <v>45032.170486111099</v>
      </c>
      <c r="C38" s="3">
        <v>45032.1716087963</v>
      </c>
      <c r="D38" t="s">
        <v>19</v>
      </c>
      <c r="F38" t="s">
        <v>39</v>
      </c>
      <c r="G38" t="s">
        <v>28</v>
      </c>
      <c r="H38" t="s">
        <v>22</v>
      </c>
      <c r="I38" t="s">
        <v>30</v>
      </c>
      <c r="J38" t="s">
        <v>42</v>
      </c>
      <c r="K38" t="s">
        <v>108</v>
      </c>
      <c r="L38" t="s">
        <v>219</v>
      </c>
      <c r="N38" t="s">
        <v>28</v>
      </c>
      <c r="O38" t="s">
        <v>94</v>
      </c>
      <c r="P38" t="s">
        <v>23</v>
      </c>
      <c r="Q38" t="s">
        <v>103</v>
      </c>
      <c r="R38" t="s">
        <v>220</v>
      </c>
    </row>
    <row r="39" spans="1:19" x14ac:dyDescent="0.75">
      <c r="A39">
        <v>38</v>
      </c>
      <c r="B39" s="3">
        <v>45035.365856481498</v>
      </c>
      <c r="C39" s="3">
        <v>45035.370405092603</v>
      </c>
      <c r="D39" t="s">
        <v>19</v>
      </c>
      <c r="F39" t="s">
        <v>39</v>
      </c>
      <c r="G39" t="s">
        <v>181</v>
      </c>
      <c r="H39" t="s">
        <v>60</v>
      </c>
      <c r="I39" t="s">
        <v>41</v>
      </c>
      <c r="J39" t="s">
        <v>24</v>
      </c>
      <c r="K39" t="s">
        <v>230</v>
      </c>
      <c r="L39" t="s">
        <v>231</v>
      </c>
      <c r="M39" t="s">
        <v>232</v>
      </c>
      <c r="N39" t="s">
        <v>181</v>
      </c>
      <c r="O39" t="s">
        <v>60</v>
      </c>
      <c r="P39" t="s">
        <v>41</v>
      </c>
      <c r="Q39" t="s">
        <v>233</v>
      </c>
      <c r="R39" t="s">
        <v>234</v>
      </c>
      <c r="S39" t="s">
        <v>235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7BC5-3400-42F4-A63A-AA2123286E4C}">
  <dimension ref="A1:I44"/>
  <sheetViews>
    <sheetView workbookViewId="0">
      <selection activeCell="A2" sqref="A2"/>
    </sheetView>
  </sheetViews>
  <sheetFormatPr defaultRowHeight="14.75" x14ac:dyDescent="0.75"/>
  <cols>
    <col min="1" max="1" width="32.76953125" customWidth="1"/>
    <col min="2" max="2" width="32.76953125" bestFit="1" customWidth="1"/>
    <col min="3" max="3" width="18.453125" bestFit="1" customWidth="1"/>
    <col min="4" max="4" width="10.6796875" bestFit="1" customWidth="1"/>
    <col min="6" max="6" width="13" bestFit="1" customWidth="1"/>
    <col min="8" max="8" width="32.76953125" bestFit="1" customWidth="1"/>
  </cols>
  <sheetData>
    <row r="1" spans="1:9" x14ac:dyDescent="0.75">
      <c r="A1" t="s">
        <v>8</v>
      </c>
      <c r="B1" t="s">
        <v>15</v>
      </c>
      <c r="C1" t="s">
        <v>148</v>
      </c>
      <c r="D1" s="2" t="s">
        <v>149</v>
      </c>
      <c r="E1" t="s">
        <v>150</v>
      </c>
      <c r="F1" t="s">
        <v>151</v>
      </c>
    </row>
    <row r="2" spans="1:9" x14ac:dyDescent="0.75">
      <c r="A2" t="str">
        <f>Table1[[#This Row],[Grau hierárquico]]</f>
        <v>Gerência / Coordenação / Supervisão</v>
      </c>
      <c r="B2" t="str">
        <f>Table1[[#This Row],[Grau hierárquico2]]</f>
        <v>Contribuidor individual</v>
      </c>
      <c r="C2" t="b">
        <f>Table13[[#This Row],[Grau hierárquico]]=Table13[[#This Row],[Grau hierárquico2]]</f>
        <v>0</v>
      </c>
      <c r="D2" s="2">
        <f>VLOOKUP(Table13[[#This Row],[Grau hierárquico]],$H$2:$I$4,2,FALSE)</f>
        <v>2</v>
      </c>
      <c r="E2">
        <f>VLOOKUP(Table13[[#This Row],[Grau hierárquico2]],$H$2:$I$4,2,FALSE)</f>
        <v>1</v>
      </c>
      <c r="F2" t="str">
        <f>IF(Table13[[#This Row],[Manteve]],"Manteve igual",IF(Table13[[#This Row],[Column1]]&gt;Table13[[#This Row],[Column2]],"Desceu","Subiu"))</f>
        <v>Desceu</v>
      </c>
      <c r="H2" s="1" t="s">
        <v>41</v>
      </c>
      <c r="I2">
        <v>3</v>
      </c>
    </row>
    <row r="3" spans="1:9" hidden="1" x14ac:dyDescent="0.75">
      <c r="A3" t="str">
        <f>Table1[[#This Row],[Grau hierárquico]]</f>
        <v>Presidência / Direção</v>
      </c>
      <c r="B3" t="str">
        <f>Table1[[#This Row],[Grau hierárquico2]]</f>
        <v>Presidência / Direção</v>
      </c>
      <c r="C3" t="b">
        <f>Table13[[#This Row],[Grau hierárquico]]=Table13[[#This Row],[Grau hierárquico2]]</f>
        <v>1</v>
      </c>
      <c r="D3" s="2">
        <f>VLOOKUP(Table13[[#This Row],[Grau hierárquico]],$H$2:$I$4,2,FALSE)</f>
        <v>3</v>
      </c>
      <c r="E3">
        <f>VLOOKUP(Table13[[#This Row],[Grau hierárquico2]],$H$2:$I$4,2,FALSE)</f>
        <v>3</v>
      </c>
      <c r="F3" t="str">
        <f>IF(Table13[[#This Row],[Manteve]],"Manteve igual",IF(Table13[[#This Row],[Column1]]&gt;Table13[[#This Row],[Column2]],"Desceu","Subiu"))</f>
        <v>Manteve igual</v>
      </c>
      <c r="H3" s="1" t="s">
        <v>23</v>
      </c>
      <c r="I3">
        <v>2</v>
      </c>
    </row>
    <row r="4" spans="1:9" hidden="1" x14ac:dyDescent="0.75">
      <c r="A4" t="str">
        <f>Table1[[#This Row],[Grau hierárquico]]</f>
        <v>Gerência / Coordenação / Supervisão</v>
      </c>
      <c r="B4" t="str">
        <f>Table1[[#This Row],[Grau hierárquico2]]</f>
        <v>Gerência / Coordenação / Supervisão</v>
      </c>
      <c r="C4" t="b">
        <f>Table13[[#This Row],[Grau hierárquico]]=Table13[[#This Row],[Grau hierárquico2]]</f>
        <v>1</v>
      </c>
      <c r="D4" s="2">
        <f>VLOOKUP(Table13[[#This Row],[Grau hierárquico]],$H$2:$I$4,2,FALSE)</f>
        <v>2</v>
      </c>
      <c r="E4">
        <f>VLOOKUP(Table13[[#This Row],[Grau hierárquico2]],$H$2:$I$4,2,FALSE)</f>
        <v>2</v>
      </c>
      <c r="F4" t="str">
        <f>IF(Table13[[#This Row],[Manteve]],"Manteve igual",IF(Table13[[#This Row],[Column1]]&gt;Table13[[#This Row],[Column2]],"Desceu","Subiu"))</f>
        <v>Manteve igual</v>
      </c>
      <c r="H4" s="1" t="s">
        <v>30</v>
      </c>
      <c r="I4">
        <v>1</v>
      </c>
    </row>
    <row r="5" spans="1:9" hidden="1" x14ac:dyDescent="0.75">
      <c r="A5" t="str">
        <f>Table1[[#This Row],[Grau hierárquico]]</f>
        <v>Presidência / Direção</v>
      </c>
      <c r="B5" t="str">
        <f>Table1[[#This Row],[Grau hierárquico2]]</f>
        <v>Presidência / Direção</v>
      </c>
      <c r="C5" t="b">
        <f>Table13[[#This Row],[Grau hierárquico]]=Table13[[#This Row],[Grau hierárquico2]]</f>
        <v>1</v>
      </c>
      <c r="D5" s="2">
        <f>VLOOKUP(Table13[[#This Row],[Grau hierárquico]],$H$2:$I$4,2,FALSE)</f>
        <v>3</v>
      </c>
      <c r="E5">
        <f>VLOOKUP(Table13[[#This Row],[Grau hierárquico2]],$H$2:$I$4,2,FALSE)</f>
        <v>3</v>
      </c>
      <c r="F5" t="str">
        <f>IF(Table13[[#This Row],[Manteve]],"Manteve igual",IF(Table13[[#This Row],[Column1]]&gt;Table13[[#This Row],[Column2]],"Desceu","Subiu"))</f>
        <v>Manteve igual</v>
      </c>
    </row>
    <row r="6" spans="1:9" x14ac:dyDescent="0.75">
      <c r="A6" t="str">
        <f>Table1[[#This Row],[Grau hierárquico]]</f>
        <v>Contribuidor individual</v>
      </c>
      <c r="B6">
        <f>Table1[[#This Row],[Grau hierárquico2]]</f>
        <v>0</v>
      </c>
      <c r="C6" t="b">
        <f>Table13[[#This Row],[Grau hierárquico]]=Table13[[#This Row],[Grau hierárquico2]]</f>
        <v>0</v>
      </c>
      <c r="D6" s="2">
        <f>VLOOKUP(Table13[[#This Row],[Grau hierárquico]],$H$2:$I$4,2,FALSE)</f>
        <v>1</v>
      </c>
      <c r="E6" t="e">
        <f>VLOOKUP(Table13[[#This Row],[Grau hierárquico2]],$H$2:$I$4,2,FALSE)</f>
        <v>#N/A</v>
      </c>
      <c r="F6" t="e">
        <f>IF(Table13[[#This Row],[Manteve]],"Manteve igual",IF(Table13[[#This Row],[Column1]]&gt;Table13[[#This Row],[Column2]],"Desceu","Subiu"))</f>
        <v>#N/A</v>
      </c>
    </row>
    <row r="7" spans="1:9" hidden="1" x14ac:dyDescent="0.75">
      <c r="A7" t="str">
        <f>Table1[[#This Row],[Grau hierárquico]]</f>
        <v>Gerência / Coordenação / Supervisão</v>
      </c>
      <c r="B7" t="str">
        <f>Table1[[#This Row],[Grau hierárquico2]]</f>
        <v>Gerência / Coordenação / Supervisão</v>
      </c>
      <c r="C7" t="b">
        <f>Table13[[#This Row],[Grau hierárquico]]=Table13[[#This Row],[Grau hierárquico2]]</f>
        <v>1</v>
      </c>
      <c r="D7" s="2">
        <f>VLOOKUP(Table13[[#This Row],[Grau hierárquico]],$H$2:$I$4,2,FALSE)</f>
        <v>2</v>
      </c>
      <c r="E7">
        <f>VLOOKUP(Table13[[#This Row],[Grau hierárquico2]],$H$2:$I$4,2,FALSE)</f>
        <v>2</v>
      </c>
      <c r="F7" t="str">
        <f>IF(Table13[[#This Row],[Manteve]],"Manteve igual",IF(Table13[[#This Row],[Column1]]&gt;Table13[[#This Row],[Column2]],"Desceu","Subiu"))</f>
        <v>Manteve igual</v>
      </c>
    </row>
    <row r="8" spans="1:9" hidden="1" x14ac:dyDescent="0.75">
      <c r="A8" t="str">
        <f>Table1[[#This Row],[Grau hierárquico]]</f>
        <v>Contribuidor individual</v>
      </c>
      <c r="B8" t="str">
        <f>Table1[[#This Row],[Grau hierárquico2]]</f>
        <v>Contribuidor individual</v>
      </c>
      <c r="C8" t="b">
        <f>Table13[[#This Row],[Grau hierárquico]]=Table13[[#This Row],[Grau hierárquico2]]</f>
        <v>1</v>
      </c>
      <c r="D8" s="2">
        <f>VLOOKUP(Table13[[#This Row],[Grau hierárquico]],$H$2:$I$4,2,FALSE)</f>
        <v>1</v>
      </c>
      <c r="E8">
        <f>VLOOKUP(Table13[[#This Row],[Grau hierárquico2]],$H$2:$I$4,2,FALSE)</f>
        <v>1</v>
      </c>
      <c r="F8" t="str">
        <f>IF(Table13[[#This Row],[Manteve]],"Manteve igual",IF(Table13[[#This Row],[Column1]]&gt;Table13[[#This Row],[Column2]],"Desceu","Subiu"))</f>
        <v>Manteve igual</v>
      </c>
    </row>
    <row r="9" spans="1:9" hidden="1" x14ac:dyDescent="0.75">
      <c r="A9" t="str">
        <f>Table1[[#This Row],[Grau hierárquico]]</f>
        <v>Gerência / Coordenação / Supervisão</v>
      </c>
      <c r="B9" t="str">
        <f>Table1[[#This Row],[Grau hierárquico2]]</f>
        <v>Gerência / Coordenação / Supervisão</v>
      </c>
      <c r="C9" t="b">
        <f>Table13[[#This Row],[Grau hierárquico]]=Table13[[#This Row],[Grau hierárquico2]]</f>
        <v>1</v>
      </c>
      <c r="D9" s="2">
        <f>VLOOKUP(Table13[[#This Row],[Grau hierárquico]],$H$2:$I$4,2,FALSE)</f>
        <v>2</v>
      </c>
      <c r="E9">
        <f>VLOOKUP(Table13[[#This Row],[Grau hierárquico2]],$H$2:$I$4,2,FALSE)</f>
        <v>2</v>
      </c>
      <c r="F9" t="str">
        <f>IF(Table13[[#This Row],[Manteve]],"Manteve igual",IF(Table13[[#This Row],[Column1]]&gt;Table13[[#This Row],[Column2]],"Desceu","Subiu"))</f>
        <v>Manteve igual</v>
      </c>
    </row>
    <row r="10" spans="1:9" x14ac:dyDescent="0.75">
      <c r="A10" t="str">
        <f>Table1[[#This Row],[Grau hierárquico]]</f>
        <v>Presidência / Direção</v>
      </c>
      <c r="B10" t="str">
        <f>Table1[[#This Row],[Grau hierárquico2]]</f>
        <v>Gerência / Coordenação / Supervisão</v>
      </c>
      <c r="C10" t="b">
        <f>Table13[[#This Row],[Grau hierárquico]]=Table13[[#This Row],[Grau hierárquico2]]</f>
        <v>0</v>
      </c>
      <c r="D10" s="2">
        <f>VLOOKUP(Table13[[#This Row],[Grau hierárquico]],$H$2:$I$4,2,FALSE)</f>
        <v>3</v>
      </c>
      <c r="E10">
        <f>VLOOKUP(Table13[[#This Row],[Grau hierárquico2]],$H$2:$I$4,2,FALSE)</f>
        <v>2</v>
      </c>
      <c r="F10" t="str">
        <f>IF(Table13[[#This Row],[Manteve]],"Manteve igual",IF(Table13[[#This Row],[Column1]]&gt;Table13[[#This Row],[Column2]],"Desceu","Subiu"))</f>
        <v>Desceu</v>
      </c>
    </row>
    <row r="11" spans="1:9" hidden="1" x14ac:dyDescent="0.75">
      <c r="A11" t="str">
        <f>Table1[[#This Row],[Grau hierárquico]]</f>
        <v>Presidência / Direção</v>
      </c>
      <c r="B11" t="str">
        <f>Table1[[#This Row],[Grau hierárquico2]]</f>
        <v>Presidência / Direção</v>
      </c>
      <c r="C11" t="b">
        <f>Table13[[#This Row],[Grau hierárquico]]=Table13[[#This Row],[Grau hierárquico2]]</f>
        <v>1</v>
      </c>
      <c r="D11" s="2">
        <f>VLOOKUP(Table13[[#This Row],[Grau hierárquico]],$H$2:$I$4,2,FALSE)</f>
        <v>3</v>
      </c>
      <c r="E11">
        <f>VLOOKUP(Table13[[#This Row],[Grau hierárquico2]],$H$2:$I$4,2,FALSE)</f>
        <v>3</v>
      </c>
      <c r="F11" t="str">
        <f>IF(Table13[[#This Row],[Manteve]],"Manteve igual",IF(Table13[[#This Row],[Column1]]&gt;Table13[[#This Row],[Column2]],"Desceu","Subiu"))</f>
        <v>Manteve igual</v>
      </c>
    </row>
    <row r="12" spans="1:9" x14ac:dyDescent="0.75">
      <c r="A12" t="str">
        <f>Table1[[#This Row],[Grau hierárquico]]</f>
        <v>Contribuidor individual</v>
      </c>
      <c r="B12">
        <f>Table1[[#This Row],[Grau hierárquico2]]</f>
        <v>0</v>
      </c>
      <c r="C12" t="b">
        <f>Table13[[#This Row],[Grau hierárquico]]=Table13[[#This Row],[Grau hierárquico2]]</f>
        <v>0</v>
      </c>
      <c r="D12" s="2">
        <f>VLOOKUP(Table13[[#This Row],[Grau hierárquico]],$H$2:$I$4,2,FALSE)</f>
        <v>1</v>
      </c>
      <c r="E12" t="e">
        <f>VLOOKUP(Table13[[#This Row],[Grau hierárquico2]],$H$2:$I$4,2,FALSE)</f>
        <v>#N/A</v>
      </c>
      <c r="F12" t="e">
        <f>IF(Table13[[#This Row],[Manteve]],"Manteve igual",IF(Table13[[#This Row],[Column1]]&gt;Table13[[#This Row],[Column2]],"Desceu","Subiu"))</f>
        <v>#N/A</v>
      </c>
    </row>
    <row r="13" spans="1:9" hidden="1" x14ac:dyDescent="0.75">
      <c r="A13" t="str">
        <f>Table1[[#This Row],[Grau hierárquico]]</f>
        <v>Contribuidor individual</v>
      </c>
      <c r="B13" t="str">
        <f>Table1[[#This Row],[Grau hierárquico2]]</f>
        <v>Contribuidor individual</v>
      </c>
      <c r="C13" t="b">
        <f>Table13[[#This Row],[Grau hierárquico]]=Table13[[#This Row],[Grau hierárquico2]]</f>
        <v>1</v>
      </c>
      <c r="D13" s="2">
        <f>VLOOKUP(Table13[[#This Row],[Grau hierárquico]],$H$2:$I$4,2,FALSE)</f>
        <v>1</v>
      </c>
      <c r="E13">
        <f>VLOOKUP(Table13[[#This Row],[Grau hierárquico2]],$H$2:$I$4,2,FALSE)</f>
        <v>1</v>
      </c>
      <c r="F13" t="str">
        <f>IF(Table13[[#This Row],[Manteve]],"Manteve igual",IF(Table13[[#This Row],[Column1]]&gt;Table13[[#This Row],[Column2]],"Desceu","Subiu"))</f>
        <v>Manteve igual</v>
      </c>
      <c r="H13" t="s">
        <v>152</v>
      </c>
    </row>
    <row r="14" spans="1:9" hidden="1" x14ac:dyDescent="0.75">
      <c r="A14" t="str">
        <f>Table1[[#This Row],[Grau hierárquico]]</f>
        <v>Gerência / Coordenação / Supervisão</v>
      </c>
      <c r="B14" t="str">
        <f>Table1[[#This Row],[Grau hierárquico2]]</f>
        <v>Gerência / Coordenação / Supervisão</v>
      </c>
      <c r="C14" t="b">
        <f>Table13[[#This Row],[Grau hierárquico]]=Table13[[#This Row],[Grau hierárquico2]]</f>
        <v>1</v>
      </c>
      <c r="D14" s="2">
        <f>VLOOKUP(Table13[[#This Row],[Grau hierárquico]],$H$2:$I$4,2,FALSE)</f>
        <v>2</v>
      </c>
      <c r="E14">
        <f>VLOOKUP(Table13[[#This Row],[Grau hierárquico2]],$H$2:$I$4,2,FALSE)</f>
        <v>2</v>
      </c>
      <c r="F14" t="str">
        <f>IF(Table13[[#This Row],[Manteve]],"Manteve igual",IF(Table13[[#This Row],[Column1]]&gt;Table13[[#This Row],[Column2]],"Desceu","Subiu"))</f>
        <v>Manteve igual</v>
      </c>
      <c r="H14" t="s">
        <v>153</v>
      </c>
    </row>
    <row r="15" spans="1:9" hidden="1" x14ac:dyDescent="0.75">
      <c r="A15" t="str">
        <f>Table1[[#This Row],[Grau hierárquico]]</f>
        <v>Contribuidor individual</v>
      </c>
      <c r="B15" t="str">
        <f>Table1[[#This Row],[Grau hierárquico2]]</f>
        <v>Contribuidor individual</v>
      </c>
      <c r="C15" t="b">
        <f>Table13[[#This Row],[Grau hierárquico]]=Table13[[#This Row],[Grau hierárquico2]]</f>
        <v>1</v>
      </c>
      <c r="D15" s="2">
        <f>VLOOKUP(Table13[[#This Row],[Grau hierárquico]],$H$2:$I$4,2,FALSE)</f>
        <v>1</v>
      </c>
      <c r="E15">
        <f>VLOOKUP(Table13[[#This Row],[Grau hierárquico2]],$H$2:$I$4,2,FALSE)</f>
        <v>1</v>
      </c>
      <c r="F15" t="str">
        <f>IF(Table13[[#This Row],[Manteve]],"Manteve igual",IF(Table13[[#This Row],[Column1]]&gt;Table13[[#This Row],[Column2]],"Desceu","Subiu"))</f>
        <v>Manteve igual</v>
      </c>
      <c r="H15" t="s">
        <v>154</v>
      </c>
    </row>
    <row r="16" spans="1:9" hidden="1" x14ac:dyDescent="0.75">
      <c r="A16" t="str">
        <f>Table1[[#This Row],[Grau hierárquico]]</f>
        <v>Gerência / Coordenação / Supervisão</v>
      </c>
      <c r="B16" t="str">
        <f>Table1[[#This Row],[Grau hierárquico2]]</f>
        <v>Gerência / Coordenação / Supervisão</v>
      </c>
      <c r="C16" t="b">
        <f>Table13[[#This Row],[Grau hierárquico]]=Table13[[#This Row],[Grau hierárquico2]]</f>
        <v>1</v>
      </c>
      <c r="D16" s="2">
        <f>VLOOKUP(Table13[[#This Row],[Grau hierárquico]],$H$2:$I$4,2,FALSE)</f>
        <v>2</v>
      </c>
      <c r="E16">
        <f>VLOOKUP(Table13[[#This Row],[Grau hierárquico2]],$H$2:$I$4,2,FALSE)</f>
        <v>2</v>
      </c>
      <c r="F16" t="str">
        <f>IF(Table13[[#This Row],[Manteve]],"Manteve igual",IF(Table13[[#This Row],[Column1]]&gt;Table13[[#This Row],[Column2]],"Desceu","Subiu"))</f>
        <v>Manteve igual</v>
      </c>
    </row>
    <row r="17" spans="1:6" hidden="1" x14ac:dyDescent="0.75">
      <c r="A17" t="str">
        <f>Table1[[#This Row],[Grau hierárquico]]</f>
        <v>Contribuidor individual</v>
      </c>
      <c r="B17" t="str">
        <f>Table1[[#This Row],[Grau hierárquico2]]</f>
        <v>Contribuidor individual</v>
      </c>
      <c r="C17" t="b">
        <f>Table13[[#This Row],[Grau hierárquico]]=Table13[[#This Row],[Grau hierárquico2]]</f>
        <v>1</v>
      </c>
      <c r="D17" s="2">
        <f>VLOOKUP(Table13[[#This Row],[Grau hierárquico]],$H$2:$I$4,2,FALSE)</f>
        <v>1</v>
      </c>
      <c r="E17">
        <f>VLOOKUP(Table13[[#This Row],[Grau hierárquico2]],$H$2:$I$4,2,FALSE)</f>
        <v>1</v>
      </c>
      <c r="F17" t="str">
        <f>IF(Table13[[#This Row],[Manteve]],"Manteve igual",IF(Table13[[#This Row],[Column1]]&gt;Table13[[#This Row],[Column2]],"Desceu","Subiu"))</f>
        <v>Manteve igual</v>
      </c>
    </row>
    <row r="18" spans="1:6" hidden="1" x14ac:dyDescent="0.75">
      <c r="A18" t="str">
        <f>Table1[[#This Row],[Grau hierárquico]]</f>
        <v>Presidência / Direção</v>
      </c>
      <c r="B18" t="str">
        <f>Table1[[#This Row],[Grau hierárquico2]]</f>
        <v>Presidência / Direção</v>
      </c>
      <c r="C18" t="b">
        <f>Table13[[#This Row],[Grau hierárquico]]=Table13[[#This Row],[Grau hierárquico2]]</f>
        <v>1</v>
      </c>
      <c r="D18" s="2">
        <f>VLOOKUP(Table13[[#This Row],[Grau hierárquico]],$H$2:$I$4,2,FALSE)</f>
        <v>3</v>
      </c>
      <c r="E18">
        <f>VLOOKUP(Table13[[#This Row],[Grau hierárquico2]],$H$2:$I$4,2,FALSE)</f>
        <v>3</v>
      </c>
      <c r="F18" t="str">
        <f>IF(Table13[[#This Row],[Manteve]],"Manteve igual",IF(Table13[[#This Row],[Column1]]&gt;Table13[[#This Row],[Column2]],"Desceu","Subiu"))</f>
        <v>Manteve igual</v>
      </c>
    </row>
    <row r="19" spans="1:6" hidden="1" x14ac:dyDescent="0.75">
      <c r="A19" t="str">
        <f>Table1[[#This Row],[Grau hierárquico]]</f>
        <v>Contribuidor individual</v>
      </c>
      <c r="B19" t="str">
        <f>Table1[[#This Row],[Grau hierárquico2]]</f>
        <v>Contribuidor individual</v>
      </c>
      <c r="C19" t="b">
        <f>Table13[[#This Row],[Grau hierárquico]]=Table13[[#This Row],[Grau hierárquico2]]</f>
        <v>1</v>
      </c>
      <c r="D19" s="2">
        <f>VLOOKUP(Table13[[#This Row],[Grau hierárquico]],$H$2:$I$4,2,FALSE)</f>
        <v>1</v>
      </c>
      <c r="E19">
        <f>VLOOKUP(Table13[[#This Row],[Grau hierárquico2]],$H$2:$I$4,2,FALSE)</f>
        <v>1</v>
      </c>
      <c r="F19" t="str">
        <f>IF(Table13[[#This Row],[Manteve]],"Manteve igual",IF(Table13[[#This Row],[Column1]]&gt;Table13[[#This Row],[Column2]],"Desceu","Subiu"))</f>
        <v>Manteve igual</v>
      </c>
    </row>
    <row r="20" spans="1:6" hidden="1" x14ac:dyDescent="0.75">
      <c r="A20" t="str">
        <f>Table1[[#This Row],[Grau hierárquico]]</f>
        <v>Gerência / Coordenação / Supervisão</v>
      </c>
      <c r="B20" t="str">
        <f>Table1[[#This Row],[Grau hierárquico2]]</f>
        <v>Gerência / Coordenação / Supervisão</v>
      </c>
      <c r="C20" t="b">
        <f>Table13[[#This Row],[Grau hierárquico]]=Table13[[#This Row],[Grau hierárquico2]]</f>
        <v>1</v>
      </c>
      <c r="D20" s="2">
        <f>VLOOKUP(Table13[[#This Row],[Grau hierárquico]],$H$2:$I$4,2,FALSE)</f>
        <v>2</v>
      </c>
      <c r="E20">
        <f>VLOOKUP(Table13[[#This Row],[Grau hierárquico2]],$H$2:$I$4,2,FALSE)</f>
        <v>2</v>
      </c>
      <c r="F20" t="str">
        <f>IF(Table13[[#This Row],[Manteve]],"Manteve igual",IF(Table13[[#This Row],[Column1]]&gt;Table13[[#This Row],[Column2]],"Desceu","Subiu"))</f>
        <v>Manteve igual</v>
      </c>
    </row>
    <row r="21" spans="1:6" hidden="1" x14ac:dyDescent="0.75">
      <c r="A21" t="str">
        <f>Table1[[#This Row],[Grau hierárquico]]</f>
        <v>Gerência / Coordenação / Supervisão</v>
      </c>
      <c r="B21" t="str">
        <f>Table1[[#This Row],[Grau hierárquico2]]</f>
        <v>Gerência / Coordenação / Supervisão</v>
      </c>
      <c r="C21" t="b">
        <f>Table13[[#This Row],[Grau hierárquico]]=Table13[[#This Row],[Grau hierárquico2]]</f>
        <v>1</v>
      </c>
      <c r="D21" s="2">
        <f>VLOOKUP(Table13[[#This Row],[Grau hierárquico]],$H$2:$I$4,2,FALSE)</f>
        <v>2</v>
      </c>
      <c r="E21">
        <f>VLOOKUP(Table13[[#This Row],[Grau hierárquico2]],$H$2:$I$4,2,FALSE)</f>
        <v>2</v>
      </c>
      <c r="F21" t="str">
        <f>IF(Table13[[#This Row],[Manteve]],"Manteve igual",IF(Table13[[#This Row],[Column1]]&gt;Table13[[#This Row],[Column2]],"Desceu","Subiu"))</f>
        <v>Manteve igual</v>
      </c>
    </row>
    <row r="22" spans="1:6" hidden="1" x14ac:dyDescent="0.75">
      <c r="A22" t="str">
        <f>Table1[[#This Row],[Grau hierárquico]]</f>
        <v>Contribuidor individual</v>
      </c>
      <c r="B22" t="str">
        <f>Table1[[#This Row],[Grau hierárquico2]]</f>
        <v>Contribuidor individual</v>
      </c>
      <c r="C22" t="b">
        <f>Table13[[#This Row],[Grau hierárquico]]=Table13[[#This Row],[Grau hierárquico2]]</f>
        <v>1</v>
      </c>
      <c r="D22" s="2">
        <f>VLOOKUP(Table13[[#This Row],[Grau hierárquico]],$H$2:$I$4,2,FALSE)</f>
        <v>1</v>
      </c>
      <c r="E22">
        <f>VLOOKUP(Table13[[#This Row],[Grau hierárquico2]],$H$2:$I$4,2,FALSE)</f>
        <v>1</v>
      </c>
      <c r="F22" t="str">
        <f>IF(Table13[[#This Row],[Manteve]],"Manteve igual",IF(Table13[[#This Row],[Column1]]&gt;Table13[[#This Row],[Column2]],"Desceu","Subiu"))</f>
        <v>Manteve igual</v>
      </c>
    </row>
    <row r="23" spans="1:6" hidden="1" x14ac:dyDescent="0.75">
      <c r="A23" t="str">
        <f>Table1[[#This Row],[Grau hierárquico]]</f>
        <v>Contribuidor individual</v>
      </c>
      <c r="B23" t="str">
        <f>Table1[[#This Row],[Grau hierárquico2]]</f>
        <v>Contribuidor individual</v>
      </c>
      <c r="C23" t="b">
        <f>Table13[[#This Row],[Grau hierárquico]]=Table13[[#This Row],[Grau hierárquico2]]</f>
        <v>1</v>
      </c>
      <c r="D23" s="2">
        <f>VLOOKUP(Table13[[#This Row],[Grau hierárquico]],$H$2:$I$4,2,FALSE)</f>
        <v>1</v>
      </c>
      <c r="E23">
        <f>VLOOKUP(Table13[[#This Row],[Grau hierárquico2]],$H$2:$I$4,2,FALSE)</f>
        <v>1</v>
      </c>
      <c r="F23" t="str">
        <f>IF(Table13[[#This Row],[Manteve]],"Manteve igual",IF(Table13[[#This Row],[Column1]]&gt;Table13[[#This Row],[Column2]],"Desceu","Subiu"))</f>
        <v>Manteve igual</v>
      </c>
    </row>
    <row r="24" spans="1:6" hidden="1" x14ac:dyDescent="0.75">
      <c r="A24" t="str">
        <f>Table1[[#This Row],[Grau hierárquico]]</f>
        <v>Gerência / Coordenação / Supervisão</v>
      </c>
      <c r="B24" t="str">
        <f>Table1[[#This Row],[Grau hierárquico2]]</f>
        <v>Gerência / Coordenação / Supervisão</v>
      </c>
      <c r="C24" t="b">
        <f>Table13[[#This Row],[Grau hierárquico]]=Table13[[#This Row],[Grau hierárquico2]]</f>
        <v>1</v>
      </c>
      <c r="D24" s="2">
        <f>VLOOKUP(Table13[[#This Row],[Grau hierárquico]],$H$2:$I$4,2,FALSE)</f>
        <v>2</v>
      </c>
      <c r="E24">
        <f>VLOOKUP(Table13[[#This Row],[Grau hierárquico2]],$H$2:$I$4,2,FALSE)</f>
        <v>2</v>
      </c>
      <c r="F24" t="str">
        <f>IF(Table13[[#This Row],[Manteve]],"Manteve igual",IF(Table13[[#This Row],[Column1]]&gt;Table13[[#This Row],[Column2]],"Desceu","Subiu"))</f>
        <v>Manteve igual</v>
      </c>
    </row>
    <row r="25" spans="1:6" hidden="1" x14ac:dyDescent="0.75">
      <c r="A25" t="str">
        <f>Table1[[#This Row],[Grau hierárquico]]</f>
        <v>Presidência / Direção</v>
      </c>
      <c r="B25" t="str">
        <f>Table1[[#This Row],[Grau hierárquico2]]</f>
        <v>Presidência / Direção</v>
      </c>
      <c r="C25" t="b">
        <f>Table13[[#This Row],[Grau hierárquico]]=Table13[[#This Row],[Grau hierárquico2]]</f>
        <v>1</v>
      </c>
      <c r="D25" s="2">
        <f>VLOOKUP(Table13[[#This Row],[Grau hierárquico]],$H$2:$I$4,2,FALSE)</f>
        <v>3</v>
      </c>
      <c r="E25">
        <f>VLOOKUP(Table13[[#This Row],[Grau hierárquico2]],$H$2:$I$4,2,FALSE)</f>
        <v>3</v>
      </c>
      <c r="F25" t="str">
        <f>IF(Table13[[#This Row],[Manteve]],"Manteve igual",IF(Table13[[#This Row],[Column1]]&gt;Table13[[#This Row],[Column2]],"Desceu","Subiu"))</f>
        <v>Manteve igual</v>
      </c>
    </row>
    <row r="26" spans="1:6" hidden="1" x14ac:dyDescent="0.75">
      <c r="A26" t="str">
        <f>Table1[[#This Row],[Grau hierárquico]]</f>
        <v>Presidência / Direção</v>
      </c>
      <c r="B26" t="str">
        <f>Table1[[#This Row],[Grau hierárquico2]]</f>
        <v>Presidência / Direção</v>
      </c>
      <c r="C26" t="b">
        <f>Table13[[#This Row],[Grau hierárquico]]=Table13[[#This Row],[Grau hierárquico2]]</f>
        <v>1</v>
      </c>
      <c r="D26" s="2">
        <f>VLOOKUP(Table13[[#This Row],[Grau hierárquico]],$H$2:$I$4,2,FALSE)</f>
        <v>3</v>
      </c>
      <c r="E26">
        <f>VLOOKUP(Table13[[#This Row],[Grau hierárquico2]],$H$2:$I$4,2,FALSE)</f>
        <v>3</v>
      </c>
      <c r="F26" t="str">
        <f>IF(Table13[[#This Row],[Manteve]],"Manteve igual",IF(Table13[[#This Row],[Column1]]&gt;Table13[[#This Row],[Column2]],"Desceu","Subiu"))</f>
        <v>Manteve igual</v>
      </c>
    </row>
    <row r="27" spans="1:6" hidden="1" x14ac:dyDescent="0.75">
      <c r="A27" t="str">
        <f>Table1[[#This Row],[Grau hierárquico]]</f>
        <v>Presidência / Direção</v>
      </c>
      <c r="B27" t="str">
        <f>Table1[[#This Row],[Grau hierárquico2]]</f>
        <v>Presidência / Direção</v>
      </c>
      <c r="C27" t="b">
        <f>Table13[[#This Row],[Grau hierárquico]]=Table13[[#This Row],[Grau hierárquico2]]</f>
        <v>1</v>
      </c>
      <c r="D27" s="2">
        <f>VLOOKUP(Table13[[#This Row],[Grau hierárquico]],$H$2:$I$4,2,FALSE)</f>
        <v>3</v>
      </c>
      <c r="E27">
        <f>VLOOKUP(Table13[[#This Row],[Grau hierárquico2]],$H$2:$I$4,2,FALSE)</f>
        <v>3</v>
      </c>
      <c r="F27" t="str">
        <f>IF(Table13[[#This Row],[Manteve]],"Manteve igual",IF(Table13[[#This Row],[Column1]]&gt;Table13[[#This Row],[Column2]],"Desceu","Subiu"))</f>
        <v>Manteve igual</v>
      </c>
    </row>
    <row r="28" spans="1:6" hidden="1" x14ac:dyDescent="0.75">
      <c r="A28" t="str">
        <f>Table1[[#This Row],[Grau hierárquico]]</f>
        <v>Contribuidor individual</v>
      </c>
      <c r="B28" t="str">
        <f>Table1[[#This Row],[Grau hierárquico2]]</f>
        <v>Contribuidor individual</v>
      </c>
      <c r="C28" t="b">
        <f>Table13[[#This Row],[Grau hierárquico]]=Table13[[#This Row],[Grau hierárquico2]]</f>
        <v>1</v>
      </c>
      <c r="D28" s="2">
        <f>VLOOKUP(Table13[[#This Row],[Grau hierárquico]],$H$2:$I$4,2,FALSE)</f>
        <v>1</v>
      </c>
      <c r="E28">
        <f>VLOOKUP(Table13[[#This Row],[Grau hierárquico2]],$H$2:$I$4,2,FALSE)</f>
        <v>1</v>
      </c>
      <c r="F28" t="str">
        <f>IF(Table13[[#This Row],[Manteve]],"Manteve igual",IF(Table13[[#This Row],[Column1]]&gt;Table13[[#This Row],[Column2]],"Desceu","Subiu"))</f>
        <v>Manteve igual</v>
      </c>
    </row>
    <row r="29" spans="1:6" hidden="1" x14ac:dyDescent="0.75">
      <c r="A29" t="str">
        <f>Table1[[#This Row],[Grau hierárquico]]</f>
        <v>Gerência / Coordenação / Supervisão</v>
      </c>
      <c r="B29" t="str">
        <f>Table1[[#This Row],[Grau hierárquico2]]</f>
        <v>Gerência / Coordenação / Supervisão</v>
      </c>
      <c r="C29" t="b">
        <f>Table13[[#This Row],[Grau hierárquico]]=Table13[[#This Row],[Grau hierárquico2]]</f>
        <v>1</v>
      </c>
      <c r="D29" s="2">
        <f>VLOOKUP(Table13[[#This Row],[Grau hierárquico]],$H$2:$I$4,2,FALSE)</f>
        <v>2</v>
      </c>
      <c r="E29">
        <f>VLOOKUP(Table13[[#This Row],[Grau hierárquico2]],$H$2:$I$4,2,FALSE)</f>
        <v>2</v>
      </c>
      <c r="F29" t="str">
        <f>IF(Table13[[#This Row],[Manteve]],"Manteve igual",IF(Table13[[#This Row],[Column1]]&gt;Table13[[#This Row],[Column2]],"Desceu","Subiu"))</f>
        <v>Manteve igual</v>
      </c>
    </row>
    <row r="30" spans="1:6" hidden="1" x14ac:dyDescent="0.75">
      <c r="A30" t="str">
        <f>Table1[[#This Row],[Grau hierárquico]]</f>
        <v>Gerência / Coordenação / Supervisão</v>
      </c>
      <c r="B30" t="str">
        <f>Table1[[#This Row],[Grau hierárquico2]]</f>
        <v>Gerência / Coordenação / Supervisão</v>
      </c>
      <c r="C30" t="b">
        <f>Table13[[#This Row],[Grau hierárquico]]=Table13[[#This Row],[Grau hierárquico2]]</f>
        <v>1</v>
      </c>
      <c r="D30" s="2">
        <f>VLOOKUP(Table13[[#This Row],[Grau hierárquico]],$H$2:$I$4,2,FALSE)</f>
        <v>2</v>
      </c>
      <c r="E30">
        <f>VLOOKUP(Table13[[#This Row],[Grau hierárquico2]],$H$2:$I$4,2,FALSE)</f>
        <v>2</v>
      </c>
      <c r="F30" t="str">
        <f>IF(Table13[[#This Row],[Manteve]],"Manteve igual",IF(Table13[[#This Row],[Column1]]&gt;Table13[[#This Row],[Column2]],"Desceu","Subiu"))</f>
        <v>Manteve igual</v>
      </c>
    </row>
    <row r="31" spans="1:6" x14ac:dyDescent="0.75">
      <c r="A31" t="str">
        <f>Table1[[#This Row],[Grau hierárquico]]</f>
        <v>Contribuidor individual</v>
      </c>
      <c r="B31" t="str">
        <f>Table1[[#This Row],[Grau hierárquico2]]</f>
        <v>Gerência / Coordenação / Supervisão</v>
      </c>
      <c r="C31" t="b">
        <f>Table13[[#This Row],[Grau hierárquico]]=Table13[[#This Row],[Grau hierárquico2]]</f>
        <v>0</v>
      </c>
      <c r="D31" s="2">
        <f>VLOOKUP(Table13[[#This Row],[Grau hierárquico]],$H$2:$I$4,2,FALSE)</f>
        <v>1</v>
      </c>
      <c r="E31">
        <f>VLOOKUP(Table13[[#This Row],[Grau hierárquico2]],$H$2:$I$4,2,FALSE)</f>
        <v>2</v>
      </c>
      <c r="F31" t="str">
        <f>IF(Table13[[#This Row],[Manteve]],"Manteve igual",IF(Table13[[#This Row],[Column1]]&gt;Table13[[#This Row],[Column2]],"Desceu","Subiu"))</f>
        <v>Subiu</v>
      </c>
    </row>
    <row r="32" spans="1:6" hidden="1" x14ac:dyDescent="0.75">
      <c r="A32" t="str">
        <f>Table1[[#This Row],[Grau hierárquico]]</f>
        <v>Contribuidor individual</v>
      </c>
      <c r="B32" t="str">
        <f>Table1[[#This Row],[Grau hierárquico2]]</f>
        <v>Contribuidor individual</v>
      </c>
      <c r="C32" t="b">
        <f>Table13[[#This Row],[Grau hierárquico]]=Table13[[#This Row],[Grau hierárquico2]]</f>
        <v>1</v>
      </c>
      <c r="D32" s="2">
        <f>VLOOKUP(Table13[[#This Row],[Grau hierárquico]],$H$2:$I$4,2,FALSE)</f>
        <v>1</v>
      </c>
      <c r="E32">
        <f>VLOOKUP(Table13[[#This Row],[Grau hierárquico2]],$H$2:$I$4,2,FALSE)</f>
        <v>1</v>
      </c>
      <c r="F32" t="str">
        <f>IF(Table13[[#This Row],[Manteve]],"Manteve igual",IF(Table13[[#This Row],[Column1]]&gt;Table13[[#This Row],[Column2]],"Desceu","Subiu"))</f>
        <v>Manteve igual</v>
      </c>
    </row>
    <row r="33" spans="1:6" hidden="1" x14ac:dyDescent="0.75">
      <c r="A33" t="str">
        <f>Table1[[#This Row],[Grau hierárquico]]</f>
        <v>Gerência / Coordenação / Supervisão</v>
      </c>
      <c r="B33" t="str">
        <f>Table1[[#This Row],[Grau hierárquico2]]</f>
        <v>Gerência / Coordenação / Supervisão</v>
      </c>
      <c r="C33" t="b">
        <f>Table13[[#This Row],[Grau hierárquico]]=Table13[[#This Row],[Grau hierárquico2]]</f>
        <v>1</v>
      </c>
      <c r="D33" s="2">
        <f>VLOOKUP(Table13[[#This Row],[Grau hierárquico]],$H$2:$I$4,2,FALSE)</f>
        <v>2</v>
      </c>
      <c r="E33">
        <f>VLOOKUP(Table13[[#This Row],[Grau hierárquico2]],$H$2:$I$4,2,FALSE)</f>
        <v>2</v>
      </c>
      <c r="F33" t="str">
        <f>IF(Table13[[#This Row],[Manteve]],"Manteve igual",IF(Table13[[#This Row],[Column1]]&gt;Table13[[#This Row],[Column2]],"Desceu","Subiu"))</f>
        <v>Manteve igual</v>
      </c>
    </row>
    <row r="34" spans="1:6" hidden="1" x14ac:dyDescent="0.75">
      <c r="A34" t="str">
        <f>Table1[[#This Row],[Grau hierárquico]]</f>
        <v>Contribuidor individual</v>
      </c>
      <c r="B34" t="str">
        <f>Table1[[#This Row],[Grau hierárquico2]]</f>
        <v>Contribuidor individual</v>
      </c>
      <c r="C34" t="b">
        <f>Table13[[#This Row],[Grau hierárquico]]=Table13[[#This Row],[Grau hierárquico2]]</f>
        <v>1</v>
      </c>
      <c r="D34" s="2">
        <f>VLOOKUP(Table13[[#This Row],[Grau hierárquico]],$H$2:$I$4,2,FALSE)</f>
        <v>1</v>
      </c>
      <c r="E34">
        <f>VLOOKUP(Table13[[#This Row],[Grau hierárquico2]],$H$2:$I$4,2,FALSE)</f>
        <v>1</v>
      </c>
      <c r="F34" t="str">
        <f>IF(Table13[[#This Row],[Manteve]],"Manteve igual",IF(Table13[[#This Row],[Column1]]&gt;Table13[[#This Row],[Column2]],"Desceu","Subiu"))</f>
        <v>Manteve igual</v>
      </c>
    </row>
    <row r="35" spans="1:6" hidden="1" x14ac:dyDescent="0.75">
      <c r="A35" t="str">
        <f>Table1[[#This Row],[Grau hierárquico]]</f>
        <v>Contribuidor individual</v>
      </c>
      <c r="B35" t="str">
        <f>Table1[[#This Row],[Grau hierárquico2]]</f>
        <v>Contribuidor individual</v>
      </c>
      <c r="C35" t="b">
        <f>Table13[[#This Row],[Grau hierárquico]]=Table13[[#This Row],[Grau hierárquico2]]</f>
        <v>1</v>
      </c>
      <c r="D35" s="2">
        <f>VLOOKUP(Table13[[#This Row],[Grau hierárquico]],$H$2:$I$4,2,FALSE)</f>
        <v>1</v>
      </c>
      <c r="E35">
        <f>VLOOKUP(Table13[[#This Row],[Grau hierárquico2]],$H$2:$I$4,2,FALSE)</f>
        <v>1</v>
      </c>
      <c r="F35" t="str">
        <f>IF(Table13[[#This Row],[Manteve]],"Manteve igual",IF(Table13[[#This Row],[Column1]]&gt;Table13[[#This Row],[Column2]],"Desceu","Subiu"))</f>
        <v>Manteve igual</v>
      </c>
    </row>
    <row r="36" spans="1:6" hidden="1" x14ac:dyDescent="0.75">
      <c r="A36" t="str">
        <f>Table1[[#This Row],[Grau hierárquico]]</f>
        <v>Contribuidor individual</v>
      </c>
      <c r="B36" t="str">
        <f>Table1[[#This Row],[Grau hierárquico2]]</f>
        <v>Contribuidor individual</v>
      </c>
      <c r="C36" t="b">
        <f>Table13[[#This Row],[Grau hierárquico]]=Table13[[#This Row],[Grau hierárquico2]]</f>
        <v>1</v>
      </c>
      <c r="D36" s="2">
        <f>VLOOKUP(Table13[[#This Row],[Grau hierárquico]],$H$2:$I$4,2,FALSE)</f>
        <v>1</v>
      </c>
      <c r="E36">
        <f>VLOOKUP(Table13[[#This Row],[Grau hierárquico2]],$H$2:$I$4,2,FALSE)</f>
        <v>1</v>
      </c>
      <c r="F36" t="str">
        <f>IF(Table13[[#This Row],[Manteve]],"Manteve igual",IF(Table13[[#This Row],[Column1]]&gt;Table13[[#This Row],[Column2]],"Desceu","Subiu"))</f>
        <v>Manteve igual</v>
      </c>
    </row>
    <row r="37" spans="1:6" hidden="1" x14ac:dyDescent="0.75">
      <c r="A37" t="str">
        <f>Table1[[#This Row],[Grau hierárquico]]</f>
        <v>Contribuidor individual</v>
      </c>
      <c r="B37" t="str">
        <f>Table1[[#This Row],[Grau hierárquico2]]</f>
        <v>Contribuidor individual</v>
      </c>
      <c r="C37" t="b">
        <f>Table13[[#This Row],[Grau hierárquico]]=Table13[[#This Row],[Grau hierárquico2]]</f>
        <v>1</v>
      </c>
      <c r="D37" s="2">
        <f>VLOOKUP(Table13[[#This Row],[Grau hierárquico]],$H$2:$I$4,2,FALSE)</f>
        <v>1</v>
      </c>
      <c r="E37">
        <f>VLOOKUP(Table13[[#This Row],[Grau hierárquico2]],$H$2:$I$4,2,FALSE)</f>
        <v>1</v>
      </c>
      <c r="F37" t="str">
        <f>IF(Table13[[#This Row],[Manteve]],"Manteve igual",IF(Table13[[#This Row],[Column1]]&gt;Table13[[#This Row],[Column2]],"Desceu","Subiu"))</f>
        <v>Manteve igual</v>
      </c>
    </row>
    <row r="38" spans="1:6" x14ac:dyDescent="0.75">
      <c r="A38" t="str">
        <f>Table1[[#This Row],[Grau hierárquico]]</f>
        <v>Contribuidor individual</v>
      </c>
      <c r="B38" t="str">
        <f>Table1[[#This Row],[Grau hierárquico2]]</f>
        <v>Gerência / Coordenação / Supervisão</v>
      </c>
      <c r="C38" t="b">
        <f>Table13[[#This Row],[Grau hierárquico]]=Table13[[#This Row],[Grau hierárquico2]]</f>
        <v>0</v>
      </c>
      <c r="D38" s="2">
        <f>VLOOKUP(Table13[[#This Row],[Grau hierárquico]],$H$2:$I$4,2,FALSE)</f>
        <v>1</v>
      </c>
      <c r="E38">
        <f>VLOOKUP(Table13[[#This Row],[Grau hierárquico2]],$H$2:$I$4,2,FALSE)</f>
        <v>2</v>
      </c>
      <c r="F38" t="str">
        <f>IF(Table13[[#This Row],[Manteve]],"Manteve igual",IF(Table13[[#This Row],[Column1]]&gt;Table13[[#This Row],[Column2]],"Desceu","Subiu"))</f>
        <v>Subiu</v>
      </c>
    </row>
    <row r="39" spans="1:6" x14ac:dyDescent="0.75">
      <c r="D39" s="2"/>
    </row>
    <row r="40" spans="1:6" x14ac:dyDescent="0.75">
      <c r="D40" s="2"/>
    </row>
    <row r="41" spans="1:6" x14ac:dyDescent="0.75">
      <c r="D41" s="2"/>
    </row>
    <row r="42" spans="1:6" x14ac:dyDescent="0.75">
      <c r="D42" s="2"/>
    </row>
    <row r="43" spans="1:6" x14ac:dyDescent="0.75">
      <c r="D43" s="2"/>
    </row>
    <row r="44" spans="1:6" x14ac:dyDescent="0.75">
      <c r="D44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1BD7-A266-4CC3-B779-AB286EB4E805}">
  <dimension ref="A1:C7"/>
  <sheetViews>
    <sheetView workbookViewId="0">
      <selection sqref="A1:A7"/>
    </sheetView>
  </sheetViews>
  <sheetFormatPr defaultRowHeight="14.75" x14ac:dyDescent="0.75"/>
  <cols>
    <col min="1" max="1" width="15.86328125" customWidth="1"/>
    <col min="2" max="2" width="19.1328125" bestFit="1" customWidth="1"/>
    <col min="3" max="3" width="10.81640625" bestFit="1" customWidth="1"/>
  </cols>
  <sheetData>
    <row r="1" spans="1:3" x14ac:dyDescent="0.75">
      <c r="A1" t="s">
        <v>221</v>
      </c>
      <c r="B1" t="s">
        <v>222</v>
      </c>
      <c r="C1" t="s">
        <v>223</v>
      </c>
    </row>
    <row r="2" spans="1:3" x14ac:dyDescent="0.75">
      <c r="A2" t="s">
        <v>224</v>
      </c>
      <c r="B2" t="s">
        <v>225</v>
      </c>
      <c r="C2">
        <v>2</v>
      </c>
    </row>
    <row r="3" spans="1:3" x14ac:dyDescent="0.75">
      <c r="A3" t="s">
        <v>226</v>
      </c>
      <c r="B3" t="s">
        <v>225</v>
      </c>
      <c r="C3">
        <v>2</v>
      </c>
    </row>
    <row r="4" spans="1:3" x14ac:dyDescent="0.75">
      <c r="A4" t="s">
        <v>224</v>
      </c>
      <c r="B4" t="s">
        <v>227</v>
      </c>
      <c r="C4">
        <v>3</v>
      </c>
    </row>
    <row r="5" spans="1:3" x14ac:dyDescent="0.75">
      <c r="A5" t="s">
        <v>228</v>
      </c>
      <c r="B5" t="s">
        <v>225</v>
      </c>
      <c r="C5">
        <v>1</v>
      </c>
    </row>
    <row r="6" spans="1:3" x14ac:dyDescent="0.75">
      <c r="A6" t="s">
        <v>228</v>
      </c>
      <c r="B6" t="s">
        <v>227</v>
      </c>
      <c r="C6">
        <v>2</v>
      </c>
    </row>
    <row r="7" spans="1:3" x14ac:dyDescent="0.75">
      <c r="A7" t="s">
        <v>228</v>
      </c>
      <c r="B7" t="s">
        <v>229</v>
      </c>
      <c r="C7">
        <v>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Respostas</vt:lpstr>
      <vt:lpstr>temp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Leite</dc:creator>
  <cp:lastModifiedBy>Paulo Leite</cp:lastModifiedBy>
  <dcterms:created xsi:type="dcterms:W3CDTF">2023-04-09T00:38:16Z</dcterms:created>
  <dcterms:modified xsi:type="dcterms:W3CDTF">2023-04-22T05:36:37Z</dcterms:modified>
</cp:coreProperties>
</file>