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V\Data_REDCLUWE\Pertanian\"/>
    </mc:Choice>
  </mc:AlternateContent>
  <xr:revisionPtr revIDLastSave="0" documentId="8_{EC215D06-349B-46B7-84EB-641B879C7F05}" xr6:coauthVersionLast="44" xr6:coauthVersionMax="44" xr10:uidLastSave="{00000000-0000-0000-0000-000000000000}"/>
  <bookViews>
    <workbookView xWindow="-108" yWindow="-108" windowWidth="23256" windowHeight="12576" xr2:uid="{B784C911-DA13-419E-B6CF-96C20B3A1B9A}"/>
  </bookViews>
  <sheets>
    <sheet name="pupuk_sumsel20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48" i="1" s="1"/>
  <c r="C20" i="1"/>
  <c r="E20" i="1" s="1"/>
  <c r="C19" i="1"/>
  <c r="C18" i="1"/>
  <c r="C17" i="1"/>
  <c r="E17" i="1" s="1"/>
  <c r="F17" i="1" s="1"/>
  <c r="C16" i="1"/>
  <c r="C15" i="1"/>
  <c r="C14" i="1"/>
  <c r="C13" i="1"/>
  <c r="C12" i="1"/>
  <c r="E12" i="1" s="1"/>
  <c r="F12" i="1" s="1"/>
  <c r="E11" i="1"/>
  <c r="F11" i="1" s="1"/>
  <c r="C11" i="1"/>
  <c r="E10" i="1"/>
  <c r="F10" i="1" s="1"/>
  <c r="C10" i="1"/>
  <c r="E9" i="1"/>
  <c r="F9" i="1" s="1"/>
  <c r="C9" i="1"/>
  <c r="C8" i="1"/>
  <c r="E5" i="1" s="1"/>
  <c r="F5" i="1" s="1"/>
  <c r="C7" i="1"/>
  <c r="C6" i="1"/>
  <c r="C5" i="1"/>
  <c r="C4" i="1"/>
  <c r="E4" i="1" s="1"/>
  <c r="F4" i="1" s="1"/>
  <c r="F43" i="1" l="1"/>
  <c r="E43" i="1"/>
  <c r="D43" i="1"/>
  <c r="C43" i="1"/>
  <c r="B43" i="1"/>
  <c r="F46" i="1"/>
  <c r="E46" i="1"/>
  <c r="D46" i="1"/>
  <c r="C46" i="1"/>
  <c r="B46" i="1"/>
  <c r="D42" i="1"/>
  <c r="C42" i="1"/>
  <c r="B42" i="1"/>
  <c r="F42" i="1"/>
  <c r="E42" i="1"/>
  <c r="B44" i="1"/>
  <c r="F44" i="1"/>
  <c r="E44" i="1"/>
  <c r="D44" i="1"/>
  <c r="C44" i="1"/>
  <c r="F41" i="1"/>
  <c r="E41" i="1"/>
  <c r="D41" i="1"/>
  <c r="C41" i="1"/>
  <c r="B41" i="1"/>
  <c r="E45" i="1"/>
  <c r="D45" i="1"/>
  <c r="C45" i="1"/>
  <c r="B45" i="1"/>
  <c r="F45" i="1"/>
  <c r="C47" i="1"/>
  <c r="B47" i="1"/>
  <c r="F47" i="1"/>
  <c r="E47" i="1"/>
  <c r="D47" i="1"/>
  <c r="B48" i="1"/>
  <c r="C48" i="1"/>
  <c r="D48" i="1"/>
  <c r="E48" i="1"/>
</calcChain>
</file>

<file path=xl/sharedStrings.xml><?xml version="1.0" encoding="utf-8"?>
<sst xmlns="http://schemas.openxmlformats.org/spreadsheetml/2006/main" count="74" uniqueCount="40">
  <si>
    <t>Proporsi FD 2006</t>
  </si>
  <si>
    <t>Sektor 2006</t>
  </si>
  <si>
    <t>FD 2006 (Ribu Rupiah)</t>
  </si>
  <si>
    <t>FD 2006 (Juta Rupiah)</t>
  </si>
  <si>
    <t>Proporsi</t>
  </si>
  <si>
    <t>FD 2006 setelah dicombine dgn sektor yg lain</t>
  </si>
  <si>
    <t>Padi-padian</t>
  </si>
  <si>
    <t>Padi</t>
  </si>
  <si>
    <t>Kacang-kacangan</t>
  </si>
  <si>
    <t>Tanaman Bahan Makanan Lainnya</t>
  </si>
  <si>
    <t>Jagung</t>
  </si>
  <si>
    <t>Umbi-umbian</t>
  </si>
  <si>
    <t>Sayuran dan buah-buahan</t>
  </si>
  <si>
    <t>sektor yg tidak ada di IO 2015</t>
  </si>
  <si>
    <t>Karet</t>
  </si>
  <si>
    <t>Tanaman Perkebunan lainnya</t>
  </si>
  <si>
    <t>Kelapa Sawit</t>
  </si>
  <si>
    <t>Sektor 2015</t>
  </si>
  <si>
    <t>FD 2015 (Juta Rupiah)</t>
  </si>
  <si>
    <t>Kopi</t>
  </si>
  <si>
    <t>Tebu</t>
  </si>
  <si>
    <t>Tanaman Bahan Makanan lainnya</t>
  </si>
  <si>
    <t>Kelapa</t>
  </si>
  <si>
    <t>Lada</t>
  </si>
  <si>
    <t>Teh</t>
  </si>
  <si>
    <t>Tanaman Lainnya</t>
  </si>
  <si>
    <t>Peternakan</t>
  </si>
  <si>
    <t>Peternakan dan Hasil-hasilnya</t>
  </si>
  <si>
    <t>Pemotongan hewan</t>
  </si>
  <si>
    <t>Kehutanan</t>
  </si>
  <si>
    <t>Uanggas dan hasil-hasilnya</t>
  </si>
  <si>
    <t>Perikanan</t>
  </si>
  <si>
    <t>Total konsumsi pupuk 2015</t>
  </si>
  <si>
    <t>Sektor</t>
  </si>
  <si>
    <t>Urea</t>
  </si>
  <si>
    <t>SP-36</t>
  </si>
  <si>
    <t>ZA</t>
  </si>
  <si>
    <t>NPK</t>
  </si>
  <si>
    <t>Organik</t>
  </si>
  <si>
    <t>Total konsumsi pupuk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</si>
</sst>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indexed="8"/>
      <name val="Arial"/>
      <family val="2"/>
    </font>
    <font>
      <sz val="10"/>
      <color rgb="FF000000"/>
      <name val="Calibri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0" fillId="0" borderId="0" xfId="1" applyFont="1"/>
    <xf numFmtId="0" fontId="3" fillId="0" borderId="2" xfId="0" applyFont="1" applyBorder="1"/>
    <xf numFmtId="2" fontId="0" fillId="0" borderId="0" xfId="0" applyNumberFormat="1" applyAlignment="1">
      <alignment horizontal="center" vertical="center"/>
    </xf>
    <xf numFmtId="0" fontId="2" fillId="2" borderId="0" xfId="2" applyFill="1" applyAlignment="1">
      <alignment horizontal="center" vertical="center"/>
    </xf>
    <xf numFmtId="2" fontId="2" fillId="2" borderId="0" xfId="2" applyNumberFormat="1" applyFill="1" applyAlignment="1">
      <alignment horizontal="center" vertical="center"/>
    </xf>
    <xf numFmtId="0" fontId="3" fillId="3" borderId="3" xfId="0" applyFont="1" applyFill="1" applyBorder="1"/>
    <xf numFmtId="2" fontId="0" fillId="3" borderId="0" xfId="0" applyNumberFormat="1" applyFill="1" applyAlignment="1">
      <alignment horizontal="center" vertical="center"/>
    </xf>
    <xf numFmtId="0" fontId="2" fillId="3" borderId="0" xfId="2" applyFill="1" applyAlignment="1">
      <alignment horizontal="center" vertical="center" wrapText="1"/>
    </xf>
    <xf numFmtId="2" fontId="2" fillId="3" borderId="0" xfId="2" applyNumberFormat="1" applyFill="1" applyAlignment="1">
      <alignment horizontal="center" vertical="center" wrapText="1"/>
    </xf>
    <xf numFmtId="0" fontId="2" fillId="3" borderId="0" xfId="2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3" fillId="0" borderId="3" xfId="0" applyFont="1" applyBorder="1"/>
    <xf numFmtId="0" fontId="4" fillId="0" borderId="0" xfId="0" applyFont="1"/>
    <xf numFmtId="2" fontId="0" fillId="0" borderId="0" xfId="0" applyNumberFormat="1"/>
    <xf numFmtId="0" fontId="3" fillId="4" borderId="3" xfId="0" applyFont="1" applyFill="1" applyBorder="1"/>
    <xf numFmtId="2" fontId="0" fillId="4" borderId="0" xfId="0" applyNumberFormat="1" applyFill="1" applyAlignment="1">
      <alignment horizontal="center" vertical="center"/>
    </xf>
    <xf numFmtId="0" fontId="2" fillId="4" borderId="0" xfId="2" applyFill="1" applyAlignment="1">
      <alignment horizontal="center" vertical="center" wrapText="1"/>
    </xf>
    <xf numFmtId="2" fontId="2" fillId="4" borderId="0" xfId="2" applyNumberFormat="1" applyFill="1" applyAlignment="1">
      <alignment horizontal="center" vertical="center"/>
    </xf>
    <xf numFmtId="0" fontId="2" fillId="4" borderId="0" xfId="2" applyFill="1" applyAlignment="1">
      <alignment horizontal="center" vertical="center"/>
    </xf>
    <xf numFmtId="0" fontId="3" fillId="5" borderId="3" xfId="0" applyFont="1" applyFill="1" applyBorder="1"/>
    <xf numFmtId="2" fontId="0" fillId="5" borderId="0" xfId="0" applyNumberFormat="1" applyFill="1" applyAlignment="1">
      <alignment horizontal="center" vertical="center"/>
    </xf>
    <xf numFmtId="0" fontId="2" fillId="5" borderId="0" xfId="2" applyFill="1" applyAlignment="1">
      <alignment horizontal="center" vertical="center" wrapText="1"/>
    </xf>
    <xf numFmtId="2" fontId="2" fillId="5" borderId="0" xfId="2" applyNumberFormat="1" applyFill="1" applyAlignment="1">
      <alignment horizontal="center" vertical="center"/>
    </xf>
    <xf numFmtId="0" fontId="2" fillId="5" borderId="0" xfId="2" applyFill="1" applyAlignment="1">
      <alignment horizontal="center" vertical="center"/>
    </xf>
    <xf numFmtId="0" fontId="3" fillId="0" borderId="4" xfId="0" applyFont="1" applyBorder="1"/>
    <xf numFmtId="2" fontId="0" fillId="0" borderId="5" xfId="0" applyNumberFormat="1" applyBorder="1" applyAlignment="1">
      <alignment horizontal="center" vertical="center"/>
    </xf>
    <xf numFmtId="0" fontId="2" fillId="2" borderId="5" xfId="2" applyFill="1" applyBorder="1" applyAlignment="1">
      <alignment horizontal="center" vertical="center"/>
    </xf>
    <xf numFmtId="2" fontId="2" fillId="2" borderId="5" xfId="2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/>
    <xf numFmtId="0" fontId="2" fillId="2" borderId="0" xfId="2" applyFill="1"/>
    <xf numFmtId="0" fontId="1" fillId="2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0" fillId="2" borderId="0" xfId="0" applyFill="1"/>
  </cellXfs>
  <cellStyles count="3">
    <cellStyle name="Normal" xfId="0" builtinId="0"/>
    <cellStyle name="Normal 2" xfId="2" xr:uid="{11D65CB6-B802-462F-BC97-079CDD41F9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5840-148B-4F70-B501-21EF90FCBB32}">
  <dimension ref="A1:J48"/>
  <sheetViews>
    <sheetView tabSelected="1" topLeftCell="A22" workbookViewId="0">
      <selection activeCell="B33" sqref="B33"/>
    </sheetView>
  </sheetViews>
  <sheetFormatPr defaultRowHeight="14.4" x14ac:dyDescent="0.3"/>
  <cols>
    <col min="1" max="1" width="28.6640625" customWidth="1"/>
    <col min="2" max="2" width="29.21875" bestFit="1" customWidth="1"/>
    <col min="3" max="3" width="29.21875" customWidth="1"/>
    <col min="4" max="4" width="27.44140625" bestFit="1" customWidth="1"/>
    <col min="5" max="5" width="23.88671875" customWidth="1"/>
    <col min="6" max="6" width="27.44140625" customWidth="1"/>
    <col min="7" max="7" width="12.33203125" customWidth="1"/>
    <col min="8" max="8" width="18.21875" customWidth="1"/>
    <col min="9" max="9" width="16.33203125" customWidth="1"/>
    <col min="10" max="10" width="13.5546875" customWidth="1"/>
  </cols>
  <sheetData>
    <row r="1" spans="1:10" x14ac:dyDescent="0.3">
      <c r="A1" s="1" t="s">
        <v>0</v>
      </c>
    </row>
    <row r="3" spans="1:10" ht="28.8" x14ac:dyDescent="0.3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0</v>
      </c>
      <c r="H3" s="4"/>
    </row>
    <row r="4" spans="1:10" x14ac:dyDescent="0.3">
      <c r="A4" s="5" t="s">
        <v>6</v>
      </c>
      <c r="B4" s="6">
        <v>4741056065.7000237</v>
      </c>
      <c r="C4" s="6">
        <f>B4/1000</f>
        <v>4741056.0657000234</v>
      </c>
      <c r="D4" s="7" t="s">
        <v>7</v>
      </c>
      <c r="E4" s="8">
        <f>C4</f>
        <v>4741056.0657000234</v>
      </c>
      <c r="F4" s="7">
        <f>E4/J11</f>
        <v>0.32513472483799188</v>
      </c>
    </row>
    <row r="5" spans="1:10" x14ac:dyDescent="0.3">
      <c r="A5" s="9" t="s">
        <v>8</v>
      </c>
      <c r="B5" s="10">
        <v>1331291517.0590415</v>
      </c>
      <c r="C5" s="10">
        <f t="shared" ref="C5:C20" si="0">B5/1000</f>
        <v>1331291.5170590414</v>
      </c>
      <c r="D5" s="11" t="s">
        <v>9</v>
      </c>
      <c r="E5" s="12">
        <f>SUM(C5:C8)</f>
        <v>5712598.057567982</v>
      </c>
      <c r="F5" s="13">
        <f>E5/J12</f>
        <v>5.4969450820923393</v>
      </c>
    </row>
    <row r="6" spans="1:10" x14ac:dyDescent="0.3">
      <c r="A6" s="9" t="s">
        <v>10</v>
      </c>
      <c r="B6" s="10">
        <v>639375378.69580269</v>
      </c>
      <c r="C6" s="10">
        <f t="shared" si="0"/>
        <v>639375.37869580265</v>
      </c>
      <c r="D6" s="11"/>
      <c r="E6" s="11"/>
      <c r="F6" s="13"/>
    </row>
    <row r="7" spans="1:10" x14ac:dyDescent="0.3">
      <c r="A7" s="9" t="s">
        <v>11</v>
      </c>
      <c r="B7" s="10">
        <v>842744310.40419114</v>
      </c>
      <c r="C7" s="10">
        <f t="shared" si="0"/>
        <v>842744.31040419114</v>
      </c>
      <c r="D7" s="11"/>
      <c r="E7" s="11"/>
      <c r="F7" s="13"/>
      <c r="H7" s="14"/>
    </row>
    <row r="8" spans="1:10" ht="28.8" x14ac:dyDescent="0.3">
      <c r="A8" s="9" t="s">
        <v>12</v>
      </c>
      <c r="B8" s="10">
        <v>2899186851.4089465</v>
      </c>
      <c r="C8" s="10">
        <f t="shared" si="0"/>
        <v>2899186.8514089463</v>
      </c>
      <c r="D8" s="11"/>
      <c r="E8" s="11"/>
      <c r="F8" s="13"/>
      <c r="H8" s="15" t="s">
        <v>13</v>
      </c>
    </row>
    <row r="9" spans="1:10" x14ac:dyDescent="0.3">
      <c r="A9" s="16" t="s">
        <v>14</v>
      </c>
      <c r="B9" s="6">
        <v>6092070904.5752525</v>
      </c>
      <c r="C9" s="6">
        <f t="shared" si="0"/>
        <v>6092070.9045752529</v>
      </c>
      <c r="D9" s="7" t="s">
        <v>15</v>
      </c>
      <c r="E9" s="8">
        <f>C9</f>
        <v>6092070.9045752529</v>
      </c>
      <c r="F9" s="7">
        <f>E9/J14</f>
        <v>0.65499403500537945</v>
      </c>
    </row>
    <row r="10" spans="1:10" x14ac:dyDescent="0.3">
      <c r="A10" s="16" t="s">
        <v>16</v>
      </c>
      <c r="B10" s="6">
        <v>2553404969.5529103</v>
      </c>
      <c r="C10" s="6">
        <f t="shared" si="0"/>
        <v>2553404.9695529104</v>
      </c>
      <c r="D10" s="7" t="s">
        <v>15</v>
      </c>
      <c r="E10" s="8">
        <f t="shared" ref="E10:E11" si="1">C10</f>
        <v>2553404.9695529104</v>
      </c>
      <c r="F10" s="7">
        <f>E10/J15</f>
        <v>0.55206115924900101</v>
      </c>
      <c r="I10" t="s">
        <v>17</v>
      </c>
      <c r="J10" t="s">
        <v>18</v>
      </c>
    </row>
    <row r="11" spans="1:10" x14ac:dyDescent="0.3">
      <c r="A11" s="16" t="s">
        <v>19</v>
      </c>
      <c r="B11" s="6">
        <v>1341864410.2620227</v>
      </c>
      <c r="C11" s="6">
        <f t="shared" si="0"/>
        <v>1341864.4102620226</v>
      </c>
      <c r="D11" s="7" t="s">
        <v>15</v>
      </c>
      <c r="E11" s="8">
        <f t="shared" si="1"/>
        <v>1341864.4102620226</v>
      </c>
      <c r="F11" s="7">
        <f>E11/J13</f>
        <v>0.41465950586510536</v>
      </c>
      <c r="I11" s="17" t="s">
        <v>7</v>
      </c>
      <c r="J11" s="18">
        <v>14581820.099536881</v>
      </c>
    </row>
    <row r="12" spans="1:10" x14ac:dyDescent="0.3">
      <c r="A12" s="19" t="s">
        <v>20</v>
      </c>
      <c r="B12" s="20">
        <v>539292097.08817315</v>
      </c>
      <c r="C12" s="20">
        <f t="shared" si="0"/>
        <v>539292.09708817315</v>
      </c>
      <c r="D12" s="21" t="s">
        <v>15</v>
      </c>
      <c r="E12" s="22">
        <f>SUM(C12:C16)</f>
        <v>1799937.7326303371</v>
      </c>
      <c r="F12" s="23">
        <f>E12/J16</f>
        <v>0.30880615707373926</v>
      </c>
      <c r="I12" s="17" t="s">
        <v>21</v>
      </c>
      <c r="J12" s="18">
        <v>1039231.4225911016</v>
      </c>
    </row>
    <row r="13" spans="1:10" x14ac:dyDescent="0.3">
      <c r="A13" s="19" t="s">
        <v>22</v>
      </c>
      <c r="B13" s="20">
        <v>513473089.00287843</v>
      </c>
      <c r="C13" s="20">
        <f t="shared" si="0"/>
        <v>513473.08900287841</v>
      </c>
      <c r="D13" s="21"/>
      <c r="E13" s="23"/>
      <c r="F13" s="23"/>
      <c r="I13" s="17" t="s">
        <v>19</v>
      </c>
      <c r="J13" s="18">
        <v>3236063.3032214874</v>
      </c>
    </row>
    <row r="14" spans="1:10" x14ac:dyDescent="0.3">
      <c r="A14" s="19" t="s">
        <v>23</v>
      </c>
      <c r="B14" s="20">
        <v>197419534.24690095</v>
      </c>
      <c r="C14" s="20">
        <f t="shared" si="0"/>
        <v>197419.53424690093</v>
      </c>
      <c r="D14" s="21"/>
      <c r="E14" s="23"/>
      <c r="F14" s="23"/>
      <c r="I14" s="17" t="s">
        <v>14</v>
      </c>
      <c r="J14" s="18">
        <v>9300956.3125643097</v>
      </c>
    </row>
    <row r="15" spans="1:10" x14ac:dyDescent="0.3">
      <c r="A15" s="19" t="s">
        <v>24</v>
      </c>
      <c r="B15" s="20">
        <v>280298975.20684755</v>
      </c>
      <c r="C15" s="20">
        <f t="shared" si="0"/>
        <v>280298.97520684754</v>
      </c>
      <c r="D15" s="21"/>
      <c r="E15" s="23"/>
      <c r="F15" s="23"/>
      <c r="I15" s="17" t="s">
        <v>16</v>
      </c>
      <c r="J15" s="18">
        <v>4625221.1856861059</v>
      </c>
    </row>
    <row r="16" spans="1:10" x14ac:dyDescent="0.3">
      <c r="A16" s="19" t="s">
        <v>25</v>
      </c>
      <c r="B16" s="20">
        <v>269454037.08553702</v>
      </c>
      <c r="C16" s="20">
        <f t="shared" si="0"/>
        <v>269454.03708553704</v>
      </c>
      <c r="D16" s="21"/>
      <c r="E16" s="23"/>
      <c r="F16" s="23"/>
      <c r="I16" s="17" t="s">
        <v>15</v>
      </c>
      <c r="J16" s="18">
        <v>5828697.6842904501</v>
      </c>
    </row>
    <row r="17" spans="1:10" x14ac:dyDescent="0.3">
      <c r="A17" s="24" t="s">
        <v>26</v>
      </c>
      <c r="B17" s="25">
        <v>290333117.54742169</v>
      </c>
      <c r="C17" s="25">
        <f t="shared" si="0"/>
        <v>290333.11754742172</v>
      </c>
      <c r="D17" s="26" t="s">
        <v>27</v>
      </c>
      <c r="E17" s="27">
        <f>SUM(C17:C19)</f>
        <v>4231551.99634468</v>
      </c>
      <c r="F17" s="28">
        <f>E17/J17</f>
        <v>0.81071739464943915</v>
      </c>
      <c r="I17" s="17" t="s">
        <v>27</v>
      </c>
      <c r="J17" s="18">
        <v>5219515.4862496043</v>
      </c>
    </row>
    <row r="18" spans="1:10" x14ac:dyDescent="0.3">
      <c r="A18" s="24" t="s">
        <v>28</v>
      </c>
      <c r="B18" s="25">
        <v>1766718114.9146066</v>
      </c>
      <c r="C18" s="25">
        <f t="shared" si="0"/>
        <v>1766718.1149146066</v>
      </c>
      <c r="D18" s="26"/>
      <c r="E18" s="28"/>
      <c r="F18" s="28"/>
      <c r="I18" s="17" t="s">
        <v>29</v>
      </c>
      <c r="J18" s="18">
        <v>6908146.9282231499</v>
      </c>
    </row>
    <row r="19" spans="1:10" x14ac:dyDescent="0.3">
      <c r="A19" s="24" t="s">
        <v>30</v>
      </c>
      <c r="B19" s="25">
        <v>2174500763.8826513</v>
      </c>
      <c r="C19" s="25">
        <f t="shared" si="0"/>
        <v>2174500.7638826515</v>
      </c>
      <c r="D19" s="26"/>
      <c r="E19" s="28"/>
      <c r="F19" s="28"/>
      <c r="I19" s="17" t="s">
        <v>31</v>
      </c>
      <c r="J19" s="18">
        <v>14062548.950642439</v>
      </c>
    </row>
    <row r="20" spans="1:10" x14ac:dyDescent="0.3">
      <c r="A20" s="29" t="s">
        <v>31</v>
      </c>
      <c r="B20" s="30">
        <v>4409124587.2590322</v>
      </c>
      <c r="C20" s="30">
        <f t="shared" si="0"/>
        <v>4409124.5872590318</v>
      </c>
      <c r="D20" s="31" t="s">
        <v>31</v>
      </c>
      <c r="E20" s="32">
        <f>C20</f>
        <v>4409124.5872590318</v>
      </c>
      <c r="F20" s="33">
        <f>B20/J19</f>
        <v>313.53665702671947</v>
      </c>
    </row>
    <row r="21" spans="1:10" x14ac:dyDescent="0.3">
      <c r="A21" s="34"/>
      <c r="B21" s="18"/>
      <c r="C21" s="18"/>
      <c r="D21" s="35"/>
      <c r="E21" s="35"/>
    </row>
    <row r="22" spans="1:10" x14ac:dyDescent="0.3">
      <c r="A22" s="34"/>
      <c r="B22" s="18"/>
      <c r="C22" s="18"/>
      <c r="D22" s="35"/>
      <c r="E22" s="35"/>
    </row>
    <row r="24" spans="1:10" x14ac:dyDescent="0.3">
      <c r="A24" s="1" t="s">
        <v>32</v>
      </c>
    </row>
    <row r="26" spans="1:10" x14ac:dyDescent="0.3">
      <c r="A26" s="2" t="s">
        <v>33</v>
      </c>
      <c r="B26" s="36" t="s">
        <v>34</v>
      </c>
      <c r="C26" s="2" t="s">
        <v>35</v>
      </c>
      <c r="D26" s="2" t="s">
        <v>36</v>
      </c>
      <c r="E26" s="2" t="s">
        <v>37</v>
      </c>
      <c r="F26" s="2" t="s">
        <v>38</v>
      </c>
    </row>
    <row r="27" spans="1:10" x14ac:dyDescent="0.3">
      <c r="A27" t="s">
        <v>7</v>
      </c>
      <c r="B27" s="7">
        <v>121132.30960975609</v>
      </c>
      <c r="C27" s="37">
        <v>26697.270588235293</v>
      </c>
      <c r="D27" s="37">
        <v>6112.26</v>
      </c>
      <c r="E27" s="37">
        <v>83439.163352941177</v>
      </c>
      <c r="F27" s="37">
        <v>15296.054400000001</v>
      </c>
    </row>
    <row r="28" spans="1:10" x14ac:dyDescent="0.3">
      <c r="A28" t="s">
        <v>9</v>
      </c>
      <c r="B28" s="7">
        <v>7153.371365853659</v>
      </c>
      <c r="C28" s="37">
        <v>2162.8705882352942</v>
      </c>
      <c r="D28" s="37">
        <v>524.49428571428575</v>
      </c>
      <c r="E28" s="37">
        <v>7427.5118431372548</v>
      </c>
      <c r="F28" s="37">
        <v>1144.6092000000001</v>
      </c>
    </row>
    <row r="29" spans="1:10" x14ac:dyDescent="0.3">
      <c r="A29" t="s">
        <v>19</v>
      </c>
      <c r="B29" s="7">
        <v>3638.1017094077629</v>
      </c>
      <c r="C29" s="37">
        <v>1268.1812763127557</v>
      </c>
      <c r="D29" s="37">
        <v>308.562067133575</v>
      </c>
      <c r="E29" s="37">
        <v>3114.3611638704056</v>
      </c>
      <c r="F29" s="37">
        <v>386.95717719360096</v>
      </c>
    </row>
    <row r="30" spans="1:10" x14ac:dyDescent="0.3">
      <c r="A30" t="s">
        <v>14</v>
      </c>
      <c r="B30" s="7">
        <v>17808.900094876077</v>
      </c>
      <c r="C30" s="37">
        <v>6207.8840714221915</v>
      </c>
      <c r="D30" s="37">
        <v>1510.4445849989233</v>
      </c>
      <c r="E30" s="37">
        <v>15245.133659487154</v>
      </c>
      <c r="F30" s="37">
        <v>1894.1971005967046</v>
      </c>
    </row>
    <row r="31" spans="1:10" x14ac:dyDescent="0.3">
      <c r="A31" t="s">
        <v>16</v>
      </c>
      <c r="B31" s="7">
        <v>3752.1379023214654</v>
      </c>
      <c r="C31" s="37">
        <v>1307.9323817590873</v>
      </c>
      <c r="D31" s="37">
        <v>318.23393620818183</v>
      </c>
      <c r="E31" s="37">
        <v>3211.9807245241632</v>
      </c>
      <c r="F31" s="37">
        <v>399.08633872684868</v>
      </c>
    </row>
    <row r="32" spans="1:10" x14ac:dyDescent="0.3">
      <c r="A32" t="s">
        <v>15</v>
      </c>
      <c r="B32" s="7">
        <v>1528.8843177849396</v>
      </c>
      <c r="C32" s="37">
        <v>532.94344697655265</v>
      </c>
      <c r="D32" s="37">
        <v>129.67084023074838</v>
      </c>
      <c r="E32" s="37">
        <v>1308.7863736869051</v>
      </c>
      <c r="F32" s="37">
        <v>162.61578348284598</v>
      </c>
    </row>
    <row r="33" spans="1:7" x14ac:dyDescent="0.3">
      <c r="A33" t="s">
        <v>27</v>
      </c>
      <c r="B33" s="7">
        <v>3028.483243902439</v>
      </c>
      <c r="C33" s="37">
        <v>606.49411764705883</v>
      </c>
      <c r="D33" s="37">
        <v>96.334285714285713</v>
      </c>
      <c r="E33" s="37">
        <v>803.06288235294119</v>
      </c>
      <c r="F33" s="37">
        <v>1916.5011999999999</v>
      </c>
    </row>
    <row r="34" spans="1:7" x14ac:dyDescent="0.3">
      <c r="A34" s="38" t="s">
        <v>31</v>
      </c>
      <c r="B34" s="39">
        <v>3657.8117560975611</v>
      </c>
      <c r="C34" s="33">
        <v>1216.4235294117648</v>
      </c>
      <c r="D34" s="33">
        <v>0</v>
      </c>
      <c r="E34" s="33">
        <v>0</v>
      </c>
      <c r="F34" s="33">
        <v>0</v>
      </c>
    </row>
    <row r="35" spans="1:7" x14ac:dyDescent="0.3">
      <c r="B35" s="40"/>
      <c r="C35" s="40"/>
    </row>
    <row r="38" spans="1:7" x14ac:dyDescent="0.3">
      <c r="A38" s="1" t="s">
        <v>39</v>
      </c>
    </row>
    <row r="40" spans="1:7" x14ac:dyDescent="0.3">
      <c r="A40" s="2" t="s">
        <v>33</v>
      </c>
      <c r="B40" s="36" t="s">
        <v>34</v>
      </c>
      <c r="C40" s="2" t="s">
        <v>35</v>
      </c>
      <c r="D40" s="2" t="s">
        <v>36</v>
      </c>
      <c r="E40" s="2" t="s">
        <v>37</v>
      </c>
      <c r="F40" s="2" t="s">
        <v>38</v>
      </c>
    </row>
    <row r="41" spans="1:7" x14ac:dyDescent="0.3">
      <c r="A41" t="s">
        <v>7</v>
      </c>
      <c r="B41" s="7">
        <f>$F$4*B27</f>
        <v>39384.320153958484</v>
      </c>
      <c r="C41" s="7">
        <f>$F$4*C27</f>
        <v>8680.2097266312958</v>
      </c>
      <c r="D41" s="7">
        <f>$F$4*D27</f>
        <v>1987.3079732382644</v>
      </c>
      <c r="E41" s="7">
        <f>$F$4*E27</f>
        <v>27128.969417470787</v>
      </c>
      <c r="F41" s="7">
        <f>$F$4*F27</f>
        <v>4973.278438450955</v>
      </c>
    </row>
    <row r="42" spans="1:7" x14ac:dyDescent="0.3">
      <c r="A42" t="s">
        <v>9</v>
      </c>
      <c r="B42" s="7">
        <f>$F$5*B28</f>
        <v>39321.689549909432</v>
      </c>
      <c r="C42" s="7">
        <f>$F$5*C28</f>
        <v>11889.180843202166</v>
      </c>
      <c r="D42" s="7">
        <f>$F$5*D28</f>
        <v>2883.1162844426772</v>
      </c>
      <c r="E42" s="7">
        <f>$F$5*E28</f>
        <v>40828.624698315936</v>
      </c>
      <c r="F42" s="7">
        <f>$F$5*F28</f>
        <v>6291.8539128576476</v>
      </c>
    </row>
    <row r="43" spans="1:7" x14ac:dyDescent="0.3">
      <c r="A43" t="s">
        <v>19</v>
      </c>
      <c r="B43" s="7">
        <f>$F$11*B29</f>
        <v>1508.5734571100181</v>
      </c>
      <c r="C43" s="7">
        <f>$F$11*C29</f>
        <v>525.86342138322595</v>
      </c>
      <c r="D43" s="7">
        <f>$F$11*D29</f>
        <v>127.94819428632367</v>
      </c>
      <c r="E43" s="7">
        <f>$F$11*E29</f>
        <v>1291.3994612959768</v>
      </c>
      <c r="F43" s="7">
        <f>$F$11*F29</f>
        <v>160.4554718860546</v>
      </c>
    </row>
    <row r="44" spans="1:7" x14ac:dyDescent="0.3">
      <c r="A44" t="s">
        <v>14</v>
      </c>
      <c r="B44" s="7">
        <f>$F$9*B30</f>
        <v>11664.723332150566</v>
      </c>
      <c r="C44" s="7">
        <f>$F$9*C30</f>
        <v>4066.1270367864445</v>
      </c>
      <c r="D44" s="7">
        <f>$F$9*D30</f>
        <v>989.33219338047058</v>
      </c>
      <c r="E44" s="7">
        <f>$F$9*E30</f>
        <v>9985.4716098238168</v>
      </c>
      <c r="F44" s="7">
        <f>$F$9*F30</f>
        <v>1240.6878020153263</v>
      </c>
    </row>
    <row r="45" spans="1:7" x14ac:dyDescent="0.3">
      <c r="A45" t="s">
        <v>16</v>
      </c>
      <c r="B45" s="7">
        <f>$F$10*B31</f>
        <v>2071.4096000177033</v>
      </c>
      <c r="C45" s="7">
        <f t="shared" ref="C45:F45" si="2">$F$10*C31</f>
        <v>722.05866689322863</v>
      </c>
      <c r="D45" s="7">
        <f t="shared" si="2"/>
        <v>175.6845957354615</v>
      </c>
      <c r="E45" s="7">
        <f t="shared" si="2"/>
        <v>1773.2098022662558</v>
      </c>
      <c r="F45" s="7">
        <f t="shared" si="2"/>
        <v>220.32006679798357</v>
      </c>
      <c r="G45" s="37"/>
    </row>
    <row r="46" spans="1:7" x14ac:dyDescent="0.3">
      <c r="A46" t="s">
        <v>15</v>
      </c>
      <c r="B46" s="7">
        <f>$F$12*B32</f>
        <v>472.12889078547278</v>
      </c>
      <c r="C46" s="7">
        <f t="shared" ref="C46:F46" si="3">$F$12*C32</f>
        <v>164.57621779846136</v>
      </c>
      <c r="D46" s="7">
        <f t="shared" si="3"/>
        <v>40.043153856180233</v>
      </c>
      <c r="E46" s="7">
        <f t="shared" si="3"/>
        <v>404.16129048872801</v>
      </c>
      <c r="F46" s="7">
        <f t="shared" si="3"/>
        <v>50.216755176872908</v>
      </c>
      <c r="G46" s="37"/>
    </row>
    <row r="47" spans="1:7" x14ac:dyDescent="0.3">
      <c r="A47" t="s">
        <v>27</v>
      </c>
      <c r="B47" s="7">
        <f>$F$17*B33</f>
        <v>2455.2440452360674</v>
      </c>
      <c r="C47" s="7">
        <f t="shared" ref="C47:F47" si="4">$F$17*C33</f>
        <v>491.69533092903396</v>
      </c>
      <c r="D47" s="7">
        <f t="shared" si="4"/>
        <v>78.099881129700393</v>
      </c>
      <c r="E47" s="7">
        <f t="shared" si="4"/>
        <v>651.0570477208455</v>
      </c>
      <c r="F47" s="7">
        <f t="shared" si="4"/>
        <v>1553.7408597065237</v>
      </c>
      <c r="G47" s="37"/>
    </row>
    <row r="48" spans="1:7" x14ac:dyDescent="0.3">
      <c r="A48" s="38" t="s">
        <v>31</v>
      </c>
      <c r="B48" s="39">
        <f>$F$20*B34</f>
        <v>1146858.0700398635</v>
      </c>
      <c r="C48" s="39">
        <f t="shared" ref="C48:F48" si="5">$F$20*C34</f>
        <v>381393.36694040807</v>
      </c>
      <c r="D48" s="39">
        <f t="shared" si="5"/>
        <v>0</v>
      </c>
      <c r="E48" s="39">
        <f t="shared" si="5"/>
        <v>0</v>
      </c>
      <c r="F48" s="39">
        <f t="shared" si="5"/>
        <v>0</v>
      </c>
    </row>
  </sheetData>
  <mergeCells count="9">
    <mergeCell ref="D17:D19"/>
    <mergeCell ref="E17:E19"/>
    <mergeCell ref="F17:F19"/>
    <mergeCell ref="D5:D8"/>
    <mergeCell ref="E5:E8"/>
    <mergeCell ref="F5:F8"/>
    <mergeCell ref="D12:D16"/>
    <mergeCell ref="E12:E16"/>
    <mergeCell ref="F12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pupuk_sumsel2006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Soraya, Dayu Kemalasari   (ICRAF)</dc:creator>
  <cp:lastModifiedBy>Soraya, Dayu Kemalasari   (ICRAF)</cp:lastModifiedBy>
  <dcterms:created xsi:type="dcterms:W3CDTF">2020-06-03T05:11:46Z</dcterms:created>
  <dcterms:modified xsi:type="dcterms:W3CDTF">2020-06-03T05:12:13Z</dcterms:modified>
</cp:coreProperties>
</file>