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"/>
    </mc:Choice>
  </mc:AlternateContent>
  <xr:revisionPtr revIDLastSave="0" documentId="13_ncr:1_{0487F0B6-3D93-40A9-894D-9311271CC673}" xr6:coauthVersionLast="47" xr6:coauthVersionMax="47" xr10:uidLastSave="{00000000-0000-0000-0000-000000000000}"/>
  <bookViews>
    <workbookView xWindow="-108" yWindow="-108" windowWidth="23256" windowHeight="12456" xr2:uid="{7E0BEA90-FD86-4407-94D6-1AA4A684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2" i="1" l="1"/>
  <c r="Q122" i="1"/>
  <c r="O122" i="1"/>
  <c r="S119" i="1"/>
  <c r="Q119" i="1"/>
  <c r="O119" i="1"/>
  <c r="S116" i="1"/>
  <c r="Q116" i="1"/>
  <c r="O116" i="1"/>
  <c r="S115" i="1"/>
  <c r="Q115" i="1"/>
  <c r="O115" i="1"/>
  <c r="S114" i="1"/>
  <c r="Q114" i="1"/>
  <c r="O114" i="1"/>
  <c r="S113" i="1"/>
  <c r="Q113" i="1"/>
  <c r="O113" i="1"/>
  <c r="S112" i="1"/>
  <c r="Q112" i="1"/>
  <c r="O112" i="1"/>
  <c r="S111" i="1"/>
  <c r="Q111" i="1"/>
  <c r="O111" i="1"/>
  <c r="S110" i="1"/>
  <c r="Q110" i="1"/>
  <c r="O110" i="1"/>
  <c r="S106" i="1"/>
  <c r="Q106" i="1"/>
  <c r="O106" i="1"/>
  <c r="S104" i="1"/>
  <c r="Q104" i="1"/>
  <c r="O104" i="1"/>
  <c r="S103" i="1"/>
  <c r="Q103" i="1"/>
  <c r="O103" i="1"/>
  <c r="S101" i="1"/>
  <c r="Q101" i="1"/>
  <c r="O101" i="1"/>
  <c r="S99" i="1"/>
  <c r="Q99" i="1"/>
  <c r="O99" i="1"/>
  <c r="S98" i="1"/>
  <c r="Q98" i="1"/>
  <c r="O98" i="1"/>
  <c r="S92" i="1"/>
  <c r="Q92" i="1"/>
  <c r="O92" i="1"/>
  <c r="S91" i="1"/>
  <c r="Q91" i="1"/>
  <c r="O91" i="1"/>
  <c r="S94" i="1"/>
  <c r="Q94" i="1"/>
  <c r="O94" i="1"/>
  <c r="U96" i="1"/>
  <c r="S96" i="1"/>
  <c r="Q96" i="1"/>
  <c r="S95" i="1"/>
  <c r="Q95" i="1"/>
  <c r="O95" i="1"/>
  <c r="S89" i="1"/>
  <c r="Q89" i="1"/>
  <c r="O89" i="1"/>
  <c r="S88" i="1"/>
  <c r="Q88" i="1"/>
  <c r="O88" i="1"/>
  <c r="S87" i="1"/>
  <c r="Q87" i="1"/>
  <c r="O87" i="1"/>
  <c r="S85" i="1"/>
  <c r="Q85" i="1"/>
  <c r="O85" i="1"/>
  <c r="S82" i="1"/>
  <c r="Q82" i="1"/>
  <c r="O82" i="1"/>
  <c r="S78" i="1"/>
  <c r="Q78" i="1"/>
  <c r="O78" i="1"/>
  <c r="S77" i="1"/>
  <c r="Q77" i="1"/>
  <c r="O77" i="1"/>
  <c r="S71" i="1"/>
  <c r="Q71" i="1"/>
  <c r="O71" i="1"/>
  <c r="S68" i="1"/>
  <c r="Q68" i="1"/>
  <c r="O68" i="1"/>
  <c r="S67" i="1"/>
  <c r="Q67" i="1"/>
  <c r="O67" i="1"/>
  <c r="S65" i="1"/>
  <c r="Q65" i="1"/>
  <c r="O65" i="1"/>
  <c r="S63" i="1"/>
  <c r="Q63" i="1"/>
  <c r="O63" i="1"/>
  <c r="S62" i="1"/>
  <c r="Q62" i="1"/>
  <c r="O62" i="1"/>
  <c r="S61" i="1"/>
  <c r="Q61" i="1"/>
  <c r="O61" i="1"/>
  <c r="S57" i="1"/>
  <c r="Q57" i="1"/>
  <c r="O57" i="1"/>
  <c r="S56" i="1"/>
  <c r="Q56" i="1"/>
  <c r="O56" i="1"/>
  <c r="S55" i="1"/>
  <c r="Q55" i="1"/>
  <c r="O55" i="1"/>
  <c r="S53" i="1"/>
  <c r="Q53" i="1"/>
  <c r="O53" i="1"/>
  <c r="S49" i="1"/>
  <c r="Q49" i="1"/>
  <c r="O49" i="1"/>
  <c r="S48" i="1"/>
  <c r="Q48" i="1"/>
  <c r="O48" i="1"/>
  <c r="S46" i="1"/>
  <c r="Q46" i="1"/>
  <c r="O46" i="1"/>
  <c r="R43" i="1"/>
  <c r="P43" i="1"/>
  <c r="N43" i="1"/>
  <c r="R42" i="1"/>
  <c r="P42" i="1"/>
  <c r="N42" i="1"/>
  <c r="R37" i="1"/>
  <c r="P37" i="1"/>
  <c r="N37" i="1"/>
  <c r="R36" i="1"/>
  <c r="P36" i="1"/>
  <c r="N36" i="1"/>
  <c r="R32" i="1"/>
  <c r="P32" i="1"/>
  <c r="N32" i="1"/>
  <c r="R31" i="1"/>
  <c r="P31" i="1"/>
  <c r="N31" i="1"/>
  <c r="R27" i="1"/>
  <c r="P27" i="1"/>
  <c r="N27" i="1"/>
  <c r="R26" i="1"/>
  <c r="P26" i="1"/>
  <c r="N26" i="1"/>
  <c r="R25" i="1"/>
  <c r="P25" i="1"/>
  <c r="N25" i="1"/>
  <c r="R24" i="1"/>
  <c r="P24" i="1"/>
  <c r="N24" i="1"/>
  <c r="R21" i="1"/>
  <c r="P21" i="1"/>
  <c r="N21" i="1"/>
  <c r="R20" i="1"/>
  <c r="P20" i="1"/>
  <c r="N20" i="1"/>
  <c r="R18" i="1"/>
  <c r="P18" i="1"/>
  <c r="N18" i="1"/>
  <c r="R17" i="1"/>
  <c r="P17" i="1"/>
  <c r="N17" i="1"/>
  <c r="R15" i="1"/>
  <c r="P15" i="1"/>
  <c r="N15" i="1"/>
  <c r="R14" i="1"/>
  <c r="P14" i="1"/>
  <c r="N14" i="1"/>
  <c r="R13" i="1"/>
  <c r="P13" i="1"/>
  <c r="N13" i="1"/>
  <c r="R11" i="1"/>
  <c r="P11" i="1"/>
  <c r="N11" i="1"/>
  <c r="R10" i="1"/>
  <c r="P10" i="1"/>
  <c r="N10" i="1"/>
  <c r="R5" i="1"/>
  <c r="P5" i="1"/>
  <c r="N5" i="1"/>
  <c r="R4" i="1"/>
  <c r="P4" i="1"/>
  <c r="N4" i="1"/>
  <c r="R3" i="1"/>
  <c r="P3" i="1"/>
  <c r="N3" i="1"/>
  <c r="R2" i="1"/>
  <c r="P2" i="1"/>
  <c r="N2" i="1"/>
</calcChain>
</file>

<file path=xl/sharedStrings.xml><?xml version="1.0" encoding="utf-8"?>
<sst xmlns="http://schemas.openxmlformats.org/spreadsheetml/2006/main" count="418" uniqueCount="200">
  <si>
    <t>id</t>
  </si>
  <si>
    <t>indikator_intervensi</t>
  </si>
  <si>
    <t>pemangku_kepentingan_1</t>
  </si>
  <si>
    <t>pemangku_kepentingan_2</t>
  </si>
  <si>
    <t>id_iku</t>
  </si>
  <si>
    <t>id_ikk</t>
  </si>
  <si>
    <t>id_terpercaya</t>
  </si>
  <si>
    <t>id_landscale</t>
  </si>
  <si>
    <t>id_sourceup</t>
  </si>
  <si>
    <t>id_kdsd</t>
  </si>
  <si>
    <t>target</t>
  </si>
  <si>
    <t>satuan</t>
  </si>
  <si>
    <t>tahun2</t>
  </si>
  <si>
    <t>tahun1</t>
  </si>
  <si>
    <t>tahun3</t>
  </si>
  <si>
    <t>tahun4</t>
  </si>
  <si>
    <t>tahun5</t>
  </si>
  <si>
    <t>tahun6</t>
  </si>
  <si>
    <t>id_intervensi</t>
  </si>
  <si>
    <t>Luas kawasan hutan</t>
  </si>
  <si>
    <t>Dinas Kehutanan Provinsi Sulawesi Selatan</t>
  </si>
  <si>
    <t>Dinas Pekerjaan Umum, Tata Ruang, Perumahan, Kawasan Permukiman, dan Pertanahan</t>
  </si>
  <si>
    <t xml:space="preserve">Luas tutupan hutan </t>
  </si>
  <si>
    <t>Luas HCV/HCS</t>
  </si>
  <si>
    <t>Dinas Lingkungan Hidup</t>
  </si>
  <si>
    <t>Luas alokasi lahan untuk tanaman kakao</t>
  </si>
  <si>
    <t>Dinas Tanaman Pangan, Hortikultura, dan Perkebunan</t>
  </si>
  <si>
    <t>Luas kakao yang sesuai dengan alokasi lahan</t>
  </si>
  <si>
    <t>Luas kakao yang sudah dikembangkan</t>
  </si>
  <si>
    <t>Luas kakao yang berada pada area perhutanan sosial</t>
  </si>
  <si>
    <t>Dinas Tanaman Pangan, Hortikultura, dan Perkebunan; Kesatuan Pengelolaan Hutan; Balai Perhutanan Sosial dan Kemitraan Lingkungan</t>
  </si>
  <si>
    <t>Luas kakao berdasar kelas umur tanaman</t>
  </si>
  <si>
    <t>Luas indikatif lahan peremajaan kakao</t>
  </si>
  <si>
    <t>Jumlah anggaran peremajaan kakao</t>
  </si>
  <si>
    <t>Dinas Tanaman Pangan, Hortkultura, dan Perkebunan</t>
  </si>
  <si>
    <t>Luas penanaman kakao pada area baru dengan kemiringan di atas 25%</t>
  </si>
  <si>
    <t>Dinas Lingkungan Hidup; Dinas Tanaman Pangan, Hortikultura, dan Perkebunan</t>
  </si>
  <si>
    <t>Luas lahan kakao yang dikonversi dari lahan tidak produktif (semak belukar, lahan terbuka, padang rumput)</t>
  </si>
  <si>
    <t>Dinas Tanaman Pangan, Hortikultura dan Perkebunan</t>
  </si>
  <si>
    <t>Luas agroforestri kakao</t>
  </si>
  <si>
    <t>Luas pertambahan tutupan lahan agroforestri kakao</t>
  </si>
  <si>
    <t>Luas lahan tanaman pangan dengan agroforestri kakao</t>
  </si>
  <si>
    <t>Jumlah sertifikasi lahan yang diberikan</t>
  </si>
  <si>
    <t>Luas lahan kakao yang memperoleh sertifikat</t>
  </si>
  <si>
    <t>Jumlah penyuluhan dan pendampingan sertifikasi lahan</t>
  </si>
  <si>
    <t>Jumlah perhutanan sosial berbasis kakao</t>
  </si>
  <si>
    <t xml:space="preserve">Jumlah kemitraan perhutanan sosial yang terjalin </t>
  </si>
  <si>
    <t>Jumlah kelembagaan perhutanan sosial yang aktif*</t>
  </si>
  <si>
    <t>Jumlah pendampingan kelembagaan perhutanan sosial</t>
  </si>
  <si>
    <t>Jumlah penyuluh berkompetensi</t>
  </si>
  <si>
    <t xml:space="preserve">Rasio penyuluh dan jumlah petani </t>
  </si>
  <si>
    <t>Jumlah kegiatan penyuluhan dalam satu tahun</t>
  </si>
  <si>
    <t>Volume pembiayaan kegiatan penyuluhan</t>
  </si>
  <si>
    <t>Dinas Pemberdayaan Masyarakat Desa</t>
  </si>
  <si>
    <t>Jumlah pelatihan bagi tenaga penyuluh</t>
  </si>
  <si>
    <t xml:space="preserve">Jumlah petani yang mengikuti kegiatan penyuluhan </t>
  </si>
  <si>
    <t>Indeks Nilai Tukar Petani (NTP)</t>
  </si>
  <si>
    <t>Jumlah koperasi dengan unit usaha berbasis kakao</t>
  </si>
  <si>
    <t>Dinas Perdagangan, Perindustrian, Koperasi, dan UKM</t>
  </si>
  <si>
    <t>Dinas Tanaman Pangan, Hortikultura, dan Perkebunan; Dinas Pemberdayaan Masyarakat Desa</t>
  </si>
  <si>
    <t>Jumlah BUMDes dengan unit usaha berbasis kakao</t>
  </si>
  <si>
    <t>Dinas Perdagangan, Perindustrian, Koperasi, dan UKM; Dinas Tanaman Pangan, Hortikultura, dan Perkebunan</t>
  </si>
  <si>
    <t>Jumlah pemodalan yang diperoleh petani</t>
  </si>
  <si>
    <t>Dinas Pemberdayaan Masyarakat Desa; Dinas Tanaman Pangan, Hortikultura, dan Perkebunan</t>
  </si>
  <si>
    <t>Jumlah pendampingan peningkatan kapasitas kelembagaan kakao</t>
  </si>
  <si>
    <t xml:space="preserve">Jumlah kemitraan/kerja sama lembaga keuangan petani dengan sektor swasta/LSM/bank </t>
  </si>
  <si>
    <t>Jumlah korporasi petani kakao</t>
  </si>
  <si>
    <t>Dinas Pemberdayaan Masyarakat Desa; Dinas Perdagangan, Perindustrian, Koperasi, dan UKM</t>
  </si>
  <si>
    <t>Jumlah kelompok tani yang tergabung dalam korporasi petani</t>
  </si>
  <si>
    <t>Luas lahan yang dikelola</t>
  </si>
  <si>
    <t>Keberadaan Kelembagaan Ekonomi Petani (KEP)</t>
  </si>
  <si>
    <t>Pendapatan petani kakao</t>
  </si>
  <si>
    <t>Jumlah pendampingan peningkatan kapasitas korporasi petani</t>
  </si>
  <si>
    <t>Jumlah peralatan pertanian yang terdistribusi dan sesuai dengan kebutuhan petani</t>
  </si>
  <si>
    <t>Volume pembiayaan bantuan peralatan pertanian</t>
  </si>
  <si>
    <t>Jumlah kelompok tani yang mendapatkan bantuan peralatan pertanian</t>
  </si>
  <si>
    <t>Jumlah kelompok perempuan tani kakao produktif</t>
  </si>
  <si>
    <t>Dinas Pemberdayaan Perempuan, Perlindungan Anak, Pengendalian Penduduk, dan Keluarga Berencana; Dinas Pemberdayaan Masyarakat Desa</t>
  </si>
  <si>
    <t>Jumlah petani perempuan yang mengikuti penyuluhan pertanian, termasuk usaha tani</t>
  </si>
  <si>
    <t>Jumlah petani perempuan yang mengikuti penyuluhan non pertanian</t>
  </si>
  <si>
    <t>Dinas Pemberdayaan Perempuan, Perlindungan Anak, Pengendalian Penduduk, dan Keluarga Berencana</t>
  </si>
  <si>
    <t>Jumlah unit usaha pengolahan kakao yang dikelola oleh kelompok perempuan</t>
  </si>
  <si>
    <t>Jumlah kelompok tani perempuan yang mendapatkan bantuan peralatan pertanian</t>
  </si>
  <si>
    <t>Bantuan permodalan bagi unit usaha yang dikelola kelompok perempuan</t>
  </si>
  <si>
    <t>Keterlibatan kelompok tani perempuan dalam korporasi petani</t>
  </si>
  <si>
    <t>Jumlah pelatihan K3 kepada petani</t>
  </si>
  <si>
    <t>Dinas Transmigrsi dan Tenaga Kerja</t>
  </si>
  <si>
    <t>Jumlah petani yang memiliki alat keselamatan kerja</t>
  </si>
  <si>
    <t>Jumlah keluarga petani yang mendapat edukasi perlindungan anak</t>
  </si>
  <si>
    <t>SOP pencegahan dan pengawasan di tingkat komunitas</t>
  </si>
  <si>
    <t>Keberadaan regulasi/produk hukum yang mendukung pengembangan kakao lestari</t>
  </si>
  <si>
    <t>Bappelitbangda</t>
  </si>
  <si>
    <t>Keberadaan sistem monitoring dan evaluasi kakao lestari</t>
  </si>
  <si>
    <t>Dinas Tanaman Pangan, Hortikultura, dan Perkebunan; Dinas Lingkungan Hidup</t>
  </si>
  <si>
    <t>Jumlah kegiatan konsultasi dan sosialisasi kebijakan kepada kelompok tani dan kelompok tani perempuan</t>
  </si>
  <si>
    <t>Integrasi kebijakan kakao lestari dalam Master Plan dan RPJMD/Des (terutama desa yanag memiliki komoditas strategis kakao)</t>
  </si>
  <si>
    <t>Bappelitbangda; Pemerintah Desa</t>
  </si>
  <si>
    <t xml:space="preserve">Volume pembiayaan dana desa bagi pengelolaan kakao lestari
</t>
  </si>
  <si>
    <t>Jumlah petani kakao yang menerima program asuransi pertanian</t>
  </si>
  <si>
    <t>Bank BUMN/BUMD</t>
  </si>
  <si>
    <t>Perjanjian kerja sama dengan lembaga asuransi</t>
  </si>
  <si>
    <t xml:space="preserve">Asuransi pertanian terintegrasi dengan program pemerintah untuk kakao lestari </t>
  </si>
  <si>
    <t>Jumlah kebun induk kakao dan penangkar bibit kakao bersertifikat</t>
  </si>
  <si>
    <t>Ketersediaan bibit unggul untuk tanaman kakao, sarana, dan prasarana</t>
  </si>
  <si>
    <t>Keberagaman jenis varietas kakao dalam kebun</t>
  </si>
  <si>
    <t>Jumlah petani yang menggunakan bahan tanam resisten OPT</t>
  </si>
  <si>
    <t>Frekuensi serangan hama dan penyakit</t>
  </si>
  <si>
    <t xml:space="preserve">Jumlah kelompok tani yang menggunakan benih/bibit kakao unggul (bersertifikat) </t>
  </si>
  <si>
    <t>Produksi kakao</t>
  </si>
  <si>
    <t>Profitabilitas sistem usaha tani berbasis kakao</t>
  </si>
  <si>
    <t>Produktivitas kakao</t>
  </si>
  <si>
    <t>Penggunaan pupuk organik</t>
  </si>
  <si>
    <t>Jumlah rumah tangga yang mengelola agroforestri kakao</t>
  </si>
  <si>
    <t>Ketersediaan bibit berkualitas</t>
  </si>
  <si>
    <t>Jumlah kios yang menyediakan pupuk</t>
  </si>
  <si>
    <t>Jumlah kebun dengan pembibitan mandiri</t>
  </si>
  <si>
    <t>Ketersediaan sarana dan prasarana</t>
  </si>
  <si>
    <t>Dinas Perdagangan, Perindustrian, Koperasi, dan UKM; Dinas Pemberdayaan Masyarakat Desa</t>
  </si>
  <si>
    <t>Jumlah pelatihan dan peningkatan kapasitas petani dalam fermentasi kakao</t>
  </si>
  <si>
    <t>Nilai tambah bruto bisnis industri hilir skala kecil</t>
  </si>
  <si>
    <t>Kualias kakao fermentasi</t>
  </si>
  <si>
    <t>Rasio penjualan kakao fermentasi dari total produksi</t>
  </si>
  <si>
    <t>Volume produksi kakao fermentasi</t>
  </si>
  <si>
    <t>Jumlah unit usaha produk kakao yang dikelola petani laki-laki dan perempuan</t>
  </si>
  <si>
    <t>Jumlah petani/kelompok tani yang melakukan pengolahan fermentasi</t>
  </si>
  <si>
    <t>Jumlah jenis produk kakao yang dihasilkan kelompok petani/masyarakat</t>
  </si>
  <si>
    <t>Nilai produksi produk turunan kakao</t>
  </si>
  <si>
    <t>Jumlah pelaku usaha industri kakao</t>
  </si>
  <si>
    <t>Kemitraan dengan sektor swasta/pembeli</t>
  </si>
  <si>
    <t>Jumlah perantara dalam rantai pasok</t>
  </si>
  <si>
    <t>Margin harga yang diterima petani</t>
  </si>
  <si>
    <t>Keberadaan sistem informasi harga</t>
  </si>
  <si>
    <t>Dinas Komunikasi dan Informatika</t>
  </si>
  <si>
    <t>Dinas Tanaman Pangan, Hortikultura, dan Perkebunan; Dinas Perdagangan, Perindustrian, Koperasi, dan UKM</t>
  </si>
  <si>
    <t>Jumlah koperasi petani kakao termasuk BUMDes, unit usaha/bisnis berbasis kakao dan kelompok usaha tani kakao</t>
  </si>
  <si>
    <t>Kemitraan BUMDes/koperasi dengan kelompok tani kakao</t>
  </si>
  <si>
    <t>Pengarsipan dokumen pencatatan</t>
  </si>
  <si>
    <t>Pencatatan produk dan penjualan</t>
  </si>
  <si>
    <t>Tingkat adopsi oleh petani</t>
  </si>
  <si>
    <t xml:space="preserve">Keberadaan perangkat lunak pelacakan </t>
  </si>
  <si>
    <t>Sistem informasi geografis komoditas kakao Luwu Utara</t>
  </si>
  <si>
    <t xml:space="preserve">Jumlah petani dengan kebun tersertifikasi </t>
  </si>
  <si>
    <t>Jumlah sertifikat komoditas kakao berkelanjutan</t>
  </si>
  <si>
    <t>Insentif sertifikasi kakao bagi petani</t>
  </si>
  <si>
    <t>Luas lahan terdegradasi</t>
  </si>
  <si>
    <t>Luas perubahan tutupan hutan menjadi non hutan</t>
  </si>
  <si>
    <t>Luas perubahan tutupan hutan menjadi kakao</t>
  </si>
  <si>
    <t>Luas tutupan agroforestri kakao</t>
  </si>
  <si>
    <t>Laju erosi</t>
  </si>
  <si>
    <t>Laju sedimentasi</t>
  </si>
  <si>
    <t>Debit sungai</t>
  </si>
  <si>
    <t>Rata-rata kejadian banjir</t>
  </si>
  <si>
    <t>Badan Penanggulangan Bencana Daerah</t>
  </si>
  <si>
    <t>Rata-rata kejadian kekeringan lahan</t>
  </si>
  <si>
    <t>Luas lahan yang direstorasi</t>
  </si>
  <si>
    <t>Luas lahan yang direstorasi dengan agroforestri kakao</t>
  </si>
  <si>
    <t>Luas lahan kemitraan pengelolaan kakao lestari</t>
  </si>
  <si>
    <t>Jumlah kemitraan pengelolaan kakao lestari</t>
  </si>
  <si>
    <t>Nilai pembayaran jasa lingkungan</t>
  </si>
  <si>
    <t>Nilai pembayaran jasa lingkngan terkait pengembangan agroforestri kakao</t>
  </si>
  <si>
    <t>Jumlah pelaku dan penerima manfaat yang terlibat dalam kegiatan pembayaran jasa lingkungan dari pengembangan agroforestri kakao</t>
  </si>
  <si>
    <t>Jumlah kegiatan pemerintah dalam pengembangan agroforestri kakao</t>
  </si>
  <si>
    <t>Alokasi anggaran pemerintah dalam pengembangan agroforestri kakao</t>
  </si>
  <si>
    <t>Jumlah pengembangan agroforestri kakao yang dilaksanakan oleh sektor swasta</t>
  </si>
  <si>
    <t>Bappelitbanda</t>
  </si>
  <si>
    <t>Jumlah dana kegiatan pengembangan agroforestri kakao yang dilaksanakan oleh sektor swasta</t>
  </si>
  <si>
    <t>Tingkat kesuburan lahan</t>
  </si>
  <si>
    <t>Luas lahan pada tingkat kesesuaian lahan untuk agroforestri kakao</t>
  </si>
  <si>
    <t>ha</t>
  </si>
  <si>
    <t>juta rupiah</t>
  </si>
  <si>
    <t>ha/tahun</t>
  </si>
  <si>
    <t>buah</t>
  </si>
  <si>
    <t>kelompok</t>
  </si>
  <si>
    <t>paket</t>
  </si>
  <si>
    <t>orang</t>
  </si>
  <si>
    <t>kegiatan</t>
  </si>
  <si>
    <t>juta rupiah/tahun</t>
  </si>
  <si>
    <t>-</t>
  </si>
  <si>
    <t>unit</t>
  </si>
  <si>
    <t>paket/tahun</t>
  </si>
  <si>
    <t>orang/tahun</t>
  </si>
  <si>
    <t>kegiatan/tahun</t>
  </si>
  <si>
    <t>KK/tahun</t>
  </si>
  <si>
    <t>dokumen</t>
  </si>
  <si>
    <t>%/tahun</t>
  </si>
  <si>
    <t>kw/ha/tahun</t>
  </si>
  <si>
    <t>unit/desa</t>
  </si>
  <si>
    <t>kw/tahun</t>
  </si>
  <si>
    <t>produk/desa</t>
  </si>
  <si>
    <t>rupiah</t>
  </si>
  <si>
    <t>sistem</t>
  </si>
  <si>
    <t>ton/ha/tahun</t>
  </si>
  <si>
    <t>m3/s</t>
  </si>
  <si>
    <t>kejadian/tahun</t>
  </si>
  <si>
    <t>capaian1</t>
  </si>
  <si>
    <t>capaian2</t>
  </si>
  <si>
    <t>capaian3</t>
  </si>
  <si>
    <t>capaian4</t>
  </si>
  <si>
    <t>capaian5</t>
  </si>
  <si>
    <t>capaian6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</si>
</sst>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ova Cond"/>
      <family val="2"/>
    </font>
    <font>
      <b/>
      <sz val="11"/>
      <name val="Arial Nova Cond"/>
      <family val="2"/>
    </font>
    <font>
      <sz val="11"/>
      <color rgb="FFFF0000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41" fontId="0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Fill="1" applyBorder="1" applyAlignment="1">
      <alignment vertical="top"/>
    </xf>
    <xf numFmtId="41" fontId="0" fillId="0" borderId="0" xfId="1" applyFont="1" applyFill="1" applyAlignment="1">
      <alignment vertical="top"/>
    </xf>
    <xf numFmtId="0" fontId="0" fillId="0" borderId="0" xfId="0" applyAlignment="1"/>
    <xf numFmtId="0" fontId="2" fillId="0" borderId="0" xfId="0" applyFont="1" applyAlignment="1">
      <alignment vertical="top"/>
    </xf>
    <xf numFmtId="164" fontId="0" fillId="0" borderId="0" xfId="2" applyNumberFormat="1" applyFont="1" applyAlignment="1">
      <alignment vertical="top"/>
    </xf>
    <xf numFmtId="9" fontId="0" fillId="0" borderId="0" xfId="2" applyFont="1" applyAlignment="1">
      <alignment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AA2-44C8-4C1E-9A2B-93DABE7DD12B}">
  <dimension ref="A1:Y127"/>
  <sheetViews>
    <sheetView tabSelected="1" workbookViewId="0">
      <selection activeCell="B25" sqref="B25"/>
    </sheetView>
  </sheetViews>
  <sheetFormatPr defaultRowHeight="14.4"/>
  <cols>
    <col min="2" max="4" width="8.88671875" style="1"/>
    <col min="5" max="10" width="0" hidden="1" customWidth="1"/>
    <col min="12" max="12" width="11" style="10" bestFit="1" customWidth="1"/>
    <col min="13" max="14" width="8.88671875" style="10"/>
  </cols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0" t="s">
        <v>11</v>
      </c>
      <c r="M1" s="10" t="s">
        <v>13</v>
      </c>
      <c r="N1" s="10" t="s">
        <v>194</v>
      </c>
      <c r="O1" t="s">
        <v>12</v>
      </c>
      <c r="P1" t="s">
        <v>195</v>
      </c>
      <c r="Q1" t="s">
        <v>14</v>
      </c>
      <c r="R1" t="s">
        <v>196</v>
      </c>
      <c r="S1" t="s">
        <v>15</v>
      </c>
      <c r="T1" t="s">
        <v>197</v>
      </c>
      <c r="U1" t="s">
        <v>16</v>
      </c>
      <c r="V1" t="s">
        <v>198</v>
      </c>
      <c r="W1" t="s">
        <v>17</v>
      </c>
      <c r="X1" t="s">
        <v>199</v>
      </c>
      <c r="Y1" t="s">
        <v>18</v>
      </c>
    </row>
    <row r="2" spans="1:25">
      <c r="A2">
        <v>1</v>
      </c>
      <c r="B2" s="2" t="s">
        <v>19</v>
      </c>
      <c r="C2" s="2" t="s">
        <v>20</v>
      </c>
      <c r="D2" s="2" t="s">
        <v>21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6">
        <v>450000</v>
      </c>
      <c r="L2" s="11" t="s">
        <v>168</v>
      </c>
      <c r="M2" s="6">
        <v>5000</v>
      </c>
      <c r="N2" s="12">
        <f>M2/K2</f>
        <v>1.1111111111111112E-2</v>
      </c>
      <c r="O2" s="6">
        <v>12000</v>
      </c>
      <c r="P2" s="12">
        <f>O2/K2</f>
        <v>2.6666666666666668E-2</v>
      </c>
      <c r="Q2" s="6">
        <v>22000</v>
      </c>
      <c r="R2" s="12">
        <f>Q2/K2</f>
        <v>4.8888888888888891E-2</v>
      </c>
    </row>
    <row r="3" spans="1:25">
      <c r="A3">
        <v>2</v>
      </c>
      <c r="B3" s="2" t="s">
        <v>22</v>
      </c>
      <c r="C3" s="2" t="s">
        <v>20</v>
      </c>
      <c r="D3" s="2" t="s">
        <v>21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 s="6">
        <v>545000</v>
      </c>
      <c r="L3" s="11" t="s">
        <v>168</v>
      </c>
      <c r="M3" s="6">
        <v>400000</v>
      </c>
      <c r="N3" s="13">
        <f>M3/K3</f>
        <v>0.73394495412844041</v>
      </c>
      <c r="O3" s="6">
        <v>450000</v>
      </c>
      <c r="P3" s="13">
        <f>O3/K3</f>
        <v>0.82568807339449546</v>
      </c>
      <c r="Q3" s="6">
        <v>480000</v>
      </c>
      <c r="R3" s="13">
        <f>Q3/K3</f>
        <v>0.88073394495412849</v>
      </c>
    </row>
    <row r="4" spans="1:25">
      <c r="A4">
        <v>3</v>
      </c>
      <c r="B4" s="2" t="s">
        <v>23</v>
      </c>
      <c r="C4" s="2" t="s">
        <v>20</v>
      </c>
      <c r="D4" s="2" t="s">
        <v>24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 s="6">
        <v>234890</v>
      </c>
      <c r="L4" s="11" t="s">
        <v>168</v>
      </c>
      <c r="M4" s="6">
        <v>135000</v>
      </c>
      <c r="N4" s="13">
        <f t="shared" ref="N4:N5" si="0">M4/K4</f>
        <v>0.57473711098812208</v>
      </c>
      <c r="O4" s="6">
        <v>168000</v>
      </c>
      <c r="P4" s="13">
        <f>O4/K4</f>
        <v>0.71522840478521865</v>
      </c>
      <c r="Q4" s="6">
        <v>201000</v>
      </c>
      <c r="R4" s="13">
        <f t="shared" ref="R4:R5" si="1">Q4/K4</f>
        <v>0.85571969858231511</v>
      </c>
    </row>
    <row r="5" spans="1:25">
      <c r="A5">
        <v>4</v>
      </c>
      <c r="B5" s="2" t="s">
        <v>25</v>
      </c>
      <c r="C5" s="2" t="s">
        <v>21</v>
      </c>
      <c r="D5" s="2" t="s">
        <v>26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 s="6">
        <v>120000</v>
      </c>
      <c r="L5" s="11" t="s">
        <v>168</v>
      </c>
      <c r="M5" s="6">
        <v>57000</v>
      </c>
      <c r="N5" s="13">
        <f t="shared" si="0"/>
        <v>0.47499999999999998</v>
      </c>
      <c r="O5" s="6">
        <v>63000</v>
      </c>
      <c r="P5" s="13">
        <f t="shared" ref="P5" si="2">O5/K5</f>
        <v>0.52500000000000002</v>
      </c>
      <c r="Q5" s="6">
        <v>69500</v>
      </c>
      <c r="R5" s="13">
        <f t="shared" si="1"/>
        <v>0.57916666666666672</v>
      </c>
    </row>
    <row r="6" spans="1:25">
      <c r="A6">
        <v>5</v>
      </c>
      <c r="B6" s="2" t="s">
        <v>27</v>
      </c>
      <c r="C6" s="2" t="s">
        <v>26</v>
      </c>
      <c r="D6" s="2"/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25">
      <c r="A7">
        <v>6</v>
      </c>
      <c r="B7" s="2" t="s">
        <v>28</v>
      </c>
      <c r="C7" s="2" t="s">
        <v>26</v>
      </c>
      <c r="D7" s="2"/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25">
      <c r="A8">
        <v>7</v>
      </c>
      <c r="B8" s="2" t="s">
        <v>29</v>
      </c>
      <c r="C8" s="2" t="s">
        <v>20</v>
      </c>
      <c r="D8" s="2" t="s">
        <v>30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</row>
    <row r="9" spans="1:25">
      <c r="A9">
        <v>8</v>
      </c>
      <c r="B9" s="2" t="s">
        <v>31</v>
      </c>
      <c r="C9" s="2" t="s">
        <v>26</v>
      </c>
      <c r="D9" s="2"/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25">
      <c r="A10">
        <v>9</v>
      </c>
      <c r="B10" s="2" t="s">
        <v>32</v>
      </c>
      <c r="C10" s="2" t="s">
        <v>26</v>
      </c>
      <c r="D10" s="2"/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 s="6">
        <v>60000</v>
      </c>
      <c r="L10" s="7" t="s">
        <v>168</v>
      </c>
      <c r="M10" s="6">
        <v>5000</v>
      </c>
      <c r="N10" s="13">
        <f t="shared" ref="N10:N11" si="3">M10/K10</f>
        <v>8.3333333333333329E-2</v>
      </c>
      <c r="O10" s="6">
        <v>14500</v>
      </c>
      <c r="P10" s="13">
        <f t="shared" ref="P10:P11" si="4">O10/K10</f>
        <v>0.24166666666666667</v>
      </c>
      <c r="Q10" s="6">
        <v>21700</v>
      </c>
      <c r="R10" s="13">
        <f t="shared" ref="R10:R11" si="5">Q10/K10</f>
        <v>0.36166666666666669</v>
      </c>
    </row>
    <row r="11" spans="1:25">
      <c r="A11">
        <v>10</v>
      </c>
      <c r="B11" s="2" t="s">
        <v>33</v>
      </c>
      <c r="C11" s="2" t="s">
        <v>34</v>
      </c>
      <c r="D11" s="2"/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 s="6">
        <v>250000</v>
      </c>
      <c r="L11" s="7" t="s">
        <v>169</v>
      </c>
      <c r="M11" s="6">
        <v>50000</v>
      </c>
      <c r="N11" s="13">
        <f t="shared" si="3"/>
        <v>0.2</v>
      </c>
      <c r="O11" s="6">
        <v>75000</v>
      </c>
      <c r="P11" s="13">
        <f t="shared" si="4"/>
        <v>0.3</v>
      </c>
      <c r="Q11" s="6">
        <v>100000</v>
      </c>
      <c r="R11" s="13">
        <f t="shared" si="5"/>
        <v>0.4</v>
      </c>
    </row>
    <row r="12" spans="1:25">
      <c r="A12">
        <v>11</v>
      </c>
      <c r="B12" s="2" t="s">
        <v>35</v>
      </c>
      <c r="C12" s="2" t="s">
        <v>21</v>
      </c>
      <c r="D12" s="2" t="s">
        <v>36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25">
      <c r="A13">
        <v>12</v>
      </c>
      <c r="B13" s="2" t="s">
        <v>37</v>
      </c>
      <c r="C13" s="2" t="s">
        <v>38</v>
      </c>
      <c r="D13" s="2" t="s">
        <v>21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 s="6">
        <v>12560</v>
      </c>
      <c r="L13" s="11" t="s">
        <v>168</v>
      </c>
      <c r="M13" s="6">
        <v>1000</v>
      </c>
      <c r="N13" s="13">
        <f t="shared" ref="N13:N15" si="6">M13/K13</f>
        <v>7.9617834394904455E-2</v>
      </c>
      <c r="O13" s="6">
        <v>3400</v>
      </c>
      <c r="P13" s="13">
        <f t="shared" ref="P13:P15" si="7">O13/K13</f>
        <v>0.27070063694267515</v>
      </c>
      <c r="Q13" s="6">
        <v>5700</v>
      </c>
      <c r="R13" s="13">
        <f t="shared" ref="R13:R15" si="8">Q13/K13</f>
        <v>0.45382165605095542</v>
      </c>
    </row>
    <row r="14" spans="1:25">
      <c r="A14">
        <v>13</v>
      </c>
      <c r="B14" s="2" t="s">
        <v>39</v>
      </c>
      <c r="C14" s="2" t="s">
        <v>26</v>
      </c>
      <c r="D14" s="2"/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 s="6">
        <v>10500</v>
      </c>
      <c r="L14" s="11" t="s">
        <v>168</v>
      </c>
      <c r="M14" s="6">
        <v>3000</v>
      </c>
      <c r="N14" s="13">
        <f t="shared" si="6"/>
        <v>0.2857142857142857</v>
      </c>
      <c r="O14" s="6">
        <v>4100</v>
      </c>
      <c r="P14" s="13">
        <f t="shared" si="7"/>
        <v>0.39047619047619048</v>
      </c>
      <c r="Q14" s="6">
        <v>5100</v>
      </c>
      <c r="R14" s="13">
        <f t="shared" si="8"/>
        <v>0.48571428571428571</v>
      </c>
    </row>
    <row r="15" spans="1:25">
      <c r="A15">
        <v>14</v>
      </c>
      <c r="B15" s="2" t="s">
        <v>40</v>
      </c>
      <c r="C15" s="2" t="s">
        <v>26</v>
      </c>
      <c r="D15" s="2"/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 s="6">
        <v>12000</v>
      </c>
      <c r="L15" s="11" t="s">
        <v>170</v>
      </c>
      <c r="M15" s="6">
        <v>1570</v>
      </c>
      <c r="N15" s="13">
        <f t="shared" si="6"/>
        <v>0.13083333333333333</v>
      </c>
      <c r="O15" s="6">
        <v>3400</v>
      </c>
      <c r="P15" s="13">
        <f t="shared" si="7"/>
        <v>0.28333333333333333</v>
      </c>
      <c r="Q15" s="6">
        <v>5100</v>
      </c>
      <c r="R15" s="13">
        <f t="shared" si="8"/>
        <v>0.42499999999999999</v>
      </c>
    </row>
    <row r="16" spans="1:25">
      <c r="A16">
        <v>15</v>
      </c>
      <c r="B16" s="2" t="s">
        <v>41</v>
      </c>
      <c r="C16" s="2" t="s">
        <v>38</v>
      </c>
      <c r="D16" s="2"/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</row>
    <row r="17" spans="1:18">
      <c r="A17">
        <v>16</v>
      </c>
      <c r="B17" s="2" t="s">
        <v>42</v>
      </c>
      <c r="C17" s="2" t="s">
        <v>21</v>
      </c>
      <c r="D17" s="2"/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 s="6">
        <v>1045</v>
      </c>
      <c r="L17" s="11" t="s">
        <v>171</v>
      </c>
      <c r="M17" s="6">
        <v>234</v>
      </c>
      <c r="N17" s="13">
        <f t="shared" ref="N17:N18" si="9">M17/K17</f>
        <v>0.22392344497607655</v>
      </c>
      <c r="O17" s="6">
        <v>452</v>
      </c>
      <c r="P17" s="13">
        <f t="shared" ref="P17:P18" si="10">O17/K17</f>
        <v>0.43253588516746411</v>
      </c>
      <c r="Q17" s="6">
        <v>651</v>
      </c>
      <c r="R17" s="13">
        <f t="shared" ref="R17:R18" si="11">Q17/K17</f>
        <v>0.6229665071770335</v>
      </c>
    </row>
    <row r="18" spans="1:18">
      <c r="A18">
        <v>17</v>
      </c>
      <c r="B18" s="2" t="s">
        <v>43</v>
      </c>
      <c r="C18" s="2" t="s">
        <v>21</v>
      </c>
      <c r="D18" s="2"/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 s="6">
        <v>120000</v>
      </c>
      <c r="L18" s="11" t="s">
        <v>168</v>
      </c>
      <c r="M18" s="6">
        <v>58000</v>
      </c>
      <c r="N18" s="13">
        <f t="shared" si="9"/>
        <v>0.48333333333333334</v>
      </c>
      <c r="O18" s="6">
        <v>76000</v>
      </c>
      <c r="P18" s="13">
        <f t="shared" si="10"/>
        <v>0.6333333333333333</v>
      </c>
      <c r="Q18" s="6">
        <v>80000</v>
      </c>
      <c r="R18" s="13">
        <f t="shared" si="11"/>
        <v>0.66666666666666663</v>
      </c>
    </row>
    <row r="19" spans="1:18">
      <c r="A19">
        <v>18</v>
      </c>
      <c r="B19" s="2" t="s">
        <v>44</v>
      </c>
      <c r="C19" s="2" t="s">
        <v>21</v>
      </c>
      <c r="D19" s="2" t="s">
        <v>26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</row>
    <row r="20" spans="1:18">
      <c r="A20">
        <v>19</v>
      </c>
      <c r="B20" s="2" t="s">
        <v>45</v>
      </c>
      <c r="C20" s="2" t="s">
        <v>20</v>
      </c>
      <c r="D20" s="2" t="s">
        <v>30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 s="6">
        <v>7</v>
      </c>
      <c r="L20" s="11" t="s">
        <v>172</v>
      </c>
      <c r="M20" s="6">
        <v>2</v>
      </c>
      <c r="N20" s="13">
        <f t="shared" ref="N20:N21" si="12">M20/K20</f>
        <v>0.2857142857142857</v>
      </c>
      <c r="O20" s="6">
        <v>3</v>
      </c>
      <c r="P20" s="13">
        <f t="shared" ref="P20:P21" si="13">O20/K20</f>
        <v>0.42857142857142855</v>
      </c>
      <c r="Q20" s="6">
        <v>4</v>
      </c>
      <c r="R20" s="13">
        <f t="shared" ref="R20:R21" si="14">Q20/K20</f>
        <v>0.5714285714285714</v>
      </c>
    </row>
    <row r="21" spans="1:18">
      <c r="A21">
        <v>20</v>
      </c>
      <c r="B21" s="2" t="s">
        <v>46</v>
      </c>
      <c r="C21" s="2" t="s">
        <v>20</v>
      </c>
      <c r="D21" s="2" t="s">
        <v>30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6">
        <v>7</v>
      </c>
      <c r="L21" s="11" t="s">
        <v>173</v>
      </c>
      <c r="M21" s="6">
        <v>1</v>
      </c>
      <c r="N21" s="13">
        <f t="shared" si="12"/>
        <v>0.14285714285714285</v>
      </c>
      <c r="O21" s="6">
        <v>2</v>
      </c>
      <c r="P21" s="13">
        <f t="shared" si="13"/>
        <v>0.2857142857142857</v>
      </c>
      <c r="Q21" s="6">
        <v>3</v>
      </c>
      <c r="R21" s="13">
        <f t="shared" si="14"/>
        <v>0.42857142857142855</v>
      </c>
    </row>
    <row r="22" spans="1:18">
      <c r="A22">
        <v>21</v>
      </c>
      <c r="B22" s="2" t="s">
        <v>47</v>
      </c>
      <c r="C22" s="2" t="s">
        <v>20</v>
      </c>
      <c r="D22" s="2" t="s">
        <v>30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</row>
    <row r="23" spans="1:18">
      <c r="A23">
        <v>22</v>
      </c>
      <c r="B23" s="2" t="s">
        <v>48</v>
      </c>
      <c r="C23" s="2" t="s">
        <v>20</v>
      </c>
      <c r="D23" s="2" t="s">
        <v>30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</row>
    <row r="24" spans="1:18">
      <c r="A24">
        <v>23</v>
      </c>
      <c r="B24" s="2" t="s">
        <v>49</v>
      </c>
      <c r="C24" s="2" t="s">
        <v>38</v>
      </c>
      <c r="D24" s="2"/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 s="6">
        <v>250</v>
      </c>
      <c r="L24" s="7" t="s">
        <v>174</v>
      </c>
      <c r="M24" s="6">
        <v>25</v>
      </c>
      <c r="N24" s="13">
        <f t="shared" ref="N24:N27" si="15">M24/K24</f>
        <v>0.1</v>
      </c>
      <c r="O24" s="6">
        <v>57</v>
      </c>
      <c r="P24" s="13">
        <f t="shared" ref="P24:P27" si="16">O24/K24</f>
        <v>0.22800000000000001</v>
      </c>
      <c r="Q24" s="6">
        <v>78</v>
      </c>
      <c r="R24" s="13">
        <f t="shared" ref="R24:R27" si="17">Q24/K24</f>
        <v>0.312</v>
      </c>
    </row>
    <row r="25" spans="1:18">
      <c r="A25">
        <v>24</v>
      </c>
      <c r="B25" s="8" t="s">
        <v>50</v>
      </c>
      <c r="C25" s="2" t="s">
        <v>38</v>
      </c>
      <c r="D25" s="2"/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 s="6">
        <v>95</v>
      </c>
      <c r="L25" s="7" t="s">
        <v>177</v>
      </c>
      <c r="M25" s="6">
        <v>65</v>
      </c>
      <c r="N25" s="13">
        <f t="shared" si="15"/>
        <v>0.68421052631578949</v>
      </c>
      <c r="O25" s="6">
        <v>70</v>
      </c>
      <c r="P25" s="13">
        <f t="shared" si="16"/>
        <v>0.73684210526315785</v>
      </c>
      <c r="Q25" s="6">
        <v>75</v>
      </c>
      <c r="R25" s="13">
        <f t="shared" si="17"/>
        <v>0.78947368421052633</v>
      </c>
    </row>
    <row r="26" spans="1:18">
      <c r="A26">
        <v>25</v>
      </c>
      <c r="B26" s="2" t="s">
        <v>51</v>
      </c>
      <c r="C26" s="2" t="s">
        <v>38</v>
      </c>
      <c r="D26" s="2"/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s="6">
        <v>8</v>
      </c>
      <c r="L26" s="7" t="s">
        <v>175</v>
      </c>
      <c r="M26" s="6">
        <v>7</v>
      </c>
      <c r="N26" s="13">
        <f t="shared" si="15"/>
        <v>0.875</v>
      </c>
      <c r="O26" s="6">
        <v>5</v>
      </c>
      <c r="P26" s="13">
        <f t="shared" si="16"/>
        <v>0.625</v>
      </c>
      <c r="Q26" s="6">
        <v>6</v>
      </c>
      <c r="R26" s="13">
        <f t="shared" si="17"/>
        <v>0.75</v>
      </c>
    </row>
    <row r="27" spans="1:18">
      <c r="A27">
        <v>26</v>
      </c>
      <c r="B27" s="2" t="s">
        <v>52</v>
      </c>
      <c r="C27" s="2" t="s">
        <v>38</v>
      </c>
      <c r="D27" s="2" t="s">
        <v>53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 s="6">
        <v>300000</v>
      </c>
      <c r="L27" s="7" t="s">
        <v>176</v>
      </c>
      <c r="M27" s="6">
        <v>150000</v>
      </c>
      <c r="N27" s="13">
        <f t="shared" si="15"/>
        <v>0.5</v>
      </c>
      <c r="O27" s="6">
        <v>250000</v>
      </c>
      <c r="P27" s="13">
        <f t="shared" si="16"/>
        <v>0.83333333333333337</v>
      </c>
      <c r="Q27" s="6">
        <v>275000</v>
      </c>
      <c r="R27" s="13">
        <f t="shared" si="17"/>
        <v>0.91666666666666663</v>
      </c>
    </row>
    <row r="28" spans="1:18">
      <c r="A28">
        <v>27</v>
      </c>
      <c r="B28" s="2" t="s">
        <v>54</v>
      </c>
      <c r="C28" s="2" t="s">
        <v>38</v>
      </c>
      <c r="D28" s="2"/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</row>
    <row r="29" spans="1:18">
      <c r="A29">
        <v>28</v>
      </c>
      <c r="B29" s="2" t="s">
        <v>55</v>
      </c>
      <c r="C29" s="2" t="s">
        <v>38</v>
      </c>
      <c r="D29" s="2"/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</row>
    <row r="30" spans="1:18">
      <c r="A30">
        <v>29</v>
      </c>
      <c r="B30" s="2" t="s">
        <v>56</v>
      </c>
      <c r="C30" s="2" t="s">
        <v>38</v>
      </c>
      <c r="D30" s="2" t="s">
        <v>53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</row>
    <row r="31" spans="1:18">
      <c r="A31">
        <v>30</v>
      </c>
      <c r="B31" s="2" t="s">
        <v>57</v>
      </c>
      <c r="C31" s="2" t="s">
        <v>58</v>
      </c>
      <c r="D31" s="2" t="s">
        <v>59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 s="6">
        <v>100</v>
      </c>
      <c r="L31" s="7" t="s">
        <v>178</v>
      </c>
      <c r="M31" s="6">
        <v>8</v>
      </c>
      <c r="N31" s="13">
        <f t="shared" ref="N31:N32" si="18">M31/K31</f>
        <v>0.08</v>
      </c>
      <c r="O31" s="6">
        <v>9</v>
      </c>
      <c r="P31" s="13">
        <f t="shared" ref="P31:P32" si="19">O31/K31</f>
        <v>0.09</v>
      </c>
      <c r="Q31" s="6">
        <v>10</v>
      </c>
      <c r="R31" s="13">
        <f t="shared" ref="R31:R32" si="20">Q31/K31</f>
        <v>0.1</v>
      </c>
    </row>
    <row r="32" spans="1:18">
      <c r="A32">
        <v>31</v>
      </c>
      <c r="B32" s="2" t="s">
        <v>60</v>
      </c>
      <c r="C32" s="2" t="s">
        <v>53</v>
      </c>
      <c r="D32" s="2" t="s">
        <v>61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 s="6">
        <v>100</v>
      </c>
      <c r="L32" s="7" t="s">
        <v>178</v>
      </c>
      <c r="M32" s="6">
        <v>2</v>
      </c>
      <c r="N32" s="13">
        <f t="shared" si="18"/>
        <v>0.02</v>
      </c>
      <c r="O32" s="6">
        <v>3</v>
      </c>
      <c r="P32" s="13">
        <f t="shared" si="19"/>
        <v>0.03</v>
      </c>
      <c r="Q32" s="6">
        <v>5</v>
      </c>
      <c r="R32" s="13">
        <f t="shared" si="20"/>
        <v>0.05</v>
      </c>
    </row>
    <row r="33" spans="1:19">
      <c r="A33">
        <v>32</v>
      </c>
      <c r="B33" s="2" t="s">
        <v>62</v>
      </c>
      <c r="C33" s="2" t="s">
        <v>58</v>
      </c>
      <c r="D33" s="2" t="s">
        <v>63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</row>
    <row r="34" spans="1:19">
      <c r="A34">
        <v>33</v>
      </c>
      <c r="B34" s="2" t="s">
        <v>64</v>
      </c>
      <c r="C34" s="2" t="s">
        <v>58</v>
      </c>
      <c r="D34" s="2" t="s">
        <v>63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</row>
    <row r="35" spans="1:19">
      <c r="A35">
        <v>34</v>
      </c>
      <c r="B35" s="2" t="s">
        <v>65</v>
      </c>
      <c r="C35" s="2" t="s">
        <v>58</v>
      </c>
      <c r="D35" s="2"/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</row>
    <row r="36" spans="1:19">
      <c r="A36">
        <v>35</v>
      </c>
      <c r="B36" s="2" t="s">
        <v>66</v>
      </c>
      <c r="C36" s="2" t="s">
        <v>38</v>
      </c>
      <c r="D36" s="2" t="s">
        <v>67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 s="6">
        <v>5</v>
      </c>
      <c r="L36" s="7" t="s">
        <v>178</v>
      </c>
      <c r="M36" s="6">
        <v>0</v>
      </c>
      <c r="N36" s="13">
        <f t="shared" ref="N36:N37" si="21">M36/K36</f>
        <v>0</v>
      </c>
      <c r="O36" s="6">
        <v>1</v>
      </c>
      <c r="P36" s="13">
        <f t="shared" ref="P36:P37" si="22">O36/K36</f>
        <v>0.2</v>
      </c>
      <c r="Q36" s="6">
        <v>1</v>
      </c>
      <c r="R36" s="13">
        <f t="shared" ref="R36:R37" si="23">Q36/K36</f>
        <v>0.2</v>
      </c>
    </row>
    <row r="37" spans="1:19">
      <c r="A37">
        <v>36</v>
      </c>
      <c r="B37" s="2" t="s">
        <v>68</v>
      </c>
      <c r="C37" s="2" t="s">
        <v>38</v>
      </c>
      <c r="D37" s="2" t="s">
        <v>67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 s="6">
        <v>200</v>
      </c>
      <c r="L37" s="7" t="s">
        <v>173</v>
      </c>
      <c r="M37" s="6">
        <v>0</v>
      </c>
      <c r="N37" s="13">
        <f t="shared" si="21"/>
        <v>0</v>
      </c>
      <c r="O37" s="6">
        <v>10</v>
      </c>
      <c r="P37" s="13">
        <f t="shared" si="22"/>
        <v>0.05</v>
      </c>
      <c r="Q37" s="6">
        <v>15</v>
      </c>
      <c r="R37" s="13">
        <f t="shared" si="23"/>
        <v>7.4999999999999997E-2</v>
      </c>
    </row>
    <row r="38" spans="1:19">
      <c r="A38">
        <v>37</v>
      </c>
      <c r="B38" s="2" t="s">
        <v>69</v>
      </c>
      <c r="C38" s="2" t="s">
        <v>38</v>
      </c>
      <c r="D38" s="2"/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</row>
    <row r="39" spans="1:19">
      <c r="A39">
        <v>38</v>
      </c>
      <c r="B39" s="2" t="s">
        <v>70</v>
      </c>
      <c r="C39" s="2" t="s">
        <v>38</v>
      </c>
      <c r="D39" s="2" t="s">
        <v>67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</row>
    <row r="40" spans="1:19">
      <c r="A40">
        <v>39</v>
      </c>
      <c r="B40" s="2" t="s">
        <v>71</v>
      </c>
      <c r="C40" s="2" t="s">
        <v>38</v>
      </c>
      <c r="D40" s="2" t="s">
        <v>67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</row>
    <row r="41" spans="1:19">
      <c r="A41">
        <v>40</v>
      </c>
      <c r="B41" s="2" t="s">
        <v>72</v>
      </c>
      <c r="C41" s="2" t="s">
        <v>38</v>
      </c>
      <c r="D41" s="2" t="s">
        <v>67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</row>
    <row r="42" spans="1:19">
      <c r="A42">
        <v>41</v>
      </c>
      <c r="B42" s="2" t="s">
        <v>73</v>
      </c>
      <c r="C42" s="2" t="s">
        <v>38</v>
      </c>
      <c r="D42" s="2" t="s">
        <v>53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 s="6">
        <v>20</v>
      </c>
      <c r="L42" s="7" t="s">
        <v>179</v>
      </c>
      <c r="M42" s="6">
        <v>15</v>
      </c>
      <c r="N42" s="13">
        <f t="shared" ref="N42:N43" si="24">M42/K42</f>
        <v>0.75</v>
      </c>
      <c r="O42" s="6">
        <v>20</v>
      </c>
      <c r="P42" s="13">
        <f t="shared" ref="P42:P43" si="25">O42/K42</f>
        <v>1</v>
      </c>
      <c r="Q42" s="6">
        <v>18</v>
      </c>
      <c r="R42" s="13">
        <f t="shared" ref="R42:R43" si="26">Q42/K42</f>
        <v>0.9</v>
      </c>
    </row>
    <row r="43" spans="1:19">
      <c r="A43">
        <v>42</v>
      </c>
      <c r="B43" s="2" t="s">
        <v>74</v>
      </c>
      <c r="C43" s="2" t="s">
        <v>38</v>
      </c>
      <c r="D43" s="2" t="s">
        <v>53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 s="6">
        <v>100000</v>
      </c>
      <c r="L43" s="7" t="s">
        <v>176</v>
      </c>
      <c r="M43" s="6">
        <v>100000</v>
      </c>
      <c r="N43" s="13">
        <f t="shared" si="24"/>
        <v>1</v>
      </c>
      <c r="O43" s="6">
        <v>78000</v>
      </c>
      <c r="P43" s="13">
        <f t="shared" si="25"/>
        <v>0.78</v>
      </c>
      <c r="Q43" s="6">
        <v>85000</v>
      </c>
      <c r="R43" s="13">
        <f t="shared" si="26"/>
        <v>0.85</v>
      </c>
    </row>
    <row r="44" spans="1:19">
      <c r="A44">
        <v>43</v>
      </c>
      <c r="B44" s="2" t="s">
        <v>75</v>
      </c>
      <c r="C44" s="2" t="s">
        <v>38</v>
      </c>
      <c r="D44" s="2" t="s">
        <v>53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</row>
    <row r="45" spans="1:19">
      <c r="A45">
        <v>44</v>
      </c>
      <c r="B45" s="2" t="s">
        <v>56</v>
      </c>
      <c r="C45" s="2" t="s">
        <v>38</v>
      </c>
      <c r="D45" s="2" t="s">
        <v>53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</row>
    <row r="46" spans="1:19">
      <c r="A46">
        <v>45</v>
      </c>
      <c r="B46" s="2" t="s">
        <v>76</v>
      </c>
      <c r="C46" s="2" t="s">
        <v>26</v>
      </c>
      <c r="D46" s="2" t="s">
        <v>77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L46" s="6">
        <v>20</v>
      </c>
      <c r="M46" s="7" t="s">
        <v>178</v>
      </c>
      <c r="N46" s="6">
        <v>4</v>
      </c>
      <c r="O46" s="13">
        <f t="shared" ref="O46" si="27">N46/L46</f>
        <v>0.2</v>
      </c>
      <c r="P46" s="6">
        <v>5</v>
      </c>
      <c r="Q46" s="13">
        <f t="shared" ref="Q46" si="28">P46/L46</f>
        <v>0.25</v>
      </c>
      <c r="R46" s="6">
        <v>9</v>
      </c>
      <c r="S46" s="13">
        <f t="shared" ref="S46" si="29">R46/L46</f>
        <v>0.45</v>
      </c>
    </row>
    <row r="47" spans="1:19">
      <c r="A47">
        <v>46</v>
      </c>
      <c r="B47" s="2" t="s">
        <v>78</v>
      </c>
      <c r="C47" s="2" t="s">
        <v>26</v>
      </c>
      <c r="D47" s="2" t="s">
        <v>77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</row>
    <row r="48" spans="1:19">
      <c r="A48">
        <v>47</v>
      </c>
      <c r="B48" s="2" t="s">
        <v>79</v>
      </c>
      <c r="C48" s="2" t="s">
        <v>80</v>
      </c>
      <c r="D48" s="2" t="s">
        <v>67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L48" s="6">
        <v>256</v>
      </c>
      <c r="M48" s="7" t="s">
        <v>180</v>
      </c>
      <c r="N48" s="6">
        <v>100</v>
      </c>
      <c r="O48" s="13">
        <f t="shared" ref="O48:O49" si="30">N48/L48</f>
        <v>0.390625</v>
      </c>
      <c r="P48" s="6">
        <v>200</v>
      </c>
      <c r="Q48" s="13">
        <f t="shared" ref="Q48:Q49" si="31">P48/L48</f>
        <v>0.78125</v>
      </c>
      <c r="R48" s="6">
        <v>201</v>
      </c>
      <c r="S48" s="13">
        <f t="shared" ref="S48:S49" si="32">R48/L48</f>
        <v>0.78515625</v>
      </c>
    </row>
    <row r="49" spans="1:19">
      <c r="A49">
        <v>48</v>
      </c>
      <c r="B49" s="2" t="s">
        <v>81</v>
      </c>
      <c r="C49" s="2" t="s">
        <v>58</v>
      </c>
      <c r="D49" s="2" t="s">
        <v>77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L49" s="6">
        <v>100</v>
      </c>
      <c r="M49" s="7" t="s">
        <v>178</v>
      </c>
      <c r="N49" s="6">
        <v>10</v>
      </c>
      <c r="O49" s="13">
        <f t="shared" si="30"/>
        <v>0.1</v>
      </c>
      <c r="P49" s="6">
        <v>12</v>
      </c>
      <c r="Q49" s="13">
        <f t="shared" si="31"/>
        <v>0.12</v>
      </c>
      <c r="R49" s="6">
        <v>14</v>
      </c>
      <c r="S49" s="13">
        <f t="shared" si="32"/>
        <v>0.14000000000000001</v>
      </c>
    </row>
    <row r="50" spans="1:19">
      <c r="A50">
        <v>49</v>
      </c>
      <c r="B50" s="2" t="s">
        <v>82</v>
      </c>
      <c r="C50" s="2" t="s">
        <v>26</v>
      </c>
      <c r="D50" s="2" t="s">
        <v>77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</row>
    <row r="51" spans="1:19">
      <c r="A51">
        <v>50</v>
      </c>
      <c r="B51" s="2" t="s">
        <v>83</v>
      </c>
      <c r="C51" s="2" t="s">
        <v>58</v>
      </c>
      <c r="D51" s="2" t="s">
        <v>77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</row>
    <row r="52" spans="1:19">
      <c r="A52">
        <v>51</v>
      </c>
      <c r="B52" s="2" t="s">
        <v>84</v>
      </c>
      <c r="C52" s="2" t="s">
        <v>26</v>
      </c>
      <c r="D52" s="2" t="s">
        <v>77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</row>
    <row r="53" spans="1:19">
      <c r="A53">
        <v>52</v>
      </c>
      <c r="B53" s="2" t="s">
        <v>85</v>
      </c>
      <c r="C53" s="2" t="s">
        <v>86</v>
      </c>
      <c r="D53" s="2"/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L53" s="6">
        <v>3</v>
      </c>
      <c r="M53" s="7" t="s">
        <v>181</v>
      </c>
      <c r="N53" s="6">
        <v>2</v>
      </c>
      <c r="O53" s="13">
        <f t="shared" ref="O53" si="33">N53/L53</f>
        <v>0.66666666666666663</v>
      </c>
      <c r="P53" s="6">
        <v>3</v>
      </c>
      <c r="Q53" s="13">
        <f t="shared" ref="Q53" si="34">P53/L53</f>
        <v>1</v>
      </c>
      <c r="R53" s="6">
        <v>1</v>
      </c>
      <c r="S53" s="13">
        <f t="shared" ref="S53" si="35">R53/L53</f>
        <v>0.33333333333333331</v>
      </c>
    </row>
    <row r="54" spans="1:19">
      <c r="A54">
        <v>53</v>
      </c>
      <c r="B54" s="2" t="s">
        <v>87</v>
      </c>
      <c r="C54" s="2" t="s">
        <v>86</v>
      </c>
      <c r="D54" s="2"/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</row>
    <row r="55" spans="1:19">
      <c r="A55">
        <v>54</v>
      </c>
      <c r="B55" s="2" t="s">
        <v>88</v>
      </c>
      <c r="C55" s="2" t="s">
        <v>80</v>
      </c>
      <c r="D55" s="2"/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L55" s="6">
        <v>257</v>
      </c>
      <c r="M55" s="7" t="s">
        <v>182</v>
      </c>
      <c r="N55" s="6">
        <v>100</v>
      </c>
      <c r="O55" s="13">
        <f t="shared" ref="O55:O57" si="36">N55/L55</f>
        <v>0.38910505836575876</v>
      </c>
      <c r="P55" s="6">
        <v>134</v>
      </c>
      <c r="Q55" s="13">
        <f t="shared" ref="Q55:Q57" si="37">P55/L55</f>
        <v>0.52140077821011677</v>
      </c>
      <c r="R55" s="6">
        <v>200</v>
      </c>
      <c r="S55" s="13">
        <f t="shared" ref="S55:S57" si="38">R55/L55</f>
        <v>0.77821011673151752</v>
      </c>
    </row>
    <row r="56" spans="1:19">
      <c r="A56">
        <v>55</v>
      </c>
      <c r="B56" s="2" t="s">
        <v>89</v>
      </c>
      <c r="C56" s="2" t="s">
        <v>86</v>
      </c>
      <c r="D56" s="2" t="s">
        <v>80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L56" s="9">
        <v>1</v>
      </c>
      <c r="M56" s="7" t="s">
        <v>183</v>
      </c>
      <c r="N56" s="6">
        <v>0</v>
      </c>
      <c r="O56" s="13">
        <f t="shared" si="36"/>
        <v>0</v>
      </c>
      <c r="P56" s="6">
        <v>1</v>
      </c>
      <c r="Q56" s="13">
        <f t="shared" si="37"/>
        <v>1</v>
      </c>
      <c r="R56" s="6">
        <v>1</v>
      </c>
      <c r="S56" s="13">
        <f t="shared" si="38"/>
        <v>1</v>
      </c>
    </row>
    <row r="57" spans="1:19">
      <c r="A57">
        <v>56</v>
      </c>
      <c r="B57" s="2" t="s">
        <v>90</v>
      </c>
      <c r="C57" s="2" t="s">
        <v>26</v>
      </c>
      <c r="D57" s="2" t="s">
        <v>91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L57" s="9">
        <v>1</v>
      </c>
      <c r="M57" s="7" t="s">
        <v>183</v>
      </c>
      <c r="N57" s="9">
        <v>1</v>
      </c>
      <c r="O57" s="13">
        <f t="shared" si="36"/>
        <v>1</v>
      </c>
      <c r="P57" s="9">
        <v>1</v>
      </c>
      <c r="Q57" s="13">
        <f t="shared" si="37"/>
        <v>1</v>
      </c>
      <c r="R57" s="9">
        <v>1</v>
      </c>
      <c r="S57" s="13">
        <f t="shared" si="38"/>
        <v>1</v>
      </c>
    </row>
    <row r="58" spans="1:19">
      <c r="A58">
        <v>57</v>
      </c>
      <c r="B58" s="2" t="s">
        <v>92</v>
      </c>
      <c r="C58" s="2" t="s">
        <v>91</v>
      </c>
      <c r="D58" s="2" t="s">
        <v>93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</row>
    <row r="59" spans="1:19">
      <c r="A59">
        <v>58</v>
      </c>
      <c r="B59" s="2" t="s">
        <v>94</v>
      </c>
      <c r="C59" s="2" t="s">
        <v>91</v>
      </c>
      <c r="D59" s="2" t="s">
        <v>93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</row>
    <row r="60" spans="1:19">
      <c r="A60">
        <v>59</v>
      </c>
      <c r="B60" s="2" t="s">
        <v>95</v>
      </c>
      <c r="C60" s="2" t="s">
        <v>96</v>
      </c>
      <c r="D60" s="2" t="s">
        <v>53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</row>
    <row r="61" spans="1:19">
      <c r="A61">
        <v>60</v>
      </c>
      <c r="B61" s="2" t="s">
        <v>97</v>
      </c>
      <c r="C61" s="2" t="s">
        <v>53</v>
      </c>
      <c r="D61" s="2"/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L61" s="9">
        <v>15</v>
      </c>
      <c r="M61" s="7" t="s">
        <v>184</v>
      </c>
      <c r="N61" s="9">
        <v>5</v>
      </c>
      <c r="O61" s="13">
        <f t="shared" ref="O61:O63" si="39">N61/L61</f>
        <v>0.33333333333333331</v>
      </c>
      <c r="P61" s="9">
        <v>10</v>
      </c>
      <c r="Q61" s="13">
        <f t="shared" ref="Q61:Q63" si="40">P61/L61</f>
        <v>0.66666666666666663</v>
      </c>
      <c r="R61" s="9">
        <v>15</v>
      </c>
      <c r="S61" s="13">
        <f t="shared" ref="S61:S63" si="41">R61/L61</f>
        <v>1</v>
      </c>
    </row>
    <row r="62" spans="1:19">
      <c r="A62">
        <v>61</v>
      </c>
      <c r="B62" s="2" t="s">
        <v>98</v>
      </c>
      <c r="C62" s="2" t="s">
        <v>53</v>
      </c>
      <c r="D62" s="2" t="s">
        <v>99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L62" s="9">
        <v>100</v>
      </c>
      <c r="M62" s="7" t="s">
        <v>180</v>
      </c>
      <c r="N62" s="9">
        <v>40</v>
      </c>
      <c r="O62" s="13">
        <f t="shared" si="39"/>
        <v>0.4</v>
      </c>
      <c r="P62" s="9">
        <v>50</v>
      </c>
      <c r="Q62" s="13">
        <f t="shared" si="40"/>
        <v>0.5</v>
      </c>
      <c r="R62" s="9">
        <v>45</v>
      </c>
      <c r="S62" s="13">
        <f t="shared" si="41"/>
        <v>0.45</v>
      </c>
    </row>
    <row r="63" spans="1:19">
      <c r="A63">
        <v>62</v>
      </c>
      <c r="B63" s="2" t="s">
        <v>100</v>
      </c>
      <c r="C63" s="2" t="s">
        <v>53</v>
      </c>
      <c r="D63" s="2" t="s">
        <v>99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L63" s="9">
        <v>25</v>
      </c>
      <c r="M63" s="7" t="s">
        <v>179</v>
      </c>
      <c r="N63" s="9">
        <v>3</v>
      </c>
      <c r="O63" s="13">
        <f t="shared" si="39"/>
        <v>0.12</v>
      </c>
      <c r="P63" s="9">
        <v>6</v>
      </c>
      <c r="Q63" s="13">
        <f t="shared" si="40"/>
        <v>0.24</v>
      </c>
      <c r="R63" s="9">
        <v>8</v>
      </c>
      <c r="S63" s="13">
        <f t="shared" si="41"/>
        <v>0.32</v>
      </c>
    </row>
    <row r="64" spans="1:19">
      <c r="A64">
        <v>63</v>
      </c>
      <c r="B64" s="2" t="s">
        <v>101</v>
      </c>
      <c r="C64" s="2" t="s">
        <v>53</v>
      </c>
      <c r="D64" s="2" t="s">
        <v>99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</row>
    <row r="65" spans="1:19">
      <c r="A65">
        <v>64</v>
      </c>
      <c r="B65" s="2" t="s">
        <v>102</v>
      </c>
      <c r="C65" s="2" t="s">
        <v>26</v>
      </c>
      <c r="D65" s="2"/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L65" s="6">
        <v>45</v>
      </c>
      <c r="M65" s="7" t="s">
        <v>178</v>
      </c>
      <c r="N65" s="9">
        <v>8</v>
      </c>
      <c r="O65" s="13">
        <f t="shared" ref="O65" si="42">N65/L65</f>
        <v>0.17777777777777778</v>
      </c>
      <c r="P65" s="9">
        <v>12</v>
      </c>
      <c r="Q65" s="13">
        <f t="shared" ref="Q65" si="43">P65/L65</f>
        <v>0.26666666666666666</v>
      </c>
      <c r="R65" s="9">
        <v>14</v>
      </c>
      <c r="S65" s="13">
        <f t="shared" ref="S65" si="44">R65/L65</f>
        <v>0.31111111111111112</v>
      </c>
    </row>
    <row r="66" spans="1:19">
      <c r="A66">
        <v>65</v>
      </c>
      <c r="B66" s="2" t="s">
        <v>103</v>
      </c>
      <c r="C66" s="2" t="s">
        <v>26</v>
      </c>
      <c r="D66" s="2"/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</row>
    <row r="67" spans="1:19">
      <c r="A67">
        <v>66</v>
      </c>
      <c r="B67" s="2" t="s">
        <v>104</v>
      </c>
      <c r="C67" s="2" t="s">
        <v>26</v>
      </c>
      <c r="D67" s="2"/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L67" s="6">
        <v>10</v>
      </c>
      <c r="M67" s="7" t="s">
        <v>178</v>
      </c>
      <c r="N67" s="6">
        <v>2</v>
      </c>
      <c r="O67" s="13">
        <f t="shared" ref="O67:O68" si="45">N67/L67</f>
        <v>0.2</v>
      </c>
      <c r="P67" s="6">
        <v>4</v>
      </c>
      <c r="Q67" s="13">
        <f t="shared" ref="Q67:Q68" si="46">P67/L67</f>
        <v>0.4</v>
      </c>
      <c r="R67" s="6">
        <v>6</v>
      </c>
      <c r="S67" s="13">
        <f t="shared" ref="S67:S68" si="47">R67/L67</f>
        <v>0.6</v>
      </c>
    </row>
    <row r="68" spans="1:19">
      <c r="A68">
        <v>67</v>
      </c>
      <c r="B68" s="2" t="s">
        <v>105</v>
      </c>
      <c r="C68" s="2" t="s">
        <v>26</v>
      </c>
      <c r="D68" s="3"/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L68" s="6">
        <v>256</v>
      </c>
      <c r="M68" s="7" t="s">
        <v>180</v>
      </c>
      <c r="N68" s="6">
        <v>45</v>
      </c>
      <c r="O68" s="13">
        <f t="shared" si="45"/>
        <v>0.17578125</v>
      </c>
      <c r="P68" s="6">
        <v>100</v>
      </c>
      <c r="Q68" s="13">
        <f t="shared" si="46"/>
        <v>0.390625</v>
      </c>
      <c r="R68" s="6">
        <v>154</v>
      </c>
      <c r="S68" s="13">
        <f t="shared" si="47"/>
        <v>0.6015625</v>
      </c>
    </row>
    <row r="69" spans="1:19">
      <c r="A69">
        <v>68</v>
      </c>
      <c r="B69" s="2" t="s">
        <v>106</v>
      </c>
      <c r="C69" s="2" t="s">
        <v>38</v>
      </c>
      <c r="D69" s="2"/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</row>
    <row r="70" spans="1:19">
      <c r="A70">
        <v>69</v>
      </c>
      <c r="B70" s="2" t="s">
        <v>107</v>
      </c>
      <c r="C70" s="2" t="s">
        <v>26</v>
      </c>
      <c r="D70" s="2"/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</row>
    <row r="71" spans="1:19">
      <c r="A71">
        <v>70</v>
      </c>
      <c r="B71" s="2" t="s">
        <v>108</v>
      </c>
      <c r="C71" s="2" t="s">
        <v>38</v>
      </c>
      <c r="D71" s="2"/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L71" s="6">
        <v>12000</v>
      </c>
      <c r="M71" s="7" t="s">
        <v>185</v>
      </c>
      <c r="N71" s="6">
        <v>6000</v>
      </c>
      <c r="O71" s="13">
        <f t="shared" ref="O71" si="48">N71/L71</f>
        <v>0.5</v>
      </c>
      <c r="P71" s="6">
        <v>7000</v>
      </c>
      <c r="Q71" s="13">
        <f t="shared" ref="Q71" si="49">P71/L71</f>
        <v>0.58333333333333337</v>
      </c>
      <c r="R71" s="6">
        <v>8000</v>
      </c>
      <c r="S71" s="13">
        <f t="shared" ref="S71" si="50">R71/L71</f>
        <v>0.66666666666666663</v>
      </c>
    </row>
    <row r="72" spans="1:19">
      <c r="A72">
        <v>71</v>
      </c>
      <c r="B72" s="2" t="s">
        <v>109</v>
      </c>
      <c r="C72" s="2" t="s">
        <v>38</v>
      </c>
      <c r="D72" s="2"/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</row>
    <row r="73" spans="1:19">
      <c r="A73">
        <v>72</v>
      </c>
      <c r="B73" s="2" t="s">
        <v>110</v>
      </c>
      <c r="C73" s="2" t="s">
        <v>38</v>
      </c>
      <c r="D73" s="2"/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</row>
    <row r="74" spans="1:19">
      <c r="A74">
        <v>73</v>
      </c>
      <c r="B74" s="2" t="s">
        <v>111</v>
      </c>
      <c r="C74" s="2" t="s">
        <v>38</v>
      </c>
      <c r="D74" s="2"/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</row>
    <row r="75" spans="1:19">
      <c r="A75">
        <v>74</v>
      </c>
      <c r="B75" s="2" t="s">
        <v>71</v>
      </c>
      <c r="C75" s="2" t="s">
        <v>38</v>
      </c>
      <c r="D75" s="2" t="s">
        <v>53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</row>
    <row r="76" spans="1:19">
      <c r="A76">
        <v>75</v>
      </c>
      <c r="B76" s="2" t="s">
        <v>112</v>
      </c>
      <c r="C76" s="2" t="s">
        <v>38</v>
      </c>
      <c r="D76" s="2"/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</row>
    <row r="77" spans="1:19">
      <c r="A77">
        <v>76</v>
      </c>
      <c r="B77" s="8" t="s">
        <v>113</v>
      </c>
      <c r="C77" s="2" t="s">
        <v>38</v>
      </c>
      <c r="D77" s="2" t="s">
        <v>53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L77" s="6">
        <v>256</v>
      </c>
      <c r="M77" s="7" t="s">
        <v>180</v>
      </c>
      <c r="N77" s="6">
        <v>45</v>
      </c>
      <c r="O77" s="13">
        <f t="shared" ref="O77:O78" si="51">N77/L77</f>
        <v>0.17578125</v>
      </c>
      <c r="P77" s="6">
        <v>100</v>
      </c>
      <c r="Q77" s="13">
        <f t="shared" ref="Q77:Q78" si="52">P77/L77</f>
        <v>0.390625</v>
      </c>
      <c r="R77" s="6">
        <v>154</v>
      </c>
      <c r="S77" s="13">
        <f t="shared" ref="S77:S78" si="53">R77/L77</f>
        <v>0.6015625</v>
      </c>
    </row>
    <row r="78" spans="1:19">
      <c r="A78">
        <v>77</v>
      </c>
      <c r="B78" s="2" t="s">
        <v>114</v>
      </c>
      <c r="C78" s="2" t="s">
        <v>38</v>
      </c>
      <c r="D78" s="2" t="s">
        <v>53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L78" s="6">
        <v>2</v>
      </c>
      <c r="M78" s="7" t="s">
        <v>186</v>
      </c>
      <c r="N78" s="6">
        <v>1</v>
      </c>
      <c r="O78" s="13">
        <f t="shared" si="51"/>
        <v>0.5</v>
      </c>
      <c r="P78" s="6">
        <v>1</v>
      </c>
      <c r="Q78" s="13">
        <f t="shared" si="52"/>
        <v>0.5</v>
      </c>
      <c r="R78" s="6">
        <v>2</v>
      </c>
      <c r="S78" s="13">
        <f t="shared" si="53"/>
        <v>1</v>
      </c>
    </row>
    <row r="79" spans="1:19">
      <c r="A79">
        <v>78</v>
      </c>
      <c r="B79" s="2" t="s">
        <v>115</v>
      </c>
      <c r="C79" s="2" t="s">
        <v>38</v>
      </c>
      <c r="D79" s="2" t="s">
        <v>53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</row>
    <row r="80" spans="1:19">
      <c r="A80">
        <v>79</v>
      </c>
      <c r="B80" s="2" t="s">
        <v>116</v>
      </c>
      <c r="C80" s="2" t="s">
        <v>38</v>
      </c>
      <c r="D80" s="2" t="s">
        <v>117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</row>
    <row r="81" spans="1:21">
      <c r="A81">
        <v>80</v>
      </c>
      <c r="B81" s="2" t="s">
        <v>118</v>
      </c>
      <c r="C81" s="2" t="s">
        <v>38</v>
      </c>
      <c r="D81" s="2" t="s">
        <v>117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</row>
    <row r="82" spans="1:21">
      <c r="A82">
        <v>81</v>
      </c>
      <c r="B82" s="2" t="s">
        <v>119</v>
      </c>
      <c r="C82" s="2" t="s">
        <v>58</v>
      </c>
      <c r="D82" s="2" t="s">
        <v>117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L82" s="6">
        <v>100000</v>
      </c>
      <c r="M82" s="7" t="s">
        <v>176</v>
      </c>
      <c r="N82" s="6">
        <v>80000</v>
      </c>
      <c r="O82" s="13">
        <f t="shared" ref="O82" si="54">N82/L82</f>
        <v>0.8</v>
      </c>
      <c r="P82" s="6">
        <v>70000</v>
      </c>
      <c r="Q82" s="13">
        <f t="shared" ref="Q82" si="55">P82/L82</f>
        <v>0.7</v>
      </c>
      <c r="R82" s="6">
        <v>65000</v>
      </c>
      <c r="S82" s="13">
        <f t="shared" ref="S82" si="56">R82/L82</f>
        <v>0.65</v>
      </c>
    </row>
    <row r="83" spans="1:21">
      <c r="A83">
        <v>82</v>
      </c>
      <c r="B83" s="2" t="s">
        <v>120</v>
      </c>
      <c r="C83" s="2" t="s">
        <v>26</v>
      </c>
      <c r="D83" s="2" t="s">
        <v>58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</row>
    <row r="84" spans="1:21">
      <c r="A84">
        <v>83</v>
      </c>
      <c r="B84" s="2" t="s">
        <v>121</v>
      </c>
      <c r="C84" s="2" t="s">
        <v>26</v>
      </c>
      <c r="D84" s="2" t="s">
        <v>53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</row>
    <row r="85" spans="1:21">
      <c r="A85">
        <v>84</v>
      </c>
      <c r="B85" s="2" t="s">
        <v>122</v>
      </c>
      <c r="C85" s="2" t="s">
        <v>58</v>
      </c>
      <c r="D85" s="2" t="s">
        <v>53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L85" s="6">
        <v>6000</v>
      </c>
      <c r="M85" s="7" t="s">
        <v>187</v>
      </c>
      <c r="N85" s="6">
        <v>2000</v>
      </c>
      <c r="O85" s="13">
        <f t="shared" ref="O85" si="57">N85/L85</f>
        <v>0.33333333333333331</v>
      </c>
      <c r="P85" s="6">
        <v>2100</v>
      </c>
      <c r="Q85" s="13">
        <f t="shared" ref="Q85" si="58">P85/L85</f>
        <v>0.35</v>
      </c>
      <c r="R85" s="6">
        <v>2700</v>
      </c>
      <c r="S85" s="13">
        <f t="shared" ref="S85" si="59">R85/L85</f>
        <v>0.45</v>
      </c>
    </row>
    <row r="86" spans="1:21">
      <c r="A86">
        <v>85</v>
      </c>
      <c r="B86" s="2" t="s">
        <v>123</v>
      </c>
      <c r="C86" s="2" t="s">
        <v>58</v>
      </c>
      <c r="D86" s="2" t="s">
        <v>53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</row>
    <row r="87" spans="1:21">
      <c r="A87">
        <v>86</v>
      </c>
      <c r="B87" s="2" t="s">
        <v>124</v>
      </c>
      <c r="C87" s="2" t="s">
        <v>26</v>
      </c>
      <c r="D87" s="2" t="s">
        <v>53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L87" s="6">
        <v>156</v>
      </c>
      <c r="M87" s="7" t="s">
        <v>178</v>
      </c>
      <c r="N87" s="6">
        <v>40</v>
      </c>
      <c r="O87" s="13">
        <f t="shared" ref="O87:O89" si="60">N87/L87</f>
        <v>0.25641025641025639</v>
      </c>
      <c r="P87" s="6">
        <v>50</v>
      </c>
      <c r="Q87" s="13">
        <f t="shared" ref="Q87:Q89" si="61">P87/L87</f>
        <v>0.32051282051282054</v>
      </c>
      <c r="R87" s="6">
        <v>56</v>
      </c>
      <c r="S87" s="13">
        <f t="shared" ref="S87:S89" si="62">R87/L87</f>
        <v>0.35897435897435898</v>
      </c>
    </row>
    <row r="88" spans="1:21">
      <c r="A88">
        <v>87</v>
      </c>
      <c r="B88" s="2" t="s">
        <v>125</v>
      </c>
      <c r="C88" s="2" t="s">
        <v>58</v>
      </c>
      <c r="D88" s="2" t="s">
        <v>53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L88" s="6">
        <v>6</v>
      </c>
      <c r="M88" s="7" t="s">
        <v>188</v>
      </c>
      <c r="N88" s="6">
        <v>1</v>
      </c>
      <c r="O88" s="13">
        <f t="shared" si="60"/>
        <v>0.16666666666666666</v>
      </c>
      <c r="P88" s="6">
        <v>2</v>
      </c>
      <c r="Q88" s="13">
        <f t="shared" si="61"/>
        <v>0.33333333333333331</v>
      </c>
      <c r="R88" s="6">
        <v>2</v>
      </c>
      <c r="S88" s="13">
        <f t="shared" si="62"/>
        <v>0.33333333333333331</v>
      </c>
    </row>
    <row r="89" spans="1:21">
      <c r="A89">
        <v>88</v>
      </c>
      <c r="B89" s="2" t="s">
        <v>119</v>
      </c>
      <c r="C89" s="2" t="s">
        <v>58</v>
      </c>
      <c r="D89" s="2" t="s">
        <v>59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L89" s="6">
        <v>100000</v>
      </c>
      <c r="M89" s="7" t="s">
        <v>176</v>
      </c>
      <c r="N89" s="6">
        <v>80000</v>
      </c>
      <c r="O89" s="13">
        <f t="shared" si="60"/>
        <v>0.8</v>
      </c>
      <c r="P89" s="6">
        <v>70000</v>
      </c>
      <c r="Q89" s="13">
        <f t="shared" si="61"/>
        <v>0.7</v>
      </c>
      <c r="R89" s="6">
        <v>65000</v>
      </c>
      <c r="S89" s="13">
        <f t="shared" si="62"/>
        <v>0.65</v>
      </c>
    </row>
    <row r="90" spans="1:21">
      <c r="A90">
        <v>89</v>
      </c>
      <c r="B90" s="2" t="s">
        <v>126</v>
      </c>
      <c r="C90" s="2" t="s">
        <v>58</v>
      </c>
      <c r="D90" s="2" t="s">
        <v>59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</row>
    <row r="91" spans="1:21">
      <c r="A91">
        <v>90</v>
      </c>
      <c r="B91" s="2" t="s">
        <v>127</v>
      </c>
      <c r="C91" s="2" t="s">
        <v>58</v>
      </c>
      <c r="D91" s="2" t="s">
        <v>59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L91" s="6">
        <v>250</v>
      </c>
      <c r="M91" s="7" t="s">
        <v>178</v>
      </c>
      <c r="N91" s="6">
        <v>50</v>
      </c>
      <c r="O91" s="13">
        <f t="shared" ref="O91:O92" si="63">N91/L91</f>
        <v>0.2</v>
      </c>
      <c r="P91" s="6">
        <v>76</v>
      </c>
      <c r="Q91" s="13">
        <f t="shared" ref="Q91:Q92" si="64">P91/L91</f>
        <v>0.30399999999999999</v>
      </c>
      <c r="R91" s="6">
        <v>89</v>
      </c>
      <c r="S91" s="13">
        <f t="shared" ref="S91:S92" si="65">R91/L91</f>
        <v>0.35599999999999998</v>
      </c>
    </row>
    <row r="92" spans="1:21">
      <c r="A92">
        <v>91</v>
      </c>
      <c r="B92" s="2" t="s">
        <v>128</v>
      </c>
      <c r="C92" s="2" t="s">
        <v>58</v>
      </c>
      <c r="D92" s="2" t="s">
        <v>53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L92" s="6">
        <v>156</v>
      </c>
      <c r="M92" s="7" t="s">
        <v>173</v>
      </c>
      <c r="N92" s="6">
        <v>40</v>
      </c>
      <c r="O92" s="13">
        <f t="shared" si="63"/>
        <v>0.25641025641025639</v>
      </c>
      <c r="P92" s="6">
        <v>50</v>
      </c>
      <c r="Q92" s="13">
        <f t="shared" si="64"/>
        <v>0.32051282051282054</v>
      </c>
      <c r="R92" s="6">
        <v>56</v>
      </c>
      <c r="S92" s="13">
        <f t="shared" si="65"/>
        <v>0.35897435897435898</v>
      </c>
    </row>
    <row r="93" spans="1:21">
      <c r="A93">
        <v>92</v>
      </c>
      <c r="B93" s="2" t="s">
        <v>129</v>
      </c>
      <c r="C93" s="2" t="s">
        <v>58</v>
      </c>
      <c r="D93" s="2" t="s">
        <v>26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</row>
    <row r="94" spans="1:21">
      <c r="A94">
        <v>93</v>
      </c>
      <c r="B94" s="2" t="s">
        <v>130</v>
      </c>
      <c r="C94" s="2" t="s">
        <v>58</v>
      </c>
      <c r="D94" s="2" t="s">
        <v>26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L94" s="6">
        <v>10000</v>
      </c>
      <c r="M94" s="7" t="s">
        <v>189</v>
      </c>
      <c r="N94" s="6">
        <v>5000</v>
      </c>
      <c r="O94" s="13">
        <f t="shared" ref="O94" si="66">N94/L94</f>
        <v>0.5</v>
      </c>
      <c r="P94" s="6">
        <v>3000</v>
      </c>
      <c r="Q94" s="13">
        <f t="shared" ref="Q94" si="67">P94/L94</f>
        <v>0.3</v>
      </c>
      <c r="R94" s="6">
        <v>4000</v>
      </c>
      <c r="S94" s="13">
        <f t="shared" ref="S94" si="68">R94/L94</f>
        <v>0.4</v>
      </c>
    </row>
    <row r="95" spans="1:21">
      <c r="A95">
        <v>94</v>
      </c>
      <c r="B95" s="2" t="s">
        <v>131</v>
      </c>
      <c r="C95" s="2" t="s">
        <v>132</v>
      </c>
      <c r="D95" s="2" t="s">
        <v>133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L95" s="6">
        <v>1</v>
      </c>
      <c r="M95" s="7" t="s">
        <v>190</v>
      </c>
      <c r="N95" s="6">
        <v>0</v>
      </c>
      <c r="O95" s="13">
        <f t="shared" ref="O95" si="69">N95/L95</f>
        <v>0</v>
      </c>
      <c r="P95" s="6">
        <v>1</v>
      </c>
      <c r="Q95" s="13">
        <f t="shared" ref="Q95" si="70">P95/L95</f>
        <v>1</v>
      </c>
      <c r="R95" s="6">
        <v>1</v>
      </c>
      <c r="S95" s="13">
        <f t="shared" ref="S95" si="71">R95/L95</f>
        <v>1</v>
      </c>
    </row>
    <row r="96" spans="1:21">
      <c r="A96">
        <v>95</v>
      </c>
      <c r="B96" s="2" t="s">
        <v>134</v>
      </c>
      <c r="C96" s="2" t="s">
        <v>58</v>
      </c>
      <c r="D96" s="2" t="s">
        <v>26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L96" s="6">
        <v>200</v>
      </c>
      <c r="M96" s="7" t="s">
        <v>178</v>
      </c>
      <c r="N96" s="6">
        <v>200</v>
      </c>
      <c r="O96" s="7" t="s">
        <v>178</v>
      </c>
      <c r="P96" s="6">
        <v>15</v>
      </c>
      <c r="Q96" s="13">
        <f t="shared" ref="Q96" si="72">P96/N96</f>
        <v>7.4999999999999997E-2</v>
      </c>
      <c r="R96" s="6">
        <v>40</v>
      </c>
      <c r="S96" s="13">
        <f t="shared" ref="S96" si="73">R96/N96</f>
        <v>0.2</v>
      </c>
      <c r="T96" s="6">
        <v>45</v>
      </c>
      <c r="U96" s="13">
        <f t="shared" ref="U96" si="74">T96/N96</f>
        <v>0.22500000000000001</v>
      </c>
    </row>
    <row r="97" spans="1:19">
      <c r="A97">
        <v>96</v>
      </c>
      <c r="B97" s="2" t="s">
        <v>135</v>
      </c>
      <c r="C97" s="2" t="s">
        <v>53</v>
      </c>
      <c r="D97" s="2" t="s">
        <v>133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</row>
    <row r="98" spans="1:19">
      <c r="A98">
        <v>97</v>
      </c>
      <c r="B98" s="2" t="s">
        <v>136</v>
      </c>
      <c r="C98" s="2" t="s">
        <v>58</v>
      </c>
      <c r="D98" s="2" t="s">
        <v>26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L98" s="6">
        <v>250</v>
      </c>
      <c r="M98" s="7" t="s">
        <v>178</v>
      </c>
      <c r="N98" s="6">
        <v>24</v>
      </c>
      <c r="O98" s="13">
        <f t="shared" ref="O98:O99" si="75">N98/L98</f>
        <v>9.6000000000000002E-2</v>
      </c>
      <c r="P98" s="6">
        <v>34</v>
      </c>
      <c r="Q98" s="13">
        <f t="shared" ref="Q98:Q99" si="76">P98/L98</f>
        <v>0.13600000000000001</v>
      </c>
      <c r="R98" s="6">
        <v>45</v>
      </c>
      <c r="S98" s="13">
        <f t="shared" ref="S98:S99" si="77">R98/L98</f>
        <v>0.18</v>
      </c>
    </row>
    <row r="99" spans="1:19">
      <c r="A99">
        <v>98</v>
      </c>
      <c r="B99" s="2" t="s">
        <v>137</v>
      </c>
      <c r="C99" s="2" t="s">
        <v>58</v>
      </c>
      <c r="D99" s="2" t="s">
        <v>26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L99" s="6">
        <v>250</v>
      </c>
      <c r="M99" s="7" t="s">
        <v>178</v>
      </c>
      <c r="N99" s="6">
        <v>24</v>
      </c>
      <c r="O99" s="13">
        <f t="shared" si="75"/>
        <v>9.6000000000000002E-2</v>
      </c>
      <c r="P99" s="6">
        <v>34</v>
      </c>
      <c r="Q99" s="13">
        <f t="shared" si="76"/>
        <v>0.13600000000000001</v>
      </c>
      <c r="R99" s="6">
        <v>45</v>
      </c>
      <c r="S99" s="13">
        <f t="shared" si="77"/>
        <v>0.18</v>
      </c>
    </row>
    <row r="100" spans="1:19">
      <c r="A100">
        <v>99</v>
      </c>
      <c r="B100" s="2" t="s">
        <v>138</v>
      </c>
      <c r="C100" s="2" t="s">
        <v>58</v>
      </c>
      <c r="D100" s="2" t="s">
        <v>26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</row>
    <row r="101" spans="1:19">
      <c r="A101">
        <v>100</v>
      </c>
      <c r="B101" s="2" t="s">
        <v>139</v>
      </c>
      <c r="C101" s="2" t="s">
        <v>132</v>
      </c>
      <c r="D101" s="2" t="s">
        <v>133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L101" s="6">
        <v>1</v>
      </c>
      <c r="M101" s="7" t="s">
        <v>178</v>
      </c>
      <c r="N101" s="6">
        <v>0</v>
      </c>
      <c r="O101" s="13">
        <f t="shared" ref="O101" si="78">N101/L101</f>
        <v>0</v>
      </c>
      <c r="P101" s="6">
        <v>0</v>
      </c>
      <c r="Q101" s="13">
        <f t="shared" ref="Q101" si="79">P101/L101</f>
        <v>0</v>
      </c>
      <c r="R101" s="6">
        <v>1</v>
      </c>
      <c r="S101" s="13">
        <f t="shared" ref="S101" si="80">R101/L101</f>
        <v>1</v>
      </c>
    </row>
    <row r="102" spans="1:19">
      <c r="A102">
        <v>101</v>
      </c>
      <c r="B102" s="2" t="s">
        <v>140</v>
      </c>
      <c r="C102" s="2" t="s">
        <v>26</v>
      </c>
      <c r="D102" s="4"/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</row>
    <row r="103" spans="1:19">
      <c r="A103">
        <v>102</v>
      </c>
      <c r="B103" s="2" t="s">
        <v>141</v>
      </c>
      <c r="C103" s="2" t="s">
        <v>26</v>
      </c>
      <c r="D103" s="4"/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L103" s="6">
        <v>250</v>
      </c>
      <c r="M103" s="7" t="s">
        <v>174</v>
      </c>
      <c r="N103" s="6">
        <v>100</v>
      </c>
      <c r="O103" s="13">
        <f t="shared" ref="O103:O104" si="81">N103/L103</f>
        <v>0.4</v>
      </c>
      <c r="P103" s="6">
        <v>150</v>
      </c>
      <c r="Q103" s="13">
        <f t="shared" ref="Q103:Q104" si="82">P103/L103</f>
        <v>0.6</v>
      </c>
      <c r="R103" s="6">
        <v>170</v>
      </c>
      <c r="S103" s="13">
        <f t="shared" ref="S103:S104" si="83">R103/L103</f>
        <v>0.68</v>
      </c>
    </row>
    <row r="104" spans="1:19">
      <c r="A104">
        <v>103</v>
      </c>
      <c r="B104" s="2" t="s">
        <v>142</v>
      </c>
      <c r="C104" s="2" t="s">
        <v>26</v>
      </c>
      <c r="D104" s="4"/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L104" s="6">
        <v>250</v>
      </c>
      <c r="M104" s="7" t="s">
        <v>178</v>
      </c>
      <c r="N104" s="6">
        <v>15</v>
      </c>
      <c r="O104" s="13">
        <f t="shared" si="81"/>
        <v>0.06</v>
      </c>
      <c r="P104" s="6">
        <v>40</v>
      </c>
      <c r="Q104" s="13">
        <f t="shared" si="82"/>
        <v>0.16</v>
      </c>
      <c r="R104" s="6">
        <v>56</v>
      </c>
      <c r="S104" s="13">
        <f t="shared" si="83"/>
        <v>0.224</v>
      </c>
    </row>
    <row r="105" spans="1:19">
      <c r="A105">
        <v>104</v>
      </c>
      <c r="B105" s="2" t="s">
        <v>143</v>
      </c>
      <c r="C105" s="2" t="s">
        <v>26</v>
      </c>
      <c r="D105" s="4"/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</row>
    <row r="106" spans="1:19">
      <c r="A106">
        <v>105</v>
      </c>
      <c r="B106" s="2" t="s">
        <v>144</v>
      </c>
      <c r="C106" s="2" t="s">
        <v>24</v>
      </c>
      <c r="D106" s="2"/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L106" s="6">
        <v>1000000</v>
      </c>
      <c r="M106" s="7" t="s">
        <v>168</v>
      </c>
      <c r="N106" s="6">
        <v>140000</v>
      </c>
      <c r="O106" s="13">
        <f t="shared" ref="O106" si="84">N106/L106</f>
        <v>0.14000000000000001</v>
      </c>
      <c r="P106" s="6">
        <v>260000</v>
      </c>
      <c r="Q106" s="13">
        <f t="shared" ref="Q106" si="85">P106/L106</f>
        <v>0.26</v>
      </c>
      <c r="R106" s="6">
        <v>350000</v>
      </c>
      <c r="S106" s="13">
        <f t="shared" ref="S106" si="86">R106/L106</f>
        <v>0.35</v>
      </c>
    </row>
    <row r="107" spans="1:19">
      <c r="A107">
        <v>106</v>
      </c>
      <c r="B107" s="5" t="s">
        <v>145</v>
      </c>
      <c r="C107" s="2" t="s">
        <v>20</v>
      </c>
      <c r="D107" s="2"/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</row>
    <row r="108" spans="1:19">
      <c r="A108">
        <v>107</v>
      </c>
      <c r="B108" s="2" t="s">
        <v>146</v>
      </c>
      <c r="C108" s="2" t="s">
        <v>20</v>
      </c>
      <c r="D108" s="2"/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</row>
    <row r="109" spans="1:19">
      <c r="A109">
        <v>108</v>
      </c>
      <c r="B109" s="2" t="s">
        <v>147</v>
      </c>
      <c r="C109" s="2" t="s">
        <v>26</v>
      </c>
      <c r="D109" s="2"/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</row>
    <row r="110" spans="1:19">
      <c r="A110">
        <v>109</v>
      </c>
      <c r="B110" s="2" t="s">
        <v>148</v>
      </c>
      <c r="C110" s="2" t="s">
        <v>24</v>
      </c>
      <c r="D110" s="2"/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L110" s="6">
        <v>1</v>
      </c>
      <c r="M110" s="7" t="s">
        <v>191</v>
      </c>
      <c r="N110" s="6">
        <v>12</v>
      </c>
      <c r="O110" s="13">
        <f>1/12</f>
        <v>8.3333333333333329E-2</v>
      </c>
      <c r="P110" s="6">
        <v>10</v>
      </c>
      <c r="Q110" s="13">
        <f>1/10</f>
        <v>0.1</v>
      </c>
      <c r="R110" s="6">
        <v>9</v>
      </c>
      <c r="S110" s="13">
        <f>1/9</f>
        <v>0.1111111111111111</v>
      </c>
    </row>
    <row r="111" spans="1:19">
      <c r="A111">
        <v>110</v>
      </c>
      <c r="B111" s="2" t="s">
        <v>149</v>
      </c>
      <c r="C111" s="2" t="s">
        <v>24</v>
      </c>
      <c r="D111" s="2"/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L111" s="6">
        <v>1</v>
      </c>
      <c r="M111" s="7" t="s">
        <v>191</v>
      </c>
      <c r="N111" s="6">
        <v>12</v>
      </c>
      <c r="O111" s="13">
        <f>1/12</f>
        <v>8.3333333333333329E-2</v>
      </c>
      <c r="P111" s="6">
        <v>10</v>
      </c>
      <c r="Q111" s="13">
        <f>1/10</f>
        <v>0.1</v>
      </c>
      <c r="R111" s="6">
        <v>9</v>
      </c>
      <c r="S111" s="13">
        <f>1/9</f>
        <v>0.1111111111111111</v>
      </c>
    </row>
    <row r="112" spans="1:19">
      <c r="A112">
        <v>111</v>
      </c>
      <c r="B112" s="2" t="s">
        <v>150</v>
      </c>
      <c r="C112" s="2" t="s">
        <v>24</v>
      </c>
      <c r="D112" s="2"/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L112" s="6">
        <v>100</v>
      </c>
      <c r="M112" s="7" t="s">
        <v>192</v>
      </c>
      <c r="N112" s="6">
        <v>50</v>
      </c>
      <c r="O112" s="13">
        <f t="shared" ref="O112:O116" si="87">N112/L112</f>
        <v>0.5</v>
      </c>
      <c r="P112" s="6">
        <v>67</v>
      </c>
      <c r="Q112" s="13">
        <f t="shared" ref="Q112:Q116" si="88">P112/L112</f>
        <v>0.67</v>
      </c>
      <c r="R112" s="6">
        <v>78</v>
      </c>
      <c r="S112" s="13">
        <f t="shared" ref="S112:S116" si="89">R112/L112</f>
        <v>0.78</v>
      </c>
    </row>
    <row r="113" spans="1:19">
      <c r="A113">
        <v>112</v>
      </c>
      <c r="B113" s="2" t="s">
        <v>151</v>
      </c>
      <c r="C113" s="2" t="s">
        <v>152</v>
      </c>
      <c r="D113" s="2" t="s">
        <v>24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L113" s="6">
        <v>2</v>
      </c>
      <c r="M113" s="7" t="s">
        <v>193</v>
      </c>
      <c r="N113" s="6">
        <v>6</v>
      </c>
      <c r="O113" s="13">
        <f>2/6</f>
        <v>0.33333333333333331</v>
      </c>
      <c r="P113" s="6">
        <v>7</v>
      </c>
      <c r="Q113" s="13">
        <f>2/7</f>
        <v>0.2857142857142857</v>
      </c>
      <c r="R113" s="6">
        <v>5</v>
      </c>
      <c r="S113" s="13">
        <f>2/5</f>
        <v>0.4</v>
      </c>
    </row>
    <row r="114" spans="1:19">
      <c r="A114">
        <v>113</v>
      </c>
      <c r="B114" s="2" t="s">
        <v>153</v>
      </c>
      <c r="C114" s="2" t="s">
        <v>152</v>
      </c>
      <c r="D114" s="2" t="s">
        <v>24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L114" s="6">
        <v>2</v>
      </c>
      <c r="M114" s="7" t="s">
        <v>193</v>
      </c>
      <c r="N114" s="6">
        <v>6</v>
      </c>
      <c r="O114" s="13">
        <f>2/6</f>
        <v>0.33333333333333331</v>
      </c>
      <c r="P114" s="6">
        <v>7</v>
      </c>
      <c r="Q114" s="13">
        <f>2/7</f>
        <v>0.2857142857142857</v>
      </c>
      <c r="R114" s="6">
        <v>5</v>
      </c>
      <c r="S114" s="13">
        <f>2/5</f>
        <v>0.4</v>
      </c>
    </row>
    <row r="115" spans="1:19">
      <c r="A115">
        <v>114</v>
      </c>
      <c r="B115" s="2" t="s">
        <v>154</v>
      </c>
      <c r="C115" s="2" t="s">
        <v>24</v>
      </c>
      <c r="D115" s="2"/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L115" s="6">
        <v>1000000</v>
      </c>
      <c r="M115" s="7" t="s">
        <v>168</v>
      </c>
      <c r="N115" s="6">
        <v>140000</v>
      </c>
      <c r="O115" s="13">
        <f t="shared" ref="O115" si="90">N115/L115</f>
        <v>0.14000000000000001</v>
      </c>
      <c r="P115" s="6">
        <v>260000</v>
      </c>
      <c r="Q115" s="13">
        <f t="shared" ref="Q115" si="91">P115/L115</f>
        <v>0.26</v>
      </c>
      <c r="R115" s="6">
        <v>350000</v>
      </c>
      <c r="S115" s="13">
        <f t="shared" ref="S115" si="92">R115/L115</f>
        <v>0.35</v>
      </c>
    </row>
    <row r="116" spans="1:19">
      <c r="A116">
        <v>115</v>
      </c>
      <c r="B116" s="2" t="s">
        <v>155</v>
      </c>
      <c r="C116" s="2" t="s">
        <v>24</v>
      </c>
      <c r="D116" s="2"/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L116" s="6">
        <v>800000</v>
      </c>
      <c r="M116" s="7" t="s">
        <v>168</v>
      </c>
      <c r="N116" s="6">
        <v>100000</v>
      </c>
      <c r="O116" s="13">
        <f t="shared" si="87"/>
        <v>0.125</v>
      </c>
      <c r="P116" s="6">
        <v>120000</v>
      </c>
      <c r="Q116" s="13">
        <f t="shared" si="88"/>
        <v>0.15</v>
      </c>
      <c r="R116" s="6">
        <v>210000</v>
      </c>
      <c r="S116" s="13">
        <f t="shared" si="89"/>
        <v>0.26250000000000001</v>
      </c>
    </row>
    <row r="117" spans="1:19">
      <c r="A117">
        <v>116</v>
      </c>
      <c r="B117" s="2" t="s">
        <v>156</v>
      </c>
      <c r="C117" s="2" t="s">
        <v>26</v>
      </c>
      <c r="D117" s="2"/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</row>
    <row r="118" spans="1:19">
      <c r="A118">
        <v>117</v>
      </c>
      <c r="B118" s="2" t="s">
        <v>157</v>
      </c>
      <c r="C118" s="2" t="s">
        <v>26</v>
      </c>
      <c r="D118" s="2" t="s">
        <v>24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</row>
    <row r="119" spans="1:19">
      <c r="A119">
        <v>118</v>
      </c>
      <c r="B119" s="2" t="s">
        <v>158</v>
      </c>
      <c r="C119" s="2" t="s">
        <v>26</v>
      </c>
      <c r="D119" s="2" t="s">
        <v>24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L119" s="6">
        <v>500000</v>
      </c>
      <c r="M119" s="7" t="s">
        <v>176</v>
      </c>
      <c r="N119" s="6">
        <v>10000</v>
      </c>
      <c r="O119" s="13">
        <f t="shared" ref="O119" si="93">N119/L119</f>
        <v>0.02</v>
      </c>
      <c r="P119" s="6">
        <v>40000</v>
      </c>
      <c r="Q119" s="13">
        <f t="shared" ref="Q119" si="94">P119/L119</f>
        <v>0.08</v>
      </c>
      <c r="R119" s="6">
        <v>60000</v>
      </c>
      <c r="S119" s="13">
        <f t="shared" ref="S119" si="95">R119/L119</f>
        <v>0.12</v>
      </c>
    </row>
    <row r="120" spans="1:19">
      <c r="A120">
        <v>119</v>
      </c>
      <c r="B120" s="2" t="s">
        <v>159</v>
      </c>
      <c r="C120" s="2" t="s">
        <v>26</v>
      </c>
      <c r="D120" s="2" t="s">
        <v>24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</row>
    <row r="121" spans="1:19">
      <c r="A121">
        <v>120</v>
      </c>
      <c r="B121" s="2" t="s">
        <v>160</v>
      </c>
      <c r="C121" s="2" t="s">
        <v>26</v>
      </c>
      <c r="D121" s="2" t="s">
        <v>24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</row>
    <row r="122" spans="1:19">
      <c r="A122">
        <v>121</v>
      </c>
      <c r="B122" s="2" t="s">
        <v>161</v>
      </c>
      <c r="C122" s="2" t="s">
        <v>26</v>
      </c>
      <c r="D122" s="2"/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L122" s="6">
        <v>10</v>
      </c>
      <c r="M122" s="7" t="s">
        <v>181</v>
      </c>
      <c r="N122" s="6">
        <v>1</v>
      </c>
      <c r="O122" s="13">
        <f t="shared" ref="O122" si="96">N122/L122</f>
        <v>0.1</v>
      </c>
      <c r="P122" s="6">
        <v>3</v>
      </c>
      <c r="Q122" s="13">
        <f t="shared" ref="Q122" si="97">P122/L122</f>
        <v>0.3</v>
      </c>
      <c r="R122" s="6">
        <v>7</v>
      </c>
      <c r="S122" s="13">
        <f t="shared" ref="S122" si="98">R122/L122</f>
        <v>0.7</v>
      </c>
    </row>
    <row r="123" spans="1:19">
      <c r="A123">
        <v>122</v>
      </c>
      <c r="B123" s="2" t="s">
        <v>162</v>
      </c>
      <c r="C123" s="2" t="s">
        <v>26</v>
      </c>
      <c r="D123" s="2"/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</row>
    <row r="124" spans="1:19">
      <c r="A124">
        <v>123</v>
      </c>
      <c r="B124" s="2" t="s">
        <v>163</v>
      </c>
      <c r="C124" s="2" t="s">
        <v>164</v>
      </c>
      <c r="D124" s="2" t="s">
        <v>26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</row>
    <row r="125" spans="1:19">
      <c r="A125">
        <v>124</v>
      </c>
      <c r="B125" s="2" t="s">
        <v>165</v>
      </c>
      <c r="C125" s="2" t="s">
        <v>164</v>
      </c>
      <c r="D125" s="2" t="s">
        <v>26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</row>
    <row r="126" spans="1:19">
      <c r="A126">
        <v>125</v>
      </c>
      <c r="B126" s="2" t="s">
        <v>166</v>
      </c>
      <c r="C126" s="2" t="s">
        <v>26</v>
      </c>
      <c r="D126" s="2"/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</row>
    <row r="127" spans="1:19">
      <c r="A127">
        <v>126</v>
      </c>
      <c r="B127" s="2" t="s">
        <v>167</v>
      </c>
      <c r="C127" s="2" t="s">
        <v>26</v>
      </c>
      <c r="D127" s="2"/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2022-09-21T02:39:51Z</dcterms:created>
  <dcterms:modified xsi:type="dcterms:W3CDTF">2022-09-21T06:07:22Z</dcterms:modified>
</cp:coreProperties>
</file>