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8" windowWidth="14808" windowHeight="7956" tabRatio="775"/>
  </bookViews>
  <sheets>
    <sheet name="Notes" sheetId="13" r:id="rId1"/>
    <sheet name="Historical Data" sheetId="11" r:id="rId2"/>
    <sheet name="Core" sheetId="12" r:id="rId3"/>
    <sheet name="Hist_to_2008_Annual" sheetId="9" r:id="rId4"/>
  </sheets>
  <externalReferences>
    <externalReference r:id="rId5"/>
    <externalReference r:id="rId6"/>
    <externalReference r:id="rId7"/>
    <externalReference r:id="rId8"/>
  </externalReferences>
  <definedNames>
    <definedName name="Gg_Mt" localSheetId="2">#REF!</definedName>
    <definedName name="Gg_Mt" localSheetId="3">#REF!</definedName>
    <definedName name="Gg_Mt" localSheetId="1">#REF!</definedName>
    <definedName name="Gg_Mt">#REF!</definedName>
    <definedName name="Gg_Tg" localSheetId="2">#REF!</definedName>
    <definedName name="Gg_Tg" localSheetId="3">#REF!</definedName>
    <definedName name="Gg_Tg" localSheetId="1">#REF!</definedName>
    <definedName name="Gg_Tg">#REF!</definedName>
    <definedName name="Mt_Gg" localSheetId="2">#REF!</definedName>
    <definedName name="Mt_Gg" localSheetId="3">#REF!</definedName>
    <definedName name="Mt_Gg" localSheetId="1">#REF!</definedName>
    <definedName name="Mt_Gg">#REF!</definedName>
    <definedName name="sqchart">'[1]Single Query'!$K$9</definedName>
    <definedName name="Tg_Gg" localSheetId="2">#REF!</definedName>
    <definedName name="Tg_Gg" localSheetId="3">#REF!</definedName>
    <definedName name="Tg_Gg" localSheetId="1">#REF!</definedName>
    <definedName name="Tg_Gg">#REF!</definedName>
  </definedNames>
  <calcPr calcId="145621"/>
</workbook>
</file>

<file path=xl/calcChain.xml><?xml version="1.0" encoding="utf-8"?>
<calcChain xmlns="http://schemas.openxmlformats.org/spreadsheetml/2006/main">
  <c r="R23" i="11" l="1"/>
  <c r="R24" i="11"/>
  <c r="R22" i="11"/>
  <c r="P24" i="11" l="1"/>
  <c r="O24" i="11"/>
  <c r="N24" i="11"/>
  <c r="M24" i="11"/>
  <c r="L24" i="11"/>
  <c r="K24" i="11"/>
  <c r="J24" i="11"/>
  <c r="I24" i="11"/>
  <c r="P23" i="11"/>
  <c r="O23" i="11"/>
  <c r="N23" i="11"/>
  <c r="M23" i="11"/>
  <c r="L23" i="11"/>
  <c r="K23" i="11"/>
  <c r="J23" i="11"/>
  <c r="I23" i="11"/>
  <c r="P22" i="11"/>
  <c r="O22" i="11"/>
  <c r="N22" i="11"/>
  <c r="M22" i="11"/>
  <c r="L22" i="11"/>
  <c r="K22" i="11"/>
  <c r="J22" i="11"/>
  <c r="I22" i="11"/>
  <c r="P21" i="11"/>
  <c r="O21" i="11"/>
  <c r="N21" i="11"/>
  <c r="M21" i="11"/>
  <c r="L21" i="11"/>
  <c r="K21" i="11"/>
  <c r="J21" i="11"/>
  <c r="I21" i="11"/>
  <c r="P20" i="11"/>
  <c r="O20" i="11"/>
  <c r="N20" i="11"/>
  <c r="M20" i="11"/>
  <c r="L20" i="11"/>
  <c r="K20" i="11"/>
  <c r="J20" i="11"/>
  <c r="I20" i="11"/>
  <c r="P19" i="11"/>
  <c r="O19" i="11"/>
  <c r="N19" i="11"/>
  <c r="M19" i="11"/>
  <c r="L19" i="11"/>
  <c r="K19" i="11"/>
  <c r="J19" i="11"/>
  <c r="I19" i="11"/>
  <c r="P18" i="11"/>
  <c r="O18" i="11"/>
  <c r="N18" i="11"/>
  <c r="M18" i="11"/>
  <c r="L18" i="11"/>
  <c r="K18" i="11"/>
  <c r="J18" i="11"/>
  <c r="I18" i="11"/>
  <c r="P17" i="11"/>
  <c r="O17" i="11"/>
  <c r="N17" i="11"/>
  <c r="M17" i="11"/>
  <c r="L17" i="11"/>
  <c r="K17" i="11"/>
  <c r="J17" i="11"/>
  <c r="I17" i="11"/>
  <c r="P16" i="11"/>
  <c r="O16" i="11"/>
  <c r="N16" i="11"/>
  <c r="M16" i="11"/>
  <c r="L16" i="11"/>
  <c r="K16" i="11"/>
  <c r="J16" i="11"/>
  <c r="I16" i="11"/>
  <c r="P15" i="11"/>
  <c r="O15" i="11"/>
  <c r="N15" i="11"/>
  <c r="M15" i="11"/>
  <c r="L15" i="11"/>
  <c r="K15" i="11"/>
  <c r="J15" i="11"/>
  <c r="I15" i="11"/>
  <c r="P14" i="11"/>
  <c r="O14" i="11"/>
  <c r="N14" i="11"/>
  <c r="M14" i="11"/>
  <c r="L14" i="11"/>
  <c r="K14" i="11"/>
  <c r="J14" i="11"/>
  <c r="I14" i="11"/>
  <c r="P13" i="11"/>
  <c r="O13" i="11"/>
  <c r="N13" i="11"/>
  <c r="M13" i="11"/>
  <c r="L13" i="11"/>
  <c r="K13" i="11"/>
  <c r="J13" i="11"/>
  <c r="I13" i="11"/>
  <c r="P12" i="11"/>
  <c r="O12" i="11"/>
  <c r="N12" i="11"/>
  <c r="M12" i="11"/>
  <c r="L12" i="11"/>
  <c r="K12" i="11"/>
  <c r="J12" i="11"/>
  <c r="I12" i="11"/>
  <c r="P11" i="11"/>
  <c r="O11" i="11"/>
  <c r="N11" i="11"/>
  <c r="M11" i="11"/>
  <c r="L11" i="11"/>
  <c r="K11" i="11"/>
  <c r="J11" i="11"/>
  <c r="I11" i="11"/>
  <c r="P10" i="11"/>
  <c r="O10" i="11"/>
  <c r="N10" i="11"/>
  <c r="M10" i="11"/>
  <c r="L10" i="11"/>
  <c r="K10" i="11"/>
  <c r="J10" i="11"/>
  <c r="I10" i="11"/>
  <c r="P9" i="11"/>
  <c r="O9" i="11"/>
  <c r="N9" i="11"/>
  <c r="M9" i="11"/>
  <c r="L9" i="11"/>
  <c r="K9" i="11"/>
  <c r="J9" i="11"/>
  <c r="I9" i="11"/>
  <c r="P8" i="11"/>
  <c r="O8" i="11"/>
  <c r="N8" i="11"/>
  <c r="M8" i="11"/>
  <c r="L8" i="11"/>
  <c r="K8" i="11"/>
  <c r="J8" i="11"/>
  <c r="I8" i="11"/>
  <c r="P7" i="11"/>
  <c r="O7" i="11"/>
  <c r="N7" i="11"/>
  <c r="M7" i="11"/>
  <c r="L7" i="11"/>
  <c r="K7" i="11"/>
  <c r="J7" i="11"/>
  <c r="I7" i="11"/>
  <c r="P6" i="11"/>
  <c r="O6" i="11"/>
  <c r="N6" i="11"/>
  <c r="M6" i="11"/>
  <c r="L6" i="11"/>
  <c r="K6" i="11"/>
  <c r="J6" i="11"/>
  <c r="I6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A1" i="12" l="1"/>
  <c r="A1" i="11"/>
  <c r="T6" i="11"/>
  <c r="U6" i="11"/>
  <c r="T7" i="11"/>
  <c r="U7" i="11"/>
  <c r="T8" i="11"/>
  <c r="U8" i="11"/>
  <c r="T9" i="11"/>
  <c r="U9" i="11"/>
  <c r="T10" i="11"/>
  <c r="U10" i="11"/>
  <c r="T11" i="11"/>
  <c r="U11" i="11"/>
  <c r="T12" i="11"/>
  <c r="U12" i="11"/>
  <c r="T13" i="11"/>
  <c r="T14" i="11"/>
  <c r="T15" i="11"/>
  <c r="T16" i="11"/>
  <c r="U16" i="11"/>
  <c r="U13" i="11" l="1"/>
  <c r="U15" i="11" l="1"/>
  <c r="U14" i="11"/>
  <c r="A1" i="9" l="1"/>
  <c r="T6" i="9" l="1"/>
  <c r="U6" i="9"/>
  <c r="T7" i="9"/>
  <c r="U7" i="9"/>
  <c r="T8" i="9"/>
  <c r="U8" i="9"/>
  <c r="T9" i="9"/>
  <c r="U9" i="9"/>
  <c r="T10" i="9"/>
  <c r="U10" i="9"/>
  <c r="T11" i="9"/>
  <c r="U11" i="9"/>
  <c r="T12" i="9"/>
  <c r="U12" i="9"/>
  <c r="T13" i="9"/>
  <c r="U13" i="9"/>
  <c r="T14" i="9"/>
  <c r="U14" i="9"/>
  <c r="T15" i="9"/>
  <c r="U15" i="9"/>
  <c r="T16" i="9"/>
  <c r="U16" i="9"/>
  <c r="B7" i="9" l="1"/>
  <c r="C7" i="9"/>
  <c r="B8" i="9"/>
  <c r="C8" i="9"/>
  <c r="B9" i="9"/>
  <c r="C9" i="9"/>
  <c r="B10" i="9"/>
  <c r="C10" i="9"/>
  <c r="B12" i="9"/>
  <c r="C12" i="9"/>
  <c r="B13" i="9"/>
  <c r="C13" i="9"/>
  <c r="B14" i="9"/>
  <c r="C14" i="9"/>
  <c r="B15" i="9"/>
  <c r="C15" i="9"/>
  <c r="B17" i="9"/>
  <c r="C17" i="9"/>
  <c r="B18" i="9"/>
  <c r="C18" i="9"/>
  <c r="B19" i="9"/>
  <c r="C19" i="9"/>
  <c r="B20" i="9"/>
  <c r="C20" i="9"/>
  <c r="C24" i="9" l="1"/>
  <c r="C16" i="9"/>
  <c r="C6" i="9"/>
  <c r="B21" i="9"/>
  <c r="C22" i="9"/>
  <c r="B24" i="9"/>
  <c r="B16" i="9"/>
  <c r="B6" i="9"/>
  <c r="B22" i="9"/>
  <c r="C23" i="9"/>
  <c r="C11" i="9"/>
  <c r="B23" i="9"/>
  <c r="B11" i="9"/>
  <c r="C21" i="9"/>
  <c r="L7" i="9" l="1"/>
  <c r="P7" i="9"/>
  <c r="L8" i="9"/>
  <c r="P8" i="9"/>
  <c r="L9" i="9"/>
  <c r="P9" i="9"/>
  <c r="L10" i="9"/>
  <c r="P10" i="9"/>
  <c r="L12" i="9"/>
  <c r="P12" i="9"/>
  <c r="L13" i="9"/>
  <c r="P13" i="9"/>
  <c r="I14" i="9"/>
  <c r="M14" i="9"/>
  <c r="J15" i="9"/>
  <c r="N15" i="9"/>
  <c r="K17" i="9"/>
  <c r="O17" i="9"/>
  <c r="I18" i="9"/>
  <c r="M18" i="9"/>
  <c r="K19" i="9"/>
  <c r="O19" i="9"/>
  <c r="I20" i="9"/>
  <c r="M20" i="9"/>
  <c r="I7" i="9"/>
  <c r="I8" i="9"/>
  <c r="I9" i="9"/>
  <c r="I10" i="9"/>
  <c r="I12" i="9"/>
  <c r="I13" i="9"/>
  <c r="J14" i="9"/>
  <c r="K15" i="9"/>
  <c r="L17" i="9"/>
  <c r="J18" i="9"/>
  <c r="L19" i="9"/>
  <c r="N20" i="9"/>
  <c r="J7" i="9"/>
  <c r="J8" i="9"/>
  <c r="J9" i="9"/>
  <c r="N10" i="9"/>
  <c r="N12" i="9"/>
  <c r="J13" i="9"/>
  <c r="O14" i="9"/>
  <c r="P15" i="9"/>
  <c r="M17" i="9"/>
  <c r="K18" i="9"/>
  <c r="I19" i="9"/>
  <c r="O20" i="9"/>
  <c r="K7" i="9"/>
  <c r="O7" i="9"/>
  <c r="K8" i="9"/>
  <c r="O8" i="9"/>
  <c r="K9" i="9"/>
  <c r="O9" i="9"/>
  <c r="K10" i="9"/>
  <c r="O10" i="9"/>
  <c r="K12" i="9"/>
  <c r="O12" i="9"/>
  <c r="K13" i="9"/>
  <c r="O13" i="9"/>
  <c r="L14" i="9"/>
  <c r="P14" i="9"/>
  <c r="I15" i="9"/>
  <c r="M15" i="9"/>
  <c r="J17" i="9"/>
  <c r="N17" i="9"/>
  <c r="L18" i="9"/>
  <c r="P18" i="9"/>
  <c r="J19" i="9"/>
  <c r="N19" i="9"/>
  <c r="L20" i="9"/>
  <c r="P20" i="9"/>
  <c r="M7" i="9"/>
  <c r="M8" i="9"/>
  <c r="M9" i="9"/>
  <c r="M10" i="9"/>
  <c r="M12" i="9"/>
  <c r="M13" i="9"/>
  <c r="N14" i="9"/>
  <c r="O15" i="9"/>
  <c r="P17" i="9"/>
  <c r="N18" i="9"/>
  <c r="P19" i="9"/>
  <c r="J20" i="9"/>
  <c r="N7" i="9"/>
  <c r="N8" i="9"/>
  <c r="N9" i="9"/>
  <c r="J10" i="9"/>
  <c r="J12" i="9"/>
  <c r="N13" i="9"/>
  <c r="K14" i="9"/>
  <c r="L15" i="9"/>
  <c r="I17" i="9"/>
  <c r="O18" i="9"/>
  <c r="M19" i="9"/>
  <c r="K20" i="9"/>
  <c r="M23" i="9" l="1"/>
  <c r="N21" i="9"/>
  <c r="M24" i="9"/>
  <c r="M16" i="9"/>
  <c r="O21" i="9"/>
  <c r="J23" i="9"/>
  <c r="P21" i="9"/>
  <c r="O24" i="9"/>
  <c r="M22" i="9"/>
  <c r="O16" i="9"/>
  <c r="P6" i="9"/>
  <c r="I24" i="9"/>
  <c r="I16" i="9"/>
  <c r="M11" i="9"/>
  <c r="O23" i="9"/>
  <c r="O11" i="9"/>
  <c r="I23" i="9"/>
  <c r="I11" i="9"/>
  <c r="P23" i="9"/>
  <c r="P11" i="9"/>
  <c r="N11" i="9"/>
  <c r="N22" i="9"/>
  <c r="M6" i="9"/>
  <c r="K23" i="9"/>
  <c r="J21" i="9"/>
  <c r="K11" i="9"/>
  <c r="N23" i="9"/>
  <c r="J11" i="9"/>
  <c r="J22" i="9"/>
  <c r="I6" i="9"/>
  <c r="L23" i="9"/>
  <c r="K21" i="9"/>
  <c r="L11" i="9"/>
  <c r="O22" i="9"/>
  <c r="J6" i="9"/>
  <c r="L21" i="9"/>
  <c r="N24" i="9"/>
  <c r="P22" i="9"/>
  <c r="N16" i="9"/>
  <c r="O6" i="9"/>
  <c r="K22" i="9"/>
  <c r="N6" i="9"/>
  <c r="I21" i="9"/>
  <c r="P24" i="9"/>
  <c r="P16" i="9"/>
  <c r="J24" i="9"/>
  <c r="L22" i="9"/>
  <c r="J16" i="9"/>
  <c r="K6" i="9"/>
  <c r="M21" i="9"/>
  <c r="L24" i="9"/>
  <c r="L16" i="9"/>
  <c r="K24" i="9"/>
  <c r="I22" i="9"/>
  <c r="K16" i="9"/>
  <c r="L6" i="9"/>
  <c r="R23" i="9" l="1"/>
  <c r="R24" i="9"/>
  <c r="R22" i="9"/>
  <c r="Q6" i="11" l="1"/>
  <c r="Q7" i="11"/>
  <c r="Q7" i="9" s="1"/>
  <c r="Q8" i="11"/>
  <c r="Q8" i="9" s="1"/>
  <c r="Q9" i="11"/>
  <c r="Q9" i="9" s="1"/>
  <c r="Q10" i="11"/>
  <c r="Q10" i="9" s="1"/>
  <c r="Q11" i="11"/>
  <c r="Q12" i="11"/>
  <c r="Q12" i="9" s="1"/>
  <c r="Q13" i="11"/>
  <c r="Q13" i="9" s="1"/>
  <c r="Q14" i="11"/>
  <c r="Q14" i="9" s="1"/>
  <c r="Q15" i="11"/>
  <c r="Q15" i="9" s="1"/>
  <c r="Q16" i="11"/>
  <c r="Q17" i="11"/>
  <c r="Q17" i="9" s="1"/>
  <c r="Q18" i="11"/>
  <c r="Q18" i="9" s="1"/>
  <c r="Q19" i="11"/>
  <c r="Q19" i="9" s="1"/>
  <c r="Q20" i="11"/>
  <c r="Q20" i="9" s="1"/>
  <c r="Q21" i="11"/>
  <c r="Q22" i="11"/>
  <c r="Q23" i="11"/>
  <c r="Q24" i="11"/>
  <c r="E6" i="11"/>
  <c r="E7" i="11"/>
  <c r="E7" i="9" s="1"/>
  <c r="E8" i="11"/>
  <c r="E8" i="9" s="1"/>
  <c r="E9" i="11"/>
  <c r="E9" i="9" s="1"/>
  <c r="E10" i="11"/>
  <c r="E10" i="9" s="1"/>
  <c r="E11" i="11"/>
  <c r="E12" i="11"/>
  <c r="E12" i="9" s="1"/>
  <c r="E13" i="11"/>
  <c r="E13" i="9" s="1"/>
  <c r="E14" i="11"/>
  <c r="E14" i="9" s="1"/>
  <c r="E15" i="11"/>
  <c r="E15" i="9" s="1"/>
  <c r="E16" i="11"/>
  <c r="E17" i="11"/>
  <c r="E17" i="9" s="1"/>
  <c r="E18" i="11"/>
  <c r="E18" i="9" s="1"/>
  <c r="E19" i="11"/>
  <c r="E19" i="9" s="1"/>
  <c r="E20" i="11"/>
  <c r="E20" i="9" s="1"/>
  <c r="E21" i="11"/>
  <c r="E22" i="11"/>
  <c r="E23" i="11"/>
  <c r="E24" i="11"/>
  <c r="R21" i="11"/>
  <c r="R20" i="11"/>
  <c r="R20" i="9" s="1"/>
  <c r="R19" i="11"/>
  <c r="R19" i="9" s="1"/>
  <c r="R18" i="11"/>
  <c r="R18" i="9" s="1"/>
  <c r="R17" i="11"/>
  <c r="R17" i="9" s="1"/>
  <c r="R16" i="11"/>
  <c r="R15" i="11"/>
  <c r="R15" i="9" s="1"/>
  <c r="R14" i="11"/>
  <c r="R14" i="9" s="1"/>
  <c r="R13" i="11"/>
  <c r="R13" i="9" s="1"/>
  <c r="R12" i="11"/>
  <c r="R12" i="9" s="1"/>
  <c r="R11" i="11"/>
  <c r="R10" i="11"/>
  <c r="R10" i="9" s="1"/>
  <c r="R9" i="11"/>
  <c r="R9" i="9" s="1"/>
  <c r="R8" i="11"/>
  <c r="R8" i="9" s="1"/>
  <c r="R7" i="11"/>
  <c r="R7" i="9" s="1"/>
  <c r="R6" i="11"/>
  <c r="S24" i="11"/>
  <c r="S23" i="11"/>
  <c r="S22" i="11"/>
  <c r="S21" i="11"/>
  <c r="S20" i="11"/>
  <c r="S20" i="9" s="1"/>
  <c r="S19" i="11"/>
  <c r="S19" i="9" s="1"/>
  <c r="S18" i="11"/>
  <c r="S18" i="9" s="1"/>
  <c r="S17" i="11"/>
  <c r="S17" i="9" s="1"/>
  <c r="S16" i="11"/>
  <c r="S15" i="11"/>
  <c r="S15" i="9" s="1"/>
  <c r="S14" i="11"/>
  <c r="S14" i="9" s="1"/>
  <c r="S13" i="11"/>
  <c r="S13" i="9" s="1"/>
  <c r="S12" i="11"/>
  <c r="S12" i="9" s="1"/>
  <c r="S11" i="11"/>
  <c r="S10" i="11"/>
  <c r="S10" i="9" s="1"/>
  <c r="S9" i="11"/>
  <c r="S9" i="9" s="1"/>
  <c r="S8" i="11"/>
  <c r="S8" i="9" s="1"/>
  <c r="S7" i="11"/>
  <c r="S7" i="9" s="1"/>
  <c r="S6" i="11"/>
  <c r="D24" i="11"/>
  <c r="D23" i="11"/>
  <c r="D21" i="11"/>
  <c r="D20" i="11"/>
  <c r="D20" i="9" s="1"/>
  <c r="D19" i="11"/>
  <c r="D19" i="9" s="1"/>
  <c r="D17" i="11"/>
  <c r="D17" i="9" s="1"/>
  <c r="D16" i="11"/>
  <c r="D15" i="11"/>
  <c r="D15" i="9" s="1"/>
  <c r="D13" i="11"/>
  <c r="D13" i="9" s="1"/>
  <c r="D12" i="11"/>
  <c r="D12" i="9" s="1"/>
  <c r="D11" i="11"/>
  <c r="D9" i="11"/>
  <c r="D9" i="9" s="1"/>
  <c r="D8" i="11"/>
  <c r="D8" i="9" s="1"/>
  <c r="D7" i="11"/>
  <c r="D7" i="9" s="1"/>
  <c r="D6" i="11"/>
  <c r="D10" i="11"/>
  <c r="D10" i="9" s="1"/>
  <c r="D14" i="11"/>
  <c r="D14" i="9" s="1"/>
  <c r="D18" i="11"/>
  <c r="D18" i="9" s="1"/>
  <c r="D22" i="11"/>
  <c r="D6" i="9" l="1"/>
  <c r="D11" i="9"/>
  <c r="D21" i="9"/>
  <c r="S11" i="9"/>
  <c r="R16" i="9"/>
  <c r="S16" i="9"/>
  <c r="S24" i="9"/>
  <c r="R21" i="9"/>
  <c r="E23" i="9"/>
  <c r="E11" i="9"/>
  <c r="Q24" i="9"/>
  <c r="Q16" i="9"/>
  <c r="D24" i="9"/>
  <c r="S21" i="9"/>
  <c r="R6" i="9"/>
  <c r="E22" i="9"/>
  <c r="E6" i="9"/>
  <c r="Q23" i="9"/>
  <c r="Q11" i="9"/>
  <c r="D22" i="9"/>
  <c r="D16" i="9"/>
  <c r="S23" i="9"/>
  <c r="E24" i="9"/>
  <c r="E16" i="9"/>
  <c r="Q21" i="9"/>
  <c r="D23" i="9"/>
  <c r="S6" i="9"/>
  <c r="S22" i="9"/>
  <c r="R11" i="9"/>
  <c r="E21" i="9"/>
  <c r="Q22" i="9"/>
  <c r="Q6" i="9"/>
  <c r="H6" i="11" l="1"/>
  <c r="G8" i="11"/>
  <c r="G8" i="9" s="1"/>
  <c r="G24" i="11"/>
  <c r="H7" i="11"/>
  <c r="H7" i="9" s="1"/>
  <c r="F17" i="11"/>
  <c r="F17" i="9" s="1"/>
  <c r="G20" i="11"/>
  <c r="G20" i="9" s="1"/>
  <c r="F20" i="11"/>
  <c r="F20" i="9" s="1"/>
  <c r="G14" i="11"/>
  <c r="G14" i="9" s="1"/>
  <c r="G21" i="11"/>
  <c r="G17" i="11"/>
  <c r="G17" i="9" s="1"/>
  <c r="H24" i="11"/>
  <c r="G12" i="11"/>
  <c r="G12" i="9" s="1"/>
  <c r="G19" i="11"/>
  <c r="G19" i="9" s="1"/>
  <c r="H22" i="11"/>
  <c r="F16" i="11"/>
  <c r="F24" i="11"/>
  <c r="G15" i="11"/>
  <c r="G15" i="9" s="1"/>
  <c r="H10" i="11"/>
  <c r="H10" i="9" s="1"/>
  <c r="G7" i="11"/>
  <c r="G7" i="9" s="1"/>
  <c r="G11" i="11"/>
  <c r="F12" i="11"/>
  <c r="F12" i="9" s="1"/>
  <c r="G10" i="11"/>
  <c r="G10" i="9" s="1"/>
  <c r="F13" i="11"/>
  <c r="F13" i="9" s="1"/>
  <c r="G16" i="11"/>
  <c r="H9" i="11"/>
  <c r="H9" i="9" s="1"/>
  <c r="F18" i="11"/>
  <c r="F18" i="9" s="1"/>
  <c r="G9" i="11"/>
  <c r="G9" i="9" s="1"/>
  <c r="H11" i="11"/>
  <c r="H15" i="11"/>
  <c r="H15" i="9" s="1"/>
  <c r="H18" i="11"/>
  <c r="H18" i="9" s="1"/>
  <c r="H19" i="11"/>
  <c r="H19" i="9" s="1"/>
  <c r="F9" i="11"/>
  <c r="F9" i="9" s="1"/>
  <c r="G6" i="11"/>
  <c r="G13" i="11"/>
  <c r="G13" i="9" s="1"/>
  <c r="G22" i="11"/>
  <c r="H13" i="11"/>
  <c r="H13" i="9" s="1"/>
  <c r="F7" i="11"/>
  <c r="F7" i="9" s="1"/>
  <c r="H20" i="11"/>
  <c r="H20" i="9" s="1"/>
  <c r="F14" i="11"/>
  <c r="F14" i="9" s="1"/>
  <c r="F23" i="11"/>
  <c r="G23" i="11"/>
  <c r="F11" i="11"/>
  <c r="H16" i="11"/>
  <c r="H21" i="11"/>
  <c r="F22" i="11"/>
  <c r="F21" i="11"/>
  <c r="F8" i="11"/>
  <c r="F8" i="9" s="1"/>
  <c r="H14" i="11"/>
  <c r="H14" i="9" s="1"/>
  <c r="H23" i="11"/>
  <c r="H17" i="11"/>
  <c r="H17" i="9" s="1"/>
  <c r="H8" i="11"/>
  <c r="H8" i="9" s="1"/>
  <c r="G18" i="11"/>
  <c r="G18" i="9" s="1"/>
  <c r="H12" i="11"/>
  <c r="H12" i="9" s="1"/>
  <c r="F6" i="11"/>
  <c r="F10" i="11"/>
  <c r="F10" i="9" s="1"/>
  <c r="H21" i="9" l="1"/>
  <c r="G6" i="9"/>
  <c r="H16" i="9"/>
  <c r="G22" i="9"/>
  <c r="G11" i="9"/>
  <c r="F24" i="9"/>
  <c r="H23" i="9"/>
  <c r="F11" i="9"/>
  <c r="G16" i="9"/>
  <c r="H22" i="9"/>
  <c r="H24" i="9"/>
  <c r="G21" i="9"/>
  <c r="F21" i="9"/>
  <c r="H11" i="9"/>
  <c r="F16" i="9"/>
  <c r="F22" i="9"/>
  <c r="G24" i="9"/>
  <c r="F6" i="9"/>
  <c r="G23" i="9"/>
  <c r="F23" i="9"/>
  <c r="H6" i="9"/>
  <c r="F19" i="11"/>
  <c r="F19" i="9" s="1"/>
  <c r="F15" i="11"/>
  <c r="F15" i="9" s="1"/>
  <c r="M6" i="12" l="1"/>
  <c r="M22" i="12"/>
  <c r="M38" i="9" s="1"/>
  <c r="M20" i="12"/>
  <c r="M36" i="9" s="1"/>
  <c r="M25" i="12"/>
  <c r="M41" i="9" s="1"/>
  <c r="M19" i="12"/>
  <c r="M35" i="9" s="1"/>
  <c r="M24" i="12"/>
  <c r="M40" i="9" s="1"/>
  <c r="O13" i="12"/>
  <c r="O29" i="9" s="1"/>
  <c r="L26" i="12"/>
  <c r="L42" i="9" s="1"/>
  <c r="R9" i="12"/>
  <c r="R25" i="9" s="1"/>
  <c r="P8" i="12"/>
  <c r="G14" i="12"/>
  <c r="G30" i="9" s="1"/>
  <c r="T13" i="12"/>
  <c r="T29" i="9" s="1"/>
  <c r="T12" i="12"/>
  <c r="T28" i="9" s="1"/>
  <c r="Q24" i="12"/>
  <c r="Q40" i="9" s="1"/>
  <c r="U13" i="12"/>
  <c r="U29" i="9" s="1"/>
  <c r="H20" i="12"/>
  <c r="H36" i="9" s="1"/>
  <c r="P25" i="12"/>
  <c r="P41" i="9" s="1"/>
  <c r="R6" i="12"/>
  <c r="C17" i="12"/>
  <c r="C33" i="9" s="1"/>
  <c r="G12" i="12"/>
  <c r="G28" i="9" s="1"/>
  <c r="D7" i="12"/>
  <c r="O26" i="12"/>
  <c r="O42" i="9" s="1"/>
  <c r="D10" i="12"/>
  <c r="D26" i="9" s="1"/>
  <c r="N10" i="12"/>
  <c r="N26" i="9" s="1"/>
  <c r="N9" i="12"/>
  <c r="N25" i="9" s="1"/>
  <c r="C9" i="12"/>
  <c r="C25" i="9" s="1"/>
  <c r="U25" i="12"/>
  <c r="U41" i="9" s="1"/>
  <c r="G24" i="12"/>
  <c r="G40" i="9" s="1"/>
  <c r="O24" i="12"/>
  <c r="O40" i="9" s="1"/>
  <c r="I9" i="12"/>
  <c r="I25" i="9" s="1"/>
  <c r="U11" i="12"/>
  <c r="U27" i="9" s="1"/>
  <c r="G20" i="12"/>
  <c r="G36" i="9" s="1"/>
  <c r="S25" i="12"/>
  <c r="S41" i="9" s="1"/>
  <c r="L19" i="12"/>
  <c r="L35" i="9" s="1"/>
  <c r="C19" i="12"/>
  <c r="C35" i="9" s="1"/>
  <c r="S15" i="12"/>
  <c r="S31" i="9" s="1"/>
  <c r="E8" i="12"/>
  <c r="J22" i="12"/>
  <c r="J38" i="9" s="1"/>
  <c r="K19" i="12"/>
  <c r="K35" i="9" s="1"/>
  <c r="N24" i="12"/>
  <c r="N40" i="9" s="1"/>
  <c r="D11" i="12"/>
  <c r="D27" i="9" s="1"/>
  <c r="N21" i="12"/>
  <c r="N37" i="9" s="1"/>
  <c r="H16" i="12"/>
  <c r="H32" i="9" s="1"/>
  <c r="J16" i="12"/>
  <c r="J32" i="9" s="1"/>
  <c r="U23" i="12"/>
  <c r="U39" i="9" s="1"/>
  <c r="G11" i="12"/>
  <c r="G27" i="9" s="1"/>
  <c r="N17" i="12"/>
  <c r="N33" i="9" s="1"/>
  <c r="F6" i="12"/>
  <c r="Q18" i="12"/>
  <c r="Q34" i="9" s="1"/>
  <c r="B7" i="12"/>
  <c r="P9" i="12"/>
  <c r="P25" i="9" s="1"/>
  <c r="O12" i="12"/>
  <c r="O28" i="9" s="1"/>
  <c r="D15" i="12"/>
  <c r="D31" i="9" s="1"/>
  <c r="P16" i="12"/>
  <c r="P32" i="9" s="1"/>
  <c r="E15" i="12"/>
  <c r="E31" i="9" s="1"/>
  <c r="I21" i="12"/>
  <c r="I37" i="9" s="1"/>
  <c r="U22" i="12"/>
  <c r="U38" i="9" s="1"/>
  <c r="Q8" i="12"/>
  <c r="R16" i="12"/>
  <c r="R32" i="9" s="1"/>
  <c r="Q17" i="12"/>
  <c r="Q33" i="9" s="1"/>
  <c r="J24" i="12"/>
  <c r="J40" i="9" s="1"/>
  <c r="K26" i="12"/>
  <c r="K42" i="9" s="1"/>
  <c r="B24" i="12"/>
  <c r="B40" i="9" s="1"/>
  <c r="B21" i="12"/>
  <c r="B37" i="9" s="1"/>
  <c r="F15" i="12"/>
  <c r="F31" i="9" s="1"/>
  <c r="D18" i="12"/>
  <c r="D34" i="9" s="1"/>
  <c r="E21" i="12"/>
  <c r="E37" i="9" s="1"/>
  <c r="D20" i="12"/>
  <c r="D36" i="9" s="1"/>
  <c r="B12" i="12"/>
  <c r="B28" i="9" s="1"/>
  <c r="U7" i="12"/>
  <c r="O8" i="12"/>
  <c r="Q22" i="12"/>
  <c r="Q38" i="9" s="1"/>
  <c r="Q14" i="12"/>
  <c r="Q30" i="9" s="1"/>
  <c r="J25" i="12"/>
  <c r="J41" i="9" s="1"/>
  <c r="O22" i="12"/>
  <c r="O38" i="9" s="1"/>
  <c r="L22" i="12"/>
  <c r="L38" i="9" s="1"/>
  <c r="I7" i="12"/>
  <c r="G7" i="12"/>
  <c r="C8" i="12"/>
  <c r="C25" i="12"/>
  <c r="C41" i="9" s="1"/>
  <c r="K25" i="12"/>
  <c r="K41" i="9" s="1"/>
  <c r="P7" i="12"/>
  <c r="G10" i="12"/>
  <c r="G26" i="9" s="1"/>
  <c r="J14" i="12"/>
  <c r="J30" i="9" s="1"/>
  <c r="M18" i="12"/>
  <c r="M34" i="9" s="1"/>
  <c r="M12" i="12"/>
  <c r="M28" i="9" s="1"/>
  <c r="M17" i="12"/>
  <c r="M33" i="9" s="1"/>
  <c r="M15" i="12"/>
  <c r="M31" i="9" s="1"/>
  <c r="M16" i="12"/>
  <c r="M32" i="9" s="1"/>
  <c r="E9" i="12"/>
  <c r="E25" i="9" s="1"/>
  <c r="R7" i="12"/>
  <c r="C14" i="12"/>
  <c r="C30" i="9" s="1"/>
  <c r="I15" i="12"/>
  <c r="I31" i="9" s="1"/>
  <c r="N19" i="12"/>
  <c r="N35" i="9" s="1"/>
  <c r="T17" i="12"/>
  <c r="T33" i="9" s="1"/>
  <c r="G23" i="12"/>
  <c r="G39" i="9" s="1"/>
  <c r="Q20" i="12"/>
  <c r="Q36" i="9" s="1"/>
  <c r="E24" i="12"/>
  <c r="E40" i="9" s="1"/>
  <c r="B26" i="12"/>
  <c r="B42" i="9" s="1"/>
  <c r="C18" i="12"/>
  <c r="C34" i="9" s="1"/>
  <c r="J17" i="12"/>
  <c r="J33" i="9" s="1"/>
  <c r="D14" i="12"/>
  <c r="D30" i="9" s="1"/>
  <c r="U18" i="12"/>
  <c r="U34" i="9" s="1"/>
  <c r="L12" i="12"/>
  <c r="L28" i="9" s="1"/>
  <c r="R11" i="12"/>
  <c r="R27" i="9" s="1"/>
  <c r="D23" i="12"/>
  <c r="D39" i="9" s="1"/>
  <c r="S7" i="12"/>
  <c r="F26" i="12"/>
  <c r="F42" i="9" s="1"/>
  <c r="E12" i="12"/>
  <c r="E28" i="9" s="1"/>
  <c r="I23" i="12"/>
  <c r="I39" i="9" s="1"/>
  <c r="B18" i="12"/>
  <c r="B34" i="9" s="1"/>
  <c r="B6" i="12"/>
  <c r="N15" i="12"/>
  <c r="N31" i="9" s="1"/>
  <c r="S14" i="12"/>
  <c r="S30" i="9" s="1"/>
  <c r="T15" i="12"/>
  <c r="T31" i="9" s="1"/>
  <c r="N13" i="12"/>
  <c r="N29" i="9" s="1"/>
  <c r="T18" i="12"/>
  <c r="T34" i="9" s="1"/>
  <c r="T25" i="12"/>
  <c r="T41" i="9" s="1"/>
  <c r="O11" i="12"/>
  <c r="O27" i="9" s="1"/>
  <c r="B25" i="12"/>
  <c r="B41" i="9" s="1"/>
  <c r="T14" i="12"/>
  <c r="T30" i="9" s="1"/>
  <c r="T19" i="12"/>
  <c r="T35" i="9" s="1"/>
  <c r="C13" i="12"/>
  <c r="C29" i="9" s="1"/>
  <c r="R17" i="12"/>
  <c r="R33" i="9" s="1"/>
  <c r="H12" i="12"/>
  <c r="H28" i="9" s="1"/>
  <c r="Q25" i="12"/>
  <c r="Q41" i="9" s="1"/>
  <c r="P15" i="12"/>
  <c r="P31" i="9" s="1"/>
  <c r="J13" i="12"/>
  <c r="J29" i="9" s="1"/>
  <c r="P20" i="12"/>
  <c r="P36" i="9" s="1"/>
  <c r="T9" i="12"/>
  <c r="J19" i="12"/>
  <c r="J35" i="9" s="1"/>
  <c r="R12" i="12"/>
  <c r="R28" i="9" s="1"/>
  <c r="I17" i="12"/>
  <c r="I33" i="9" s="1"/>
  <c r="B19" i="12"/>
  <c r="B35" i="9" s="1"/>
  <c r="L24" i="12"/>
  <c r="L40" i="9" s="1"/>
  <c r="I14" i="12"/>
  <c r="I30" i="9" s="1"/>
  <c r="C16" i="12"/>
  <c r="C32" i="9" s="1"/>
  <c r="Q21" i="12"/>
  <c r="Q37" i="9" s="1"/>
  <c r="F8" i="12"/>
  <c r="F12" i="12"/>
  <c r="F28" i="9" s="1"/>
  <c r="R21" i="12"/>
  <c r="R37" i="9" s="1"/>
  <c r="R8" i="12"/>
  <c r="G17" i="12"/>
  <c r="G33" i="9" s="1"/>
  <c r="S26" i="12"/>
  <c r="S42" i="9" s="1"/>
  <c r="R22" i="12"/>
  <c r="R38" i="9" s="1"/>
  <c r="E11" i="12"/>
  <c r="E27" i="9" s="1"/>
  <c r="G18" i="12"/>
  <c r="G34" i="9" s="1"/>
  <c r="R23" i="12"/>
  <c r="R39" i="9" s="1"/>
  <c r="L13" i="12"/>
  <c r="L29" i="9" s="1"/>
  <c r="J8" i="12"/>
  <c r="P13" i="12"/>
  <c r="P29" i="9" s="1"/>
  <c r="H11" i="12"/>
  <c r="H27" i="9" s="1"/>
  <c r="R24" i="12"/>
  <c r="R40" i="9" s="1"/>
  <c r="K22" i="12"/>
  <c r="K38" i="9" s="1"/>
  <c r="F9" i="12"/>
  <c r="F25" i="9" s="1"/>
  <c r="R10" i="12"/>
  <c r="R26" i="9" s="1"/>
  <c r="F17" i="12"/>
  <c r="F33" i="9" s="1"/>
  <c r="E10" i="12"/>
  <c r="E26" i="9" s="1"/>
  <c r="F10" i="12"/>
  <c r="F26" i="9" s="1"/>
  <c r="C7" i="12"/>
  <c r="J18" i="12"/>
  <c r="J34" i="9" s="1"/>
  <c r="E17" i="12"/>
  <c r="E33" i="9" s="1"/>
  <c r="R25" i="12"/>
  <c r="R41" i="9" s="1"/>
  <c r="P10" i="12"/>
  <c r="P26" i="9" s="1"/>
  <c r="K15" i="12"/>
  <c r="K31" i="9" s="1"/>
  <c r="L10" i="12"/>
  <c r="L26" i="9" s="1"/>
  <c r="D21" i="12"/>
  <c r="D37" i="9" s="1"/>
  <c r="N7" i="12"/>
  <c r="B16" i="12"/>
  <c r="B32" i="9" s="1"/>
  <c r="M10" i="12"/>
  <c r="M26" i="9" s="1"/>
  <c r="M9" i="12"/>
  <c r="M25" i="9" s="1"/>
  <c r="M23" i="12"/>
  <c r="M39" i="9" s="1"/>
  <c r="O9" i="12"/>
  <c r="O25" i="9" s="1"/>
  <c r="U20" i="12"/>
  <c r="U36" i="9" s="1"/>
  <c r="N20" i="12"/>
  <c r="N36" i="9" s="1"/>
  <c r="S8" i="12"/>
  <c r="D25" i="12"/>
  <c r="D41" i="9" s="1"/>
  <c r="S10" i="12"/>
  <c r="S26" i="9" s="1"/>
  <c r="G9" i="12"/>
  <c r="G25" i="9" s="1"/>
  <c r="O25" i="12"/>
  <c r="O41" i="9" s="1"/>
  <c r="I10" i="12"/>
  <c r="I26" i="9" s="1"/>
  <c r="S18" i="12"/>
  <c r="S34" i="9" s="1"/>
  <c r="U9" i="12"/>
  <c r="E13" i="12"/>
  <c r="E29" i="9" s="1"/>
  <c r="H22" i="12"/>
  <c r="H38" i="9" s="1"/>
  <c r="K24" i="12"/>
  <c r="K40" i="9" s="1"/>
  <c r="D9" i="12"/>
  <c r="D25" i="9" s="1"/>
  <c r="R14" i="12"/>
  <c r="R30" i="9" s="1"/>
  <c r="T23" i="12"/>
  <c r="T39" i="9" s="1"/>
  <c r="I18" i="12"/>
  <c r="I34" i="9" s="1"/>
  <c r="B9" i="12"/>
  <c r="B25" i="9" s="1"/>
  <c r="L21" i="12"/>
  <c r="L37" i="9" s="1"/>
  <c r="O19" i="12"/>
  <c r="O35" i="9" s="1"/>
  <c r="J23" i="12"/>
  <c r="J39" i="9" s="1"/>
  <c r="L20" i="12"/>
  <c r="L36" i="9" s="1"/>
  <c r="Q9" i="12"/>
  <c r="Q25" i="9" s="1"/>
  <c r="N8" i="12"/>
  <c r="K17" i="12"/>
  <c r="K33" i="9" s="1"/>
  <c r="N26" i="12"/>
  <c r="N42" i="9" s="1"/>
  <c r="B15" i="12"/>
  <c r="B31" i="9" s="1"/>
  <c r="G22" i="12"/>
  <c r="G38" i="9" s="1"/>
  <c r="P12" i="12"/>
  <c r="P28" i="9" s="1"/>
  <c r="O6" i="12"/>
  <c r="D26" i="12"/>
  <c r="D42" i="9" s="1"/>
  <c r="N22" i="12"/>
  <c r="N38" i="9" s="1"/>
  <c r="B14" i="12"/>
  <c r="B30" i="9" s="1"/>
  <c r="U24" i="12"/>
  <c r="U40" i="9" s="1"/>
  <c r="R13" i="12"/>
  <c r="R29" i="9" s="1"/>
  <c r="J10" i="12"/>
  <c r="J26" i="9" s="1"/>
  <c r="U21" i="12"/>
  <c r="U37" i="9" s="1"/>
  <c r="C15" i="12"/>
  <c r="C31" i="9" s="1"/>
  <c r="C24" i="12"/>
  <c r="C40" i="9" s="1"/>
  <c r="F13" i="12"/>
  <c r="F29" i="9" s="1"/>
  <c r="L25" i="12"/>
  <c r="L41" i="9" s="1"/>
  <c r="K20" i="12"/>
  <c r="K36" i="9" s="1"/>
  <c r="J6" i="12"/>
  <c r="J15" i="12"/>
  <c r="J31" i="9" s="1"/>
  <c r="U19" i="12"/>
  <c r="U35" i="9" s="1"/>
  <c r="T26" i="12"/>
  <c r="T42" i="9" s="1"/>
  <c r="S21" i="12"/>
  <c r="S37" i="9" s="1"/>
  <c r="E16" i="12"/>
  <c r="E32" i="9" s="1"/>
  <c r="L18" i="12"/>
  <c r="L34" i="9" s="1"/>
  <c r="P11" i="12"/>
  <c r="P27" i="9" s="1"/>
  <c r="C22" i="12"/>
  <c r="C38" i="9" s="1"/>
  <c r="S12" i="12"/>
  <c r="S28" i="9" s="1"/>
  <c r="E18" i="12"/>
  <c r="E34" i="9" s="1"/>
  <c r="H25" i="12"/>
  <c r="H41" i="9" s="1"/>
  <c r="I16" i="12"/>
  <c r="I32" i="9" s="1"/>
  <c r="E7" i="12"/>
  <c r="N11" i="12"/>
  <c r="N27" i="9" s="1"/>
  <c r="K18" i="12"/>
  <c r="K34" i="9" s="1"/>
  <c r="S17" i="12"/>
  <c r="S33" i="9" s="1"/>
  <c r="M14" i="12"/>
  <c r="M30" i="9" s="1"/>
  <c r="M13" i="12"/>
  <c r="M29" i="9" s="1"/>
  <c r="M8" i="12"/>
  <c r="H6" i="12"/>
  <c r="S22" i="12"/>
  <c r="S38" i="9" s="1"/>
  <c r="T21" i="12"/>
  <c r="T37" i="9" s="1"/>
  <c r="U26" i="12"/>
  <c r="U42" i="9" s="1"/>
  <c r="O21" i="12"/>
  <c r="O37" i="9" s="1"/>
  <c r="B23" i="12"/>
  <c r="B39" i="9" s="1"/>
  <c r="U16" i="12"/>
  <c r="U32" i="9" s="1"/>
  <c r="Q11" i="12"/>
  <c r="Q27" i="9" s="1"/>
  <c r="K7" i="12"/>
  <c r="D22" i="12"/>
  <c r="D38" i="9" s="1"/>
  <c r="L9" i="12"/>
  <c r="L25" i="9" s="1"/>
  <c r="T11" i="12"/>
  <c r="T27" i="9" s="1"/>
  <c r="S11" i="12"/>
  <c r="S27" i="9" s="1"/>
  <c r="Q26" i="12"/>
  <c r="Q42" i="9" s="1"/>
  <c r="N12" i="12"/>
  <c r="N28" i="9" s="1"/>
  <c r="L14" i="12"/>
  <c r="L30" i="9" s="1"/>
  <c r="P22" i="12"/>
  <c r="P38" i="9" s="1"/>
  <c r="M26" i="12"/>
  <c r="M42" i="9" s="1"/>
  <c r="M7" i="12"/>
  <c r="M21" i="12"/>
  <c r="M37" i="9" s="1"/>
  <c r="K11" i="12"/>
  <c r="K27" i="9" s="1"/>
  <c r="F23" i="12"/>
  <c r="F39" i="9" s="1"/>
  <c r="B8" i="12"/>
  <c r="J11" i="12"/>
  <c r="J27" i="9" s="1"/>
  <c r="I11" i="12"/>
  <c r="I27" i="9" s="1"/>
  <c r="D8" i="12"/>
  <c r="K14" i="12"/>
  <c r="K30" i="9" s="1"/>
  <c r="K8" i="12"/>
  <c r="Q10" i="12"/>
  <c r="Q26" i="9" s="1"/>
  <c r="S9" i="12"/>
  <c r="S25" i="9" s="1"/>
  <c r="C23" i="12"/>
  <c r="C39" i="9" s="1"/>
  <c r="S13" i="12"/>
  <c r="S29" i="9" s="1"/>
  <c r="H8" i="12"/>
  <c r="I8" i="12"/>
  <c r="N6" i="12"/>
  <c r="T7" i="12"/>
  <c r="L11" i="12"/>
  <c r="L27" i="9" s="1"/>
  <c r="H24" i="12"/>
  <c r="H40" i="9" s="1"/>
  <c r="Q7" i="12"/>
  <c r="E26" i="12"/>
  <c r="E42" i="9" s="1"/>
  <c r="D24" i="12"/>
  <c r="D40" i="9" s="1"/>
  <c r="P14" i="12"/>
  <c r="P30" i="9" s="1"/>
  <c r="D12" i="12"/>
  <c r="D28" i="9" s="1"/>
  <c r="P24" i="12"/>
  <c r="P40" i="9" s="1"/>
  <c r="T22" i="12"/>
  <c r="T38" i="9" s="1"/>
  <c r="K23" i="12"/>
  <c r="K39" i="9" s="1"/>
  <c r="G8" i="12"/>
  <c r="P6" i="12"/>
  <c r="D13" i="12"/>
  <c r="D29" i="9" s="1"/>
  <c r="C26" i="12"/>
  <c r="C42" i="9" s="1"/>
  <c r="J20" i="12"/>
  <c r="J36" i="9" s="1"/>
  <c r="G13" i="12"/>
  <c r="G29" i="9" s="1"/>
  <c r="G19" i="12"/>
  <c r="G35" i="9" s="1"/>
  <c r="O16" i="12"/>
  <c r="O32" i="9" s="1"/>
  <c r="T16" i="12"/>
  <c r="T32" i="9" s="1"/>
  <c r="E22" i="12"/>
  <c r="E38" i="9" s="1"/>
  <c r="C6" i="12"/>
  <c r="F7" i="12"/>
  <c r="H23" i="12"/>
  <c r="H39" i="9" s="1"/>
  <c r="U17" i="12"/>
  <c r="U33" i="9" s="1"/>
  <c r="F20" i="12"/>
  <c r="F36" i="9" s="1"/>
  <c r="B11" i="12"/>
  <c r="B27" i="9" s="1"/>
  <c r="B17" i="12"/>
  <c r="B33" i="9" s="1"/>
  <c r="E19" i="12"/>
  <c r="E35" i="9" s="1"/>
  <c r="I22" i="12"/>
  <c r="I38" i="9" s="1"/>
  <c r="C20" i="12"/>
  <c r="C36" i="9" s="1"/>
  <c r="I13" i="12"/>
  <c r="I29" i="9" s="1"/>
  <c r="O23" i="12"/>
  <c r="O39" i="9" s="1"/>
  <c r="C12" i="12"/>
  <c r="C28" i="9" s="1"/>
  <c r="U10" i="12"/>
  <c r="U26" i="9" s="1"/>
  <c r="C10" i="12"/>
  <c r="C26" i="9" s="1"/>
  <c r="P17" i="12"/>
  <c r="P33" i="9" s="1"/>
  <c r="S20" i="12"/>
  <c r="S36" i="9" s="1"/>
  <c r="F11" i="12"/>
  <c r="F27" i="9" s="1"/>
  <c r="G26" i="12"/>
  <c r="G42" i="9" s="1"/>
  <c r="G21" i="12"/>
  <c r="G37" i="9" s="1"/>
  <c r="I20" i="12"/>
  <c r="I36" i="9" s="1"/>
  <c r="F24" i="12"/>
  <c r="F40" i="9" s="1"/>
  <c r="E14" i="12"/>
  <c r="E30" i="9" s="1"/>
  <c r="T24" i="12"/>
  <c r="T40" i="9" s="1"/>
  <c r="L8" i="12"/>
  <c r="M11" i="12"/>
  <c r="M27" i="9" s="1"/>
  <c r="R26" i="12"/>
  <c r="R42" i="9" s="1"/>
  <c r="G16" i="12"/>
  <c r="G32" i="9" s="1"/>
  <c r="H14" i="12"/>
  <c r="H30" i="9" s="1"/>
  <c r="S6" i="12"/>
  <c r="D17" i="12"/>
  <c r="D33" i="9" s="1"/>
  <c r="O10" i="12"/>
  <c r="O26" i="9" s="1"/>
  <c r="Q15" i="12"/>
  <c r="Q31" i="9" s="1"/>
  <c r="B20" i="12"/>
  <c r="B36" i="9" s="1"/>
  <c r="O14" i="12"/>
  <c r="O30" i="9" s="1"/>
  <c r="D19" i="12"/>
  <c r="D35" i="9" s="1"/>
  <c r="L15" i="12"/>
  <c r="L31" i="9" s="1"/>
  <c r="H18" i="12"/>
  <c r="H34" i="9" s="1"/>
  <c r="Q19" i="12"/>
  <c r="Q35" i="9" s="1"/>
  <c r="I19" i="12"/>
  <c r="I35" i="9" s="1"/>
  <c r="O17" i="12"/>
  <c r="O33" i="9" s="1"/>
  <c r="S23" i="12"/>
  <c r="S39" i="9" s="1"/>
  <c r="G15" i="12"/>
  <c r="G31" i="9" s="1"/>
  <c r="L23" i="12"/>
  <c r="L39" i="9" s="1"/>
  <c r="G6" i="12"/>
  <c r="K12" i="12"/>
  <c r="K28" i="9" s="1"/>
  <c r="F21" i="12"/>
  <c r="F37" i="9" s="1"/>
  <c r="U12" i="12"/>
  <c r="U28" i="9" s="1"/>
  <c r="Q6" i="12"/>
  <c r="L7" i="12"/>
  <c r="B22" i="12"/>
  <c r="B38" i="9" s="1"/>
  <c r="E23" i="12"/>
  <c r="E39" i="9" s="1"/>
  <c r="K13" i="12"/>
  <c r="K29" i="9" s="1"/>
  <c r="T8" i="12"/>
  <c r="E20" i="12"/>
  <c r="E36" i="9" s="1"/>
  <c r="F18" i="12"/>
  <c r="F34" i="9" s="1"/>
  <c r="U14" i="12"/>
  <c r="U30" i="9" s="1"/>
  <c r="N23" i="12"/>
  <c r="N39" i="9" s="1"/>
  <c r="I12" i="12"/>
  <c r="I28" i="9" s="1"/>
  <c r="C21" i="12"/>
  <c r="C37" i="9" s="1"/>
  <c r="J26" i="12"/>
  <c r="J42" i="9" s="1"/>
  <c r="O20" i="12"/>
  <c r="O36" i="9" s="1"/>
  <c r="L17" i="12"/>
  <c r="L33" i="9" s="1"/>
  <c r="R18" i="12"/>
  <c r="R34" i="9" s="1"/>
  <c r="O18" i="12"/>
  <c r="O34" i="9" s="1"/>
  <c r="Q13" i="12"/>
  <c r="Q29" i="9" s="1"/>
  <c r="U15" i="12"/>
  <c r="U31" i="9" s="1"/>
  <c r="H15" i="12"/>
  <c r="H31" i="9" s="1"/>
  <c r="J7" i="12"/>
  <c r="Q16" i="12"/>
  <c r="Q32" i="9" s="1"/>
  <c r="P19" i="12"/>
  <c r="P35" i="9" s="1"/>
  <c r="N18" i="12"/>
  <c r="N34" i="9" s="1"/>
  <c r="P21" i="12"/>
  <c r="P37" i="9" s="1"/>
  <c r="L6" i="12"/>
  <c r="F19" i="12"/>
  <c r="F35" i="9" s="1"/>
  <c r="P26" i="12"/>
  <c r="P42" i="9" s="1"/>
  <c r="R19" i="12"/>
  <c r="R35" i="9" s="1"/>
  <c r="H10" i="12"/>
  <c r="H26" i="9" s="1"/>
  <c r="N16" i="12"/>
  <c r="N32" i="9" s="1"/>
  <c r="I6" i="12"/>
  <c r="F25" i="12"/>
  <c r="F41" i="9" s="1"/>
  <c r="J9" i="12"/>
  <c r="J25" i="9" s="1"/>
  <c r="K6" i="12"/>
  <c r="C11" i="12"/>
  <c r="C27" i="9" s="1"/>
  <c r="H26" i="12"/>
  <c r="H42" i="9" s="1"/>
  <c r="K9" i="12"/>
  <c r="K25" i="9" s="1"/>
  <c r="U6" i="12"/>
  <c r="H13" i="12"/>
  <c r="H29" i="9" s="1"/>
  <c r="B10" i="12"/>
  <c r="B26" i="9" s="1"/>
  <c r="H7" i="12"/>
  <c r="G25" i="12"/>
  <c r="G41" i="9" s="1"/>
  <c r="L16" i="12"/>
  <c r="L32" i="9" s="1"/>
  <c r="H21" i="12"/>
  <c r="H37" i="9" s="1"/>
  <c r="R15" i="12"/>
  <c r="R31" i="9" s="1"/>
  <c r="I24" i="12"/>
  <c r="I40" i="9" s="1"/>
  <c r="S19" i="12"/>
  <c r="S35" i="9" s="1"/>
  <c r="Q23" i="12"/>
  <c r="Q39" i="9" s="1"/>
  <c r="H19" i="12"/>
  <c r="H35" i="9" s="1"/>
  <c r="N14" i="12"/>
  <c r="N30" i="9" s="1"/>
  <c r="F14" i="12"/>
  <c r="F30" i="9" s="1"/>
  <c r="D6" i="12"/>
  <c r="Q12" i="12"/>
  <c r="Q28" i="9" s="1"/>
  <c r="F16" i="12"/>
  <c r="F32" i="9" s="1"/>
  <c r="S24" i="12"/>
  <c r="S40" i="9" s="1"/>
  <c r="F22" i="12"/>
  <c r="F38" i="9" s="1"/>
  <c r="D16" i="12"/>
  <c r="D32" i="9" s="1"/>
  <c r="B13" i="12"/>
  <c r="B29" i="9" s="1"/>
  <c r="E6" i="12"/>
  <c r="P18" i="12"/>
  <c r="P34" i="9" s="1"/>
  <c r="N25" i="12"/>
  <c r="N41" i="9" s="1"/>
  <c r="I26" i="12"/>
  <c r="I42" i="9" s="1"/>
  <c r="U8" i="12"/>
  <c r="K16" i="12"/>
  <c r="K32" i="9" s="1"/>
  <c r="J12" i="12"/>
  <c r="J28" i="9" s="1"/>
  <c r="H9" i="12"/>
  <c r="H25" i="9" s="1"/>
  <c r="O7" i="12"/>
  <c r="O15" i="12"/>
  <c r="O31" i="9" s="1"/>
  <c r="I25" i="12"/>
  <c r="I41" i="9" s="1"/>
  <c r="H17" i="12"/>
  <c r="H33" i="9" s="1"/>
  <c r="T20" i="12"/>
  <c r="T36" i="9" s="1"/>
  <c r="R20" i="12"/>
  <c r="R36" i="9" s="1"/>
  <c r="P23" i="12"/>
  <c r="P39" i="9" s="1"/>
  <c r="K10" i="12"/>
  <c r="K26" i="9" s="1"/>
  <c r="S16" i="12"/>
  <c r="S32" i="9" s="1"/>
  <c r="T6" i="12"/>
  <c r="E25" i="12"/>
  <c r="E41" i="9" s="1"/>
  <c r="T10" i="12"/>
  <c r="T26" i="9" s="1"/>
  <c r="J21" i="12"/>
  <c r="J37" i="9" s="1"/>
  <c r="K21" i="12"/>
  <c r="K37" i="9" s="1"/>
  <c r="U18" i="11" l="1"/>
  <c r="U18" i="9" s="1"/>
  <c r="U17" i="11"/>
  <c r="U17" i="9" s="1"/>
  <c r="U22" i="11"/>
  <c r="U22" i="9" s="1"/>
  <c r="U23" i="11"/>
  <c r="U23" i="9" s="1"/>
  <c r="U24" i="11"/>
  <c r="U24" i="9" s="1"/>
  <c r="U25" i="9"/>
  <c r="U20" i="11"/>
  <c r="U20" i="9" s="1"/>
  <c r="U19" i="11"/>
  <c r="U19" i="9" s="1"/>
  <c r="U21" i="11"/>
  <c r="U21" i="9" s="1"/>
  <c r="T22" i="11"/>
  <c r="T22" i="9" s="1"/>
  <c r="T20" i="11"/>
  <c r="T20" i="9" s="1"/>
  <c r="T24" i="11"/>
  <c r="T24" i="9" s="1"/>
  <c r="T17" i="11"/>
  <c r="T17" i="9" s="1"/>
  <c r="T18" i="11"/>
  <c r="T18" i="9" s="1"/>
  <c r="T21" i="11"/>
  <c r="T21" i="9" s="1"/>
  <c r="T25" i="9"/>
  <c r="T23" i="11"/>
  <c r="T23" i="9" s="1"/>
  <c r="T19" i="11"/>
  <c r="T19" i="9" s="1"/>
</calcChain>
</file>

<file path=xl/sharedStrings.xml><?xml version="1.0" encoding="utf-8"?>
<sst xmlns="http://schemas.openxmlformats.org/spreadsheetml/2006/main" count="156" uniqueCount="41">
  <si>
    <t xml:space="preserve"> </t>
  </si>
  <si>
    <t>Foss CO2</t>
  </si>
  <si>
    <t>Defo CO2</t>
  </si>
  <si>
    <t>CH4</t>
  </si>
  <si>
    <t>N2O</t>
  </si>
  <si>
    <t>SO2,1</t>
  </si>
  <si>
    <t>SO2,2</t>
  </si>
  <si>
    <t>SO2,3</t>
  </si>
  <si>
    <t>CF4</t>
  </si>
  <si>
    <t>C2F6</t>
  </si>
  <si>
    <t>HFC125</t>
  </si>
  <si>
    <t>HFC134a</t>
  </si>
  <si>
    <t>HFC143a</t>
  </si>
  <si>
    <t>HFC227ea</t>
  </si>
  <si>
    <t>HFC245ca</t>
  </si>
  <si>
    <t>SF6</t>
  </si>
  <si>
    <t>NOx</t>
  </si>
  <si>
    <t>NMVOCs</t>
  </si>
  <si>
    <t>CO</t>
  </si>
  <si>
    <t>BC</t>
  </si>
  <si>
    <t>OC</t>
  </si>
  <si>
    <t>(Pg C)</t>
  </si>
  <si>
    <t>(Tg)</t>
  </si>
  <si>
    <t>(Tg N)</t>
  </si>
  <si>
    <t>(Tg S)</t>
  </si>
  <si>
    <t>(kton)</t>
  </si>
  <si>
    <t>(Mt N)</t>
  </si>
  <si>
    <t>(Mt)</t>
  </si>
  <si>
    <t>blank line</t>
  </si>
  <si>
    <t>NOTE:</t>
  </si>
  <si>
    <t>To run in ObjECTS on mac OSX, need to convert to unix line feeds</t>
  </si>
  <si>
    <t>Hist_to_2008_Annual</t>
  </si>
  <si>
    <t>Core</t>
  </si>
  <si>
    <t>Historical</t>
  </si>
  <si>
    <t>Converted</t>
  </si>
  <si>
    <r>
      <rPr>
        <sz val="11"/>
        <color theme="4"/>
        <rFont val="Calibri"/>
        <family val="2"/>
        <scheme val="minor"/>
      </rPr>
      <t>Core Data</t>
    </r>
    <r>
      <rPr>
        <sz val="11"/>
        <color theme="1"/>
        <rFont val="Calibri"/>
        <family val="2"/>
        <scheme val="minor"/>
      </rPr>
      <t xml:space="preserve"> - Is only from the Core Model Emissions tab in the Raw Data Input.xlsx sheet.</t>
    </r>
  </si>
  <si>
    <t>Different scenarios can be created using different combinations of historical and core model data.</t>
  </si>
  <si>
    <t>This workbook contains data tables which are saved as csv's.  Xml's point to these csv's to be read into GCAM as input files.</t>
  </si>
  <si>
    <r>
      <rPr>
        <sz val="11"/>
        <color theme="6" tint="-0.499984740745262"/>
        <rFont val="Calibri"/>
        <family val="2"/>
        <scheme val="minor"/>
      </rPr>
      <t>Historical Data</t>
    </r>
    <r>
      <rPr>
        <sz val="11"/>
        <color theme="1"/>
        <rFont val="Calibri"/>
        <family val="2"/>
        <scheme val="minor"/>
      </rPr>
      <t xml:space="preserve"> - Takes the data from the green historical emissions tabs in Emissions Data Processing.xlsx and combines them into a single table in the proper MAGICC formatting.</t>
    </r>
  </si>
  <si>
    <t>In the input data tabs, historical emissions data is italicized to distinguish it from core model data.</t>
  </si>
  <si>
    <t>Values for HFC143a are set to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</si>
</sst>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name val="Times"/>
    </font>
    <font>
      <b/>
      <sz val="10"/>
      <color indexed="10"/>
      <name val="Times"/>
    </font>
    <font>
      <sz val="10"/>
      <name val="Times"/>
    </font>
    <font>
      <b/>
      <sz val="12"/>
      <name val="Times"/>
    </font>
    <font>
      <i/>
      <sz val="12"/>
      <name val="Times"/>
    </font>
    <font>
      <sz val="11"/>
      <color theme="6" tint="-0.499984740745262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" fontId="1" fillId="0" borderId="0" xfId="1" applyNumberFormat="1"/>
    <xf numFmtId="0" fontId="1" fillId="0" borderId="0" xfId="1"/>
    <xf numFmtId="0" fontId="2" fillId="0" borderId="0" xfId="1" applyFont="1"/>
    <xf numFmtId="0" fontId="3" fillId="0" borderId="0" xfId="1" applyFont="1"/>
    <xf numFmtId="1" fontId="1" fillId="0" borderId="0" xfId="1" applyNumberFormat="1" applyFont="1"/>
    <xf numFmtId="0" fontId="1" fillId="0" borderId="0" xfId="1" applyNumberFormat="1" applyFont="1"/>
    <xf numFmtId="0" fontId="1" fillId="0" borderId="0" xfId="1" quotePrefix="1" applyNumberFormat="1" applyFont="1"/>
    <xf numFmtId="0" fontId="1" fillId="0" borderId="0" xfId="1" applyFill="1" applyBorder="1"/>
    <xf numFmtId="0" fontId="1" fillId="0" borderId="0" xfId="1" applyFill="1"/>
    <xf numFmtId="0" fontId="1" fillId="0" borderId="0" xfId="1" applyFont="1"/>
    <xf numFmtId="0" fontId="1" fillId="0" borderId="0" xfId="1" applyFont="1" applyFill="1" applyBorder="1"/>
    <xf numFmtId="0" fontId="1" fillId="0" borderId="0" xfId="1" applyFont="1" applyFill="1"/>
    <xf numFmtId="0" fontId="4" fillId="0" borderId="0" xfId="1" applyFont="1"/>
    <xf numFmtId="0" fontId="1" fillId="0" borderId="0" xfId="1" applyNumberFormat="1" applyFont="1" applyFill="1"/>
    <xf numFmtId="0" fontId="1" fillId="0" borderId="0" xfId="1" applyNumberFormat="1" applyFont="1" applyFill="1" applyBorder="1"/>
    <xf numFmtId="1" fontId="5" fillId="0" borderId="0" xfId="1" applyNumberFormat="1" applyFont="1"/>
    <xf numFmtId="0" fontId="5" fillId="0" borderId="0" xfId="1" applyNumberFormat="1" applyFont="1"/>
    <xf numFmtId="0" fontId="5" fillId="0" borderId="0" xfId="1" applyFont="1"/>
    <xf numFmtId="0" fontId="1" fillId="2" borderId="0" xfId="1" applyNumberFormat="1" applyFont="1" applyFill="1" applyBorder="1"/>
    <xf numFmtId="2" fontId="1" fillId="0" borderId="0" xfId="1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Normal" xfId="0" builtinId="0"/>
    <cellStyle name="Normal 2" xfId="1"/>
  </cellStyles>
  <dxfs count="3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s/Main_User_Workspace/input/nonco2/Historical%20Emissions/Input%20Data/MAGICC%20Emissions/SHAREDDocuments%20and%20Settings/ssmith/My%20Documents/EPA-CCSP%20MC2001%20non-CO2/exe/dataviewer12_non_CO2abtm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s/Main_User_Workspace/input/nonco2/Historical%20Emissions/Input%20Data/carbon_budget_Dec2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missions%20Data%20Process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s/Main_User_Workspace/cvs/objects/magicc/inputs/BC-OC_Emissions%20Histo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 (4)"/>
      <sheetName val="Output"/>
      <sheetName val="Single Query"/>
      <sheetName val="Group Query"/>
      <sheetName val="Manage Data"/>
      <sheetName val="Edit Database"/>
      <sheetName val="Select Databas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Data"/>
    </sheetNames>
    <sheetDataSet>
      <sheetData sheetId="0" refreshError="1"/>
      <sheetData sheetId="1">
        <row r="32">
          <cell r="B32">
            <v>2.4500000000000002</v>
          </cell>
          <cell r="C32">
            <v>1.46</v>
          </cell>
          <cell r="I32">
            <v>1959</v>
          </cell>
        </row>
        <row r="33">
          <cell r="B33">
            <v>2.57</v>
          </cell>
          <cell r="C33">
            <v>1.45</v>
          </cell>
          <cell r="I33">
            <v>1960</v>
          </cell>
        </row>
        <row r="34">
          <cell r="B34">
            <v>2.58</v>
          </cell>
          <cell r="C34">
            <v>1.52</v>
          </cell>
          <cell r="I34">
            <v>1961</v>
          </cell>
        </row>
        <row r="35">
          <cell r="B35">
            <v>2.69</v>
          </cell>
          <cell r="C35">
            <v>1.51</v>
          </cell>
          <cell r="I35">
            <v>1962</v>
          </cell>
        </row>
        <row r="36">
          <cell r="B36">
            <v>2.83</v>
          </cell>
          <cell r="C36">
            <v>1.51</v>
          </cell>
          <cell r="I36">
            <v>1963</v>
          </cell>
        </row>
        <row r="37">
          <cell r="B37">
            <v>3</v>
          </cell>
          <cell r="C37">
            <v>1.5</v>
          </cell>
          <cell r="I37">
            <v>1964</v>
          </cell>
        </row>
        <row r="38">
          <cell r="B38">
            <v>3.13</v>
          </cell>
          <cell r="C38">
            <v>1.54</v>
          </cell>
          <cell r="I38">
            <v>1965</v>
          </cell>
        </row>
        <row r="39">
          <cell r="B39">
            <v>3.29</v>
          </cell>
          <cell r="C39">
            <v>1.54</v>
          </cell>
          <cell r="I39">
            <v>1966</v>
          </cell>
        </row>
        <row r="40">
          <cell r="B40">
            <v>3.39</v>
          </cell>
          <cell r="C40">
            <v>1.58</v>
          </cell>
          <cell r="I40">
            <v>1967</v>
          </cell>
        </row>
        <row r="41">
          <cell r="B41">
            <v>3.57</v>
          </cell>
          <cell r="C41">
            <v>1.54</v>
          </cell>
          <cell r="I41">
            <v>1968</v>
          </cell>
        </row>
        <row r="42">
          <cell r="B42">
            <v>3.78</v>
          </cell>
          <cell r="C42">
            <v>1.54</v>
          </cell>
          <cell r="I42">
            <v>1969</v>
          </cell>
        </row>
        <row r="43">
          <cell r="B43">
            <v>4.05</v>
          </cell>
          <cell r="C43">
            <v>1.53</v>
          </cell>
          <cell r="I43">
            <v>1970</v>
          </cell>
        </row>
        <row r="44">
          <cell r="B44">
            <v>4.21</v>
          </cell>
          <cell r="C44">
            <v>1.4</v>
          </cell>
          <cell r="I44">
            <v>1971</v>
          </cell>
        </row>
        <row r="45">
          <cell r="B45">
            <v>4.38</v>
          </cell>
          <cell r="C45">
            <v>1.32</v>
          </cell>
          <cell r="I45">
            <v>1972</v>
          </cell>
        </row>
        <row r="46">
          <cell r="B46">
            <v>4.6100000000000003</v>
          </cell>
          <cell r="C46">
            <v>1.31</v>
          </cell>
          <cell r="I46">
            <v>1973</v>
          </cell>
        </row>
        <row r="47">
          <cell r="B47">
            <v>4.62</v>
          </cell>
          <cell r="C47">
            <v>1.29</v>
          </cell>
          <cell r="I47">
            <v>1974</v>
          </cell>
        </row>
        <row r="48">
          <cell r="B48">
            <v>4.5999999999999996</v>
          </cell>
          <cell r="C48">
            <v>1.3</v>
          </cell>
          <cell r="I48">
            <v>1975</v>
          </cell>
        </row>
        <row r="49">
          <cell r="B49">
            <v>4.8600000000000003</v>
          </cell>
          <cell r="C49">
            <v>1.32</v>
          </cell>
          <cell r="I49">
            <v>1976</v>
          </cell>
        </row>
        <row r="50">
          <cell r="B50">
            <v>5.03</v>
          </cell>
          <cell r="C50">
            <v>1.35</v>
          </cell>
          <cell r="I50">
            <v>1977</v>
          </cell>
        </row>
        <row r="51">
          <cell r="B51">
            <v>5.09</v>
          </cell>
          <cell r="C51">
            <v>1.3</v>
          </cell>
          <cell r="I51">
            <v>1978</v>
          </cell>
        </row>
        <row r="52">
          <cell r="B52">
            <v>5.37</v>
          </cell>
          <cell r="C52">
            <v>1.25</v>
          </cell>
          <cell r="I52">
            <v>1979</v>
          </cell>
        </row>
        <row r="53">
          <cell r="B53">
            <v>5.32</v>
          </cell>
          <cell r="C53">
            <v>1.25</v>
          </cell>
          <cell r="I53">
            <v>1980</v>
          </cell>
        </row>
        <row r="54">
          <cell r="B54">
            <v>5.15</v>
          </cell>
          <cell r="C54">
            <v>1.26</v>
          </cell>
          <cell r="I54">
            <v>1981</v>
          </cell>
        </row>
        <row r="55">
          <cell r="B55">
            <v>5.1100000000000003</v>
          </cell>
          <cell r="C55">
            <v>1.26</v>
          </cell>
          <cell r="I55">
            <v>1982</v>
          </cell>
        </row>
        <row r="56">
          <cell r="B56">
            <v>5.0999999999999996</v>
          </cell>
          <cell r="C56">
            <v>1.44</v>
          </cell>
          <cell r="I56">
            <v>1983</v>
          </cell>
        </row>
        <row r="57">
          <cell r="B57">
            <v>5.28</v>
          </cell>
          <cell r="C57">
            <v>1.47</v>
          </cell>
          <cell r="I57">
            <v>1984</v>
          </cell>
        </row>
        <row r="58">
          <cell r="B58">
            <v>5.44</v>
          </cell>
          <cell r="C58">
            <v>1.5</v>
          </cell>
          <cell r="I58">
            <v>1985</v>
          </cell>
        </row>
        <row r="59">
          <cell r="B59">
            <v>5.61</v>
          </cell>
          <cell r="C59">
            <v>1.54</v>
          </cell>
          <cell r="I59">
            <v>1986</v>
          </cell>
        </row>
        <row r="60">
          <cell r="B60">
            <v>5.75</v>
          </cell>
          <cell r="C60">
            <v>1.52</v>
          </cell>
          <cell r="I60">
            <v>1987</v>
          </cell>
        </row>
        <row r="61">
          <cell r="B61">
            <v>5.97</v>
          </cell>
          <cell r="C61">
            <v>1.52</v>
          </cell>
          <cell r="I61">
            <v>1988</v>
          </cell>
        </row>
        <row r="62">
          <cell r="B62">
            <v>6.09</v>
          </cell>
          <cell r="C62">
            <v>1.54</v>
          </cell>
          <cell r="I62">
            <v>1989</v>
          </cell>
        </row>
        <row r="63">
          <cell r="B63">
            <v>6.15</v>
          </cell>
          <cell r="C63">
            <v>1.45</v>
          </cell>
          <cell r="I63">
            <v>1990</v>
          </cell>
        </row>
        <row r="64">
          <cell r="B64">
            <v>6.24</v>
          </cell>
          <cell r="C64">
            <v>1.65</v>
          </cell>
          <cell r="I64">
            <v>1991</v>
          </cell>
        </row>
        <row r="65">
          <cell r="B65">
            <v>6.18</v>
          </cell>
          <cell r="C65">
            <v>1.69</v>
          </cell>
          <cell r="I65">
            <v>1992</v>
          </cell>
        </row>
        <row r="66">
          <cell r="B66">
            <v>6.17</v>
          </cell>
          <cell r="C66">
            <v>1.56</v>
          </cell>
          <cell r="I66">
            <v>1993</v>
          </cell>
        </row>
        <row r="67">
          <cell r="B67">
            <v>6.28</v>
          </cell>
          <cell r="C67">
            <v>1.52</v>
          </cell>
          <cell r="I67">
            <v>1994</v>
          </cell>
        </row>
        <row r="68">
          <cell r="B68">
            <v>6.42</v>
          </cell>
          <cell r="C68">
            <v>1.5</v>
          </cell>
          <cell r="I68">
            <v>1995</v>
          </cell>
        </row>
        <row r="69">
          <cell r="B69">
            <v>6.55</v>
          </cell>
          <cell r="C69">
            <v>1.48</v>
          </cell>
          <cell r="I69">
            <v>1996</v>
          </cell>
        </row>
        <row r="70">
          <cell r="B70">
            <v>6.66</v>
          </cell>
          <cell r="C70">
            <v>1.46</v>
          </cell>
          <cell r="I70">
            <v>1997</v>
          </cell>
        </row>
        <row r="71">
          <cell r="B71">
            <v>6.64</v>
          </cell>
          <cell r="C71">
            <v>1.45</v>
          </cell>
          <cell r="I71">
            <v>1998</v>
          </cell>
        </row>
        <row r="72">
          <cell r="B72">
            <v>6.58</v>
          </cell>
          <cell r="C72">
            <v>1.41</v>
          </cell>
          <cell r="I72">
            <v>1999</v>
          </cell>
        </row>
        <row r="73">
          <cell r="B73">
            <v>6.75</v>
          </cell>
          <cell r="C73">
            <v>1.43</v>
          </cell>
          <cell r="I73">
            <v>2000</v>
          </cell>
        </row>
        <row r="74">
          <cell r="B74">
            <v>6.91</v>
          </cell>
          <cell r="C74">
            <v>1.24</v>
          </cell>
          <cell r="I74">
            <v>2001</v>
          </cell>
        </row>
        <row r="75">
          <cell r="B75">
            <v>6.98</v>
          </cell>
          <cell r="C75">
            <v>1.07</v>
          </cell>
          <cell r="I75">
            <v>2002</v>
          </cell>
        </row>
        <row r="76">
          <cell r="B76">
            <v>7.4</v>
          </cell>
          <cell r="C76">
            <v>1.04</v>
          </cell>
          <cell r="I76">
            <v>2003</v>
          </cell>
        </row>
        <row r="77">
          <cell r="B77">
            <v>7.78</v>
          </cell>
          <cell r="C77">
            <v>1.02</v>
          </cell>
          <cell r="I77">
            <v>2004</v>
          </cell>
        </row>
        <row r="78">
          <cell r="B78">
            <v>8.09</v>
          </cell>
          <cell r="C78">
            <v>1</v>
          </cell>
          <cell r="I78">
            <v>2005</v>
          </cell>
        </row>
        <row r="79">
          <cell r="B79">
            <v>8.35</v>
          </cell>
          <cell r="C79">
            <v>1</v>
          </cell>
          <cell r="I79">
            <v>2006</v>
          </cell>
        </row>
        <row r="80">
          <cell r="B80">
            <v>8.5399999999999991</v>
          </cell>
          <cell r="C80">
            <v>0.95</v>
          </cell>
          <cell r="I80">
            <v>2007</v>
          </cell>
        </row>
        <row r="81">
          <cell r="B81">
            <v>8.75</v>
          </cell>
          <cell r="C81">
            <v>0.94</v>
          </cell>
          <cell r="I81">
            <v>2008</v>
          </cell>
        </row>
        <row r="82">
          <cell r="B82">
            <v>8.6300000000000008</v>
          </cell>
          <cell r="C82">
            <v>0.88</v>
          </cell>
        </row>
        <row r="83">
          <cell r="B83">
            <v>9.14</v>
          </cell>
          <cell r="C83">
            <v>0.87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re Model Emissions"/>
      <sheetName val="Historical Raw Data"/>
      <sheetName val="Hist RCP MAGICC 6 Emissions"/>
      <sheetName val="GWP Weighting"/>
      <sheetName val="Region Mapping"/>
      <sheetName val="Country SO2 Data"/>
      <sheetName val="Regional SO2 Data"/>
    </sheetNames>
    <sheetDataSet>
      <sheetData sheetId="0"/>
      <sheetData sheetId="1">
        <row r="4">
          <cell r="B4" t="str">
            <v>Foss CO2</v>
          </cell>
          <cell r="C4" t="str">
            <v>Defo CO2</v>
          </cell>
          <cell r="D4" t="str">
            <v>CH4</v>
          </cell>
          <cell r="E4" t="str">
            <v>N2O</v>
          </cell>
          <cell r="F4" t="str">
            <v>SO2,1</v>
          </cell>
          <cell r="G4" t="str">
            <v>SO2,2</v>
          </cell>
          <cell r="H4" t="str">
            <v>SO2,3</v>
          </cell>
          <cell r="I4" t="str">
            <v>CF4</v>
          </cell>
          <cell r="J4" t="str">
            <v>C2F6</v>
          </cell>
          <cell r="K4" t="str">
            <v>HFC125</v>
          </cell>
          <cell r="L4" t="str">
            <v>HFC134a</v>
          </cell>
          <cell r="M4" t="str">
            <v>HFC143a</v>
          </cell>
          <cell r="N4" t="str">
            <v>HFC227ea</v>
          </cell>
          <cell r="O4" t="str">
            <v>HFC245ca</v>
          </cell>
          <cell r="P4" t="str">
            <v>SF6</v>
          </cell>
          <cell r="Q4" t="str">
            <v>NOx</v>
          </cell>
          <cell r="R4" t="str">
            <v>NMVOCs</v>
          </cell>
          <cell r="S4" t="str">
            <v>CO</v>
          </cell>
          <cell r="T4" t="str">
            <v>BC</v>
          </cell>
          <cell r="U4" t="str">
            <v>OC</v>
          </cell>
        </row>
        <row r="7">
          <cell r="A7">
            <v>1990</v>
          </cell>
          <cell r="B7">
            <v>6.03</v>
          </cell>
          <cell r="C7">
            <v>1.72</v>
          </cell>
          <cell r="D7">
            <v>295.60000000000002</v>
          </cell>
          <cell r="E7">
            <v>7.52</v>
          </cell>
          <cell r="F7">
            <v>27.9</v>
          </cell>
          <cell r="G7">
            <v>18.39</v>
          </cell>
          <cell r="H7">
            <v>10.65</v>
          </cell>
          <cell r="I7">
            <v>18.93</v>
          </cell>
          <cell r="J7">
            <v>1.03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6.33</v>
          </cell>
          <cell r="Q7">
            <v>41.18</v>
          </cell>
          <cell r="R7">
            <v>282.88</v>
          </cell>
          <cell r="S7">
            <v>1476.88</v>
          </cell>
          <cell r="T7">
            <v>10560.69</v>
          </cell>
          <cell r="U7">
            <v>61507.32</v>
          </cell>
        </row>
        <row r="8">
          <cell r="A8">
            <v>2000</v>
          </cell>
          <cell r="B8">
            <v>7.22</v>
          </cell>
          <cell r="C8">
            <v>0.85</v>
          </cell>
          <cell r="D8">
            <v>318.55</v>
          </cell>
          <cell r="E8">
            <v>8.3800000000000008</v>
          </cell>
          <cell r="F8">
            <v>20.54</v>
          </cell>
          <cell r="G8">
            <v>23.85</v>
          </cell>
          <cell r="H8">
            <v>12.58</v>
          </cell>
          <cell r="I8">
            <v>17.309999999999999</v>
          </cell>
          <cell r="J8">
            <v>1.89</v>
          </cell>
          <cell r="K8">
            <v>5.17</v>
          </cell>
          <cell r="L8">
            <v>157.5</v>
          </cell>
          <cell r="M8">
            <v>0</v>
          </cell>
          <cell r="N8">
            <v>0</v>
          </cell>
          <cell r="O8">
            <v>17.93</v>
          </cell>
          <cell r="P8">
            <v>6.23</v>
          </cell>
          <cell r="Q8">
            <v>39.44</v>
          </cell>
          <cell r="R8">
            <v>239.15</v>
          </cell>
          <cell r="S8">
            <v>1226.4100000000001</v>
          </cell>
          <cell r="T8">
            <v>9090.66</v>
          </cell>
          <cell r="U8">
            <v>45016.2</v>
          </cell>
        </row>
        <row r="9">
          <cell r="A9">
            <v>2005</v>
          </cell>
          <cell r="B9">
            <v>7.82</v>
          </cell>
          <cell r="C9">
            <v>0.76</v>
          </cell>
          <cell r="D9">
            <v>330.03</v>
          </cell>
          <cell r="E9">
            <v>8.81</v>
          </cell>
          <cell r="F9">
            <v>16.86</v>
          </cell>
          <cell r="G9">
            <v>26.58</v>
          </cell>
          <cell r="H9">
            <v>13.55</v>
          </cell>
          <cell r="I9">
            <v>16.5</v>
          </cell>
          <cell r="J9">
            <v>2.3199999999999998</v>
          </cell>
          <cell r="K9">
            <v>7.75</v>
          </cell>
          <cell r="L9">
            <v>236.25</v>
          </cell>
          <cell r="M9">
            <v>0</v>
          </cell>
          <cell r="N9">
            <v>0</v>
          </cell>
          <cell r="O9">
            <v>26.89</v>
          </cell>
          <cell r="P9">
            <v>6.18</v>
          </cell>
          <cell r="Q9">
            <v>38.56</v>
          </cell>
          <cell r="R9">
            <v>217.29</v>
          </cell>
          <cell r="S9">
            <v>1101.18</v>
          </cell>
          <cell r="T9">
            <v>8355.65</v>
          </cell>
          <cell r="U9">
            <v>36770.639999999999</v>
          </cell>
        </row>
        <row r="10">
          <cell r="A10">
            <v>2006</v>
          </cell>
          <cell r="B10">
            <v>8.02</v>
          </cell>
          <cell r="C10">
            <v>0.63</v>
          </cell>
          <cell r="D10">
            <v>332.37</v>
          </cell>
          <cell r="E10">
            <v>8.8800000000000008</v>
          </cell>
          <cell r="F10">
            <v>16.78</v>
          </cell>
          <cell r="G10">
            <v>27.14</v>
          </cell>
          <cell r="H10">
            <v>13.27</v>
          </cell>
          <cell r="I10">
            <v>16.760000000000002</v>
          </cell>
          <cell r="J10">
            <v>2.35</v>
          </cell>
          <cell r="K10">
            <v>7.87</v>
          </cell>
          <cell r="L10">
            <v>238.35</v>
          </cell>
          <cell r="M10">
            <v>0</v>
          </cell>
          <cell r="N10">
            <v>0</v>
          </cell>
          <cell r="O10">
            <v>27.18</v>
          </cell>
          <cell r="P10">
            <v>6.34</v>
          </cell>
          <cell r="Q10">
            <v>38.78</v>
          </cell>
          <cell r="R10">
            <v>218.64</v>
          </cell>
          <cell r="S10">
            <v>1112.8900000000001</v>
          </cell>
          <cell r="T10">
            <v>8461.7199999999993</v>
          </cell>
          <cell r="U10">
            <v>37031.49</v>
          </cell>
        </row>
        <row r="11">
          <cell r="A11">
            <v>2007</v>
          </cell>
          <cell r="B11">
            <v>8.2100000000000009</v>
          </cell>
          <cell r="C11">
            <v>0.63</v>
          </cell>
          <cell r="D11">
            <v>334.72</v>
          </cell>
          <cell r="E11">
            <v>8.94</v>
          </cell>
          <cell r="F11">
            <v>16.7</v>
          </cell>
          <cell r="G11">
            <v>27.71</v>
          </cell>
          <cell r="H11">
            <v>12.99</v>
          </cell>
          <cell r="I11">
            <v>17.02</v>
          </cell>
          <cell r="J11">
            <v>2.38</v>
          </cell>
          <cell r="K11">
            <v>7.99</v>
          </cell>
          <cell r="L11">
            <v>240.46</v>
          </cell>
          <cell r="M11">
            <v>0</v>
          </cell>
          <cell r="N11">
            <v>0</v>
          </cell>
          <cell r="O11">
            <v>27.47</v>
          </cell>
          <cell r="P11">
            <v>6.5</v>
          </cell>
          <cell r="Q11">
            <v>38.99</v>
          </cell>
          <cell r="R11">
            <v>219.98</v>
          </cell>
          <cell r="S11">
            <v>1124.6099999999999</v>
          </cell>
          <cell r="T11">
            <v>8567.7900000000009</v>
          </cell>
          <cell r="U11">
            <v>37292.33</v>
          </cell>
        </row>
        <row r="12">
          <cell r="A12">
            <v>2008</v>
          </cell>
          <cell r="B12">
            <v>8.41</v>
          </cell>
          <cell r="C12">
            <v>0.64</v>
          </cell>
          <cell r="D12">
            <v>337.06</v>
          </cell>
          <cell r="E12">
            <v>9.01</v>
          </cell>
          <cell r="F12">
            <v>16.62</v>
          </cell>
          <cell r="G12">
            <v>28.27</v>
          </cell>
          <cell r="H12">
            <v>12.71</v>
          </cell>
          <cell r="I12">
            <v>17.29</v>
          </cell>
          <cell r="J12">
            <v>2.41</v>
          </cell>
          <cell r="K12">
            <v>8.1</v>
          </cell>
          <cell r="L12">
            <v>242.56</v>
          </cell>
          <cell r="M12">
            <v>0</v>
          </cell>
          <cell r="N12">
            <v>0</v>
          </cell>
          <cell r="O12">
            <v>27.76</v>
          </cell>
          <cell r="P12">
            <v>6.67</v>
          </cell>
          <cell r="Q12">
            <v>39.200000000000003</v>
          </cell>
          <cell r="R12">
            <v>221.33</v>
          </cell>
          <cell r="S12">
            <v>1136.33</v>
          </cell>
          <cell r="T12">
            <v>8673.86</v>
          </cell>
          <cell r="U12">
            <v>37553.18</v>
          </cell>
        </row>
        <row r="13">
          <cell r="A13">
            <v>2009</v>
          </cell>
          <cell r="B13">
            <v>8.61</v>
          </cell>
          <cell r="C13">
            <v>0.65</v>
          </cell>
          <cell r="D13">
            <v>339.4</v>
          </cell>
          <cell r="E13">
            <v>9.07</v>
          </cell>
          <cell r="F13">
            <v>16.54</v>
          </cell>
          <cell r="G13">
            <v>28.84</v>
          </cell>
          <cell r="H13">
            <v>12.43</v>
          </cell>
          <cell r="I13">
            <v>17.55</v>
          </cell>
          <cell r="J13">
            <v>2.44</v>
          </cell>
          <cell r="K13">
            <v>8.2200000000000006</v>
          </cell>
          <cell r="L13">
            <v>244.67</v>
          </cell>
          <cell r="M13">
            <v>0</v>
          </cell>
          <cell r="N13">
            <v>0</v>
          </cell>
          <cell r="O13">
            <v>28.05</v>
          </cell>
          <cell r="P13">
            <v>6.83</v>
          </cell>
          <cell r="Q13">
            <v>39.409999999999997</v>
          </cell>
          <cell r="R13">
            <v>222.68</v>
          </cell>
          <cell r="S13">
            <v>1148.05</v>
          </cell>
          <cell r="T13">
            <v>8779.93</v>
          </cell>
          <cell r="U13">
            <v>37814.03</v>
          </cell>
        </row>
        <row r="14">
          <cell r="A14">
            <v>2010</v>
          </cell>
          <cell r="B14">
            <v>8.8000000000000007</v>
          </cell>
          <cell r="C14">
            <v>0.66</v>
          </cell>
          <cell r="D14">
            <v>341.75</v>
          </cell>
          <cell r="E14">
            <v>9.14</v>
          </cell>
          <cell r="F14">
            <v>16.46</v>
          </cell>
          <cell r="G14">
            <v>29.41</v>
          </cell>
          <cell r="H14">
            <v>12.15</v>
          </cell>
          <cell r="I14">
            <v>17.809999999999999</v>
          </cell>
          <cell r="J14">
            <v>2.4700000000000002</v>
          </cell>
          <cell r="K14">
            <v>8.34</v>
          </cell>
          <cell r="L14">
            <v>246.77</v>
          </cell>
          <cell r="M14">
            <v>0</v>
          </cell>
          <cell r="N14">
            <v>0</v>
          </cell>
          <cell r="O14">
            <v>28.34</v>
          </cell>
          <cell r="P14">
            <v>6.99</v>
          </cell>
          <cell r="Q14">
            <v>39.619999999999997</v>
          </cell>
          <cell r="R14">
            <v>224.03</v>
          </cell>
          <cell r="S14">
            <v>1159.76</v>
          </cell>
          <cell r="T14">
            <v>8886</v>
          </cell>
          <cell r="U14">
            <v>38074.870000000003</v>
          </cell>
        </row>
        <row r="15">
          <cell r="A15">
            <v>2011</v>
          </cell>
          <cell r="B15">
            <v>9.02</v>
          </cell>
          <cell r="C15">
            <v>0.6</v>
          </cell>
          <cell r="D15">
            <v>345.08</v>
          </cell>
          <cell r="E15">
            <v>9.24</v>
          </cell>
          <cell r="F15">
            <v>16.05</v>
          </cell>
          <cell r="G15">
            <v>29.92</v>
          </cell>
          <cell r="H15">
            <v>12.32</v>
          </cell>
          <cell r="I15">
            <v>18.09</v>
          </cell>
          <cell r="J15">
            <v>2.5099999999999998</v>
          </cell>
          <cell r="K15">
            <v>8.48</v>
          </cell>
          <cell r="L15">
            <v>250.35</v>
          </cell>
          <cell r="M15">
            <v>0</v>
          </cell>
          <cell r="N15">
            <v>0</v>
          </cell>
          <cell r="O15">
            <v>28.58</v>
          </cell>
          <cell r="P15">
            <v>7.14</v>
          </cell>
          <cell r="Q15">
            <v>39.64</v>
          </cell>
          <cell r="R15">
            <v>224.79</v>
          </cell>
          <cell r="S15">
            <v>1165.6500000000001</v>
          </cell>
          <cell r="T15">
            <v>8962.26</v>
          </cell>
          <cell r="U15">
            <v>38155.29</v>
          </cell>
        </row>
        <row r="16">
          <cell r="A16">
            <v>2012</v>
          </cell>
          <cell r="B16">
            <v>9.24</v>
          </cell>
          <cell r="C16">
            <v>0.62</v>
          </cell>
          <cell r="D16">
            <v>348.41</v>
          </cell>
          <cell r="E16">
            <v>9.35</v>
          </cell>
          <cell r="F16">
            <v>15.64</v>
          </cell>
          <cell r="G16">
            <v>30.43</v>
          </cell>
          <cell r="H16">
            <v>12.48</v>
          </cell>
          <cell r="I16">
            <v>18.37</v>
          </cell>
          <cell r="J16">
            <v>2.56</v>
          </cell>
          <cell r="K16">
            <v>8.6199999999999992</v>
          </cell>
          <cell r="L16">
            <v>253.94</v>
          </cell>
          <cell r="M16">
            <v>0</v>
          </cell>
          <cell r="N16">
            <v>0</v>
          </cell>
          <cell r="O16">
            <v>28.83</v>
          </cell>
          <cell r="P16">
            <v>7.29</v>
          </cell>
          <cell r="Q16">
            <v>39.67</v>
          </cell>
          <cell r="R16">
            <v>225.55</v>
          </cell>
          <cell r="S16">
            <v>1171.53</v>
          </cell>
          <cell r="T16">
            <v>9038.5300000000007</v>
          </cell>
          <cell r="U16">
            <v>38235.699999999997</v>
          </cell>
        </row>
        <row r="17">
          <cell r="A17">
            <v>2013</v>
          </cell>
          <cell r="B17">
            <v>9.4600000000000009</v>
          </cell>
          <cell r="C17">
            <v>0.63</v>
          </cell>
          <cell r="D17">
            <v>351.74</v>
          </cell>
          <cell r="E17">
            <v>9.4499999999999993</v>
          </cell>
          <cell r="F17">
            <v>15.22</v>
          </cell>
          <cell r="G17">
            <v>30.94</v>
          </cell>
          <cell r="H17">
            <v>12.65</v>
          </cell>
          <cell r="I17">
            <v>18.649999999999999</v>
          </cell>
          <cell r="J17">
            <v>2.6</v>
          </cell>
          <cell r="K17">
            <v>8.76</v>
          </cell>
          <cell r="L17">
            <v>257.52</v>
          </cell>
          <cell r="M17">
            <v>0</v>
          </cell>
          <cell r="N17">
            <v>0</v>
          </cell>
          <cell r="O17">
            <v>29.08</v>
          </cell>
          <cell r="P17">
            <v>7.44</v>
          </cell>
          <cell r="Q17">
            <v>39.69</v>
          </cell>
          <cell r="R17">
            <v>226.31</v>
          </cell>
          <cell r="S17">
            <v>1177.4100000000001</v>
          </cell>
          <cell r="T17">
            <v>9114.7900000000009</v>
          </cell>
          <cell r="U17">
            <v>38316.120000000003</v>
          </cell>
        </row>
        <row r="18">
          <cell r="A18">
            <v>2014</v>
          </cell>
          <cell r="B18">
            <v>9.67</v>
          </cell>
          <cell r="C18">
            <v>0.64</v>
          </cell>
          <cell r="D18">
            <v>355.08</v>
          </cell>
          <cell r="E18">
            <v>9.5500000000000007</v>
          </cell>
          <cell r="F18">
            <v>14.81</v>
          </cell>
          <cell r="G18">
            <v>31.45</v>
          </cell>
          <cell r="H18">
            <v>12.82</v>
          </cell>
          <cell r="I18">
            <v>18.93</v>
          </cell>
          <cell r="J18">
            <v>2.65</v>
          </cell>
          <cell r="K18">
            <v>8.9</v>
          </cell>
          <cell r="L18">
            <v>261.10000000000002</v>
          </cell>
          <cell r="M18">
            <v>0</v>
          </cell>
          <cell r="N18">
            <v>0</v>
          </cell>
          <cell r="O18">
            <v>29.32</v>
          </cell>
          <cell r="P18">
            <v>7.59</v>
          </cell>
          <cell r="Q18">
            <v>39.71</v>
          </cell>
          <cell r="R18">
            <v>227.07</v>
          </cell>
          <cell r="S18">
            <v>1183.29</v>
          </cell>
          <cell r="T18">
            <v>9191.0499999999993</v>
          </cell>
          <cell r="U18">
            <v>38396.53</v>
          </cell>
        </row>
        <row r="19">
          <cell r="A19">
            <v>2015</v>
          </cell>
          <cell r="B19">
            <v>9.89</v>
          </cell>
          <cell r="C19">
            <v>0.66</v>
          </cell>
          <cell r="D19">
            <v>358.41</v>
          </cell>
          <cell r="E19">
            <v>9.66</v>
          </cell>
          <cell r="F19">
            <v>14.4</v>
          </cell>
          <cell r="G19">
            <v>31.96</v>
          </cell>
          <cell r="H19">
            <v>12.98</v>
          </cell>
          <cell r="I19">
            <v>19.21</v>
          </cell>
          <cell r="J19">
            <v>2.69</v>
          </cell>
          <cell r="K19">
            <v>9.0399999999999991</v>
          </cell>
          <cell r="L19">
            <v>264.68</v>
          </cell>
          <cell r="M19">
            <v>0</v>
          </cell>
          <cell r="N19">
            <v>0</v>
          </cell>
          <cell r="O19">
            <v>29.57</v>
          </cell>
          <cell r="P19">
            <v>7.74</v>
          </cell>
          <cell r="Q19">
            <v>39.729999999999997</v>
          </cell>
          <cell r="R19">
            <v>227.83</v>
          </cell>
          <cell r="S19">
            <v>1189.17</v>
          </cell>
          <cell r="T19">
            <v>9267.31</v>
          </cell>
          <cell r="U19">
            <v>38476.949999999997</v>
          </cell>
        </row>
        <row r="20">
          <cell r="A20">
            <v>2016</v>
          </cell>
          <cell r="B20">
            <v>10.11</v>
          </cell>
          <cell r="C20">
            <v>0.86</v>
          </cell>
          <cell r="D20">
            <v>361.24</v>
          </cell>
          <cell r="E20">
            <v>9.76</v>
          </cell>
          <cell r="F20">
            <v>14.02</v>
          </cell>
          <cell r="G20">
            <v>32.200000000000003</v>
          </cell>
          <cell r="H20">
            <v>13.14</v>
          </cell>
          <cell r="I20">
            <v>17.97</v>
          </cell>
          <cell r="J20">
            <v>2.4500000000000002</v>
          </cell>
          <cell r="K20">
            <v>10.77</v>
          </cell>
          <cell r="L20">
            <v>285.51</v>
          </cell>
          <cell r="M20">
            <v>0</v>
          </cell>
          <cell r="N20">
            <v>0</v>
          </cell>
          <cell r="O20">
            <v>43.62</v>
          </cell>
          <cell r="P20">
            <v>7.24</v>
          </cell>
          <cell r="Q20">
            <v>39.74</v>
          </cell>
          <cell r="R20">
            <v>228.93</v>
          </cell>
          <cell r="S20">
            <v>1196.95</v>
          </cell>
          <cell r="T20">
            <v>9322.2999999999993</v>
          </cell>
          <cell r="U20">
            <v>38664.01</v>
          </cell>
        </row>
        <row r="21">
          <cell r="A21">
            <v>2017</v>
          </cell>
          <cell r="B21">
            <v>10.33</v>
          </cell>
          <cell r="C21">
            <v>0.87</v>
          </cell>
          <cell r="D21">
            <v>364.07</v>
          </cell>
          <cell r="E21">
            <v>9.86</v>
          </cell>
          <cell r="F21">
            <v>13.64</v>
          </cell>
          <cell r="G21">
            <v>32.44</v>
          </cell>
          <cell r="H21">
            <v>13.3</v>
          </cell>
          <cell r="I21">
            <v>16.73</v>
          </cell>
          <cell r="J21">
            <v>2.2000000000000002</v>
          </cell>
          <cell r="K21">
            <v>12.51</v>
          </cell>
          <cell r="L21">
            <v>306.35000000000002</v>
          </cell>
          <cell r="M21">
            <v>0</v>
          </cell>
          <cell r="N21">
            <v>0</v>
          </cell>
          <cell r="O21">
            <v>57.66</v>
          </cell>
          <cell r="P21">
            <v>6.75</v>
          </cell>
          <cell r="Q21">
            <v>39.75</v>
          </cell>
          <cell r="R21">
            <v>230.03</v>
          </cell>
          <cell r="S21">
            <v>1204.74</v>
          </cell>
          <cell r="T21">
            <v>9377.2900000000009</v>
          </cell>
          <cell r="U21">
            <v>38851.08</v>
          </cell>
        </row>
        <row r="22">
          <cell r="A22">
            <v>2018</v>
          </cell>
          <cell r="B22">
            <v>10.55</v>
          </cell>
          <cell r="C22">
            <v>0.88</v>
          </cell>
          <cell r="D22">
            <v>366.9</v>
          </cell>
          <cell r="E22">
            <v>9.9700000000000006</v>
          </cell>
          <cell r="F22">
            <v>13.26</v>
          </cell>
          <cell r="G22">
            <v>32.68</v>
          </cell>
          <cell r="H22">
            <v>13.46</v>
          </cell>
          <cell r="I22">
            <v>15.49</v>
          </cell>
          <cell r="J22">
            <v>1.96</v>
          </cell>
          <cell r="K22">
            <v>14.24</v>
          </cell>
          <cell r="L22">
            <v>327.18</v>
          </cell>
          <cell r="M22">
            <v>0</v>
          </cell>
          <cell r="N22">
            <v>0</v>
          </cell>
          <cell r="O22">
            <v>71.7</v>
          </cell>
          <cell r="P22">
            <v>6.26</v>
          </cell>
          <cell r="Q22">
            <v>39.76</v>
          </cell>
          <cell r="R22">
            <v>231.13</v>
          </cell>
          <cell r="S22">
            <v>1212.52</v>
          </cell>
          <cell r="T22">
            <v>9432.2800000000007</v>
          </cell>
          <cell r="U22">
            <v>39038.15</v>
          </cell>
        </row>
        <row r="23">
          <cell r="A23">
            <v>2019</v>
          </cell>
          <cell r="B23">
            <v>10.76</v>
          </cell>
          <cell r="C23">
            <v>0.89</v>
          </cell>
          <cell r="D23">
            <v>369.73</v>
          </cell>
          <cell r="E23">
            <v>10.07</v>
          </cell>
          <cell r="F23">
            <v>12.89</v>
          </cell>
          <cell r="G23">
            <v>32.92</v>
          </cell>
          <cell r="H23">
            <v>13.62</v>
          </cell>
          <cell r="I23">
            <v>14.25</v>
          </cell>
          <cell r="J23">
            <v>1.71</v>
          </cell>
          <cell r="K23">
            <v>15.97</v>
          </cell>
          <cell r="L23">
            <v>348.01</v>
          </cell>
          <cell r="M23">
            <v>0</v>
          </cell>
          <cell r="N23">
            <v>0</v>
          </cell>
          <cell r="O23">
            <v>85.74</v>
          </cell>
          <cell r="P23">
            <v>5.77</v>
          </cell>
          <cell r="Q23">
            <v>39.770000000000003</v>
          </cell>
          <cell r="R23">
            <v>232.22</v>
          </cell>
          <cell r="S23">
            <v>1220.31</v>
          </cell>
          <cell r="T23">
            <v>9487.27</v>
          </cell>
          <cell r="U23">
            <v>39225.22</v>
          </cell>
        </row>
        <row r="24">
          <cell r="A24">
            <v>2020</v>
          </cell>
          <cell r="B24">
            <v>10.98</v>
          </cell>
          <cell r="C24">
            <v>0.89</v>
          </cell>
          <cell r="D24">
            <v>372.56</v>
          </cell>
          <cell r="E24">
            <v>10.18</v>
          </cell>
          <cell r="F24">
            <v>12.51</v>
          </cell>
          <cell r="G24">
            <v>33.17</v>
          </cell>
          <cell r="H24">
            <v>13.78</v>
          </cell>
          <cell r="I24">
            <v>13.01</v>
          </cell>
          <cell r="J24">
            <v>1.46</v>
          </cell>
          <cell r="K24">
            <v>17.71</v>
          </cell>
          <cell r="L24">
            <v>368.84</v>
          </cell>
          <cell r="M24">
            <v>0</v>
          </cell>
          <cell r="N24">
            <v>0</v>
          </cell>
          <cell r="O24">
            <v>99.79</v>
          </cell>
          <cell r="P24">
            <v>5.27</v>
          </cell>
          <cell r="Q24">
            <v>39.78</v>
          </cell>
          <cell r="R24">
            <v>233.32</v>
          </cell>
          <cell r="S24">
            <v>1228.0999999999999</v>
          </cell>
          <cell r="T24">
            <v>9542.25</v>
          </cell>
          <cell r="U24">
            <v>39412.29</v>
          </cell>
        </row>
        <row r="25">
          <cell r="A25">
            <v>2021</v>
          </cell>
          <cell r="B25">
            <v>11.2</v>
          </cell>
          <cell r="C25">
            <v>1.1100000000000001</v>
          </cell>
          <cell r="D25">
            <v>378.11</v>
          </cell>
          <cell r="E25">
            <v>10.33</v>
          </cell>
          <cell r="F25">
            <v>12.2</v>
          </cell>
          <cell r="G25">
            <v>33.049999999999997</v>
          </cell>
          <cell r="H25">
            <v>13.84</v>
          </cell>
          <cell r="I25">
            <v>13.14</v>
          </cell>
          <cell r="J25">
            <v>1.48</v>
          </cell>
          <cell r="K25">
            <v>18</v>
          </cell>
          <cell r="L25">
            <v>376.73</v>
          </cell>
          <cell r="M25">
            <v>0</v>
          </cell>
          <cell r="N25">
            <v>0</v>
          </cell>
          <cell r="O25">
            <v>100.38</v>
          </cell>
          <cell r="P25">
            <v>5.38</v>
          </cell>
          <cell r="Q25">
            <v>39.72</v>
          </cell>
          <cell r="R25">
            <v>234.25</v>
          </cell>
          <cell r="S25">
            <v>1235.75</v>
          </cell>
          <cell r="T25">
            <v>9569.59</v>
          </cell>
          <cell r="U25">
            <v>39592.44</v>
          </cell>
        </row>
        <row r="26">
          <cell r="A26">
            <v>2022</v>
          </cell>
          <cell r="B26">
            <v>11.41</v>
          </cell>
          <cell r="C26">
            <v>1.1200000000000001</v>
          </cell>
          <cell r="D26">
            <v>383.67</v>
          </cell>
          <cell r="E26">
            <v>10.48</v>
          </cell>
          <cell r="F26">
            <v>11.89</v>
          </cell>
          <cell r="G26">
            <v>32.94</v>
          </cell>
          <cell r="H26">
            <v>13.91</v>
          </cell>
          <cell r="I26">
            <v>13.28</v>
          </cell>
          <cell r="J26">
            <v>1.5</v>
          </cell>
          <cell r="K26">
            <v>18.29</v>
          </cell>
          <cell r="L26">
            <v>384.63</v>
          </cell>
          <cell r="M26">
            <v>0</v>
          </cell>
          <cell r="N26">
            <v>0</v>
          </cell>
          <cell r="O26">
            <v>100.98</v>
          </cell>
          <cell r="P26">
            <v>5.48</v>
          </cell>
          <cell r="Q26">
            <v>39.67</v>
          </cell>
          <cell r="R26">
            <v>235.18</v>
          </cell>
          <cell r="S26">
            <v>1243.4000000000001</v>
          </cell>
          <cell r="T26">
            <v>9596.92</v>
          </cell>
          <cell r="U26">
            <v>39772.6</v>
          </cell>
        </row>
        <row r="27">
          <cell r="A27">
            <v>2023</v>
          </cell>
          <cell r="B27">
            <v>11.62</v>
          </cell>
          <cell r="C27">
            <v>1.1299999999999999</v>
          </cell>
          <cell r="D27">
            <v>389.22</v>
          </cell>
          <cell r="E27">
            <v>10.63</v>
          </cell>
          <cell r="F27">
            <v>11.58</v>
          </cell>
          <cell r="G27">
            <v>32.83</v>
          </cell>
          <cell r="H27">
            <v>13.98</v>
          </cell>
          <cell r="I27">
            <v>13.41</v>
          </cell>
          <cell r="J27">
            <v>1.51</v>
          </cell>
          <cell r="K27">
            <v>18.59</v>
          </cell>
          <cell r="L27">
            <v>392.52</v>
          </cell>
          <cell r="M27">
            <v>0</v>
          </cell>
          <cell r="N27">
            <v>0</v>
          </cell>
          <cell r="O27">
            <v>101.57</v>
          </cell>
          <cell r="P27">
            <v>5.58</v>
          </cell>
          <cell r="Q27">
            <v>39.61</v>
          </cell>
          <cell r="R27">
            <v>236.11</v>
          </cell>
          <cell r="S27">
            <v>1251.05</v>
          </cell>
          <cell r="T27">
            <v>9624.26</v>
          </cell>
          <cell r="U27">
            <v>39952.75</v>
          </cell>
        </row>
        <row r="28">
          <cell r="A28">
            <v>2024</v>
          </cell>
          <cell r="B28">
            <v>11.84</v>
          </cell>
          <cell r="C28">
            <v>1.1399999999999999</v>
          </cell>
          <cell r="D28">
            <v>394.78</v>
          </cell>
          <cell r="E28">
            <v>10.78</v>
          </cell>
          <cell r="F28">
            <v>11.27</v>
          </cell>
          <cell r="G28">
            <v>32.72</v>
          </cell>
          <cell r="H28">
            <v>14.05</v>
          </cell>
          <cell r="I28">
            <v>13.54</v>
          </cell>
          <cell r="J28">
            <v>1.53</v>
          </cell>
          <cell r="K28">
            <v>18.88</v>
          </cell>
          <cell r="L28">
            <v>400.41</v>
          </cell>
          <cell r="M28">
            <v>0</v>
          </cell>
          <cell r="N28">
            <v>0</v>
          </cell>
          <cell r="O28">
            <v>102.17</v>
          </cell>
          <cell r="P28">
            <v>5.68</v>
          </cell>
          <cell r="Q28">
            <v>39.56</v>
          </cell>
          <cell r="R28">
            <v>237.03</v>
          </cell>
          <cell r="S28">
            <v>1258.71</v>
          </cell>
          <cell r="T28">
            <v>9651.59</v>
          </cell>
          <cell r="U28">
            <v>40132.9</v>
          </cell>
        </row>
        <row r="29">
          <cell r="A29">
            <v>2025</v>
          </cell>
          <cell r="B29">
            <v>12.05</v>
          </cell>
          <cell r="C29">
            <v>1.1399999999999999</v>
          </cell>
          <cell r="D29">
            <v>400.33</v>
          </cell>
          <cell r="E29">
            <v>10.93</v>
          </cell>
          <cell r="F29">
            <v>10.96</v>
          </cell>
          <cell r="G29">
            <v>32.61</v>
          </cell>
          <cell r="H29">
            <v>14.12</v>
          </cell>
          <cell r="I29">
            <v>13.67</v>
          </cell>
          <cell r="J29">
            <v>1.55</v>
          </cell>
          <cell r="K29">
            <v>19.170000000000002</v>
          </cell>
          <cell r="L29">
            <v>408.31</v>
          </cell>
          <cell r="M29">
            <v>0</v>
          </cell>
          <cell r="N29">
            <v>0</v>
          </cell>
          <cell r="O29">
            <v>102.76</v>
          </cell>
          <cell r="P29">
            <v>5.78</v>
          </cell>
          <cell r="Q29">
            <v>39.5</v>
          </cell>
          <cell r="R29">
            <v>237.96</v>
          </cell>
          <cell r="S29">
            <v>1266.3599999999999</v>
          </cell>
          <cell r="T29">
            <v>9678.93</v>
          </cell>
          <cell r="U29">
            <v>40313.06</v>
          </cell>
        </row>
        <row r="30">
          <cell r="A30">
            <v>2026</v>
          </cell>
          <cell r="B30">
            <v>12.26</v>
          </cell>
          <cell r="C30">
            <v>0.98</v>
          </cell>
          <cell r="D30">
            <v>405.48</v>
          </cell>
          <cell r="E30">
            <v>11.07</v>
          </cell>
          <cell r="F30">
            <v>10.7</v>
          </cell>
          <cell r="G30">
            <v>32.15</v>
          </cell>
          <cell r="H30">
            <v>14.16</v>
          </cell>
          <cell r="I30">
            <v>13.8</v>
          </cell>
          <cell r="J30">
            <v>1.57</v>
          </cell>
          <cell r="K30">
            <v>19.48</v>
          </cell>
          <cell r="L30">
            <v>416.55</v>
          </cell>
          <cell r="M30">
            <v>0</v>
          </cell>
          <cell r="N30">
            <v>0</v>
          </cell>
          <cell r="O30">
            <v>103.25</v>
          </cell>
          <cell r="P30">
            <v>5.88</v>
          </cell>
          <cell r="Q30">
            <v>39.33</v>
          </cell>
          <cell r="R30">
            <v>238.24</v>
          </cell>
          <cell r="S30">
            <v>1263.93</v>
          </cell>
          <cell r="T30">
            <v>9643.85</v>
          </cell>
          <cell r="U30">
            <v>40105.440000000002</v>
          </cell>
        </row>
        <row r="31">
          <cell r="A31">
            <v>2027</v>
          </cell>
          <cell r="B31">
            <v>12.47</v>
          </cell>
          <cell r="C31">
            <v>0.98</v>
          </cell>
          <cell r="D31">
            <v>410.63</v>
          </cell>
          <cell r="E31">
            <v>11.21</v>
          </cell>
          <cell r="F31">
            <v>10.44</v>
          </cell>
          <cell r="G31">
            <v>31.69</v>
          </cell>
          <cell r="H31">
            <v>14.19</v>
          </cell>
          <cell r="I31">
            <v>13.92</v>
          </cell>
          <cell r="J31">
            <v>1.58</v>
          </cell>
          <cell r="K31">
            <v>19.79</v>
          </cell>
          <cell r="L31">
            <v>424.79</v>
          </cell>
          <cell r="M31">
            <v>0</v>
          </cell>
          <cell r="N31">
            <v>0</v>
          </cell>
          <cell r="O31">
            <v>103.73</v>
          </cell>
          <cell r="P31">
            <v>5.98</v>
          </cell>
          <cell r="Q31">
            <v>39.15</v>
          </cell>
          <cell r="R31">
            <v>238.53</v>
          </cell>
          <cell r="S31">
            <v>1261.5</v>
          </cell>
          <cell r="T31">
            <v>9608.7800000000007</v>
          </cell>
          <cell r="U31">
            <v>39897.82</v>
          </cell>
        </row>
        <row r="32">
          <cell r="A32">
            <v>2028</v>
          </cell>
          <cell r="B32">
            <v>12.68</v>
          </cell>
          <cell r="C32">
            <v>0.99</v>
          </cell>
          <cell r="D32">
            <v>415.78</v>
          </cell>
          <cell r="E32">
            <v>11.35</v>
          </cell>
          <cell r="F32">
            <v>10.18</v>
          </cell>
          <cell r="G32">
            <v>31.23</v>
          </cell>
          <cell r="H32">
            <v>14.23</v>
          </cell>
          <cell r="I32">
            <v>14.04</v>
          </cell>
          <cell r="J32">
            <v>1.6</v>
          </cell>
          <cell r="K32">
            <v>20.09</v>
          </cell>
          <cell r="L32">
            <v>433.04</v>
          </cell>
          <cell r="M32">
            <v>0</v>
          </cell>
          <cell r="N32">
            <v>0</v>
          </cell>
          <cell r="O32">
            <v>104.22</v>
          </cell>
          <cell r="P32">
            <v>6.08</v>
          </cell>
          <cell r="Q32">
            <v>38.97</v>
          </cell>
          <cell r="R32">
            <v>238.81</v>
          </cell>
          <cell r="S32">
            <v>1259.07</v>
          </cell>
          <cell r="T32">
            <v>9573.7099999999991</v>
          </cell>
          <cell r="U32">
            <v>39690.199999999997</v>
          </cell>
        </row>
        <row r="33">
          <cell r="A33">
            <v>2029</v>
          </cell>
          <cell r="B33">
            <v>12.89</v>
          </cell>
          <cell r="C33">
            <v>0.99</v>
          </cell>
          <cell r="D33">
            <v>420.93</v>
          </cell>
          <cell r="E33">
            <v>11.49</v>
          </cell>
          <cell r="F33">
            <v>9.92</v>
          </cell>
          <cell r="G33">
            <v>30.77</v>
          </cell>
          <cell r="H33">
            <v>14.26</v>
          </cell>
          <cell r="I33">
            <v>14.17</v>
          </cell>
          <cell r="J33">
            <v>1.62</v>
          </cell>
          <cell r="K33">
            <v>20.399999999999999</v>
          </cell>
          <cell r="L33">
            <v>441.28</v>
          </cell>
          <cell r="M33">
            <v>0</v>
          </cell>
          <cell r="N33">
            <v>0</v>
          </cell>
          <cell r="O33">
            <v>104.7</v>
          </cell>
          <cell r="P33">
            <v>6.18</v>
          </cell>
          <cell r="Q33">
            <v>38.79</v>
          </cell>
          <cell r="R33">
            <v>239.1</v>
          </cell>
          <cell r="S33">
            <v>1256.6400000000001</v>
          </cell>
          <cell r="T33">
            <v>9538.64</v>
          </cell>
          <cell r="U33">
            <v>39482.58</v>
          </cell>
        </row>
        <row r="34">
          <cell r="A34">
            <v>2030</v>
          </cell>
          <cell r="B34">
            <v>13.1</v>
          </cell>
          <cell r="C34">
            <v>1</v>
          </cell>
          <cell r="D34">
            <v>426.07</v>
          </cell>
          <cell r="E34">
            <v>11.63</v>
          </cell>
          <cell r="F34">
            <v>9.66</v>
          </cell>
          <cell r="G34">
            <v>30.31</v>
          </cell>
          <cell r="H34">
            <v>14.3</v>
          </cell>
          <cell r="I34">
            <v>14.29</v>
          </cell>
          <cell r="J34">
            <v>1.64</v>
          </cell>
          <cell r="K34">
            <v>20.7</v>
          </cell>
          <cell r="L34">
            <v>449.52</v>
          </cell>
          <cell r="M34">
            <v>0</v>
          </cell>
          <cell r="N34">
            <v>0</v>
          </cell>
          <cell r="O34">
            <v>105.19</v>
          </cell>
          <cell r="P34">
            <v>6.28</v>
          </cell>
          <cell r="Q34">
            <v>38.61</v>
          </cell>
          <cell r="R34">
            <v>239.38</v>
          </cell>
          <cell r="S34">
            <v>1254.21</v>
          </cell>
          <cell r="T34">
            <v>9503.57</v>
          </cell>
          <cell r="U34">
            <v>39274.959999999999</v>
          </cell>
        </row>
        <row r="35">
          <cell r="A35">
            <v>2031</v>
          </cell>
          <cell r="B35">
            <v>13.31</v>
          </cell>
          <cell r="C35">
            <v>0.69</v>
          </cell>
          <cell r="D35">
            <v>430.81</v>
          </cell>
          <cell r="E35">
            <v>11.76</v>
          </cell>
          <cell r="F35">
            <v>9.4600000000000009</v>
          </cell>
          <cell r="G35">
            <v>29.73</v>
          </cell>
          <cell r="H35">
            <v>14.33</v>
          </cell>
          <cell r="I35">
            <v>14.4</v>
          </cell>
          <cell r="J35">
            <v>1.65</v>
          </cell>
          <cell r="K35">
            <v>21.02</v>
          </cell>
          <cell r="L35">
            <v>458.06</v>
          </cell>
          <cell r="M35">
            <v>0</v>
          </cell>
          <cell r="N35">
            <v>0</v>
          </cell>
          <cell r="O35">
            <v>105.62</v>
          </cell>
          <cell r="P35">
            <v>6.37</v>
          </cell>
          <cell r="Q35">
            <v>38.35</v>
          </cell>
          <cell r="R35">
            <v>237.98</v>
          </cell>
          <cell r="S35">
            <v>1243.67</v>
          </cell>
          <cell r="T35">
            <v>9433.3799999999992</v>
          </cell>
          <cell r="U35">
            <v>38880.86</v>
          </cell>
        </row>
        <row r="36">
          <cell r="A36">
            <v>2032</v>
          </cell>
          <cell r="B36">
            <v>13.53</v>
          </cell>
          <cell r="C36">
            <v>0.7</v>
          </cell>
          <cell r="D36">
            <v>435.54</v>
          </cell>
          <cell r="E36">
            <v>11.89</v>
          </cell>
          <cell r="F36">
            <v>9.26</v>
          </cell>
          <cell r="G36">
            <v>29.14</v>
          </cell>
          <cell r="H36">
            <v>14.36</v>
          </cell>
          <cell r="I36">
            <v>14.52</v>
          </cell>
          <cell r="J36">
            <v>1.67</v>
          </cell>
          <cell r="K36">
            <v>21.34</v>
          </cell>
          <cell r="L36">
            <v>466.61</v>
          </cell>
          <cell r="M36">
            <v>0</v>
          </cell>
          <cell r="N36">
            <v>0</v>
          </cell>
          <cell r="O36">
            <v>106.05</v>
          </cell>
          <cell r="P36">
            <v>6.47</v>
          </cell>
          <cell r="Q36">
            <v>38.1</v>
          </cell>
          <cell r="R36">
            <v>236.57</v>
          </cell>
          <cell r="S36">
            <v>1233.1400000000001</v>
          </cell>
          <cell r="T36">
            <v>9363.18</v>
          </cell>
          <cell r="U36">
            <v>38486.769999999997</v>
          </cell>
        </row>
        <row r="37">
          <cell r="A37">
            <v>2033</v>
          </cell>
          <cell r="B37">
            <v>13.74</v>
          </cell>
          <cell r="C37">
            <v>0.71</v>
          </cell>
          <cell r="D37">
            <v>440.27</v>
          </cell>
          <cell r="E37">
            <v>12.02</v>
          </cell>
          <cell r="F37">
            <v>9.06</v>
          </cell>
          <cell r="G37">
            <v>28.56</v>
          </cell>
          <cell r="H37">
            <v>14.39</v>
          </cell>
          <cell r="I37">
            <v>14.63</v>
          </cell>
          <cell r="J37">
            <v>1.69</v>
          </cell>
          <cell r="K37">
            <v>21.65</v>
          </cell>
          <cell r="L37">
            <v>475.15</v>
          </cell>
          <cell r="M37">
            <v>0</v>
          </cell>
          <cell r="N37">
            <v>0</v>
          </cell>
          <cell r="O37">
            <v>106.48</v>
          </cell>
          <cell r="P37">
            <v>6.56</v>
          </cell>
          <cell r="Q37">
            <v>37.840000000000003</v>
          </cell>
          <cell r="R37">
            <v>235.17</v>
          </cell>
          <cell r="S37">
            <v>1222.5999999999999</v>
          </cell>
          <cell r="T37">
            <v>9292.99</v>
          </cell>
          <cell r="U37">
            <v>38092.67</v>
          </cell>
        </row>
        <row r="38">
          <cell r="A38">
            <v>2034</v>
          </cell>
          <cell r="B38">
            <v>13.96</v>
          </cell>
          <cell r="C38">
            <v>0.72</v>
          </cell>
          <cell r="D38">
            <v>445.01</v>
          </cell>
          <cell r="E38">
            <v>12.15</v>
          </cell>
          <cell r="F38">
            <v>8.86</v>
          </cell>
          <cell r="G38">
            <v>27.98</v>
          </cell>
          <cell r="H38">
            <v>14.42</v>
          </cell>
          <cell r="I38">
            <v>14.75</v>
          </cell>
          <cell r="J38">
            <v>1.71</v>
          </cell>
          <cell r="K38">
            <v>21.97</v>
          </cell>
          <cell r="L38">
            <v>483.69</v>
          </cell>
          <cell r="M38">
            <v>0</v>
          </cell>
          <cell r="N38">
            <v>0</v>
          </cell>
          <cell r="O38">
            <v>106.91</v>
          </cell>
          <cell r="P38">
            <v>6.66</v>
          </cell>
          <cell r="Q38">
            <v>37.58</v>
          </cell>
          <cell r="R38">
            <v>233.77</v>
          </cell>
          <cell r="S38">
            <v>1212.06</v>
          </cell>
          <cell r="T38">
            <v>9222.7999999999993</v>
          </cell>
          <cell r="U38">
            <v>37698.57</v>
          </cell>
        </row>
        <row r="39">
          <cell r="A39">
            <v>2035</v>
          </cell>
          <cell r="B39">
            <v>14.17</v>
          </cell>
          <cell r="C39">
            <v>0.72</v>
          </cell>
          <cell r="D39">
            <v>449.74</v>
          </cell>
          <cell r="E39">
            <v>12.28</v>
          </cell>
          <cell r="F39">
            <v>8.67</v>
          </cell>
          <cell r="G39">
            <v>27.39</v>
          </cell>
          <cell r="H39">
            <v>14.46</v>
          </cell>
          <cell r="I39">
            <v>14.87</v>
          </cell>
          <cell r="J39">
            <v>1.73</v>
          </cell>
          <cell r="K39">
            <v>22.29</v>
          </cell>
          <cell r="L39">
            <v>492.24</v>
          </cell>
          <cell r="M39">
            <v>0</v>
          </cell>
          <cell r="N39">
            <v>0</v>
          </cell>
          <cell r="O39">
            <v>107.34</v>
          </cell>
          <cell r="P39">
            <v>6.75</v>
          </cell>
          <cell r="Q39">
            <v>37.33</v>
          </cell>
          <cell r="R39">
            <v>232.36</v>
          </cell>
          <cell r="S39">
            <v>1201.53</v>
          </cell>
          <cell r="T39">
            <v>9152.61</v>
          </cell>
          <cell r="U39">
            <v>37304.47</v>
          </cell>
        </row>
        <row r="40">
          <cell r="A40">
            <v>2036</v>
          </cell>
          <cell r="B40">
            <v>14.36</v>
          </cell>
          <cell r="C40">
            <v>0.67</v>
          </cell>
          <cell r="D40">
            <v>453</v>
          </cell>
          <cell r="E40">
            <v>12.39</v>
          </cell>
          <cell r="F40">
            <v>8.49</v>
          </cell>
          <cell r="G40">
            <v>26.83</v>
          </cell>
          <cell r="H40">
            <v>14.46</v>
          </cell>
          <cell r="I40">
            <v>14.97</v>
          </cell>
          <cell r="J40">
            <v>1.75</v>
          </cell>
          <cell r="K40">
            <v>22.63</v>
          </cell>
          <cell r="L40">
            <v>501.41</v>
          </cell>
          <cell r="M40">
            <v>0</v>
          </cell>
          <cell r="N40">
            <v>0</v>
          </cell>
          <cell r="O40">
            <v>107.7</v>
          </cell>
          <cell r="P40">
            <v>6.84</v>
          </cell>
          <cell r="Q40">
            <v>37.01</v>
          </cell>
          <cell r="R40">
            <v>231.47</v>
          </cell>
          <cell r="S40">
            <v>1191.94</v>
          </cell>
          <cell r="T40">
            <v>9099.32</v>
          </cell>
          <cell r="U40">
            <v>37139.760000000002</v>
          </cell>
        </row>
        <row r="41">
          <cell r="A41">
            <v>2037</v>
          </cell>
          <cell r="B41">
            <v>14.56</v>
          </cell>
          <cell r="C41">
            <v>0.68</v>
          </cell>
          <cell r="D41">
            <v>456.26</v>
          </cell>
          <cell r="E41">
            <v>12.51</v>
          </cell>
          <cell r="F41">
            <v>8.32</v>
          </cell>
          <cell r="G41">
            <v>26.27</v>
          </cell>
          <cell r="H41">
            <v>14.46</v>
          </cell>
          <cell r="I41">
            <v>15.08</v>
          </cell>
          <cell r="J41">
            <v>1.76</v>
          </cell>
          <cell r="K41">
            <v>22.97</v>
          </cell>
          <cell r="L41">
            <v>510.58</v>
          </cell>
          <cell r="M41">
            <v>0</v>
          </cell>
          <cell r="N41">
            <v>0</v>
          </cell>
          <cell r="O41">
            <v>108.05</v>
          </cell>
          <cell r="P41">
            <v>6.93</v>
          </cell>
          <cell r="Q41">
            <v>36.69</v>
          </cell>
          <cell r="R41">
            <v>230.59</v>
          </cell>
          <cell r="S41">
            <v>1182.3599999999999</v>
          </cell>
          <cell r="T41">
            <v>9046.0400000000009</v>
          </cell>
          <cell r="U41">
            <v>36975.050000000003</v>
          </cell>
        </row>
        <row r="42">
          <cell r="A42">
            <v>2038</v>
          </cell>
          <cell r="B42">
            <v>14.75</v>
          </cell>
          <cell r="C42">
            <v>0.68</v>
          </cell>
          <cell r="D42">
            <v>459.52</v>
          </cell>
          <cell r="E42">
            <v>12.63</v>
          </cell>
          <cell r="F42">
            <v>8.15</v>
          </cell>
          <cell r="G42">
            <v>25.72</v>
          </cell>
          <cell r="H42">
            <v>14.46</v>
          </cell>
          <cell r="I42">
            <v>15.19</v>
          </cell>
          <cell r="J42">
            <v>1.78</v>
          </cell>
          <cell r="K42">
            <v>23.32</v>
          </cell>
          <cell r="L42">
            <v>519.75</v>
          </cell>
          <cell r="M42">
            <v>0</v>
          </cell>
          <cell r="N42">
            <v>0</v>
          </cell>
          <cell r="O42">
            <v>108.41</v>
          </cell>
          <cell r="P42">
            <v>7.02</v>
          </cell>
          <cell r="Q42">
            <v>36.369999999999997</v>
          </cell>
          <cell r="R42">
            <v>229.7</v>
          </cell>
          <cell r="S42">
            <v>1172.78</v>
          </cell>
          <cell r="T42">
            <v>8992.75</v>
          </cell>
          <cell r="U42">
            <v>36810.339999999997</v>
          </cell>
        </row>
        <row r="43">
          <cell r="A43">
            <v>2039</v>
          </cell>
          <cell r="B43">
            <v>14.95</v>
          </cell>
          <cell r="C43">
            <v>0.68</v>
          </cell>
          <cell r="D43">
            <v>462.77</v>
          </cell>
          <cell r="E43">
            <v>12.74</v>
          </cell>
          <cell r="F43">
            <v>7.98</v>
          </cell>
          <cell r="G43">
            <v>25.16</v>
          </cell>
          <cell r="H43">
            <v>14.46</v>
          </cell>
          <cell r="I43">
            <v>15.3</v>
          </cell>
          <cell r="J43">
            <v>1.8</v>
          </cell>
          <cell r="K43">
            <v>23.66</v>
          </cell>
          <cell r="L43">
            <v>528.92999999999995</v>
          </cell>
          <cell r="M43">
            <v>0</v>
          </cell>
          <cell r="N43">
            <v>0</v>
          </cell>
          <cell r="O43">
            <v>108.76</v>
          </cell>
          <cell r="P43">
            <v>7.1</v>
          </cell>
          <cell r="Q43">
            <v>36.049999999999997</v>
          </cell>
          <cell r="R43">
            <v>228.81</v>
          </cell>
          <cell r="S43">
            <v>1163.19</v>
          </cell>
          <cell r="T43">
            <v>8939.4599999999991</v>
          </cell>
          <cell r="U43">
            <v>36645.629999999997</v>
          </cell>
        </row>
        <row r="44">
          <cell r="A44">
            <v>2040</v>
          </cell>
          <cell r="B44">
            <v>15.14</v>
          </cell>
          <cell r="C44">
            <v>0.69</v>
          </cell>
          <cell r="D44">
            <v>466.03</v>
          </cell>
          <cell r="E44">
            <v>12.86</v>
          </cell>
          <cell r="F44">
            <v>7.81</v>
          </cell>
          <cell r="G44">
            <v>24.6</v>
          </cell>
          <cell r="H44">
            <v>14.46</v>
          </cell>
          <cell r="I44">
            <v>15.41</v>
          </cell>
          <cell r="J44">
            <v>1.82</v>
          </cell>
          <cell r="K44">
            <v>24</v>
          </cell>
          <cell r="L44">
            <v>538.1</v>
          </cell>
          <cell r="M44">
            <v>0</v>
          </cell>
          <cell r="N44">
            <v>0</v>
          </cell>
          <cell r="O44">
            <v>109.11</v>
          </cell>
          <cell r="P44">
            <v>7.19</v>
          </cell>
          <cell r="Q44">
            <v>35.729999999999997</v>
          </cell>
          <cell r="R44">
            <v>227.92</v>
          </cell>
          <cell r="S44">
            <v>1153.6099999999999</v>
          </cell>
          <cell r="T44">
            <v>8886.18</v>
          </cell>
          <cell r="U44">
            <v>36480.92</v>
          </cell>
        </row>
        <row r="45">
          <cell r="A45">
            <v>2041</v>
          </cell>
          <cell r="B45">
            <v>15.33</v>
          </cell>
          <cell r="C45">
            <v>0.65</v>
          </cell>
          <cell r="D45">
            <v>469.38</v>
          </cell>
          <cell r="E45">
            <v>12.98</v>
          </cell>
          <cell r="F45">
            <v>7.67</v>
          </cell>
          <cell r="G45">
            <v>24.1</v>
          </cell>
          <cell r="H45">
            <v>14.48</v>
          </cell>
          <cell r="I45">
            <v>15.53</v>
          </cell>
          <cell r="J45">
            <v>1.84</v>
          </cell>
          <cell r="K45">
            <v>24.36</v>
          </cell>
          <cell r="L45">
            <v>547.66999999999996</v>
          </cell>
          <cell r="M45">
            <v>0</v>
          </cell>
          <cell r="N45">
            <v>0</v>
          </cell>
          <cell r="O45">
            <v>109.49</v>
          </cell>
          <cell r="P45">
            <v>7.27</v>
          </cell>
          <cell r="Q45">
            <v>35.409999999999997</v>
          </cell>
          <cell r="R45">
            <v>226.95</v>
          </cell>
          <cell r="S45">
            <v>1141.9100000000001</v>
          </cell>
          <cell r="T45">
            <v>8830.6</v>
          </cell>
          <cell r="U45">
            <v>36274.01</v>
          </cell>
        </row>
        <row r="46">
          <cell r="A46">
            <v>2042</v>
          </cell>
          <cell r="B46">
            <v>15.52</v>
          </cell>
          <cell r="C46">
            <v>0.65</v>
          </cell>
          <cell r="D46">
            <v>472.72</v>
          </cell>
          <cell r="E46">
            <v>13.09</v>
          </cell>
          <cell r="F46">
            <v>7.54</v>
          </cell>
          <cell r="G46">
            <v>23.61</v>
          </cell>
          <cell r="H46">
            <v>14.49</v>
          </cell>
          <cell r="I46">
            <v>15.64</v>
          </cell>
          <cell r="J46">
            <v>1.86</v>
          </cell>
          <cell r="K46">
            <v>24.73</v>
          </cell>
          <cell r="L46">
            <v>557.23</v>
          </cell>
          <cell r="M46">
            <v>0</v>
          </cell>
          <cell r="N46">
            <v>0</v>
          </cell>
          <cell r="O46">
            <v>109.87</v>
          </cell>
          <cell r="P46">
            <v>7.36</v>
          </cell>
          <cell r="Q46">
            <v>35.08</v>
          </cell>
          <cell r="R46">
            <v>225.98</v>
          </cell>
          <cell r="S46">
            <v>1130.21</v>
          </cell>
          <cell r="T46">
            <v>8775.0300000000007</v>
          </cell>
          <cell r="U46">
            <v>36067.1</v>
          </cell>
        </row>
        <row r="47">
          <cell r="A47">
            <v>2043</v>
          </cell>
          <cell r="B47">
            <v>15.71</v>
          </cell>
          <cell r="C47">
            <v>0.66</v>
          </cell>
          <cell r="D47">
            <v>476.06</v>
          </cell>
          <cell r="E47">
            <v>13.21</v>
          </cell>
          <cell r="F47">
            <v>7.4</v>
          </cell>
          <cell r="G47">
            <v>23.12</v>
          </cell>
          <cell r="H47">
            <v>14.5</v>
          </cell>
          <cell r="I47">
            <v>15.76</v>
          </cell>
          <cell r="J47">
            <v>1.88</v>
          </cell>
          <cell r="K47">
            <v>25.09</v>
          </cell>
          <cell r="L47">
            <v>566.79999999999995</v>
          </cell>
          <cell r="M47">
            <v>0</v>
          </cell>
          <cell r="N47">
            <v>0</v>
          </cell>
          <cell r="O47">
            <v>110.25</v>
          </cell>
          <cell r="P47">
            <v>7.44</v>
          </cell>
          <cell r="Q47">
            <v>34.76</v>
          </cell>
          <cell r="R47">
            <v>225.02</v>
          </cell>
          <cell r="S47">
            <v>1118.5</v>
          </cell>
          <cell r="T47">
            <v>8719.4599999999991</v>
          </cell>
          <cell r="U47">
            <v>35860.19</v>
          </cell>
        </row>
        <row r="48">
          <cell r="A48">
            <v>2044</v>
          </cell>
          <cell r="B48">
            <v>15.9</v>
          </cell>
          <cell r="C48">
            <v>0.66</v>
          </cell>
          <cell r="D48">
            <v>479.41</v>
          </cell>
          <cell r="E48">
            <v>13.33</v>
          </cell>
          <cell r="F48">
            <v>7.26</v>
          </cell>
          <cell r="G48">
            <v>22.62</v>
          </cell>
          <cell r="H48">
            <v>14.52</v>
          </cell>
          <cell r="I48">
            <v>15.87</v>
          </cell>
          <cell r="J48">
            <v>1.9</v>
          </cell>
          <cell r="K48">
            <v>25.45</v>
          </cell>
          <cell r="L48">
            <v>576.37</v>
          </cell>
          <cell r="M48">
            <v>0</v>
          </cell>
          <cell r="N48">
            <v>0</v>
          </cell>
          <cell r="O48">
            <v>110.63</v>
          </cell>
          <cell r="P48">
            <v>7.52</v>
          </cell>
          <cell r="Q48">
            <v>34.43</v>
          </cell>
          <cell r="R48">
            <v>224.05</v>
          </cell>
          <cell r="S48">
            <v>1106.8</v>
          </cell>
          <cell r="T48">
            <v>8663.89</v>
          </cell>
          <cell r="U48">
            <v>35653.279999999999</v>
          </cell>
        </row>
        <row r="49">
          <cell r="A49">
            <v>2045</v>
          </cell>
          <cell r="B49">
            <v>16.09</v>
          </cell>
          <cell r="C49">
            <v>0.67</v>
          </cell>
          <cell r="D49">
            <v>482.75</v>
          </cell>
          <cell r="E49">
            <v>13.44</v>
          </cell>
          <cell r="F49">
            <v>7.13</v>
          </cell>
          <cell r="G49">
            <v>22.13</v>
          </cell>
          <cell r="H49">
            <v>14.53</v>
          </cell>
          <cell r="I49">
            <v>15.99</v>
          </cell>
          <cell r="J49">
            <v>1.91</v>
          </cell>
          <cell r="K49">
            <v>25.82</v>
          </cell>
          <cell r="L49">
            <v>585.92999999999995</v>
          </cell>
          <cell r="M49">
            <v>0</v>
          </cell>
          <cell r="N49">
            <v>0</v>
          </cell>
          <cell r="O49">
            <v>111.01</v>
          </cell>
          <cell r="P49">
            <v>7.61</v>
          </cell>
          <cell r="Q49">
            <v>34.1</v>
          </cell>
          <cell r="R49">
            <v>223.08</v>
          </cell>
          <cell r="S49">
            <v>1095.0999999999999</v>
          </cell>
          <cell r="T49">
            <v>8608.32</v>
          </cell>
          <cell r="U49">
            <v>35446.36</v>
          </cell>
        </row>
        <row r="50">
          <cell r="A50">
            <v>2046</v>
          </cell>
          <cell r="B50">
            <v>16.3</v>
          </cell>
          <cell r="C50">
            <v>0.65</v>
          </cell>
          <cell r="D50">
            <v>486.31</v>
          </cell>
          <cell r="E50">
            <v>13.56</v>
          </cell>
          <cell r="F50">
            <v>7.01</v>
          </cell>
          <cell r="G50">
            <v>21.68</v>
          </cell>
          <cell r="H50">
            <v>14.55</v>
          </cell>
          <cell r="I50">
            <v>16.12</v>
          </cell>
          <cell r="J50">
            <v>1.94</v>
          </cell>
          <cell r="K50">
            <v>26.21</v>
          </cell>
          <cell r="L50">
            <v>596.04999999999995</v>
          </cell>
          <cell r="M50">
            <v>0</v>
          </cell>
          <cell r="N50">
            <v>0</v>
          </cell>
          <cell r="O50">
            <v>111.38</v>
          </cell>
          <cell r="P50">
            <v>7.69</v>
          </cell>
          <cell r="Q50">
            <v>33.79</v>
          </cell>
          <cell r="R50">
            <v>221.6</v>
          </cell>
          <cell r="S50">
            <v>1084.2</v>
          </cell>
          <cell r="T50">
            <v>8555.49</v>
          </cell>
          <cell r="U50">
            <v>35277.620000000003</v>
          </cell>
        </row>
        <row r="51">
          <cell r="A51">
            <v>2047</v>
          </cell>
          <cell r="B51">
            <v>16.5</v>
          </cell>
          <cell r="C51">
            <v>0.65</v>
          </cell>
          <cell r="D51">
            <v>489.86</v>
          </cell>
          <cell r="E51">
            <v>13.68</v>
          </cell>
          <cell r="F51">
            <v>6.89</v>
          </cell>
          <cell r="G51">
            <v>21.23</v>
          </cell>
          <cell r="H51">
            <v>14.56</v>
          </cell>
          <cell r="I51">
            <v>16.25</v>
          </cell>
          <cell r="J51">
            <v>1.96</v>
          </cell>
          <cell r="K51">
            <v>26.6</v>
          </cell>
          <cell r="L51">
            <v>606.16</v>
          </cell>
          <cell r="M51">
            <v>0</v>
          </cell>
          <cell r="N51">
            <v>0</v>
          </cell>
          <cell r="O51">
            <v>111.75</v>
          </cell>
          <cell r="P51">
            <v>7.77</v>
          </cell>
          <cell r="Q51">
            <v>33.47</v>
          </cell>
          <cell r="R51">
            <v>220.12</v>
          </cell>
          <cell r="S51">
            <v>1073.3</v>
          </cell>
          <cell r="T51">
            <v>8502.66</v>
          </cell>
          <cell r="U51">
            <v>35108.870000000003</v>
          </cell>
        </row>
        <row r="52">
          <cell r="A52">
            <v>2048</v>
          </cell>
          <cell r="B52">
            <v>16.7</v>
          </cell>
          <cell r="C52">
            <v>0.66</v>
          </cell>
          <cell r="D52">
            <v>493.42</v>
          </cell>
          <cell r="E52">
            <v>13.81</v>
          </cell>
          <cell r="F52">
            <v>6.77</v>
          </cell>
          <cell r="G52">
            <v>20.79</v>
          </cell>
          <cell r="H52">
            <v>14.57</v>
          </cell>
          <cell r="I52">
            <v>16.38</v>
          </cell>
          <cell r="J52">
            <v>1.98</v>
          </cell>
          <cell r="K52">
            <v>26.99</v>
          </cell>
          <cell r="L52">
            <v>616.28</v>
          </cell>
          <cell r="M52">
            <v>0</v>
          </cell>
          <cell r="N52">
            <v>0</v>
          </cell>
          <cell r="O52">
            <v>112.12</v>
          </cell>
          <cell r="P52">
            <v>7.85</v>
          </cell>
          <cell r="Q52">
            <v>33.159999999999997</v>
          </cell>
          <cell r="R52">
            <v>218.65</v>
          </cell>
          <cell r="S52">
            <v>1062.4000000000001</v>
          </cell>
          <cell r="T52">
            <v>8449.83</v>
          </cell>
          <cell r="U52">
            <v>34940.129999999997</v>
          </cell>
        </row>
        <row r="53">
          <cell r="A53">
            <v>2049</v>
          </cell>
          <cell r="B53">
            <v>16.91</v>
          </cell>
          <cell r="C53">
            <v>0.66</v>
          </cell>
          <cell r="D53">
            <v>496.97</v>
          </cell>
          <cell r="E53">
            <v>13.93</v>
          </cell>
          <cell r="F53">
            <v>6.65</v>
          </cell>
          <cell r="G53">
            <v>20.34</v>
          </cell>
          <cell r="H53">
            <v>14.58</v>
          </cell>
          <cell r="I53">
            <v>16.510000000000002</v>
          </cell>
          <cell r="J53">
            <v>2</v>
          </cell>
          <cell r="K53">
            <v>27.39</v>
          </cell>
          <cell r="L53">
            <v>626.39</v>
          </cell>
          <cell r="M53">
            <v>0</v>
          </cell>
          <cell r="N53">
            <v>0</v>
          </cell>
          <cell r="O53">
            <v>112.49</v>
          </cell>
          <cell r="P53">
            <v>7.93</v>
          </cell>
          <cell r="Q53">
            <v>32.840000000000003</v>
          </cell>
          <cell r="R53">
            <v>217.17</v>
          </cell>
          <cell r="S53">
            <v>1051.5</v>
          </cell>
          <cell r="T53">
            <v>8397.01</v>
          </cell>
          <cell r="U53">
            <v>34771.379999999997</v>
          </cell>
        </row>
        <row r="54">
          <cell r="A54">
            <v>2050</v>
          </cell>
          <cell r="B54">
            <v>17.11</v>
          </cell>
          <cell r="C54">
            <v>0.66</v>
          </cell>
          <cell r="D54">
            <v>500.53</v>
          </cell>
          <cell r="E54">
            <v>14.05</v>
          </cell>
          <cell r="F54">
            <v>6.53</v>
          </cell>
          <cell r="G54">
            <v>19.89</v>
          </cell>
          <cell r="H54">
            <v>14.59</v>
          </cell>
          <cell r="I54">
            <v>16.64</v>
          </cell>
          <cell r="J54">
            <v>2.02</v>
          </cell>
          <cell r="K54">
            <v>27.78</v>
          </cell>
          <cell r="L54">
            <v>636.51</v>
          </cell>
          <cell r="M54">
            <v>0</v>
          </cell>
          <cell r="N54">
            <v>0</v>
          </cell>
          <cell r="O54">
            <v>112.85</v>
          </cell>
          <cell r="P54">
            <v>8.01</v>
          </cell>
          <cell r="Q54">
            <v>32.520000000000003</v>
          </cell>
          <cell r="R54">
            <v>215.7</v>
          </cell>
          <cell r="S54">
            <v>1040.5999999999999</v>
          </cell>
          <cell r="T54">
            <v>8344.18</v>
          </cell>
          <cell r="U54">
            <v>34602.639999999999</v>
          </cell>
        </row>
        <row r="55">
          <cell r="A55">
            <v>2051</v>
          </cell>
          <cell r="B55">
            <v>17.27</v>
          </cell>
          <cell r="C55">
            <v>0.48</v>
          </cell>
          <cell r="D55">
            <v>500.97</v>
          </cell>
          <cell r="E55">
            <v>14.09</v>
          </cell>
          <cell r="F55">
            <v>6.44</v>
          </cell>
          <cell r="G55">
            <v>19.47</v>
          </cell>
          <cell r="H55">
            <v>14.61</v>
          </cell>
          <cell r="I55">
            <v>16.760000000000002</v>
          </cell>
          <cell r="J55">
            <v>2.04</v>
          </cell>
          <cell r="K55">
            <v>28.2</v>
          </cell>
          <cell r="L55">
            <v>646.95000000000005</v>
          </cell>
          <cell r="M55">
            <v>0</v>
          </cell>
          <cell r="N55">
            <v>0</v>
          </cell>
          <cell r="O55">
            <v>113.19</v>
          </cell>
          <cell r="P55">
            <v>8.07</v>
          </cell>
          <cell r="Q55">
            <v>32.26</v>
          </cell>
          <cell r="R55">
            <v>213.64</v>
          </cell>
          <cell r="S55">
            <v>1027.45</v>
          </cell>
          <cell r="T55">
            <v>8287.39</v>
          </cell>
          <cell r="U55">
            <v>34235.15</v>
          </cell>
        </row>
        <row r="56">
          <cell r="A56">
            <v>2052</v>
          </cell>
          <cell r="B56">
            <v>17.43</v>
          </cell>
          <cell r="C56">
            <v>0.48</v>
          </cell>
          <cell r="D56">
            <v>501.41</v>
          </cell>
          <cell r="E56">
            <v>14.14</v>
          </cell>
          <cell r="F56">
            <v>6.36</v>
          </cell>
          <cell r="G56">
            <v>19.04</v>
          </cell>
          <cell r="H56">
            <v>14.63</v>
          </cell>
          <cell r="I56">
            <v>16.88</v>
          </cell>
          <cell r="J56">
            <v>2.06</v>
          </cell>
          <cell r="K56">
            <v>28.63</v>
          </cell>
          <cell r="L56">
            <v>657.39</v>
          </cell>
          <cell r="M56">
            <v>0</v>
          </cell>
          <cell r="N56">
            <v>0</v>
          </cell>
          <cell r="O56">
            <v>113.54</v>
          </cell>
          <cell r="P56">
            <v>8.14</v>
          </cell>
          <cell r="Q56">
            <v>31.99</v>
          </cell>
          <cell r="R56">
            <v>211.58</v>
          </cell>
          <cell r="S56">
            <v>1014.31</v>
          </cell>
          <cell r="T56">
            <v>8230.61</v>
          </cell>
          <cell r="U56">
            <v>33867.660000000003</v>
          </cell>
        </row>
        <row r="57">
          <cell r="A57">
            <v>2053</v>
          </cell>
          <cell r="B57">
            <v>17.59</v>
          </cell>
          <cell r="C57">
            <v>0.48</v>
          </cell>
          <cell r="D57">
            <v>501.85</v>
          </cell>
          <cell r="E57">
            <v>14.19</v>
          </cell>
          <cell r="F57">
            <v>6.27</v>
          </cell>
          <cell r="G57">
            <v>18.61</v>
          </cell>
          <cell r="H57">
            <v>14.65</v>
          </cell>
          <cell r="I57">
            <v>17</v>
          </cell>
          <cell r="J57">
            <v>2.0699999999999998</v>
          </cell>
          <cell r="K57">
            <v>29.06</v>
          </cell>
          <cell r="L57">
            <v>667.82</v>
          </cell>
          <cell r="M57">
            <v>0</v>
          </cell>
          <cell r="N57">
            <v>0</v>
          </cell>
          <cell r="O57">
            <v>113.88</v>
          </cell>
          <cell r="P57">
            <v>8.1999999999999993</v>
          </cell>
          <cell r="Q57">
            <v>31.73</v>
          </cell>
          <cell r="R57">
            <v>209.53</v>
          </cell>
          <cell r="S57">
            <v>1001.16</v>
          </cell>
          <cell r="T57">
            <v>8173.83</v>
          </cell>
          <cell r="U57">
            <v>33500.17</v>
          </cell>
        </row>
        <row r="58">
          <cell r="A58">
            <v>2054</v>
          </cell>
          <cell r="B58">
            <v>17.75</v>
          </cell>
          <cell r="C58">
            <v>0.48</v>
          </cell>
          <cell r="D58">
            <v>502.3</v>
          </cell>
          <cell r="E58">
            <v>14.23</v>
          </cell>
          <cell r="F58">
            <v>6.19</v>
          </cell>
          <cell r="G58">
            <v>18.18</v>
          </cell>
          <cell r="H58">
            <v>14.67</v>
          </cell>
          <cell r="I58">
            <v>17.12</v>
          </cell>
          <cell r="J58">
            <v>2.09</v>
          </cell>
          <cell r="K58">
            <v>29.48</v>
          </cell>
          <cell r="L58">
            <v>678.26</v>
          </cell>
          <cell r="M58">
            <v>0</v>
          </cell>
          <cell r="N58">
            <v>0</v>
          </cell>
          <cell r="O58">
            <v>114.22</v>
          </cell>
          <cell r="P58">
            <v>8.26</v>
          </cell>
          <cell r="Q58">
            <v>31.46</v>
          </cell>
          <cell r="R58">
            <v>207.47</v>
          </cell>
          <cell r="S58">
            <v>988.01</v>
          </cell>
          <cell r="T58">
            <v>8117.05</v>
          </cell>
          <cell r="U58">
            <v>33132.68</v>
          </cell>
        </row>
        <row r="59">
          <cell r="A59">
            <v>2055</v>
          </cell>
          <cell r="B59">
            <v>17.91</v>
          </cell>
          <cell r="C59">
            <v>0.48</v>
          </cell>
          <cell r="D59">
            <v>502.74</v>
          </cell>
          <cell r="E59">
            <v>14.28</v>
          </cell>
          <cell r="F59">
            <v>6.1</v>
          </cell>
          <cell r="G59">
            <v>17.75</v>
          </cell>
          <cell r="H59">
            <v>14.69</v>
          </cell>
          <cell r="I59">
            <v>17.239999999999998</v>
          </cell>
          <cell r="J59">
            <v>2.11</v>
          </cell>
          <cell r="K59">
            <v>29.91</v>
          </cell>
          <cell r="L59">
            <v>688.7</v>
          </cell>
          <cell r="M59">
            <v>0</v>
          </cell>
          <cell r="N59">
            <v>0</v>
          </cell>
          <cell r="O59">
            <v>114.56</v>
          </cell>
          <cell r="P59">
            <v>8.32</v>
          </cell>
          <cell r="Q59">
            <v>31.2</v>
          </cell>
          <cell r="R59">
            <v>205.42</v>
          </cell>
          <cell r="S59">
            <v>974.87</v>
          </cell>
          <cell r="T59">
            <v>8060.26</v>
          </cell>
          <cell r="U59">
            <v>32765.19</v>
          </cell>
        </row>
        <row r="60">
          <cell r="A60">
            <v>2056</v>
          </cell>
          <cell r="B60">
            <v>18.079999999999998</v>
          </cell>
          <cell r="C60">
            <v>0.36</v>
          </cell>
          <cell r="D60">
            <v>503.69</v>
          </cell>
          <cell r="E60">
            <v>14.32</v>
          </cell>
          <cell r="F60">
            <v>6.03</v>
          </cell>
          <cell r="G60">
            <v>17.38</v>
          </cell>
          <cell r="H60">
            <v>14.71</v>
          </cell>
          <cell r="I60">
            <v>17.38</v>
          </cell>
          <cell r="J60">
            <v>2.13</v>
          </cell>
          <cell r="K60">
            <v>30.37</v>
          </cell>
          <cell r="L60">
            <v>699.72</v>
          </cell>
          <cell r="M60">
            <v>0</v>
          </cell>
          <cell r="N60">
            <v>0</v>
          </cell>
          <cell r="O60">
            <v>114.88</v>
          </cell>
          <cell r="P60">
            <v>8.3800000000000008</v>
          </cell>
          <cell r="Q60">
            <v>30.96</v>
          </cell>
          <cell r="R60">
            <v>204.69</v>
          </cell>
          <cell r="S60">
            <v>964.62</v>
          </cell>
          <cell r="T60">
            <v>8017.79</v>
          </cell>
          <cell r="U60">
            <v>32531.1</v>
          </cell>
        </row>
        <row r="61">
          <cell r="A61">
            <v>2057</v>
          </cell>
          <cell r="B61">
            <v>18.25</v>
          </cell>
          <cell r="C61">
            <v>0.36</v>
          </cell>
          <cell r="D61">
            <v>504.64</v>
          </cell>
          <cell r="E61">
            <v>14.36</v>
          </cell>
          <cell r="F61">
            <v>5.97</v>
          </cell>
          <cell r="G61">
            <v>17.010000000000002</v>
          </cell>
          <cell r="H61">
            <v>14.74</v>
          </cell>
          <cell r="I61">
            <v>17.510000000000002</v>
          </cell>
          <cell r="J61">
            <v>2.15</v>
          </cell>
          <cell r="K61">
            <v>30.83</v>
          </cell>
          <cell r="L61">
            <v>710.73</v>
          </cell>
          <cell r="M61">
            <v>0</v>
          </cell>
          <cell r="N61">
            <v>0</v>
          </cell>
          <cell r="O61">
            <v>115.21</v>
          </cell>
          <cell r="P61">
            <v>8.44</v>
          </cell>
          <cell r="Q61">
            <v>30.73</v>
          </cell>
          <cell r="R61">
            <v>203.96</v>
          </cell>
          <cell r="S61">
            <v>954.38</v>
          </cell>
          <cell r="T61">
            <v>7975.33</v>
          </cell>
          <cell r="U61">
            <v>32297.02</v>
          </cell>
        </row>
        <row r="62">
          <cell r="A62">
            <v>2058</v>
          </cell>
          <cell r="B62">
            <v>18.41</v>
          </cell>
          <cell r="C62">
            <v>0.36</v>
          </cell>
          <cell r="D62">
            <v>505.59</v>
          </cell>
          <cell r="E62">
            <v>14.4</v>
          </cell>
          <cell r="F62">
            <v>5.9</v>
          </cell>
          <cell r="G62">
            <v>16.64</v>
          </cell>
          <cell r="H62">
            <v>14.76</v>
          </cell>
          <cell r="I62">
            <v>17.64</v>
          </cell>
          <cell r="J62">
            <v>2.17</v>
          </cell>
          <cell r="K62">
            <v>31.29</v>
          </cell>
          <cell r="L62">
            <v>721.75</v>
          </cell>
          <cell r="M62">
            <v>0</v>
          </cell>
          <cell r="N62">
            <v>0</v>
          </cell>
          <cell r="O62">
            <v>115.54</v>
          </cell>
          <cell r="P62">
            <v>8.5</v>
          </cell>
          <cell r="Q62">
            <v>30.5</v>
          </cell>
          <cell r="R62">
            <v>203.23</v>
          </cell>
          <cell r="S62">
            <v>944.14</v>
          </cell>
          <cell r="T62">
            <v>7932.86</v>
          </cell>
          <cell r="U62">
            <v>32062.93</v>
          </cell>
        </row>
        <row r="63">
          <cell r="A63">
            <v>2059</v>
          </cell>
          <cell r="B63">
            <v>18.579999999999998</v>
          </cell>
          <cell r="C63">
            <v>0.35</v>
          </cell>
          <cell r="D63">
            <v>506.54</v>
          </cell>
          <cell r="E63">
            <v>14.44</v>
          </cell>
          <cell r="F63">
            <v>5.83</v>
          </cell>
          <cell r="G63">
            <v>16.27</v>
          </cell>
          <cell r="H63">
            <v>14.78</v>
          </cell>
          <cell r="I63">
            <v>17.78</v>
          </cell>
          <cell r="J63">
            <v>2.19</v>
          </cell>
          <cell r="K63">
            <v>31.75</v>
          </cell>
          <cell r="L63">
            <v>732.77</v>
          </cell>
          <cell r="M63">
            <v>0</v>
          </cell>
          <cell r="N63">
            <v>0</v>
          </cell>
          <cell r="O63">
            <v>115.87</v>
          </cell>
          <cell r="P63">
            <v>8.56</v>
          </cell>
          <cell r="Q63">
            <v>30.26</v>
          </cell>
          <cell r="R63">
            <v>202.5</v>
          </cell>
          <cell r="S63">
            <v>933.89</v>
          </cell>
          <cell r="T63">
            <v>7890.39</v>
          </cell>
          <cell r="U63">
            <v>31828.84</v>
          </cell>
        </row>
        <row r="64">
          <cell r="A64">
            <v>2060</v>
          </cell>
          <cell r="B64">
            <v>18.75</v>
          </cell>
          <cell r="C64">
            <v>0.35</v>
          </cell>
          <cell r="D64">
            <v>507.49</v>
          </cell>
          <cell r="E64">
            <v>14.48</v>
          </cell>
          <cell r="F64">
            <v>5.76</v>
          </cell>
          <cell r="G64">
            <v>15.9</v>
          </cell>
          <cell r="H64">
            <v>14.8</v>
          </cell>
          <cell r="I64">
            <v>17.91</v>
          </cell>
          <cell r="J64">
            <v>2.21</v>
          </cell>
          <cell r="K64">
            <v>32.21</v>
          </cell>
          <cell r="L64">
            <v>743.78</v>
          </cell>
          <cell r="M64">
            <v>0</v>
          </cell>
          <cell r="N64">
            <v>0</v>
          </cell>
          <cell r="O64">
            <v>116.19</v>
          </cell>
          <cell r="P64">
            <v>8.61</v>
          </cell>
          <cell r="Q64">
            <v>30.03</v>
          </cell>
          <cell r="R64">
            <v>201.77</v>
          </cell>
          <cell r="S64">
            <v>923.65</v>
          </cell>
          <cell r="T64">
            <v>7847.92</v>
          </cell>
          <cell r="U64">
            <v>31594.76</v>
          </cell>
        </row>
        <row r="65">
          <cell r="A65">
            <v>2061</v>
          </cell>
          <cell r="B65">
            <v>18.91</v>
          </cell>
          <cell r="C65">
            <v>0.28999999999999998</v>
          </cell>
          <cell r="D65">
            <v>507.98</v>
          </cell>
          <cell r="E65">
            <v>14.51</v>
          </cell>
          <cell r="F65">
            <v>5.71</v>
          </cell>
          <cell r="G65">
            <v>15.57</v>
          </cell>
          <cell r="H65">
            <v>14.82</v>
          </cell>
          <cell r="I65">
            <v>18.059999999999999</v>
          </cell>
          <cell r="J65">
            <v>2.23</v>
          </cell>
          <cell r="K65">
            <v>32.700000000000003</v>
          </cell>
          <cell r="L65">
            <v>755.1</v>
          </cell>
          <cell r="M65">
            <v>0</v>
          </cell>
          <cell r="N65">
            <v>0</v>
          </cell>
          <cell r="O65">
            <v>116.53</v>
          </cell>
          <cell r="P65">
            <v>8.67</v>
          </cell>
          <cell r="Q65">
            <v>29.82</v>
          </cell>
          <cell r="R65">
            <v>200.78</v>
          </cell>
          <cell r="S65">
            <v>913.84</v>
          </cell>
          <cell r="T65">
            <v>7810.6</v>
          </cell>
          <cell r="U65">
            <v>31414.36</v>
          </cell>
        </row>
        <row r="66">
          <cell r="A66">
            <v>2062</v>
          </cell>
          <cell r="B66">
            <v>19.079999999999998</v>
          </cell>
          <cell r="C66">
            <v>0.28000000000000003</v>
          </cell>
          <cell r="D66">
            <v>508.47</v>
          </cell>
          <cell r="E66">
            <v>14.55</v>
          </cell>
          <cell r="F66">
            <v>5.66</v>
          </cell>
          <cell r="G66">
            <v>15.25</v>
          </cell>
          <cell r="H66">
            <v>14.85</v>
          </cell>
          <cell r="I66">
            <v>18.2</v>
          </cell>
          <cell r="J66">
            <v>2.25</v>
          </cell>
          <cell r="K66">
            <v>33.19</v>
          </cell>
          <cell r="L66">
            <v>766.42</v>
          </cell>
          <cell r="M66">
            <v>0</v>
          </cell>
          <cell r="N66">
            <v>0</v>
          </cell>
          <cell r="O66">
            <v>116.87</v>
          </cell>
          <cell r="P66">
            <v>8.73</v>
          </cell>
          <cell r="Q66">
            <v>29.61</v>
          </cell>
          <cell r="R66">
            <v>199.79</v>
          </cell>
          <cell r="S66">
            <v>904.04</v>
          </cell>
          <cell r="T66">
            <v>7773.27</v>
          </cell>
          <cell r="U66">
            <v>31233.96</v>
          </cell>
        </row>
        <row r="67">
          <cell r="A67">
            <v>2063</v>
          </cell>
          <cell r="B67">
            <v>19.239999999999998</v>
          </cell>
          <cell r="C67">
            <v>0.28000000000000003</v>
          </cell>
          <cell r="D67">
            <v>508.96</v>
          </cell>
          <cell r="E67">
            <v>14.58</v>
          </cell>
          <cell r="F67">
            <v>5.61</v>
          </cell>
          <cell r="G67">
            <v>14.93</v>
          </cell>
          <cell r="H67">
            <v>14.87</v>
          </cell>
          <cell r="I67">
            <v>18.350000000000001</v>
          </cell>
          <cell r="J67">
            <v>2.27</v>
          </cell>
          <cell r="K67">
            <v>33.68</v>
          </cell>
          <cell r="L67">
            <v>777.73</v>
          </cell>
          <cell r="M67">
            <v>0</v>
          </cell>
          <cell r="N67">
            <v>0</v>
          </cell>
          <cell r="O67">
            <v>117.21</v>
          </cell>
          <cell r="P67">
            <v>8.7899999999999991</v>
          </cell>
          <cell r="Q67">
            <v>29.4</v>
          </cell>
          <cell r="R67">
            <v>198.79</v>
          </cell>
          <cell r="S67">
            <v>894.23</v>
          </cell>
          <cell r="T67">
            <v>7735.94</v>
          </cell>
          <cell r="U67">
            <v>31053.56</v>
          </cell>
        </row>
        <row r="68">
          <cell r="A68">
            <v>2064</v>
          </cell>
          <cell r="B68">
            <v>19.41</v>
          </cell>
          <cell r="C68">
            <v>0.28000000000000003</v>
          </cell>
          <cell r="D68">
            <v>509.44</v>
          </cell>
          <cell r="E68">
            <v>14.62</v>
          </cell>
          <cell r="F68">
            <v>5.56</v>
          </cell>
          <cell r="G68">
            <v>14.6</v>
          </cell>
          <cell r="H68">
            <v>14.9</v>
          </cell>
          <cell r="I68">
            <v>18.489999999999998</v>
          </cell>
          <cell r="J68">
            <v>2.29</v>
          </cell>
          <cell r="K68">
            <v>34.17</v>
          </cell>
          <cell r="L68">
            <v>789.05</v>
          </cell>
          <cell r="M68">
            <v>0</v>
          </cell>
          <cell r="N68">
            <v>0</v>
          </cell>
          <cell r="O68">
            <v>117.54</v>
          </cell>
          <cell r="P68">
            <v>8.85</v>
          </cell>
          <cell r="Q68">
            <v>29.19</v>
          </cell>
          <cell r="R68">
            <v>197.8</v>
          </cell>
          <cell r="S68">
            <v>884.43</v>
          </cell>
          <cell r="T68">
            <v>7698.61</v>
          </cell>
          <cell r="U68">
            <v>30873.16</v>
          </cell>
        </row>
        <row r="69">
          <cell r="A69">
            <v>2065</v>
          </cell>
          <cell r="B69">
            <v>19.57</v>
          </cell>
          <cell r="C69">
            <v>0.27</v>
          </cell>
          <cell r="D69">
            <v>509.93</v>
          </cell>
          <cell r="E69">
            <v>14.65</v>
          </cell>
          <cell r="F69">
            <v>5.51</v>
          </cell>
          <cell r="G69">
            <v>14.28</v>
          </cell>
          <cell r="H69">
            <v>14.92</v>
          </cell>
          <cell r="I69">
            <v>18.64</v>
          </cell>
          <cell r="J69">
            <v>2.31</v>
          </cell>
          <cell r="K69">
            <v>34.659999999999997</v>
          </cell>
          <cell r="L69">
            <v>800.37</v>
          </cell>
          <cell r="M69">
            <v>0</v>
          </cell>
          <cell r="N69">
            <v>0</v>
          </cell>
          <cell r="O69">
            <v>117.88</v>
          </cell>
          <cell r="P69">
            <v>8.91</v>
          </cell>
          <cell r="Q69">
            <v>28.98</v>
          </cell>
          <cell r="R69">
            <v>196.81</v>
          </cell>
          <cell r="S69">
            <v>874.62</v>
          </cell>
          <cell r="T69">
            <v>7661.28</v>
          </cell>
          <cell r="U69">
            <v>30692.76</v>
          </cell>
        </row>
        <row r="70">
          <cell r="A70">
            <v>2066</v>
          </cell>
          <cell r="B70">
            <v>19.690000000000001</v>
          </cell>
          <cell r="C70">
            <v>0.11</v>
          </cell>
          <cell r="D70">
            <v>509.96</v>
          </cell>
          <cell r="E70">
            <v>14.67</v>
          </cell>
          <cell r="F70">
            <v>5.46</v>
          </cell>
          <cell r="G70">
            <v>13.99</v>
          </cell>
          <cell r="H70">
            <v>14.86</v>
          </cell>
          <cell r="I70">
            <v>18.77</v>
          </cell>
          <cell r="J70">
            <v>2.3199999999999998</v>
          </cell>
          <cell r="K70">
            <v>35.19</v>
          </cell>
          <cell r="L70">
            <v>812.4</v>
          </cell>
          <cell r="M70">
            <v>0</v>
          </cell>
          <cell r="N70">
            <v>0</v>
          </cell>
          <cell r="O70">
            <v>118.14</v>
          </cell>
          <cell r="P70">
            <v>8.9499999999999993</v>
          </cell>
          <cell r="Q70">
            <v>28.77</v>
          </cell>
          <cell r="R70">
            <v>195.23</v>
          </cell>
          <cell r="S70">
            <v>862.96</v>
          </cell>
          <cell r="T70">
            <v>7609.66</v>
          </cell>
          <cell r="U70">
            <v>30397.74</v>
          </cell>
        </row>
        <row r="71">
          <cell r="A71">
            <v>2067</v>
          </cell>
          <cell r="B71">
            <v>19.8</v>
          </cell>
          <cell r="C71">
            <v>0.11</v>
          </cell>
          <cell r="D71">
            <v>509.99</v>
          </cell>
          <cell r="E71">
            <v>14.69</v>
          </cell>
          <cell r="F71">
            <v>5.4</v>
          </cell>
          <cell r="G71">
            <v>13.7</v>
          </cell>
          <cell r="H71">
            <v>14.8</v>
          </cell>
          <cell r="I71">
            <v>18.899999999999999</v>
          </cell>
          <cell r="J71">
            <v>2.34</v>
          </cell>
          <cell r="K71">
            <v>35.72</v>
          </cell>
          <cell r="L71">
            <v>824.43</v>
          </cell>
          <cell r="M71">
            <v>0</v>
          </cell>
          <cell r="N71">
            <v>0</v>
          </cell>
          <cell r="O71">
            <v>118.4</v>
          </cell>
          <cell r="P71">
            <v>9</v>
          </cell>
          <cell r="Q71">
            <v>28.56</v>
          </cell>
          <cell r="R71">
            <v>193.66</v>
          </cell>
          <cell r="S71">
            <v>851.3</v>
          </cell>
          <cell r="T71">
            <v>7558.04</v>
          </cell>
          <cell r="U71">
            <v>30102.73</v>
          </cell>
        </row>
        <row r="72">
          <cell r="A72">
            <v>2068</v>
          </cell>
          <cell r="B72">
            <v>19.91</v>
          </cell>
          <cell r="C72">
            <v>0.11</v>
          </cell>
          <cell r="D72">
            <v>510.02</v>
          </cell>
          <cell r="E72">
            <v>14.71</v>
          </cell>
          <cell r="F72">
            <v>5.35</v>
          </cell>
          <cell r="G72">
            <v>13.41</v>
          </cell>
          <cell r="H72">
            <v>14.74</v>
          </cell>
          <cell r="I72">
            <v>19.04</v>
          </cell>
          <cell r="J72">
            <v>2.35</v>
          </cell>
          <cell r="K72">
            <v>36.25</v>
          </cell>
          <cell r="L72">
            <v>836.46</v>
          </cell>
          <cell r="M72">
            <v>0</v>
          </cell>
          <cell r="N72">
            <v>0</v>
          </cell>
          <cell r="O72">
            <v>118.66</v>
          </cell>
          <cell r="P72">
            <v>9.0500000000000007</v>
          </cell>
          <cell r="Q72">
            <v>28.36</v>
          </cell>
          <cell r="R72">
            <v>192.08</v>
          </cell>
          <cell r="S72">
            <v>839.64</v>
          </cell>
          <cell r="T72">
            <v>7506.42</v>
          </cell>
          <cell r="U72">
            <v>29807.71</v>
          </cell>
        </row>
        <row r="73">
          <cell r="A73">
            <v>2069</v>
          </cell>
          <cell r="B73">
            <v>20.03</v>
          </cell>
          <cell r="C73">
            <v>0.1</v>
          </cell>
          <cell r="D73">
            <v>510.04</v>
          </cell>
          <cell r="E73">
            <v>14.72</v>
          </cell>
          <cell r="F73">
            <v>5.29</v>
          </cell>
          <cell r="G73">
            <v>13.13</v>
          </cell>
          <cell r="H73">
            <v>14.68</v>
          </cell>
          <cell r="I73">
            <v>19.170000000000002</v>
          </cell>
          <cell r="J73">
            <v>2.36</v>
          </cell>
          <cell r="K73">
            <v>36.78</v>
          </cell>
          <cell r="L73">
            <v>848.49</v>
          </cell>
          <cell r="M73">
            <v>0</v>
          </cell>
          <cell r="N73">
            <v>0</v>
          </cell>
          <cell r="O73">
            <v>118.92</v>
          </cell>
          <cell r="P73">
            <v>9.1</v>
          </cell>
          <cell r="Q73">
            <v>28.15</v>
          </cell>
          <cell r="R73">
            <v>190.5</v>
          </cell>
          <cell r="S73">
            <v>827.98</v>
          </cell>
          <cell r="T73">
            <v>7454.8</v>
          </cell>
          <cell r="U73">
            <v>29512.7</v>
          </cell>
        </row>
        <row r="74">
          <cell r="A74">
            <v>2070</v>
          </cell>
          <cell r="B74">
            <v>20.14</v>
          </cell>
          <cell r="C74">
            <v>0.1</v>
          </cell>
          <cell r="D74">
            <v>510.07</v>
          </cell>
          <cell r="E74">
            <v>14.74</v>
          </cell>
          <cell r="F74">
            <v>5.24</v>
          </cell>
          <cell r="G74">
            <v>12.84</v>
          </cell>
          <cell r="H74">
            <v>14.62</v>
          </cell>
          <cell r="I74">
            <v>19.309999999999999</v>
          </cell>
          <cell r="J74">
            <v>2.38</v>
          </cell>
          <cell r="K74">
            <v>37.31</v>
          </cell>
          <cell r="L74">
            <v>860.52</v>
          </cell>
          <cell r="M74">
            <v>0</v>
          </cell>
          <cell r="N74">
            <v>0</v>
          </cell>
          <cell r="O74">
            <v>119.18</v>
          </cell>
          <cell r="P74">
            <v>9.15</v>
          </cell>
          <cell r="Q74">
            <v>27.95</v>
          </cell>
          <cell r="R74">
            <v>188.93</v>
          </cell>
          <cell r="S74">
            <v>816.32</v>
          </cell>
          <cell r="T74">
            <v>7403.17</v>
          </cell>
          <cell r="U74">
            <v>29217.69</v>
          </cell>
        </row>
        <row r="75">
          <cell r="A75">
            <v>2071</v>
          </cell>
          <cell r="B75">
            <v>20.260000000000002</v>
          </cell>
          <cell r="C75">
            <v>0.03</v>
          </cell>
          <cell r="D75">
            <v>509.84</v>
          </cell>
          <cell r="E75">
            <v>14.76</v>
          </cell>
          <cell r="F75">
            <v>5.21</v>
          </cell>
          <cell r="G75">
            <v>12.62</v>
          </cell>
          <cell r="H75">
            <v>14.56</v>
          </cell>
          <cell r="I75">
            <v>19.440000000000001</v>
          </cell>
          <cell r="J75">
            <v>2.39</v>
          </cell>
          <cell r="K75">
            <v>37.85</v>
          </cell>
          <cell r="L75">
            <v>872.71</v>
          </cell>
          <cell r="M75">
            <v>0</v>
          </cell>
          <cell r="N75">
            <v>0</v>
          </cell>
          <cell r="O75">
            <v>119.44</v>
          </cell>
          <cell r="P75">
            <v>9.2100000000000009</v>
          </cell>
          <cell r="Q75">
            <v>27.81</v>
          </cell>
          <cell r="R75">
            <v>187.77</v>
          </cell>
          <cell r="S75">
            <v>807.01</v>
          </cell>
          <cell r="T75">
            <v>7361.04</v>
          </cell>
          <cell r="U75">
            <v>29016.639999999999</v>
          </cell>
        </row>
        <row r="76">
          <cell r="A76">
            <v>2072</v>
          </cell>
          <cell r="B76">
            <v>20.39</v>
          </cell>
          <cell r="C76">
            <v>0.02</v>
          </cell>
          <cell r="D76">
            <v>509.6</v>
          </cell>
          <cell r="E76">
            <v>14.77</v>
          </cell>
          <cell r="F76">
            <v>5.17</v>
          </cell>
          <cell r="G76">
            <v>12.41</v>
          </cell>
          <cell r="H76">
            <v>14.5</v>
          </cell>
          <cell r="I76">
            <v>19.579999999999998</v>
          </cell>
          <cell r="J76">
            <v>2.4</v>
          </cell>
          <cell r="K76">
            <v>38.4</v>
          </cell>
          <cell r="L76">
            <v>884.91</v>
          </cell>
          <cell r="M76">
            <v>0</v>
          </cell>
          <cell r="N76">
            <v>0</v>
          </cell>
          <cell r="O76">
            <v>119.7</v>
          </cell>
          <cell r="P76">
            <v>9.26</v>
          </cell>
          <cell r="Q76">
            <v>27.67</v>
          </cell>
          <cell r="R76">
            <v>186.6</v>
          </cell>
          <cell r="S76">
            <v>797.7</v>
          </cell>
          <cell r="T76">
            <v>7318.9</v>
          </cell>
          <cell r="U76">
            <v>28815.599999999999</v>
          </cell>
        </row>
        <row r="77">
          <cell r="A77">
            <v>2073</v>
          </cell>
          <cell r="B77">
            <v>20.51</v>
          </cell>
          <cell r="C77">
            <v>0.02</v>
          </cell>
          <cell r="D77">
            <v>509.36</v>
          </cell>
          <cell r="E77">
            <v>14.79</v>
          </cell>
          <cell r="F77">
            <v>5.14</v>
          </cell>
          <cell r="G77">
            <v>12.2</v>
          </cell>
          <cell r="H77">
            <v>14.44</v>
          </cell>
          <cell r="I77">
            <v>19.72</v>
          </cell>
          <cell r="J77">
            <v>2.42</v>
          </cell>
          <cell r="K77">
            <v>38.950000000000003</v>
          </cell>
          <cell r="L77">
            <v>897.1</v>
          </cell>
          <cell r="M77">
            <v>0</v>
          </cell>
          <cell r="N77">
            <v>0</v>
          </cell>
          <cell r="O77">
            <v>119.97</v>
          </cell>
          <cell r="P77">
            <v>9.32</v>
          </cell>
          <cell r="Q77">
            <v>27.53</v>
          </cell>
          <cell r="R77">
            <v>185.44</v>
          </cell>
          <cell r="S77">
            <v>788.39</v>
          </cell>
          <cell r="T77">
            <v>7276.76</v>
          </cell>
          <cell r="U77">
            <v>28614.560000000001</v>
          </cell>
        </row>
        <row r="78">
          <cell r="A78">
            <v>2074</v>
          </cell>
          <cell r="B78">
            <v>20.63</v>
          </cell>
          <cell r="C78">
            <v>0.02</v>
          </cell>
          <cell r="D78">
            <v>509.12</v>
          </cell>
          <cell r="E78">
            <v>14.8</v>
          </cell>
          <cell r="F78">
            <v>5.0999999999999996</v>
          </cell>
          <cell r="G78">
            <v>11.99</v>
          </cell>
          <cell r="H78">
            <v>14.38</v>
          </cell>
          <cell r="I78">
            <v>19.86</v>
          </cell>
          <cell r="J78">
            <v>2.4300000000000002</v>
          </cell>
          <cell r="K78">
            <v>39.5</v>
          </cell>
          <cell r="L78">
            <v>909.29</v>
          </cell>
          <cell r="M78">
            <v>0</v>
          </cell>
          <cell r="N78">
            <v>0</v>
          </cell>
          <cell r="O78">
            <v>120.23</v>
          </cell>
          <cell r="P78">
            <v>9.3800000000000008</v>
          </cell>
          <cell r="Q78">
            <v>27.4</v>
          </cell>
          <cell r="R78">
            <v>184.28</v>
          </cell>
          <cell r="S78">
            <v>779.07</v>
          </cell>
          <cell r="T78">
            <v>7234.62</v>
          </cell>
          <cell r="U78">
            <v>28413.51</v>
          </cell>
        </row>
        <row r="79">
          <cell r="A79">
            <v>2075</v>
          </cell>
          <cell r="B79">
            <v>20.75</v>
          </cell>
          <cell r="C79">
            <v>0.01</v>
          </cell>
          <cell r="D79">
            <v>508.89</v>
          </cell>
          <cell r="E79">
            <v>14.82</v>
          </cell>
          <cell r="F79">
            <v>5.07</v>
          </cell>
          <cell r="G79">
            <v>11.77</v>
          </cell>
          <cell r="H79">
            <v>14.32</v>
          </cell>
          <cell r="I79">
            <v>20</v>
          </cell>
          <cell r="J79">
            <v>2.4500000000000002</v>
          </cell>
          <cell r="K79">
            <v>40.049999999999997</v>
          </cell>
          <cell r="L79">
            <v>921.49</v>
          </cell>
          <cell r="M79">
            <v>0</v>
          </cell>
          <cell r="N79">
            <v>0</v>
          </cell>
          <cell r="O79">
            <v>120.49</v>
          </cell>
          <cell r="P79">
            <v>9.43</v>
          </cell>
          <cell r="Q79">
            <v>27.26</v>
          </cell>
          <cell r="R79">
            <v>183.12</v>
          </cell>
          <cell r="S79">
            <v>769.76</v>
          </cell>
          <cell r="T79">
            <v>7192.49</v>
          </cell>
          <cell r="U79">
            <v>28212.47</v>
          </cell>
        </row>
        <row r="80">
          <cell r="A80">
            <v>2076</v>
          </cell>
          <cell r="B80">
            <v>20.85</v>
          </cell>
          <cell r="C80">
            <v>-0.03</v>
          </cell>
          <cell r="D80">
            <v>508.34</v>
          </cell>
          <cell r="E80">
            <v>14.83</v>
          </cell>
          <cell r="F80">
            <v>5.03</v>
          </cell>
          <cell r="G80">
            <v>11.59</v>
          </cell>
          <cell r="H80">
            <v>14.23</v>
          </cell>
          <cell r="I80">
            <v>20.149999999999999</v>
          </cell>
          <cell r="J80">
            <v>2.46</v>
          </cell>
          <cell r="K80">
            <v>40.590000000000003</v>
          </cell>
          <cell r="L80">
            <v>933.36</v>
          </cell>
          <cell r="M80">
            <v>0</v>
          </cell>
          <cell r="N80">
            <v>0</v>
          </cell>
          <cell r="O80">
            <v>120.77</v>
          </cell>
          <cell r="P80">
            <v>9.49</v>
          </cell>
          <cell r="Q80">
            <v>27.15</v>
          </cell>
          <cell r="R80">
            <v>182.15</v>
          </cell>
          <cell r="S80">
            <v>761.7</v>
          </cell>
          <cell r="T80">
            <v>7154.75</v>
          </cell>
          <cell r="U80">
            <v>28048.95</v>
          </cell>
        </row>
        <row r="81">
          <cell r="A81">
            <v>2077</v>
          </cell>
          <cell r="B81">
            <v>20.96</v>
          </cell>
          <cell r="C81">
            <v>-0.03</v>
          </cell>
          <cell r="D81">
            <v>507.8</v>
          </cell>
          <cell r="E81">
            <v>14.84</v>
          </cell>
          <cell r="F81">
            <v>4.99</v>
          </cell>
          <cell r="G81">
            <v>11.42</v>
          </cell>
          <cell r="H81">
            <v>14.14</v>
          </cell>
          <cell r="I81">
            <v>20.29</v>
          </cell>
          <cell r="J81">
            <v>2.4700000000000002</v>
          </cell>
          <cell r="K81">
            <v>41.14</v>
          </cell>
          <cell r="L81">
            <v>945.23</v>
          </cell>
          <cell r="M81">
            <v>0</v>
          </cell>
          <cell r="N81">
            <v>0</v>
          </cell>
          <cell r="O81">
            <v>121.04</v>
          </cell>
          <cell r="P81">
            <v>9.5500000000000007</v>
          </cell>
          <cell r="Q81">
            <v>27.04</v>
          </cell>
          <cell r="R81">
            <v>181.19</v>
          </cell>
          <cell r="S81">
            <v>753.64</v>
          </cell>
          <cell r="T81">
            <v>7117.02</v>
          </cell>
          <cell r="U81">
            <v>27885.43</v>
          </cell>
        </row>
        <row r="82">
          <cell r="A82">
            <v>2078</v>
          </cell>
          <cell r="B82">
            <v>21.06</v>
          </cell>
          <cell r="C82">
            <v>-0.03</v>
          </cell>
          <cell r="D82">
            <v>507.25</v>
          </cell>
          <cell r="E82">
            <v>14.85</v>
          </cell>
          <cell r="F82">
            <v>4.95</v>
          </cell>
          <cell r="G82">
            <v>11.24</v>
          </cell>
          <cell r="H82">
            <v>14.05</v>
          </cell>
          <cell r="I82">
            <v>20.440000000000001</v>
          </cell>
          <cell r="J82">
            <v>2.48</v>
          </cell>
          <cell r="K82">
            <v>41.68</v>
          </cell>
          <cell r="L82">
            <v>957.1</v>
          </cell>
          <cell r="M82">
            <v>0</v>
          </cell>
          <cell r="N82">
            <v>0</v>
          </cell>
          <cell r="O82">
            <v>121.32</v>
          </cell>
          <cell r="P82">
            <v>9.61</v>
          </cell>
          <cell r="Q82">
            <v>26.93</v>
          </cell>
          <cell r="R82">
            <v>180.22</v>
          </cell>
          <cell r="S82">
            <v>745.57</v>
          </cell>
          <cell r="T82">
            <v>7079.28</v>
          </cell>
          <cell r="U82">
            <v>27721.9</v>
          </cell>
        </row>
        <row r="83">
          <cell r="A83">
            <v>2079</v>
          </cell>
          <cell r="B83">
            <v>21.17</v>
          </cell>
          <cell r="C83">
            <v>-0.03</v>
          </cell>
          <cell r="D83">
            <v>506.7</v>
          </cell>
          <cell r="E83">
            <v>14.85</v>
          </cell>
          <cell r="F83">
            <v>4.91</v>
          </cell>
          <cell r="G83">
            <v>11.06</v>
          </cell>
          <cell r="H83">
            <v>13.96</v>
          </cell>
          <cell r="I83">
            <v>20.58</v>
          </cell>
          <cell r="J83">
            <v>2.4900000000000002</v>
          </cell>
          <cell r="K83">
            <v>42.23</v>
          </cell>
          <cell r="L83">
            <v>968.97</v>
          </cell>
          <cell r="M83">
            <v>0</v>
          </cell>
          <cell r="N83">
            <v>0</v>
          </cell>
          <cell r="O83">
            <v>121.59</v>
          </cell>
          <cell r="P83">
            <v>9.66</v>
          </cell>
          <cell r="Q83">
            <v>26.82</v>
          </cell>
          <cell r="R83">
            <v>179.25</v>
          </cell>
          <cell r="S83">
            <v>737.51</v>
          </cell>
          <cell r="T83">
            <v>7041.55</v>
          </cell>
          <cell r="U83">
            <v>27558.38</v>
          </cell>
        </row>
        <row r="84">
          <cell r="A84">
            <v>2080</v>
          </cell>
          <cell r="B84">
            <v>21.27</v>
          </cell>
          <cell r="C84">
            <v>-0.04</v>
          </cell>
          <cell r="D84">
            <v>506.16</v>
          </cell>
          <cell r="E84">
            <v>14.86</v>
          </cell>
          <cell r="F84">
            <v>4.88</v>
          </cell>
          <cell r="G84">
            <v>10.88</v>
          </cell>
          <cell r="H84">
            <v>13.87</v>
          </cell>
          <cell r="I84">
            <v>20.73</v>
          </cell>
          <cell r="J84">
            <v>2.5099999999999998</v>
          </cell>
          <cell r="K84">
            <v>42.77</v>
          </cell>
          <cell r="L84">
            <v>980.83</v>
          </cell>
          <cell r="M84">
            <v>0</v>
          </cell>
          <cell r="N84">
            <v>0</v>
          </cell>
          <cell r="O84">
            <v>121.87</v>
          </cell>
          <cell r="P84">
            <v>9.7200000000000006</v>
          </cell>
          <cell r="Q84">
            <v>26.71</v>
          </cell>
          <cell r="R84">
            <v>178.28</v>
          </cell>
          <cell r="S84">
            <v>729.44</v>
          </cell>
          <cell r="T84">
            <v>7003.81</v>
          </cell>
          <cell r="U84">
            <v>27394.86</v>
          </cell>
        </row>
        <row r="85">
          <cell r="A85">
            <v>2081</v>
          </cell>
          <cell r="B85">
            <v>21.35</v>
          </cell>
          <cell r="C85">
            <v>-7.0000000000000007E-2</v>
          </cell>
          <cell r="D85">
            <v>505.35</v>
          </cell>
          <cell r="E85">
            <v>14.86</v>
          </cell>
          <cell r="F85">
            <v>4.8600000000000003</v>
          </cell>
          <cell r="G85">
            <v>10.78</v>
          </cell>
          <cell r="H85">
            <v>13.75</v>
          </cell>
          <cell r="I85">
            <v>20.84</v>
          </cell>
          <cell r="J85">
            <v>2.5099999999999998</v>
          </cell>
          <cell r="K85">
            <v>43.32</v>
          </cell>
          <cell r="L85">
            <v>992.61</v>
          </cell>
          <cell r="M85">
            <v>0</v>
          </cell>
          <cell r="N85">
            <v>0</v>
          </cell>
          <cell r="O85">
            <v>122.04</v>
          </cell>
          <cell r="P85">
            <v>9.76</v>
          </cell>
          <cell r="Q85">
            <v>26.65</v>
          </cell>
          <cell r="R85">
            <v>177.52</v>
          </cell>
          <cell r="S85">
            <v>723.22</v>
          </cell>
          <cell r="T85">
            <v>6970.11</v>
          </cell>
          <cell r="U85">
            <v>27261.73</v>
          </cell>
        </row>
        <row r="86">
          <cell r="A86">
            <v>2082</v>
          </cell>
          <cell r="B86">
            <v>21.44</v>
          </cell>
          <cell r="C86">
            <v>-7.0000000000000007E-2</v>
          </cell>
          <cell r="D86">
            <v>504.54</v>
          </cell>
          <cell r="E86">
            <v>14.87</v>
          </cell>
          <cell r="F86">
            <v>4.84</v>
          </cell>
          <cell r="G86">
            <v>10.67</v>
          </cell>
          <cell r="H86">
            <v>13.63</v>
          </cell>
          <cell r="I86">
            <v>20.96</v>
          </cell>
          <cell r="J86">
            <v>2.52</v>
          </cell>
          <cell r="K86">
            <v>43.87</v>
          </cell>
          <cell r="L86">
            <v>1004.39</v>
          </cell>
          <cell r="M86">
            <v>0</v>
          </cell>
          <cell r="N86">
            <v>0</v>
          </cell>
          <cell r="O86">
            <v>122.22</v>
          </cell>
          <cell r="P86">
            <v>9.8000000000000007</v>
          </cell>
          <cell r="Q86">
            <v>26.59</v>
          </cell>
          <cell r="R86">
            <v>176.75</v>
          </cell>
          <cell r="S86">
            <v>717</v>
          </cell>
          <cell r="T86">
            <v>6936.41</v>
          </cell>
          <cell r="U86">
            <v>27128.6</v>
          </cell>
        </row>
        <row r="87">
          <cell r="A87">
            <v>2083</v>
          </cell>
          <cell r="B87">
            <v>21.52</v>
          </cell>
          <cell r="C87">
            <v>-0.08</v>
          </cell>
          <cell r="D87">
            <v>503.73</v>
          </cell>
          <cell r="E87">
            <v>14.87</v>
          </cell>
          <cell r="F87">
            <v>4.83</v>
          </cell>
          <cell r="G87">
            <v>10.56</v>
          </cell>
          <cell r="H87">
            <v>13.51</v>
          </cell>
          <cell r="I87">
            <v>21.07</v>
          </cell>
          <cell r="J87">
            <v>2.5299999999999998</v>
          </cell>
          <cell r="K87">
            <v>44.42</v>
          </cell>
          <cell r="L87">
            <v>1016.17</v>
          </cell>
          <cell r="M87">
            <v>0</v>
          </cell>
          <cell r="N87">
            <v>0</v>
          </cell>
          <cell r="O87">
            <v>122.39</v>
          </cell>
          <cell r="P87">
            <v>9.85</v>
          </cell>
          <cell r="Q87">
            <v>26.52</v>
          </cell>
          <cell r="R87">
            <v>175.99</v>
          </cell>
          <cell r="S87">
            <v>710.77</v>
          </cell>
          <cell r="T87">
            <v>6902.71</v>
          </cell>
          <cell r="U87">
            <v>26995.47</v>
          </cell>
        </row>
        <row r="88">
          <cell r="A88">
            <v>2084</v>
          </cell>
          <cell r="B88">
            <v>21.6</v>
          </cell>
          <cell r="C88">
            <v>-0.08</v>
          </cell>
          <cell r="D88">
            <v>502.92</v>
          </cell>
          <cell r="E88">
            <v>14.87</v>
          </cell>
          <cell r="F88">
            <v>4.8099999999999996</v>
          </cell>
          <cell r="G88">
            <v>10.45</v>
          </cell>
          <cell r="H88">
            <v>13.38</v>
          </cell>
          <cell r="I88">
            <v>21.19</v>
          </cell>
          <cell r="J88">
            <v>2.5299999999999998</v>
          </cell>
          <cell r="K88">
            <v>44.97</v>
          </cell>
          <cell r="L88">
            <v>1027.95</v>
          </cell>
          <cell r="M88">
            <v>0</v>
          </cell>
          <cell r="N88">
            <v>0</v>
          </cell>
          <cell r="O88">
            <v>122.57</v>
          </cell>
          <cell r="P88">
            <v>9.89</v>
          </cell>
          <cell r="Q88">
            <v>26.46</v>
          </cell>
          <cell r="R88">
            <v>175.22</v>
          </cell>
          <cell r="S88">
            <v>704.55</v>
          </cell>
          <cell r="T88">
            <v>6869.01</v>
          </cell>
          <cell r="U88">
            <v>26862.34</v>
          </cell>
        </row>
        <row r="89">
          <cell r="A89">
            <v>2085</v>
          </cell>
          <cell r="B89">
            <v>21.68</v>
          </cell>
          <cell r="C89">
            <v>-0.09</v>
          </cell>
          <cell r="D89">
            <v>502.12</v>
          </cell>
          <cell r="E89">
            <v>14.87</v>
          </cell>
          <cell r="F89">
            <v>4.8</v>
          </cell>
          <cell r="G89">
            <v>10.34</v>
          </cell>
          <cell r="H89">
            <v>13.26</v>
          </cell>
          <cell r="I89">
            <v>21.3</v>
          </cell>
          <cell r="J89">
            <v>2.54</v>
          </cell>
          <cell r="K89">
            <v>45.52</v>
          </cell>
          <cell r="L89">
            <v>1039.73</v>
          </cell>
          <cell r="M89">
            <v>0</v>
          </cell>
          <cell r="N89">
            <v>0</v>
          </cell>
          <cell r="O89">
            <v>122.74</v>
          </cell>
          <cell r="P89">
            <v>9.93</v>
          </cell>
          <cell r="Q89">
            <v>26.4</v>
          </cell>
          <cell r="R89">
            <v>174.45</v>
          </cell>
          <cell r="S89">
            <v>698.33</v>
          </cell>
          <cell r="T89">
            <v>6835.31</v>
          </cell>
          <cell r="U89">
            <v>26729.21</v>
          </cell>
        </row>
        <row r="90">
          <cell r="A90">
            <v>2086</v>
          </cell>
          <cell r="B90">
            <v>21.75</v>
          </cell>
          <cell r="C90">
            <v>-0.09</v>
          </cell>
          <cell r="D90">
            <v>500.75</v>
          </cell>
          <cell r="E90">
            <v>14.87</v>
          </cell>
          <cell r="F90">
            <v>4.79</v>
          </cell>
          <cell r="G90">
            <v>10.26</v>
          </cell>
          <cell r="H90">
            <v>13.12</v>
          </cell>
          <cell r="I90">
            <v>21.42</v>
          </cell>
          <cell r="J90">
            <v>2.5499999999999998</v>
          </cell>
          <cell r="K90">
            <v>46.06</v>
          </cell>
          <cell r="L90">
            <v>1050.73</v>
          </cell>
          <cell r="M90">
            <v>0</v>
          </cell>
          <cell r="N90">
            <v>0</v>
          </cell>
          <cell r="O90">
            <v>122.93</v>
          </cell>
          <cell r="P90">
            <v>9.9600000000000009</v>
          </cell>
          <cell r="Q90">
            <v>26.36</v>
          </cell>
          <cell r="R90">
            <v>173.59</v>
          </cell>
          <cell r="S90">
            <v>693.31</v>
          </cell>
          <cell r="T90">
            <v>6804.48</v>
          </cell>
          <cell r="U90">
            <v>26634.82</v>
          </cell>
        </row>
        <row r="91">
          <cell r="A91">
            <v>2087</v>
          </cell>
          <cell r="B91">
            <v>21.81</v>
          </cell>
          <cell r="C91">
            <v>-0.1</v>
          </cell>
          <cell r="D91">
            <v>499.38</v>
          </cell>
          <cell r="E91">
            <v>14.86</v>
          </cell>
          <cell r="F91">
            <v>4.78</v>
          </cell>
          <cell r="G91">
            <v>10.18</v>
          </cell>
          <cell r="H91">
            <v>12.98</v>
          </cell>
          <cell r="I91">
            <v>21.53</v>
          </cell>
          <cell r="J91">
            <v>2.5499999999999998</v>
          </cell>
          <cell r="K91">
            <v>46.59</v>
          </cell>
          <cell r="L91">
            <v>1061.72</v>
          </cell>
          <cell r="M91">
            <v>0</v>
          </cell>
          <cell r="N91">
            <v>0</v>
          </cell>
          <cell r="O91">
            <v>123.12</v>
          </cell>
          <cell r="P91">
            <v>9.99</v>
          </cell>
          <cell r="Q91">
            <v>26.32</v>
          </cell>
          <cell r="R91">
            <v>172.72</v>
          </cell>
          <cell r="S91">
            <v>688.3</v>
          </cell>
          <cell r="T91">
            <v>6773.64</v>
          </cell>
          <cell r="U91">
            <v>26540.43</v>
          </cell>
        </row>
        <row r="92">
          <cell r="A92">
            <v>2088</v>
          </cell>
          <cell r="B92">
            <v>21.88</v>
          </cell>
          <cell r="C92">
            <v>-0.11</v>
          </cell>
          <cell r="D92">
            <v>498.02</v>
          </cell>
          <cell r="E92">
            <v>14.85</v>
          </cell>
          <cell r="F92">
            <v>4.7699999999999996</v>
          </cell>
          <cell r="G92">
            <v>10.09</v>
          </cell>
          <cell r="H92">
            <v>12.83</v>
          </cell>
          <cell r="I92">
            <v>21.65</v>
          </cell>
          <cell r="J92">
            <v>2.56</v>
          </cell>
          <cell r="K92">
            <v>47.13</v>
          </cell>
          <cell r="L92">
            <v>1072.72</v>
          </cell>
          <cell r="M92">
            <v>0</v>
          </cell>
          <cell r="N92">
            <v>0</v>
          </cell>
          <cell r="O92">
            <v>123.31</v>
          </cell>
          <cell r="P92">
            <v>10.02</v>
          </cell>
          <cell r="Q92">
            <v>26.28</v>
          </cell>
          <cell r="R92">
            <v>171.86</v>
          </cell>
          <cell r="S92">
            <v>683.28</v>
          </cell>
          <cell r="T92">
            <v>6742.8</v>
          </cell>
          <cell r="U92">
            <v>26446.04</v>
          </cell>
        </row>
        <row r="93">
          <cell r="A93">
            <v>2089</v>
          </cell>
          <cell r="B93">
            <v>21.94</v>
          </cell>
          <cell r="C93">
            <v>-0.12</v>
          </cell>
          <cell r="D93">
            <v>496.65</v>
          </cell>
          <cell r="E93">
            <v>14.85</v>
          </cell>
          <cell r="F93">
            <v>4.76</v>
          </cell>
          <cell r="G93">
            <v>10.01</v>
          </cell>
          <cell r="H93">
            <v>12.69</v>
          </cell>
          <cell r="I93">
            <v>21.76</v>
          </cell>
          <cell r="J93">
            <v>2.57</v>
          </cell>
          <cell r="K93">
            <v>47.66</v>
          </cell>
          <cell r="L93">
            <v>1083.71</v>
          </cell>
          <cell r="M93">
            <v>0</v>
          </cell>
          <cell r="N93">
            <v>0</v>
          </cell>
          <cell r="O93">
            <v>123.5</v>
          </cell>
          <cell r="P93">
            <v>10.050000000000001</v>
          </cell>
          <cell r="Q93">
            <v>26.24</v>
          </cell>
          <cell r="R93">
            <v>170.99</v>
          </cell>
          <cell r="S93">
            <v>678.27</v>
          </cell>
          <cell r="T93">
            <v>6711.96</v>
          </cell>
          <cell r="U93">
            <v>26351.65</v>
          </cell>
        </row>
        <row r="94">
          <cell r="A94">
            <v>2090</v>
          </cell>
          <cell r="B94">
            <v>22.01</v>
          </cell>
          <cell r="C94">
            <v>-0.13</v>
          </cell>
          <cell r="D94">
            <v>495.29</v>
          </cell>
          <cell r="E94">
            <v>14.84</v>
          </cell>
          <cell r="F94">
            <v>4.75</v>
          </cell>
          <cell r="G94">
            <v>9.93</v>
          </cell>
          <cell r="H94">
            <v>12.55</v>
          </cell>
          <cell r="I94">
            <v>21.88</v>
          </cell>
          <cell r="J94">
            <v>2.57</v>
          </cell>
          <cell r="K94">
            <v>48.2</v>
          </cell>
          <cell r="L94">
            <v>1094.71</v>
          </cell>
          <cell r="M94">
            <v>0</v>
          </cell>
          <cell r="N94">
            <v>0</v>
          </cell>
          <cell r="O94">
            <v>123.69</v>
          </cell>
          <cell r="P94">
            <v>10.09</v>
          </cell>
          <cell r="Q94">
            <v>26.2</v>
          </cell>
          <cell r="R94">
            <v>170.13</v>
          </cell>
          <cell r="S94">
            <v>673.25</v>
          </cell>
          <cell r="T94">
            <v>6681.13</v>
          </cell>
          <cell r="U94">
            <v>26257.26</v>
          </cell>
        </row>
        <row r="95">
          <cell r="A95">
            <v>2091</v>
          </cell>
          <cell r="B95">
            <v>22.04</v>
          </cell>
          <cell r="C95">
            <v>-0.13</v>
          </cell>
          <cell r="D95">
            <v>494.36</v>
          </cell>
          <cell r="E95">
            <v>14.83</v>
          </cell>
          <cell r="F95">
            <v>4.74</v>
          </cell>
          <cell r="G95">
            <v>9.81</v>
          </cell>
          <cell r="H95">
            <v>12.35</v>
          </cell>
          <cell r="I95">
            <v>21.99</v>
          </cell>
          <cell r="J95">
            <v>2.58</v>
          </cell>
          <cell r="K95">
            <v>48.71</v>
          </cell>
          <cell r="L95">
            <v>1104.79</v>
          </cell>
          <cell r="M95">
            <v>0</v>
          </cell>
          <cell r="N95">
            <v>0</v>
          </cell>
          <cell r="O95">
            <v>123.89</v>
          </cell>
          <cell r="P95">
            <v>10.11</v>
          </cell>
          <cell r="Q95">
            <v>26.15</v>
          </cell>
          <cell r="R95">
            <v>167.51</v>
          </cell>
          <cell r="S95">
            <v>667.83</v>
          </cell>
          <cell r="T95">
            <v>6635.79</v>
          </cell>
          <cell r="U95">
            <v>26157.96</v>
          </cell>
        </row>
        <row r="96">
          <cell r="A96">
            <v>2092</v>
          </cell>
          <cell r="B96">
            <v>22.07</v>
          </cell>
          <cell r="C96">
            <v>-0.14000000000000001</v>
          </cell>
          <cell r="D96">
            <v>493.44</v>
          </cell>
          <cell r="E96">
            <v>14.82</v>
          </cell>
          <cell r="F96">
            <v>4.7300000000000004</v>
          </cell>
          <cell r="G96">
            <v>9.69</v>
          </cell>
          <cell r="H96">
            <v>12.15</v>
          </cell>
          <cell r="I96">
            <v>22.1</v>
          </cell>
          <cell r="J96">
            <v>2.59</v>
          </cell>
          <cell r="K96">
            <v>49.22</v>
          </cell>
          <cell r="L96">
            <v>1114.8800000000001</v>
          </cell>
          <cell r="M96">
            <v>0</v>
          </cell>
          <cell r="N96">
            <v>0</v>
          </cell>
          <cell r="O96">
            <v>124.08</v>
          </cell>
          <cell r="P96">
            <v>10.130000000000001</v>
          </cell>
          <cell r="Q96">
            <v>26.09</v>
          </cell>
          <cell r="R96">
            <v>164.9</v>
          </cell>
          <cell r="S96">
            <v>662.41</v>
          </cell>
          <cell r="T96">
            <v>6590.45</v>
          </cell>
          <cell r="U96">
            <v>26058.65</v>
          </cell>
        </row>
        <row r="97">
          <cell r="A97">
            <v>2093</v>
          </cell>
          <cell r="B97">
            <v>22.11</v>
          </cell>
          <cell r="C97">
            <v>-0.15</v>
          </cell>
          <cell r="D97">
            <v>492.52</v>
          </cell>
          <cell r="E97">
            <v>14.8</v>
          </cell>
          <cell r="F97">
            <v>4.7300000000000004</v>
          </cell>
          <cell r="G97">
            <v>9.57</v>
          </cell>
          <cell r="H97">
            <v>11.95</v>
          </cell>
          <cell r="I97">
            <v>22.21</v>
          </cell>
          <cell r="J97">
            <v>2.59</v>
          </cell>
          <cell r="K97">
            <v>49.73</v>
          </cell>
          <cell r="L97">
            <v>1124.96</v>
          </cell>
          <cell r="M97">
            <v>0</v>
          </cell>
          <cell r="N97">
            <v>0</v>
          </cell>
          <cell r="O97">
            <v>124.27</v>
          </cell>
          <cell r="P97">
            <v>10.15</v>
          </cell>
          <cell r="Q97">
            <v>26.04</v>
          </cell>
          <cell r="R97">
            <v>162.28</v>
          </cell>
          <cell r="S97">
            <v>657</v>
          </cell>
          <cell r="T97">
            <v>6545.12</v>
          </cell>
          <cell r="U97">
            <v>25959.35</v>
          </cell>
        </row>
        <row r="98">
          <cell r="A98">
            <v>2094</v>
          </cell>
          <cell r="B98">
            <v>22.14</v>
          </cell>
          <cell r="C98">
            <v>-0.17</v>
          </cell>
          <cell r="D98">
            <v>491.59</v>
          </cell>
          <cell r="E98">
            <v>14.79</v>
          </cell>
          <cell r="F98">
            <v>4.72</v>
          </cell>
          <cell r="G98">
            <v>9.4499999999999993</v>
          </cell>
          <cell r="H98">
            <v>11.75</v>
          </cell>
          <cell r="I98">
            <v>22.33</v>
          </cell>
          <cell r="J98">
            <v>2.6</v>
          </cell>
          <cell r="K98">
            <v>50.25</v>
          </cell>
          <cell r="L98">
            <v>1135.04</v>
          </cell>
          <cell r="M98">
            <v>0</v>
          </cell>
          <cell r="N98">
            <v>0</v>
          </cell>
          <cell r="O98">
            <v>124.47</v>
          </cell>
          <cell r="P98">
            <v>10.17</v>
          </cell>
          <cell r="Q98">
            <v>25.98</v>
          </cell>
          <cell r="R98">
            <v>159.66999999999999</v>
          </cell>
          <cell r="S98">
            <v>651.58000000000004</v>
          </cell>
          <cell r="T98">
            <v>6499.78</v>
          </cell>
          <cell r="U98">
            <v>25860.05</v>
          </cell>
        </row>
        <row r="99">
          <cell r="A99">
            <v>2095</v>
          </cell>
          <cell r="B99">
            <v>22.18</v>
          </cell>
          <cell r="C99">
            <v>-0.18</v>
          </cell>
          <cell r="D99">
            <v>490.67</v>
          </cell>
          <cell r="E99">
            <v>14.78</v>
          </cell>
          <cell r="F99">
            <v>4.71</v>
          </cell>
          <cell r="G99">
            <v>9.33</v>
          </cell>
          <cell r="H99">
            <v>11.56</v>
          </cell>
          <cell r="I99">
            <v>22.44</v>
          </cell>
          <cell r="J99">
            <v>2.61</v>
          </cell>
          <cell r="K99">
            <v>50.76</v>
          </cell>
          <cell r="L99">
            <v>1145.1300000000001</v>
          </cell>
          <cell r="M99">
            <v>0</v>
          </cell>
          <cell r="N99">
            <v>0</v>
          </cell>
          <cell r="O99">
            <v>124.66</v>
          </cell>
          <cell r="P99">
            <v>10.19</v>
          </cell>
          <cell r="Q99">
            <v>25.93</v>
          </cell>
          <cell r="R99">
            <v>157.06</v>
          </cell>
          <cell r="S99">
            <v>646.16</v>
          </cell>
          <cell r="T99">
            <v>6454.44</v>
          </cell>
          <cell r="U99">
            <v>25760.75</v>
          </cell>
        </row>
        <row r="100">
          <cell r="A100">
            <v>2195</v>
          </cell>
          <cell r="B100">
            <v>22.18</v>
          </cell>
          <cell r="C100">
            <v>-0.18</v>
          </cell>
          <cell r="D100">
            <v>490.67</v>
          </cell>
          <cell r="E100">
            <v>14.78</v>
          </cell>
          <cell r="F100">
            <v>4.71</v>
          </cell>
          <cell r="G100">
            <v>9.33</v>
          </cell>
          <cell r="H100">
            <v>11.56</v>
          </cell>
          <cell r="I100">
            <v>22.44</v>
          </cell>
          <cell r="J100">
            <v>2.61</v>
          </cell>
          <cell r="K100">
            <v>50.76</v>
          </cell>
          <cell r="L100">
            <v>1145.1300000000001</v>
          </cell>
          <cell r="M100">
            <v>0</v>
          </cell>
          <cell r="N100">
            <v>0</v>
          </cell>
          <cell r="O100">
            <v>124.66</v>
          </cell>
          <cell r="P100">
            <v>10.19</v>
          </cell>
          <cell r="Q100">
            <v>25.93</v>
          </cell>
          <cell r="R100">
            <v>157.06</v>
          </cell>
          <cell r="S100">
            <v>646.16</v>
          </cell>
          <cell r="T100">
            <v>6454.44</v>
          </cell>
          <cell r="U100">
            <v>25760.75</v>
          </cell>
        </row>
        <row r="101">
          <cell r="A101">
            <v>2295</v>
          </cell>
          <cell r="B101">
            <v>22.18</v>
          </cell>
          <cell r="C101">
            <v>0</v>
          </cell>
          <cell r="D101">
            <v>490.67</v>
          </cell>
          <cell r="E101">
            <v>14.78</v>
          </cell>
          <cell r="F101">
            <v>4.71</v>
          </cell>
          <cell r="G101">
            <v>9.33</v>
          </cell>
          <cell r="H101">
            <v>11.56</v>
          </cell>
          <cell r="I101">
            <v>22.44</v>
          </cell>
          <cell r="J101">
            <v>2.61</v>
          </cell>
          <cell r="K101">
            <v>50.76</v>
          </cell>
          <cell r="L101">
            <v>1145.1300000000001</v>
          </cell>
          <cell r="M101">
            <v>0</v>
          </cell>
          <cell r="N101">
            <v>0</v>
          </cell>
          <cell r="O101">
            <v>124.66</v>
          </cell>
          <cell r="P101">
            <v>10.19</v>
          </cell>
          <cell r="Q101">
            <v>25.93</v>
          </cell>
          <cell r="R101">
            <v>157.06</v>
          </cell>
          <cell r="S101">
            <v>646.16</v>
          </cell>
          <cell r="T101">
            <v>6454.44</v>
          </cell>
          <cell r="U101">
            <v>25760.75</v>
          </cell>
        </row>
      </sheetData>
      <sheetData sheetId="2">
        <row r="9">
          <cell r="B9">
            <v>1970</v>
          </cell>
          <cell r="C9">
            <v>1971</v>
          </cell>
          <cell r="D9">
            <v>1972</v>
          </cell>
          <cell r="E9">
            <v>1973</v>
          </cell>
          <cell r="F9">
            <v>1974</v>
          </cell>
          <cell r="G9">
            <v>1975</v>
          </cell>
          <cell r="H9">
            <v>1976</v>
          </cell>
          <cell r="I9">
            <v>1977</v>
          </cell>
          <cell r="J9">
            <v>1978</v>
          </cell>
          <cell r="K9">
            <v>1979</v>
          </cell>
          <cell r="L9">
            <v>1980</v>
          </cell>
          <cell r="M9">
            <v>1981</v>
          </cell>
          <cell r="N9">
            <v>1982</v>
          </cell>
          <cell r="O9">
            <v>1983</v>
          </cell>
          <cell r="P9">
            <v>1984</v>
          </cell>
          <cell r="Q9">
            <v>1985</v>
          </cell>
          <cell r="R9">
            <v>1986</v>
          </cell>
          <cell r="S9">
            <v>1987</v>
          </cell>
          <cell r="T9">
            <v>1988</v>
          </cell>
          <cell r="U9">
            <v>1989</v>
          </cell>
          <cell r="V9">
            <v>1990</v>
          </cell>
          <cell r="W9">
            <v>1991</v>
          </cell>
          <cell r="X9">
            <v>1992</v>
          </cell>
          <cell r="Y9">
            <v>1993</v>
          </cell>
          <cell r="Z9">
            <v>1994</v>
          </cell>
          <cell r="AA9">
            <v>1995</v>
          </cell>
          <cell r="AB9">
            <v>1996</v>
          </cell>
          <cell r="AC9">
            <v>1997</v>
          </cell>
          <cell r="AD9">
            <v>1998</v>
          </cell>
          <cell r="AE9">
            <v>1999</v>
          </cell>
          <cell r="AF9">
            <v>2000</v>
          </cell>
          <cell r="AG9">
            <v>2001</v>
          </cell>
          <cell r="AH9">
            <v>2002</v>
          </cell>
          <cell r="AI9">
            <v>2003</v>
          </cell>
          <cell r="AJ9">
            <v>2004</v>
          </cell>
          <cell r="AK9">
            <v>2005</v>
          </cell>
          <cell r="AL9">
            <v>2006</v>
          </cell>
          <cell r="AM9">
            <v>2007</v>
          </cell>
          <cell r="AN9">
            <v>2008</v>
          </cell>
        </row>
        <row r="10">
          <cell r="A10" t="str">
            <v>CH4</v>
          </cell>
          <cell r="B10">
            <v>246.77839436038013</v>
          </cell>
          <cell r="C10">
            <v>239.27724687108071</v>
          </cell>
          <cell r="D10">
            <v>249.56809229736393</v>
          </cell>
          <cell r="E10">
            <v>252.38418797503775</v>
          </cell>
          <cell r="F10">
            <v>250.24841044067</v>
          </cell>
          <cell r="G10">
            <v>256.06417278709489</v>
          </cell>
          <cell r="H10">
            <v>262.91975042891761</v>
          </cell>
          <cell r="I10">
            <v>269.8253770008626</v>
          </cell>
          <cell r="J10">
            <v>269.81359038433061</v>
          </cell>
          <cell r="K10">
            <v>278.15813376715505</v>
          </cell>
          <cell r="L10">
            <v>280.1475137331858</v>
          </cell>
          <cell r="M10">
            <v>273.9328214988505</v>
          </cell>
          <cell r="N10">
            <v>293.5376577066836</v>
          </cell>
          <cell r="O10">
            <v>286.11896375163667</v>
          </cell>
          <cell r="P10">
            <v>278.79733536428654</v>
          </cell>
          <cell r="Q10">
            <v>281.19084864289727</v>
          </cell>
          <cell r="R10">
            <v>288.85467850214684</v>
          </cell>
          <cell r="S10">
            <v>301.59128126088467</v>
          </cell>
          <cell r="T10">
            <v>293.48145420848687</v>
          </cell>
          <cell r="U10">
            <v>300.30167236056957</v>
          </cell>
          <cell r="V10">
            <v>312.24362661698632</v>
          </cell>
          <cell r="W10">
            <v>314.57878186260234</v>
          </cell>
          <cell r="X10">
            <v>321.95179276214452</v>
          </cell>
          <cell r="Y10">
            <v>306.48785394693289</v>
          </cell>
          <cell r="Z10">
            <v>311.05344316628083</v>
          </cell>
          <cell r="AA10">
            <v>309.28838375842372</v>
          </cell>
          <cell r="AB10">
            <v>309.40561198104569</v>
          </cell>
          <cell r="AC10">
            <v>340.52373740650069</v>
          </cell>
          <cell r="AD10">
            <v>315.33018902106483</v>
          </cell>
          <cell r="AE10">
            <v>307.03709572612723</v>
          </cell>
          <cell r="AF10">
            <v>306.55950849981093</v>
          </cell>
          <cell r="AG10">
            <v>312.08682936178485</v>
          </cell>
          <cell r="AH10">
            <v>321.5222220808198</v>
          </cell>
          <cell r="AI10">
            <v>323.20904697385015</v>
          </cell>
          <cell r="AJ10">
            <v>335.1410941089253</v>
          </cell>
          <cell r="AK10">
            <v>344.36064891040138</v>
          </cell>
          <cell r="AL10">
            <v>366.48763488076895</v>
          </cell>
          <cell r="AM10">
            <v>373.73371252682745</v>
          </cell>
          <cell r="AN10">
            <v>377.84871793807218</v>
          </cell>
        </row>
        <row r="11">
          <cell r="A11" t="str">
            <v>CO</v>
          </cell>
          <cell r="B11">
            <v>946.5942066561754</v>
          </cell>
          <cell r="C11">
            <v>750.54055680940371</v>
          </cell>
          <cell r="D11">
            <v>868.95519633759545</v>
          </cell>
          <cell r="E11">
            <v>848.28910318691999</v>
          </cell>
          <cell r="F11">
            <v>744.68529632954255</v>
          </cell>
          <cell r="G11">
            <v>799.31216613499066</v>
          </cell>
          <cell r="H11">
            <v>847.03446365076911</v>
          </cell>
          <cell r="I11">
            <v>920.65405810462016</v>
          </cell>
          <cell r="J11">
            <v>900.41289609110743</v>
          </cell>
          <cell r="K11">
            <v>1002.0548136690618</v>
          </cell>
          <cell r="L11">
            <v>1003.9466388578847</v>
          </cell>
          <cell r="M11">
            <v>900.72336652291835</v>
          </cell>
          <cell r="N11">
            <v>1113.7677386117891</v>
          </cell>
          <cell r="O11">
            <v>1010.3993260536674</v>
          </cell>
          <cell r="P11">
            <v>840.24391152911107</v>
          </cell>
          <cell r="Q11">
            <v>840.5567170353562</v>
          </cell>
          <cell r="R11">
            <v>888.57519831904153</v>
          </cell>
          <cell r="S11">
            <v>1042.758497340212</v>
          </cell>
          <cell r="T11">
            <v>849.55775196319007</v>
          </cell>
          <cell r="U11">
            <v>868.26818516373555</v>
          </cell>
          <cell r="V11">
            <v>1045.7471233434919</v>
          </cell>
          <cell r="W11">
            <v>1021.7911717526756</v>
          </cell>
          <cell r="X11">
            <v>1174.2037791308012</v>
          </cell>
          <cell r="Y11">
            <v>934.83761326709975</v>
          </cell>
          <cell r="Z11">
            <v>977.62074601882534</v>
          </cell>
          <cell r="AA11">
            <v>930.10405428674505</v>
          </cell>
          <cell r="AB11">
            <v>916.97800977873931</v>
          </cell>
          <cell r="AC11">
            <v>1232.7057906176206</v>
          </cell>
          <cell r="AD11">
            <v>1044.9354231786269</v>
          </cell>
          <cell r="AE11">
            <v>878.18834901803541</v>
          </cell>
          <cell r="AF11">
            <v>826.87823491758377</v>
          </cell>
          <cell r="AG11">
            <v>857.72936217947756</v>
          </cell>
          <cell r="AH11">
            <v>924.18439320074515</v>
          </cell>
          <cell r="AI11">
            <v>862.2987802951202</v>
          </cell>
          <cell r="AJ11">
            <v>891.63401779836124</v>
          </cell>
          <cell r="AK11">
            <v>933.78381509021153</v>
          </cell>
          <cell r="AL11">
            <v>1079.2902477139062</v>
          </cell>
          <cell r="AM11">
            <v>1170.4038664598022</v>
          </cell>
          <cell r="AN11">
            <v>957.07790599572047</v>
          </cell>
        </row>
        <row r="12">
          <cell r="A12" t="str">
            <v>N2O</v>
          </cell>
          <cell r="B12">
            <v>4.6503077986960122</v>
          </cell>
          <cell r="C12">
            <v>4.3777967113781822</v>
          </cell>
          <cell r="D12">
            <v>4.6847784278498716</v>
          </cell>
          <cell r="E12">
            <v>4.8052888012480039</v>
          </cell>
          <cell r="F12">
            <v>4.7020608101073265</v>
          </cell>
          <cell r="G12">
            <v>4.8796304917751261</v>
          </cell>
          <cell r="H12">
            <v>5.0384218827793585</v>
          </cell>
          <cell r="I12">
            <v>5.273289542091872</v>
          </cell>
          <cell r="J12">
            <v>5.3516411154027876</v>
          </cell>
          <cell r="K12">
            <v>5.6641010669779446</v>
          </cell>
          <cell r="L12">
            <v>5.6991727822545677</v>
          </cell>
          <cell r="M12">
            <v>5.5239735613827836</v>
          </cell>
          <cell r="N12">
            <v>5.8486480501955773</v>
          </cell>
          <cell r="O12">
            <v>5.8129320219351914</v>
          </cell>
          <cell r="P12">
            <v>5.6376104157992106</v>
          </cell>
          <cell r="Q12">
            <v>5.619562228368463</v>
          </cell>
          <cell r="R12">
            <v>5.7345837507877926</v>
          </cell>
          <cell r="S12">
            <v>6.1160277958727365</v>
          </cell>
          <cell r="T12">
            <v>5.829775104404546</v>
          </cell>
          <cell r="U12">
            <v>5.9259538980980571</v>
          </cell>
          <cell r="V12">
            <v>6.1340529087288713</v>
          </cell>
          <cell r="W12">
            <v>6.0279367154532482</v>
          </cell>
          <cell r="X12">
            <v>6.3542270864074641</v>
          </cell>
          <cell r="Y12">
            <v>5.9053120061844213</v>
          </cell>
          <cell r="Z12">
            <v>6.0181857752617773</v>
          </cell>
          <cell r="AA12">
            <v>6.1180405819712131</v>
          </cell>
          <cell r="AB12">
            <v>6.2160006767847049</v>
          </cell>
          <cell r="AC12">
            <v>6.6219383279037034</v>
          </cell>
          <cell r="AD12">
            <v>6.4318571130853694</v>
          </cell>
          <cell r="AE12">
            <v>6.0868695352623376</v>
          </cell>
          <cell r="AF12">
            <v>6.038559807338447</v>
          </cell>
          <cell r="AG12">
            <v>6.12997579755584</v>
          </cell>
          <cell r="AH12">
            <v>7.5057978970717851</v>
          </cell>
          <cell r="AI12">
            <v>7.4411763892284668</v>
          </cell>
          <cell r="AJ12">
            <v>7.5995888344868359</v>
          </cell>
          <cell r="AK12">
            <v>7.7385546048803349</v>
          </cell>
          <cell r="AL12">
            <v>8.1150023636561102</v>
          </cell>
          <cell r="AM12">
            <v>8.4661945863307722</v>
          </cell>
          <cell r="AN12">
            <v>8.0838346352935595</v>
          </cell>
        </row>
        <row r="13">
          <cell r="A13" t="str">
            <v>NOx</v>
          </cell>
          <cell r="B13">
            <v>26.902001068365056</v>
          </cell>
          <cell r="C13">
            <v>25.199138268926397</v>
          </cell>
          <cell r="D13">
            <v>26.958280879363091</v>
          </cell>
          <cell r="E13">
            <v>27.909867625566537</v>
          </cell>
          <cell r="F13">
            <v>26.628618735836486</v>
          </cell>
          <cell r="G13">
            <v>27.000006274023217</v>
          </cell>
          <cell r="H13">
            <v>28.240921825666923</v>
          </cell>
          <cell r="I13">
            <v>29.548398825210029</v>
          </cell>
          <cell r="J13">
            <v>30.018369198650436</v>
          </cell>
          <cell r="K13">
            <v>31.560571091184411</v>
          </cell>
          <cell r="L13">
            <v>31.416309491957065</v>
          </cell>
          <cell r="M13">
            <v>29.931172209342289</v>
          </cell>
          <cell r="N13">
            <v>30.594439345604155</v>
          </cell>
          <cell r="O13">
            <v>30.321790269102703</v>
          </cell>
          <cell r="P13">
            <v>29.376281380710971</v>
          </cell>
          <cell r="Q13">
            <v>29.640475860430492</v>
          </cell>
          <cell r="R13">
            <v>30.468203149713684</v>
          </cell>
          <cell r="S13">
            <v>31.871537546043815</v>
          </cell>
          <cell r="T13">
            <v>31.931688570088845</v>
          </cell>
          <cell r="U13">
            <v>32.730055015632544</v>
          </cell>
          <cell r="V13">
            <v>34.764239869734276</v>
          </cell>
          <cell r="W13">
            <v>34.057981248298923</v>
          </cell>
          <cell r="X13">
            <v>36.144178058679536</v>
          </cell>
          <cell r="Y13">
            <v>34.712700690619393</v>
          </cell>
          <cell r="Z13">
            <v>34.819350104228526</v>
          </cell>
          <cell r="AA13">
            <v>35.287335014209191</v>
          </cell>
          <cell r="AB13">
            <v>35.416948382433972</v>
          </cell>
          <cell r="AC13">
            <v>36.291352449815122</v>
          </cell>
          <cell r="AD13">
            <v>36.941722823754048</v>
          </cell>
          <cell r="AE13">
            <v>35.065014613386495</v>
          </cell>
          <cell r="AF13">
            <v>34.981324480262124</v>
          </cell>
          <cell r="AG13">
            <v>34.951243099631036</v>
          </cell>
          <cell r="AH13">
            <v>35.575234046787592</v>
          </cell>
          <cell r="AI13">
            <v>35.938297452440352</v>
          </cell>
          <cell r="AJ13">
            <v>37.136354939269154</v>
          </cell>
          <cell r="AK13">
            <v>38.176517596009369</v>
          </cell>
          <cell r="AL13">
            <v>40.339183025014485</v>
          </cell>
          <cell r="AM13">
            <v>43.37854878913371</v>
          </cell>
          <cell r="AN13">
            <v>41.214428328220514</v>
          </cell>
        </row>
        <row r="14">
          <cell r="A14" t="str">
            <v>NMVOCs</v>
          </cell>
          <cell r="B14">
            <v>145.52174637312206</v>
          </cell>
          <cell r="C14">
            <v>132.49393309527701</v>
          </cell>
          <cell r="D14">
            <v>145.50450221364295</v>
          </cell>
          <cell r="E14">
            <v>142.42904836463268</v>
          </cell>
          <cell r="F14">
            <v>134.40412684267068</v>
          </cell>
          <cell r="G14">
            <v>137.74663294633939</v>
          </cell>
          <cell r="H14">
            <v>144.66319428598166</v>
          </cell>
          <cell r="I14">
            <v>154.17508909354294</v>
          </cell>
          <cell r="J14">
            <v>151.40169992810621</v>
          </cell>
          <cell r="K14">
            <v>161.2913744962062</v>
          </cell>
          <cell r="L14">
            <v>160.22186116091126</v>
          </cell>
          <cell r="M14">
            <v>151.28609171129753</v>
          </cell>
          <cell r="N14">
            <v>181.44198129196843</v>
          </cell>
          <cell r="O14">
            <v>161.07038431660379</v>
          </cell>
          <cell r="P14">
            <v>147.31793065813628</v>
          </cell>
          <cell r="Q14">
            <v>144.96857396396956</v>
          </cell>
          <cell r="R14">
            <v>154.54014468119217</v>
          </cell>
          <cell r="S14">
            <v>170.29444002656737</v>
          </cell>
          <cell r="T14">
            <v>151.44179824263617</v>
          </cell>
          <cell r="U14">
            <v>153.90651644827989</v>
          </cell>
          <cell r="V14">
            <v>166.25035381713781</v>
          </cell>
          <cell r="W14">
            <v>174.68725561678764</v>
          </cell>
          <cell r="X14">
            <v>182.6468576215739</v>
          </cell>
          <cell r="Y14">
            <v>159.68334758427403</v>
          </cell>
          <cell r="Z14">
            <v>169.02597062123189</v>
          </cell>
          <cell r="AA14">
            <v>157.43517432939737</v>
          </cell>
          <cell r="AB14">
            <v>155.34290448575601</v>
          </cell>
          <cell r="AC14">
            <v>215.95170787920588</v>
          </cell>
          <cell r="AD14">
            <v>167.01614422784741</v>
          </cell>
          <cell r="AE14">
            <v>152.69350461746654</v>
          </cell>
          <cell r="AF14">
            <v>148.42203920577379</v>
          </cell>
          <cell r="AG14">
            <v>152.87460223773954</v>
          </cell>
          <cell r="AH14">
            <v>167.88048075147626</v>
          </cell>
          <cell r="AI14">
            <v>158.33994769411885</v>
          </cell>
          <cell r="AJ14">
            <v>162.94810487147166</v>
          </cell>
          <cell r="AK14">
            <v>165.75876923624023</v>
          </cell>
          <cell r="AL14">
            <v>186.32632887106735</v>
          </cell>
          <cell r="AM14">
            <v>181.44189872092701</v>
          </cell>
          <cell r="AN14">
            <v>168.50707231167564</v>
          </cell>
        </row>
        <row r="15">
          <cell r="A15" t="str">
            <v>SO2,1</v>
          </cell>
          <cell r="B15">
            <v>40.566451302179225</v>
          </cell>
          <cell r="C15">
            <v>39.891168391270611</v>
          </cell>
          <cell r="D15">
            <v>41.384426409909771</v>
          </cell>
          <cell r="E15">
            <v>42.987576012264725</v>
          </cell>
          <cell r="F15">
            <v>41.806668514814504</v>
          </cell>
          <cell r="G15">
            <v>40.136575915583371</v>
          </cell>
          <cell r="H15">
            <v>41.011347962696448</v>
          </cell>
          <cell r="I15">
            <v>40.752575364216789</v>
          </cell>
          <cell r="J15">
            <v>39.724974401517443</v>
          </cell>
          <cell r="K15">
            <v>39.604090116691253</v>
          </cell>
          <cell r="L15">
            <v>38.631496414942092</v>
          </cell>
          <cell r="M15">
            <v>37.222012544433142</v>
          </cell>
          <cell r="N15">
            <v>35.873618576322727</v>
          </cell>
          <cell r="O15">
            <v>35.161066977009817</v>
          </cell>
          <cell r="P15">
            <v>34.852911017251706</v>
          </cell>
          <cell r="Q15">
            <v>35.171265113518636</v>
          </cell>
          <cell r="R15">
            <v>34.810841125528889</v>
          </cell>
          <cell r="S15">
            <v>34.768277116944134</v>
          </cell>
          <cell r="T15">
            <v>33.96479415602537</v>
          </cell>
          <cell r="U15">
            <v>33.824545371734892</v>
          </cell>
          <cell r="V15">
            <v>32.530089177045987</v>
          </cell>
          <cell r="W15">
            <v>30.665287231681532</v>
          </cell>
          <cell r="X15">
            <v>28.395101475773419</v>
          </cell>
          <cell r="Y15">
            <v>26.947163108775015</v>
          </cell>
          <cell r="Z15">
            <v>25.46680592923709</v>
          </cell>
          <cell r="AA15">
            <v>23.480389122239718</v>
          </cell>
          <cell r="AB15">
            <v>22.68179849409249</v>
          </cell>
          <cell r="AC15">
            <v>22.449094935065062</v>
          </cell>
          <cell r="AD15">
            <v>21.750752816884948</v>
          </cell>
          <cell r="AE15">
            <v>20.355991385694193</v>
          </cell>
          <cell r="AF15">
            <v>19.555122638256069</v>
          </cell>
          <cell r="AG15">
            <v>19.218705503161342</v>
          </cell>
          <cell r="AH15">
            <v>18.406946913642471</v>
          </cell>
          <cell r="AI15">
            <v>18.418103919251493</v>
          </cell>
          <cell r="AJ15">
            <v>18.103122871581988</v>
          </cell>
          <cell r="AK15">
            <v>18.032249534441888</v>
          </cell>
          <cell r="AL15">
            <v>17.779060969815504</v>
          </cell>
          <cell r="AM15">
            <v>18.269856766656162</v>
          </cell>
          <cell r="AN15">
            <v>17.29112274510134</v>
          </cell>
        </row>
        <row r="16">
          <cell r="A16" t="str">
            <v>SO2,2</v>
          </cell>
          <cell r="B16">
            <v>11.225667989493745</v>
          </cell>
          <cell r="C16">
            <v>11.527597791799545</v>
          </cell>
          <cell r="D16">
            <v>11.602979776103503</v>
          </cell>
          <cell r="E16">
            <v>11.836826310730702</v>
          </cell>
          <cell r="F16">
            <v>11.37076683319615</v>
          </cell>
          <cell r="G16">
            <v>11.688364755893236</v>
          </cell>
          <cell r="H16">
            <v>11.739391775442673</v>
          </cell>
          <cell r="I16">
            <v>12.464292635546887</v>
          </cell>
          <cell r="J16">
            <v>13.099581500722723</v>
          </cell>
          <cell r="K16">
            <v>13.31571766579177</v>
          </cell>
          <cell r="L16">
            <v>12.838809661803031</v>
          </cell>
          <cell r="M16">
            <v>12.835867152779542</v>
          </cell>
          <cell r="N16">
            <v>12.847343012677223</v>
          </cell>
          <cell r="O16">
            <v>13.026748328689559</v>
          </cell>
          <cell r="P16">
            <v>13.528749349413784</v>
          </cell>
          <cell r="Q16">
            <v>13.728921146075251</v>
          </cell>
          <cell r="R16">
            <v>14.218483138713596</v>
          </cell>
          <cell r="S16">
            <v>14.839152325975485</v>
          </cell>
          <cell r="T16">
            <v>15.624316200100139</v>
          </cell>
          <cell r="U16">
            <v>15.976116329438776</v>
          </cell>
          <cell r="V16">
            <v>16.21528049673957</v>
          </cell>
          <cell r="W16">
            <v>16.56526186822515</v>
          </cell>
          <cell r="X16">
            <v>16.418683415975906</v>
          </cell>
          <cell r="Y16">
            <v>16.846970747149967</v>
          </cell>
          <cell r="Z16">
            <v>17.015155347419892</v>
          </cell>
          <cell r="AA16">
            <v>17.862168566454933</v>
          </cell>
          <cell r="AB16">
            <v>18.166503743019835</v>
          </cell>
          <cell r="AC16">
            <v>17.627963452690267</v>
          </cell>
          <cell r="AD16">
            <v>17.467158252669076</v>
          </cell>
          <cell r="AE16">
            <v>17.004352612269848</v>
          </cell>
          <cell r="AF16">
            <v>17.566143103880663</v>
          </cell>
          <cell r="AG16">
            <v>17.984042473115561</v>
          </cell>
          <cell r="AH16">
            <v>18.550441093098275</v>
          </cell>
          <cell r="AI16">
            <v>19.990296309757007</v>
          </cell>
          <cell r="AJ16">
            <v>22.023986225261286</v>
          </cell>
          <cell r="AK16">
            <v>23.805719929712268</v>
          </cell>
          <cell r="AL16">
            <v>25.810740865633775</v>
          </cell>
          <cell r="AM16">
            <v>26.65178038622491</v>
          </cell>
          <cell r="AN16">
            <v>29.655736421588038</v>
          </cell>
        </row>
        <row r="17">
          <cell r="A17" t="str">
            <v>SO2,3</v>
          </cell>
          <cell r="B17">
            <v>11.507872153172272</v>
          </cell>
          <cell r="C17">
            <v>11.738432444737704</v>
          </cell>
          <cell r="D17">
            <v>11.398997161453291</v>
          </cell>
          <cell r="E17">
            <v>12.064823271038565</v>
          </cell>
          <cell r="F17">
            <v>12.32439617992096</v>
          </cell>
          <cell r="G17">
            <v>12.163990224285778</v>
          </cell>
          <cell r="H17">
            <v>13.090892855927912</v>
          </cell>
          <cell r="I17">
            <v>13.346217196783368</v>
          </cell>
          <cell r="J17">
            <v>13.330530806669358</v>
          </cell>
          <cell r="K17">
            <v>13.987357509597746</v>
          </cell>
          <cell r="L17">
            <v>13.958823328790405</v>
          </cell>
          <cell r="M17">
            <v>13.595675690191431</v>
          </cell>
          <cell r="N17">
            <v>13.749721155961698</v>
          </cell>
          <cell r="O17">
            <v>13.571790671510197</v>
          </cell>
          <cell r="P17">
            <v>13.800879043500496</v>
          </cell>
          <cell r="Q17">
            <v>13.869757919116054</v>
          </cell>
          <cell r="R17">
            <v>14.064683498618274</v>
          </cell>
          <cell r="S17">
            <v>14.42665713911091</v>
          </cell>
          <cell r="T17">
            <v>14.710386408035463</v>
          </cell>
          <cell r="U17">
            <v>15.110751171514831</v>
          </cell>
          <cell r="V17">
            <v>15.203082650383891</v>
          </cell>
          <cell r="W17">
            <v>15.399460732653242</v>
          </cell>
          <cell r="X17">
            <v>15.726486326409184</v>
          </cell>
          <cell r="Y17">
            <v>15.64683960554447</v>
          </cell>
          <cell r="Z17">
            <v>15.861271944011957</v>
          </cell>
          <cell r="AA17">
            <v>15.843702153466467</v>
          </cell>
          <cell r="AB17">
            <v>16.081294473349782</v>
          </cell>
          <cell r="AC17">
            <v>16.299802455898138</v>
          </cell>
          <cell r="AD17">
            <v>16.198922367538479</v>
          </cell>
          <cell r="AE17">
            <v>16.035544182942125</v>
          </cell>
          <cell r="AF17">
            <v>16.375598339699135</v>
          </cell>
          <cell r="AG17">
            <v>16.29316741712034</v>
          </cell>
          <cell r="AH17">
            <v>15.854851636575017</v>
          </cell>
          <cell r="AI17">
            <v>15.56873767315877</v>
          </cell>
          <cell r="AJ17">
            <v>15.775115184815219</v>
          </cell>
          <cell r="AK17">
            <v>15.989860349175645</v>
          </cell>
          <cell r="AL17">
            <v>16.251314762084242</v>
          </cell>
          <cell r="AM17">
            <v>16.951733450626762</v>
          </cell>
          <cell r="AN17">
            <v>16.72981883600503</v>
          </cell>
        </row>
      </sheetData>
      <sheetData sheetId="3"/>
      <sheetData sheetId="4">
        <row r="2">
          <cell r="F2">
            <v>1990</v>
          </cell>
          <cell r="G2">
            <v>1991</v>
          </cell>
          <cell r="H2">
            <v>1992</v>
          </cell>
          <cell r="I2">
            <v>1993</v>
          </cell>
          <cell r="J2">
            <v>1994</v>
          </cell>
          <cell r="K2">
            <v>1995</v>
          </cell>
          <cell r="L2">
            <v>1996</v>
          </cell>
          <cell r="M2">
            <v>1997</v>
          </cell>
          <cell r="N2">
            <v>1998</v>
          </cell>
          <cell r="O2">
            <v>1999</v>
          </cell>
          <cell r="P2">
            <v>2000</v>
          </cell>
          <cell r="Q2">
            <v>2001</v>
          </cell>
          <cell r="R2">
            <v>2002</v>
          </cell>
          <cell r="S2">
            <v>2003</v>
          </cell>
          <cell r="T2">
            <v>2004</v>
          </cell>
          <cell r="U2">
            <v>2005</v>
          </cell>
          <cell r="V2">
            <v>2006</v>
          </cell>
          <cell r="W2">
            <v>2007</v>
          </cell>
          <cell r="X2">
            <v>2008</v>
          </cell>
        </row>
        <row r="3">
          <cell r="B3" t="str">
            <v>CF4</v>
          </cell>
          <cell r="F3">
            <v>11.997683</v>
          </cell>
          <cell r="G3">
            <v>11.997904999999999</v>
          </cell>
          <cell r="H3">
            <v>11.998111</v>
          </cell>
          <cell r="I3">
            <v>11.998354000000001</v>
          </cell>
          <cell r="J3">
            <v>11.998587000000001</v>
          </cell>
          <cell r="K3">
            <v>10.501674</v>
          </cell>
          <cell r="L3">
            <v>11.999071000000001</v>
          </cell>
          <cell r="M3">
            <v>11.999321999999999</v>
          </cell>
          <cell r="N3">
            <v>11.999575</v>
          </cell>
          <cell r="O3">
            <v>10.502692</v>
          </cell>
          <cell r="P3">
            <v>12.0001</v>
          </cell>
          <cell r="Q3">
            <v>11.925000000000001</v>
          </cell>
          <cell r="R3">
            <v>11.848100000000001</v>
          </cell>
          <cell r="S3">
            <v>11.769299999999999</v>
          </cell>
          <cell r="T3">
            <v>11.688499999999999</v>
          </cell>
          <cell r="U3">
            <v>11.6059</v>
          </cell>
          <cell r="V3">
            <v>11.411</v>
          </cell>
          <cell r="W3">
            <v>11.213900000000001</v>
          </cell>
          <cell r="X3">
            <v>11.012133</v>
          </cell>
        </row>
        <row r="4">
          <cell r="B4" t="str">
            <v>C2F6</v>
          </cell>
          <cell r="F4">
            <v>2.0735678000000002</v>
          </cell>
          <cell r="G4">
            <v>2.3729100999999999</v>
          </cell>
          <cell r="H4">
            <v>2.3731469000000001</v>
          </cell>
          <cell r="I4">
            <v>2.3733837000000002</v>
          </cell>
          <cell r="J4">
            <v>2.3736204999999999</v>
          </cell>
          <cell r="K4">
            <v>2.3738573000000001</v>
          </cell>
          <cell r="L4">
            <v>2.3740941000000002</v>
          </cell>
          <cell r="M4">
            <v>2.3743308999999999</v>
          </cell>
          <cell r="N4">
            <v>2.3745677000000001</v>
          </cell>
          <cell r="O4">
            <v>2.3748045000000002</v>
          </cell>
          <cell r="P4">
            <v>2.3748999999999998</v>
          </cell>
          <cell r="Q4">
            <v>2.4344999999999999</v>
          </cell>
          <cell r="R4">
            <v>2.4914999999999998</v>
          </cell>
          <cell r="S4">
            <v>2.5463</v>
          </cell>
          <cell r="T4">
            <v>2.5990000000000002</v>
          </cell>
          <cell r="U4">
            <v>2.6494</v>
          </cell>
          <cell r="V4">
            <v>2.5813000000000001</v>
          </cell>
          <cell r="W4">
            <v>2.5131000000000001</v>
          </cell>
          <cell r="X4">
            <v>2.4452666999999999</v>
          </cell>
        </row>
        <row r="5">
          <cell r="B5" t="str">
            <v>SF6</v>
          </cell>
          <cell r="F5">
            <v>2.2518928223684211</v>
          </cell>
          <cell r="G5">
            <v>2.3594246434210526</v>
          </cell>
          <cell r="H5">
            <v>2.3601589763157893</v>
          </cell>
          <cell r="I5">
            <v>2.5745550171052631</v>
          </cell>
          <cell r="J5">
            <v>2.0412018934210527</v>
          </cell>
          <cell r="K5">
            <v>2.4691594631578946</v>
          </cell>
          <cell r="L5">
            <v>2.4699272026315788</v>
          </cell>
          <cell r="M5">
            <v>1.8297098592105261</v>
          </cell>
          <cell r="N5">
            <v>1.9371081355263156</v>
          </cell>
          <cell r="O5">
            <v>2.5786940881578948</v>
          </cell>
          <cell r="P5">
            <v>2.2590026315789471</v>
          </cell>
          <cell r="Q5">
            <v>2.3245921052631577</v>
          </cell>
          <cell r="R5">
            <v>2.3900999999999999</v>
          </cell>
          <cell r="S5">
            <v>2.455567105263158</v>
          </cell>
          <cell r="T5">
            <v>2.5209934210526317</v>
          </cell>
          <cell r="U5">
            <v>2.5863381578947369</v>
          </cell>
          <cell r="V5">
            <v>2.6394460526315791</v>
          </cell>
          <cell r="W5">
            <v>2.6926355263157893</v>
          </cell>
          <cell r="X5">
            <v>2.5640263157894734</v>
          </cell>
        </row>
        <row r="6">
          <cell r="B6" t="str">
            <v>HFC125</v>
          </cell>
          <cell r="F6">
            <v>0.18594167</v>
          </cell>
          <cell r="G6">
            <v>0.19092079000000001</v>
          </cell>
          <cell r="H6">
            <v>0.28889990999999998</v>
          </cell>
          <cell r="I6">
            <v>0.37681629999999999</v>
          </cell>
          <cell r="J6">
            <v>1.8251048000000001</v>
          </cell>
          <cell r="K6">
            <v>2.9802176999999999</v>
          </cell>
          <cell r="L6">
            <v>3.4188812</v>
          </cell>
          <cell r="M6">
            <v>5.3540489999999998</v>
          </cell>
          <cell r="N6">
            <v>7.2031812000000004</v>
          </cell>
          <cell r="O6">
            <v>8.1531676999999991</v>
          </cell>
          <cell r="P6">
            <v>8.5381</v>
          </cell>
          <cell r="Q6">
            <v>9.0300999999999991</v>
          </cell>
          <cell r="R6">
            <v>9.8851999999999993</v>
          </cell>
          <cell r="S6">
            <v>12.078799999999999</v>
          </cell>
          <cell r="T6">
            <v>12.507300000000001</v>
          </cell>
          <cell r="U6">
            <v>13.7591</v>
          </cell>
          <cell r="V6">
            <v>14.450900000000001</v>
          </cell>
          <cell r="W6">
            <v>15.1335</v>
          </cell>
          <cell r="X6">
            <v>15.798</v>
          </cell>
        </row>
        <row r="7">
          <cell r="B7" t="str">
            <v>HFC134a</v>
          </cell>
          <cell r="F7">
            <v>1.0101541999999999</v>
          </cell>
          <cell r="G7">
            <v>2.1776447999999999</v>
          </cell>
          <cell r="H7">
            <v>4.2079892000000001</v>
          </cell>
          <cell r="I7">
            <v>8.4161579</v>
          </cell>
          <cell r="J7">
            <v>21.399076999999998</v>
          </cell>
          <cell r="K7">
            <v>29.726101</v>
          </cell>
          <cell r="L7">
            <v>40.584859000000002</v>
          </cell>
          <cell r="M7">
            <v>50.643566999999997</v>
          </cell>
          <cell r="N7">
            <v>59.652126000000003</v>
          </cell>
          <cell r="O7">
            <v>67.043997000000005</v>
          </cell>
          <cell r="P7">
            <v>75.039299999999997</v>
          </cell>
          <cell r="Q7">
            <v>84.040899999999993</v>
          </cell>
          <cell r="R7">
            <v>94.716099999999997</v>
          </cell>
          <cell r="S7">
            <v>101.4157</v>
          </cell>
          <cell r="T7">
            <v>113.9297</v>
          </cell>
          <cell r="U7">
            <v>120.93340000000001</v>
          </cell>
          <cell r="V7">
            <v>121.0746</v>
          </cell>
          <cell r="W7">
            <v>129.6223</v>
          </cell>
          <cell r="X7">
            <v>133.99193</v>
          </cell>
        </row>
        <row r="8">
          <cell r="B8" t="str">
            <v>HFC143a</v>
          </cell>
          <cell r="F8">
            <v>0.88920979</v>
          </cell>
          <cell r="G8">
            <v>0.90261206000000005</v>
          </cell>
          <cell r="H8">
            <v>1.6286536</v>
          </cell>
          <cell r="I8">
            <v>2.3685965000000002</v>
          </cell>
          <cell r="J8">
            <v>3.8347584000000001</v>
          </cell>
          <cell r="K8">
            <v>6.0409628</v>
          </cell>
          <cell r="L8">
            <v>6.1499876000000002</v>
          </cell>
          <cell r="M8">
            <v>6.2587492999999998</v>
          </cell>
          <cell r="N8">
            <v>6.3676829000000001</v>
          </cell>
          <cell r="O8">
            <v>6.4775248999999997</v>
          </cell>
          <cell r="P8">
            <v>6.234</v>
          </cell>
          <cell r="Q8">
            <v>7.4946999999999999</v>
          </cell>
          <cell r="R8">
            <v>8.7388999999999992</v>
          </cell>
          <cell r="S8">
            <v>9.9776000000000007</v>
          </cell>
          <cell r="T8">
            <v>11.2136</v>
          </cell>
          <cell r="U8">
            <v>12.4483</v>
          </cell>
          <cell r="V8">
            <v>12.789300000000001</v>
          </cell>
          <cell r="W8">
            <v>13.131399999999999</v>
          </cell>
          <cell r="X8">
            <v>13.475300000000001</v>
          </cell>
        </row>
        <row r="9">
          <cell r="B9" t="str">
            <v>HFC227ea</v>
          </cell>
          <cell r="F9">
            <v>0</v>
          </cell>
          <cell r="G9">
            <v>4.7100238999999997E-3</v>
          </cell>
          <cell r="H9">
            <v>4.7100279999999998E-3</v>
          </cell>
          <cell r="I9">
            <v>0.18499007000000001</v>
          </cell>
          <cell r="J9">
            <v>0.18199009999999999</v>
          </cell>
          <cell r="K9">
            <v>9.9994793999999998E-2</v>
          </cell>
          <cell r="L9">
            <v>0.43697783000000001</v>
          </cell>
          <cell r="M9">
            <v>0.40797847999999998</v>
          </cell>
          <cell r="N9">
            <v>0.92795207999999996</v>
          </cell>
          <cell r="O9">
            <v>1.3539300000000001</v>
          </cell>
          <cell r="P9">
            <v>1.9509000000000001</v>
          </cell>
          <cell r="Q9">
            <v>1.6449</v>
          </cell>
          <cell r="R9">
            <v>2.508</v>
          </cell>
          <cell r="S9">
            <v>3.3410000000000002</v>
          </cell>
          <cell r="T9">
            <v>4.2690000000000001</v>
          </cell>
          <cell r="U9">
            <v>4.8901000000000003</v>
          </cell>
          <cell r="V9">
            <v>5.1614000000000004</v>
          </cell>
          <cell r="W9">
            <v>5.4291999999999998</v>
          </cell>
          <cell r="X9">
            <v>5.6901666999999998</v>
          </cell>
        </row>
        <row r="10">
          <cell r="B10" t="str">
            <v>HFC245ca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28.68112</v>
          </cell>
          <cell r="Q10">
            <v>31.54928</v>
          </cell>
          <cell r="R10">
            <v>34.417439999999999</v>
          </cell>
          <cell r="S10">
            <v>37.285600000000002</v>
          </cell>
          <cell r="T10">
            <v>40.153600000000004</v>
          </cell>
          <cell r="U10">
            <v>43.021600000000007</v>
          </cell>
          <cell r="V10">
            <v>49.968000000000004</v>
          </cell>
          <cell r="W10">
            <v>56.914239999999999</v>
          </cell>
          <cell r="X10">
            <v>63.86069280000001</v>
          </cell>
        </row>
        <row r="11">
          <cell r="B11" t="str">
            <v>HFC245fa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17.925699999999999</v>
          </cell>
          <cell r="Q11">
            <v>19.718299999999999</v>
          </cell>
          <cell r="R11">
            <v>21.510899999999999</v>
          </cell>
          <cell r="S11">
            <v>23.3035</v>
          </cell>
          <cell r="T11">
            <v>25.096</v>
          </cell>
          <cell r="U11">
            <v>26.888500000000001</v>
          </cell>
          <cell r="V11">
            <v>31.23</v>
          </cell>
          <cell r="W11">
            <v>35.571399999999997</v>
          </cell>
          <cell r="X11">
            <v>39.912933000000002</v>
          </cell>
        </row>
        <row r="12">
          <cell r="B12" t="str">
            <v>SF6</v>
          </cell>
          <cell r="F12">
            <v>5.5207695000000001</v>
          </cell>
          <cell r="G12">
            <v>5.7843958999999998</v>
          </cell>
          <cell r="H12">
            <v>5.7861962</v>
          </cell>
          <cell r="I12">
            <v>6.3118122999999997</v>
          </cell>
          <cell r="J12">
            <v>5.0042369000000004</v>
          </cell>
          <cell r="K12">
            <v>6.0534232000000001</v>
          </cell>
          <cell r="L12">
            <v>6.0553053999999999</v>
          </cell>
          <cell r="M12">
            <v>4.4857402999999998</v>
          </cell>
          <cell r="N12">
            <v>4.7490392999999997</v>
          </cell>
          <cell r="O12">
            <v>6.3219596999999998</v>
          </cell>
          <cell r="P12">
            <v>5.5381999999999998</v>
          </cell>
          <cell r="Q12">
            <v>5.6989999999999998</v>
          </cell>
          <cell r="R12">
            <v>5.8596000000000004</v>
          </cell>
          <cell r="S12">
            <v>6.0201000000000002</v>
          </cell>
          <cell r="T12">
            <v>6.1805000000000003</v>
          </cell>
          <cell r="U12">
            <v>6.3407</v>
          </cell>
          <cell r="V12">
            <v>6.4709000000000003</v>
          </cell>
          <cell r="W12">
            <v>6.6013000000000002</v>
          </cell>
          <cell r="X12">
            <v>6.2859999999999996</v>
          </cell>
        </row>
      </sheetData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AGICC Input"/>
      <sheetName val="BCOC Forcing"/>
      <sheetName val="BCOCHistory"/>
      <sheetName val="V56 Hist"/>
      <sheetName val="BC-OC Forcing Derivation"/>
      <sheetName val="Sheet1"/>
      <sheetName val="Sheet2"/>
    </sheetNames>
    <sheetDataSet>
      <sheetData sheetId="0" refreshError="1"/>
      <sheetData sheetId="1" refreshError="1"/>
      <sheetData sheetId="2" refreshError="1"/>
      <sheetData sheetId="3">
        <row r="4">
          <cell r="A4">
            <v>1765</v>
          </cell>
          <cell r="K4">
            <v>2723.656081419756</v>
          </cell>
          <cell r="L4">
            <v>20895.410061475006</v>
          </cell>
        </row>
        <row r="5">
          <cell r="A5">
            <v>1766</v>
          </cell>
          <cell r="K5">
            <v>2730.8352887555639</v>
          </cell>
          <cell r="L5">
            <v>20925.889774643561</v>
          </cell>
        </row>
        <row r="6">
          <cell r="A6">
            <v>1767</v>
          </cell>
          <cell r="K6">
            <v>2738.0144960913717</v>
          </cell>
          <cell r="L6">
            <v>20956.369487812117</v>
          </cell>
        </row>
        <row r="7">
          <cell r="A7">
            <v>1768</v>
          </cell>
          <cell r="K7">
            <v>2745.1937034271796</v>
          </cell>
          <cell r="L7">
            <v>20986.849200980672</v>
          </cell>
        </row>
        <row r="8">
          <cell r="A8">
            <v>1769</v>
          </cell>
          <cell r="K8">
            <v>2752.3729107629874</v>
          </cell>
          <cell r="L8">
            <v>21017.328914149228</v>
          </cell>
        </row>
        <row r="9">
          <cell r="A9">
            <v>1770</v>
          </cell>
          <cell r="K9">
            <v>2759.5521180987953</v>
          </cell>
          <cell r="L9">
            <v>21047.808627317783</v>
          </cell>
        </row>
        <row r="10">
          <cell r="A10">
            <v>1771</v>
          </cell>
          <cell r="K10">
            <v>2766.7313254346027</v>
          </cell>
          <cell r="L10">
            <v>21078.288340486339</v>
          </cell>
        </row>
        <row r="11">
          <cell r="A11">
            <v>1772</v>
          </cell>
          <cell r="K11">
            <v>2773.910532770411</v>
          </cell>
          <cell r="L11">
            <v>21108.768053654894</v>
          </cell>
        </row>
        <row r="12">
          <cell r="A12">
            <v>1773</v>
          </cell>
          <cell r="K12">
            <v>2781.0897401062184</v>
          </cell>
          <cell r="L12">
            <v>21139.24776682345</v>
          </cell>
        </row>
        <row r="13">
          <cell r="A13">
            <v>1774</v>
          </cell>
          <cell r="K13">
            <v>2788.2689474420267</v>
          </cell>
          <cell r="L13">
            <v>21169.727479992005</v>
          </cell>
        </row>
        <row r="14">
          <cell r="A14">
            <v>1775</v>
          </cell>
          <cell r="K14">
            <v>2795.4481547778341</v>
          </cell>
          <cell r="L14">
            <v>21200.207193160561</v>
          </cell>
        </row>
        <row r="15">
          <cell r="A15">
            <v>1776</v>
          </cell>
          <cell r="K15">
            <v>2802.627362113642</v>
          </cell>
          <cell r="L15">
            <v>21230.686906329116</v>
          </cell>
        </row>
        <row r="16">
          <cell r="A16">
            <v>1777</v>
          </cell>
          <cell r="K16">
            <v>2809.8065694494499</v>
          </cell>
          <cell r="L16">
            <v>21261.166619497671</v>
          </cell>
        </row>
        <row r="17">
          <cell r="A17">
            <v>1778</v>
          </cell>
          <cell r="K17">
            <v>2816.9857767852577</v>
          </cell>
          <cell r="L17">
            <v>21291.646332666227</v>
          </cell>
        </row>
        <row r="18">
          <cell r="A18">
            <v>1779</v>
          </cell>
          <cell r="K18">
            <v>2824.1649841210656</v>
          </cell>
          <cell r="L18">
            <v>21322.126045834786</v>
          </cell>
        </row>
        <row r="19">
          <cell r="A19">
            <v>1780</v>
          </cell>
          <cell r="K19">
            <v>2831.3441914568739</v>
          </cell>
          <cell r="L19">
            <v>21352.605759003342</v>
          </cell>
        </row>
        <row r="20">
          <cell r="A20">
            <v>1781</v>
          </cell>
          <cell r="K20">
            <v>2834.1502277161494</v>
          </cell>
          <cell r="L20">
            <v>21364.518937760098</v>
          </cell>
        </row>
        <row r="21">
          <cell r="A21">
            <v>1782</v>
          </cell>
          <cell r="K21">
            <v>2836.9562639754249</v>
          </cell>
          <cell r="L21">
            <v>21376.432116516851</v>
          </cell>
        </row>
        <row r="22">
          <cell r="A22">
            <v>1783</v>
          </cell>
          <cell r="K22">
            <v>2839.7623002347004</v>
          </cell>
          <cell r="L22">
            <v>21388.345295273604</v>
          </cell>
        </row>
        <row r="23">
          <cell r="A23">
            <v>1784</v>
          </cell>
          <cell r="K23">
            <v>2842.5683364939759</v>
          </cell>
          <cell r="L23">
            <v>21400.258474030361</v>
          </cell>
        </row>
        <row r="24">
          <cell r="A24">
            <v>1785</v>
          </cell>
          <cell r="K24">
            <v>2845.3743727532515</v>
          </cell>
          <cell r="L24">
            <v>21412.171652787114</v>
          </cell>
        </row>
        <row r="25">
          <cell r="A25">
            <v>1786</v>
          </cell>
          <cell r="K25">
            <v>2848.180409012527</v>
          </cell>
          <cell r="L25">
            <v>21424.084831543871</v>
          </cell>
        </row>
        <row r="26">
          <cell r="A26">
            <v>1787</v>
          </cell>
          <cell r="K26">
            <v>2850.9864452718025</v>
          </cell>
          <cell r="L26">
            <v>21435.998010300624</v>
          </cell>
        </row>
        <row r="27">
          <cell r="A27">
            <v>1788</v>
          </cell>
          <cell r="K27">
            <v>2853.792481531078</v>
          </cell>
          <cell r="L27">
            <v>21447.911189057377</v>
          </cell>
        </row>
        <row r="28">
          <cell r="A28">
            <v>1789</v>
          </cell>
          <cell r="K28">
            <v>2856.5985177903535</v>
          </cell>
          <cell r="L28">
            <v>21459.824367814133</v>
          </cell>
        </row>
        <row r="29">
          <cell r="A29">
            <v>1790</v>
          </cell>
          <cell r="K29">
            <v>2859.4045540496286</v>
          </cell>
          <cell r="L29">
            <v>21471.73754657089</v>
          </cell>
        </row>
        <row r="30">
          <cell r="A30">
            <v>1791</v>
          </cell>
          <cell r="K30">
            <v>2859.2552852805566</v>
          </cell>
          <cell r="L30">
            <v>21471.103817935746</v>
          </cell>
        </row>
        <row r="31">
          <cell r="A31">
            <v>1792</v>
          </cell>
          <cell r="K31">
            <v>2859.1060165114845</v>
          </cell>
          <cell r="L31">
            <v>21470.470089300601</v>
          </cell>
        </row>
        <row r="32">
          <cell r="A32">
            <v>1793</v>
          </cell>
          <cell r="K32">
            <v>2858.9567477424125</v>
          </cell>
          <cell r="L32">
            <v>21469.836360665457</v>
          </cell>
        </row>
        <row r="33">
          <cell r="A33">
            <v>1794</v>
          </cell>
          <cell r="K33">
            <v>2858.80747897334</v>
          </cell>
          <cell r="L33">
            <v>21469.202632030312</v>
          </cell>
        </row>
        <row r="34">
          <cell r="A34">
            <v>1795</v>
          </cell>
          <cell r="K34">
            <v>2858.6582102042685</v>
          </cell>
          <cell r="L34">
            <v>21468.568903395168</v>
          </cell>
        </row>
        <row r="35">
          <cell r="A35">
            <v>1796</v>
          </cell>
          <cell r="K35">
            <v>2858.508941435196</v>
          </cell>
          <cell r="L35">
            <v>21467.935174760023</v>
          </cell>
        </row>
        <row r="36">
          <cell r="A36">
            <v>1797</v>
          </cell>
          <cell r="K36">
            <v>2858.359672666124</v>
          </cell>
          <cell r="L36">
            <v>21467.301446124879</v>
          </cell>
        </row>
        <row r="37">
          <cell r="A37">
            <v>1798</v>
          </cell>
          <cell r="K37">
            <v>2858.2104038970519</v>
          </cell>
          <cell r="L37">
            <v>21466.667717489734</v>
          </cell>
        </row>
        <row r="38">
          <cell r="A38">
            <v>1799</v>
          </cell>
          <cell r="K38">
            <v>2858.0611351279799</v>
          </cell>
          <cell r="L38">
            <v>21466.03398885459</v>
          </cell>
        </row>
        <row r="39">
          <cell r="A39">
            <v>1800</v>
          </cell>
          <cell r="K39">
            <v>2857.9118663589074</v>
          </cell>
          <cell r="L39">
            <v>21465.400260219445</v>
          </cell>
        </row>
        <row r="40">
          <cell r="A40">
            <v>1801</v>
          </cell>
          <cell r="K40">
            <v>2863.338523368835</v>
          </cell>
          <cell r="L40">
            <v>21488.439426159359</v>
          </cell>
        </row>
        <row r="41">
          <cell r="A41">
            <v>1802</v>
          </cell>
          <cell r="K41">
            <v>2868.7651803787626</v>
          </cell>
          <cell r="L41">
            <v>21511.478592099273</v>
          </cell>
        </row>
        <row r="42">
          <cell r="A42">
            <v>1803</v>
          </cell>
          <cell r="K42">
            <v>2874.1918373886901</v>
          </cell>
          <cell r="L42">
            <v>21534.517758039183</v>
          </cell>
        </row>
        <row r="43">
          <cell r="A43">
            <v>1804</v>
          </cell>
          <cell r="K43">
            <v>2879.6184943986173</v>
          </cell>
          <cell r="L43">
            <v>21557.556923979097</v>
          </cell>
        </row>
        <row r="44">
          <cell r="A44">
            <v>1805</v>
          </cell>
          <cell r="K44">
            <v>2885.0451514085448</v>
          </cell>
          <cell r="L44">
            <v>21580.59608991901</v>
          </cell>
        </row>
        <row r="45">
          <cell r="A45">
            <v>1806</v>
          </cell>
          <cell r="K45">
            <v>2890.4718084184724</v>
          </cell>
          <cell r="L45">
            <v>21603.635255858924</v>
          </cell>
        </row>
        <row r="46">
          <cell r="A46">
            <v>1807</v>
          </cell>
          <cell r="K46">
            <v>2895.8984654284</v>
          </cell>
          <cell r="L46">
            <v>21626.674421798838</v>
          </cell>
        </row>
        <row r="47">
          <cell r="A47">
            <v>1808</v>
          </cell>
          <cell r="K47">
            <v>2901.3251224383275</v>
          </cell>
          <cell r="L47">
            <v>21649.713587738752</v>
          </cell>
        </row>
        <row r="48">
          <cell r="A48">
            <v>1809</v>
          </cell>
          <cell r="K48">
            <v>2906.7517794482546</v>
          </cell>
          <cell r="L48">
            <v>21672.752753678666</v>
          </cell>
        </row>
        <row r="49">
          <cell r="A49">
            <v>1810</v>
          </cell>
          <cell r="K49">
            <v>2912.1784364581827</v>
          </cell>
          <cell r="L49">
            <v>21695.791919618579</v>
          </cell>
        </row>
        <row r="50">
          <cell r="A50">
            <v>1811</v>
          </cell>
          <cell r="K50">
            <v>2914.2712483750311</v>
          </cell>
          <cell r="L50">
            <v>21704.677065841217</v>
          </cell>
        </row>
        <row r="51">
          <cell r="A51">
            <v>1812</v>
          </cell>
          <cell r="K51">
            <v>2916.3640602918799</v>
          </cell>
          <cell r="L51">
            <v>21713.562212063855</v>
          </cell>
        </row>
        <row r="52">
          <cell r="A52">
            <v>1813</v>
          </cell>
          <cell r="K52">
            <v>2918.4568722087288</v>
          </cell>
          <cell r="L52">
            <v>21722.447358286492</v>
          </cell>
        </row>
        <row r="53">
          <cell r="A53">
            <v>1814</v>
          </cell>
          <cell r="K53">
            <v>2920.5496841255776</v>
          </cell>
          <cell r="L53">
            <v>21731.33250450913</v>
          </cell>
        </row>
        <row r="54">
          <cell r="A54">
            <v>1815</v>
          </cell>
          <cell r="K54">
            <v>2922.6424960424265</v>
          </cell>
          <cell r="L54">
            <v>21740.217650731767</v>
          </cell>
        </row>
        <row r="55">
          <cell r="A55">
            <v>1816</v>
          </cell>
          <cell r="K55">
            <v>2924.7353079592749</v>
          </cell>
          <cell r="L55">
            <v>21749.102796954405</v>
          </cell>
        </row>
        <row r="56">
          <cell r="A56">
            <v>1817</v>
          </cell>
          <cell r="K56">
            <v>2926.8281198761238</v>
          </cell>
          <cell r="L56">
            <v>21757.987943177042</v>
          </cell>
        </row>
        <row r="57">
          <cell r="A57">
            <v>1818</v>
          </cell>
          <cell r="K57">
            <v>2928.9209317929726</v>
          </cell>
          <cell r="L57">
            <v>21766.87308939968</v>
          </cell>
        </row>
        <row r="58">
          <cell r="A58">
            <v>1819</v>
          </cell>
          <cell r="K58">
            <v>2931.013743709821</v>
          </cell>
          <cell r="L58">
            <v>21775.758235622317</v>
          </cell>
        </row>
        <row r="59">
          <cell r="A59">
            <v>1820</v>
          </cell>
          <cell r="K59">
            <v>2933.1065556266703</v>
          </cell>
          <cell r="L59">
            <v>21784.643381844959</v>
          </cell>
        </row>
        <row r="60">
          <cell r="A60">
            <v>1821</v>
          </cell>
          <cell r="K60">
            <v>2938.898935521273</v>
          </cell>
          <cell r="L60">
            <v>21809.23524407886</v>
          </cell>
        </row>
        <row r="61">
          <cell r="A61">
            <v>1822</v>
          </cell>
          <cell r="K61">
            <v>2944.691315415876</v>
          </cell>
          <cell r="L61">
            <v>21833.827106312761</v>
          </cell>
        </row>
        <row r="62">
          <cell r="A62">
            <v>1823</v>
          </cell>
          <cell r="K62">
            <v>2950.4836953104787</v>
          </cell>
          <cell r="L62">
            <v>21858.418968546663</v>
          </cell>
        </row>
        <row r="63">
          <cell r="A63">
            <v>1824</v>
          </cell>
          <cell r="K63">
            <v>2956.2760752050817</v>
          </cell>
          <cell r="L63">
            <v>21883.010830780564</v>
          </cell>
        </row>
        <row r="64">
          <cell r="A64">
            <v>1825</v>
          </cell>
          <cell r="K64">
            <v>2962.0684550996843</v>
          </cell>
          <cell r="L64">
            <v>21907.602693014465</v>
          </cell>
        </row>
        <row r="65">
          <cell r="A65">
            <v>1826</v>
          </cell>
          <cell r="K65">
            <v>2967.860834994287</v>
          </cell>
          <cell r="L65">
            <v>21932.19455524837</v>
          </cell>
        </row>
        <row r="66">
          <cell r="A66">
            <v>1827</v>
          </cell>
          <cell r="K66">
            <v>2973.65321488889</v>
          </cell>
          <cell r="L66">
            <v>21956.786417482272</v>
          </cell>
        </row>
        <row r="67">
          <cell r="A67">
            <v>1828</v>
          </cell>
          <cell r="K67">
            <v>2979.4455947834927</v>
          </cell>
          <cell r="L67">
            <v>21981.378279716173</v>
          </cell>
        </row>
        <row r="68">
          <cell r="A68">
            <v>1829</v>
          </cell>
          <cell r="K68">
            <v>2985.2379746780957</v>
          </cell>
          <cell r="L68">
            <v>22005.970141950074</v>
          </cell>
        </row>
        <row r="69">
          <cell r="A69">
            <v>1830</v>
          </cell>
          <cell r="K69">
            <v>2991.0303545726988</v>
          </cell>
          <cell r="L69">
            <v>22030.562004183976</v>
          </cell>
        </row>
        <row r="70">
          <cell r="A70">
            <v>1831</v>
          </cell>
          <cell r="K70">
            <v>2995.6216827048847</v>
          </cell>
          <cell r="L70">
            <v>22050.054736178739</v>
          </cell>
        </row>
        <row r="71">
          <cell r="A71">
            <v>1832</v>
          </cell>
          <cell r="K71">
            <v>3000.2130108370702</v>
          </cell>
          <cell r="L71">
            <v>22069.547468173503</v>
          </cell>
        </row>
        <row r="72">
          <cell r="A72">
            <v>1833</v>
          </cell>
          <cell r="K72">
            <v>3004.8043389692557</v>
          </cell>
          <cell r="L72">
            <v>22089.040200168267</v>
          </cell>
        </row>
        <row r="73">
          <cell r="A73">
            <v>1834</v>
          </cell>
          <cell r="K73">
            <v>3009.3956671014416</v>
          </cell>
          <cell r="L73">
            <v>22108.532932163027</v>
          </cell>
        </row>
        <row r="74">
          <cell r="A74">
            <v>1835</v>
          </cell>
          <cell r="K74">
            <v>3013.9869952336271</v>
          </cell>
          <cell r="L74">
            <v>22128.025664157794</v>
          </cell>
        </row>
        <row r="75">
          <cell r="A75">
            <v>1836</v>
          </cell>
          <cell r="K75">
            <v>3018.578323365813</v>
          </cell>
          <cell r="L75">
            <v>22147.518396152554</v>
          </cell>
        </row>
        <row r="76">
          <cell r="A76">
            <v>1837</v>
          </cell>
          <cell r="K76">
            <v>3023.1696514979985</v>
          </cell>
          <cell r="L76">
            <v>22167.011128147318</v>
          </cell>
        </row>
        <row r="77">
          <cell r="A77">
            <v>1838</v>
          </cell>
          <cell r="K77">
            <v>3027.7609796301845</v>
          </cell>
          <cell r="L77">
            <v>22186.503860142082</v>
          </cell>
        </row>
        <row r="78">
          <cell r="A78">
            <v>1839</v>
          </cell>
          <cell r="K78">
            <v>3032.3523077623699</v>
          </cell>
          <cell r="L78">
            <v>22205.996592136846</v>
          </cell>
        </row>
        <row r="79">
          <cell r="A79">
            <v>1840</v>
          </cell>
          <cell r="K79">
            <v>3036.9436358945559</v>
          </cell>
          <cell r="L79">
            <v>22225.489324131609</v>
          </cell>
        </row>
        <row r="80">
          <cell r="A80">
            <v>1841</v>
          </cell>
          <cell r="K80">
            <v>3041.3035866565324</v>
          </cell>
          <cell r="L80">
            <v>22243.99973098269</v>
          </cell>
        </row>
        <row r="81">
          <cell r="A81">
            <v>1842</v>
          </cell>
          <cell r="K81">
            <v>3045.6635374185089</v>
          </cell>
          <cell r="L81">
            <v>22262.510137833771</v>
          </cell>
        </row>
        <row r="82">
          <cell r="A82">
            <v>1843</v>
          </cell>
          <cell r="K82">
            <v>3050.0234881804854</v>
          </cell>
          <cell r="L82">
            <v>22281.020544684852</v>
          </cell>
        </row>
        <row r="83">
          <cell r="A83">
            <v>1844</v>
          </cell>
          <cell r="K83">
            <v>3054.3834389424619</v>
          </cell>
          <cell r="L83">
            <v>22299.530951535933</v>
          </cell>
        </row>
        <row r="84">
          <cell r="A84">
            <v>1845</v>
          </cell>
          <cell r="K84">
            <v>3058.7433897044384</v>
          </cell>
          <cell r="L84">
            <v>22318.041358387014</v>
          </cell>
        </row>
        <row r="85">
          <cell r="A85">
            <v>1846</v>
          </cell>
          <cell r="K85">
            <v>3063.1033404664149</v>
          </cell>
          <cell r="L85">
            <v>22336.551765238095</v>
          </cell>
        </row>
        <row r="86">
          <cell r="A86">
            <v>1847</v>
          </cell>
          <cell r="K86">
            <v>3067.4632912283914</v>
          </cell>
          <cell r="L86">
            <v>22355.062172089176</v>
          </cell>
        </row>
        <row r="87">
          <cell r="A87">
            <v>1848</v>
          </cell>
          <cell r="K87">
            <v>3071.8232419903679</v>
          </cell>
          <cell r="L87">
            <v>22373.572578940257</v>
          </cell>
        </row>
        <row r="88">
          <cell r="A88">
            <v>1849</v>
          </cell>
          <cell r="K88">
            <v>3076.1831927523449</v>
          </cell>
          <cell r="L88">
            <v>22392.082985791341</v>
          </cell>
        </row>
        <row r="89">
          <cell r="A89">
            <v>1850</v>
          </cell>
          <cell r="K89">
            <v>3080.5431435143214</v>
          </cell>
          <cell r="L89">
            <v>22410.593392642422</v>
          </cell>
        </row>
        <row r="90">
          <cell r="A90">
            <v>1851</v>
          </cell>
          <cell r="K90">
            <v>3099.5951733665624</v>
          </cell>
          <cell r="L90">
            <v>22488.665203610413</v>
          </cell>
        </row>
        <row r="91">
          <cell r="A91">
            <v>1852</v>
          </cell>
          <cell r="K91">
            <v>3118.6994404588359</v>
          </cell>
          <cell r="L91">
            <v>22567.288951489267</v>
          </cell>
        </row>
        <row r="92">
          <cell r="A92">
            <v>1853</v>
          </cell>
          <cell r="K92">
            <v>3137.8559447911416</v>
          </cell>
          <cell r="L92">
            <v>22646.464636278986</v>
          </cell>
        </row>
        <row r="93">
          <cell r="A93">
            <v>1854</v>
          </cell>
          <cell r="K93">
            <v>3157.0646863634793</v>
          </cell>
          <cell r="L93">
            <v>22726.192257979565</v>
          </cell>
        </row>
        <row r="94">
          <cell r="A94">
            <v>1855</v>
          </cell>
          <cell r="K94">
            <v>3176.3256651758493</v>
          </cell>
          <cell r="L94">
            <v>22806.471816591002</v>
          </cell>
        </row>
        <row r="95">
          <cell r="A95">
            <v>1856</v>
          </cell>
          <cell r="K95">
            <v>3198.2278399906286</v>
          </cell>
          <cell r="L95">
            <v>22889.586569913154</v>
          </cell>
        </row>
        <row r="96">
          <cell r="A96">
            <v>1857</v>
          </cell>
          <cell r="K96">
            <v>3220.1899321708424</v>
          </cell>
          <cell r="L96">
            <v>22973.275245187906</v>
          </cell>
        </row>
        <row r="97">
          <cell r="A97">
            <v>1858</v>
          </cell>
          <cell r="K97">
            <v>3242.2119417164895</v>
          </cell>
          <cell r="L97">
            <v>23057.537842415259</v>
          </cell>
        </row>
        <row r="98">
          <cell r="A98">
            <v>1859</v>
          </cell>
          <cell r="K98">
            <v>3264.2938686275711</v>
          </cell>
          <cell r="L98">
            <v>23142.374361595208</v>
          </cell>
        </row>
        <row r="99">
          <cell r="A99">
            <v>1860</v>
          </cell>
          <cell r="K99">
            <v>3286.4357129040873</v>
          </cell>
          <cell r="L99">
            <v>23227.784802727758</v>
          </cell>
        </row>
        <row r="100">
          <cell r="A100">
            <v>1861</v>
          </cell>
          <cell r="K100">
            <v>3306.4057441411051</v>
          </cell>
          <cell r="L100">
            <v>23272.354437742524</v>
          </cell>
        </row>
        <row r="101">
          <cell r="A101">
            <v>1862</v>
          </cell>
          <cell r="K101">
            <v>3326.3481608085394</v>
          </cell>
          <cell r="L101">
            <v>23316.884799917356</v>
          </cell>
        </row>
        <row r="102">
          <cell r="A102">
            <v>1863</v>
          </cell>
          <cell r="K102">
            <v>3346.2629629063899</v>
          </cell>
          <cell r="L102">
            <v>23361.375889252253</v>
          </cell>
        </row>
        <row r="103">
          <cell r="A103">
            <v>1864</v>
          </cell>
          <cell r="K103">
            <v>3366.1501504346566</v>
          </cell>
          <cell r="L103">
            <v>23405.827705747211</v>
          </cell>
        </row>
        <row r="104">
          <cell r="A104">
            <v>1865</v>
          </cell>
          <cell r="K104">
            <v>3386.0097233933393</v>
          </cell>
          <cell r="L104">
            <v>23450.240249402235</v>
          </cell>
        </row>
        <row r="105">
          <cell r="A105">
            <v>1866</v>
          </cell>
          <cell r="K105">
            <v>3414.1695330872981</v>
          </cell>
          <cell r="L105">
            <v>23517.104167855287</v>
          </cell>
        </row>
        <row r="106">
          <cell r="A106">
            <v>1867</v>
          </cell>
          <cell r="K106">
            <v>3442.2906372510683</v>
          </cell>
          <cell r="L106">
            <v>23583.90989448956</v>
          </cell>
        </row>
        <row r="107">
          <cell r="A107">
            <v>1868</v>
          </cell>
          <cell r="K107">
            <v>3470.3730358846501</v>
          </cell>
          <cell r="L107">
            <v>23650.657429305047</v>
          </cell>
        </row>
        <row r="108">
          <cell r="A108">
            <v>1869</v>
          </cell>
          <cell r="K108">
            <v>3498.4167289880434</v>
          </cell>
          <cell r="L108">
            <v>23717.346772301753</v>
          </cell>
        </row>
        <row r="109">
          <cell r="A109">
            <v>1870</v>
          </cell>
          <cell r="K109">
            <v>3526.421716561249</v>
          </cell>
          <cell r="L109">
            <v>23783.977923479681</v>
          </cell>
        </row>
        <row r="110">
          <cell r="A110">
            <v>1871</v>
          </cell>
          <cell r="K110">
            <v>3547.3623536236682</v>
          </cell>
          <cell r="L110">
            <v>23820.191106682087</v>
          </cell>
        </row>
        <row r="111">
          <cell r="A111">
            <v>1872</v>
          </cell>
          <cell r="K111">
            <v>3568.2530729345776</v>
          </cell>
          <cell r="L111">
            <v>23856.433729822853</v>
          </cell>
        </row>
        <row r="112">
          <cell r="A112">
            <v>1873</v>
          </cell>
          <cell r="K112">
            <v>3589.0938744939767</v>
          </cell>
          <cell r="L112">
            <v>23892.705792901972</v>
          </cell>
        </row>
        <row r="113">
          <cell r="A113">
            <v>1874</v>
          </cell>
          <cell r="K113">
            <v>3609.884758301866</v>
          </cell>
          <cell r="L113">
            <v>23929.007295919444</v>
          </cell>
        </row>
        <row r="114">
          <cell r="A114">
            <v>1875</v>
          </cell>
          <cell r="K114">
            <v>3630.6257243582445</v>
          </cell>
          <cell r="L114">
            <v>23965.33823887528</v>
          </cell>
        </row>
        <row r="115">
          <cell r="A115">
            <v>1876</v>
          </cell>
          <cell r="K115">
            <v>3654.3571504069882</v>
          </cell>
          <cell r="L115">
            <v>24004.716769225295</v>
          </cell>
        </row>
        <row r="116">
          <cell r="A116">
            <v>1877</v>
          </cell>
          <cell r="K116">
            <v>3678.0319038530583</v>
          </cell>
          <cell r="L116">
            <v>24044.127373561954</v>
          </cell>
        </row>
        <row r="117">
          <cell r="A117">
            <v>1878</v>
          </cell>
          <cell r="K117">
            <v>3701.6499846964543</v>
          </cell>
          <cell r="L117">
            <v>24083.570051885257</v>
          </cell>
        </row>
        <row r="118">
          <cell r="A118">
            <v>1879</v>
          </cell>
          <cell r="K118">
            <v>3725.2113929371767</v>
          </cell>
          <cell r="L118">
            <v>24123.044804195204</v>
          </cell>
        </row>
        <row r="119">
          <cell r="A119">
            <v>1880</v>
          </cell>
          <cell r="K119">
            <v>3748.7161285752245</v>
          </cell>
          <cell r="L119">
            <v>24162.551630491787</v>
          </cell>
        </row>
        <row r="120">
          <cell r="A120">
            <v>1881</v>
          </cell>
          <cell r="K120">
            <v>3774.3401877100046</v>
          </cell>
          <cell r="L120">
            <v>24191.780436874971</v>
          </cell>
        </row>
        <row r="121">
          <cell r="A121">
            <v>1882</v>
          </cell>
          <cell r="K121">
            <v>3799.9155572271634</v>
          </cell>
          <cell r="L121">
            <v>24221.051841168577</v>
          </cell>
        </row>
        <row r="122">
          <cell r="A122">
            <v>1883</v>
          </cell>
          <cell r="K122">
            <v>3825.442237126701</v>
          </cell>
          <cell r="L122">
            <v>24250.365843372609</v>
          </cell>
        </row>
        <row r="123">
          <cell r="A123">
            <v>1884</v>
          </cell>
          <cell r="K123">
            <v>3850.9202274086174</v>
          </cell>
          <cell r="L123">
            <v>24279.722443487066</v>
          </cell>
        </row>
        <row r="124">
          <cell r="A124">
            <v>1885</v>
          </cell>
          <cell r="K124">
            <v>3876.349528072913</v>
          </cell>
          <cell r="L124">
            <v>24309.121641511945</v>
          </cell>
        </row>
        <row r="125">
          <cell r="A125">
            <v>1886</v>
          </cell>
          <cell r="K125">
            <v>3909.8117798831213</v>
          </cell>
          <cell r="L125">
            <v>24342.217052163382</v>
          </cell>
        </row>
        <row r="126">
          <cell r="A126">
            <v>1887</v>
          </cell>
          <cell r="K126">
            <v>3943.2107909856131</v>
          </cell>
          <cell r="L126">
            <v>24375.361620795346</v>
          </cell>
        </row>
        <row r="127">
          <cell r="A127">
            <v>1888</v>
          </cell>
          <cell r="K127">
            <v>3976.5465613803876</v>
          </cell>
          <cell r="L127">
            <v>24408.555347407833</v>
          </cell>
        </row>
        <row r="128">
          <cell r="A128">
            <v>1889</v>
          </cell>
          <cell r="K128">
            <v>4009.8190910674457</v>
          </cell>
          <cell r="L128">
            <v>24441.798232000849</v>
          </cell>
        </row>
        <row r="129">
          <cell r="A129">
            <v>1890</v>
          </cell>
          <cell r="K129">
            <v>4043.028380046786</v>
          </cell>
          <cell r="L129">
            <v>24475.090274574388</v>
          </cell>
        </row>
        <row r="130">
          <cell r="A130">
            <v>1891</v>
          </cell>
          <cell r="K130">
            <v>4069.6524386211113</v>
          </cell>
          <cell r="L130">
            <v>24500.418657565726</v>
          </cell>
        </row>
        <row r="131">
          <cell r="A131">
            <v>1892</v>
          </cell>
          <cell r="K131">
            <v>4096.227146951629</v>
          </cell>
          <cell r="L131">
            <v>24525.791540152</v>
          </cell>
        </row>
        <row r="132">
          <cell r="A132">
            <v>1893</v>
          </cell>
          <cell r="K132">
            <v>4122.7525050383401</v>
          </cell>
          <cell r="L132">
            <v>24551.208922333215</v>
          </cell>
        </row>
        <row r="133">
          <cell r="A133">
            <v>1894</v>
          </cell>
          <cell r="K133">
            <v>4149.2285128812428</v>
          </cell>
          <cell r="L133">
            <v>24576.670804109363</v>
          </cell>
        </row>
        <row r="134">
          <cell r="A134">
            <v>1895</v>
          </cell>
          <cell r="K134">
            <v>4175.6551704803387</v>
          </cell>
          <cell r="L134">
            <v>24602.177185480446</v>
          </cell>
        </row>
        <row r="135">
          <cell r="A135">
            <v>1896</v>
          </cell>
          <cell r="K135">
            <v>4214.2212194915428</v>
          </cell>
          <cell r="L135">
            <v>24639.634601013466</v>
          </cell>
        </row>
        <row r="136">
          <cell r="A136">
            <v>1897</v>
          </cell>
          <cell r="K136">
            <v>4252.7166260166523</v>
          </cell>
          <cell r="L136">
            <v>24677.168358263756</v>
          </cell>
        </row>
        <row r="137">
          <cell r="A137">
            <v>1898</v>
          </cell>
          <cell r="K137">
            <v>4291.1413900556672</v>
          </cell>
          <cell r="L137">
            <v>24714.778457231318</v>
          </cell>
        </row>
        <row r="138">
          <cell r="A138">
            <v>1899</v>
          </cell>
          <cell r="K138">
            <v>4329.4955116085857</v>
          </cell>
          <cell r="L138">
            <v>24752.464897916154</v>
          </cell>
        </row>
        <row r="139">
          <cell r="A139">
            <v>1900</v>
          </cell>
          <cell r="K139">
            <v>4367.7789906754087</v>
          </cell>
          <cell r="L139">
            <v>24790.227680318258</v>
          </cell>
        </row>
        <row r="140">
          <cell r="A140">
            <v>1901</v>
          </cell>
          <cell r="K140">
            <v>4419.0345902306008</v>
          </cell>
          <cell r="L140">
            <v>24850.905309902602</v>
          </cell>
        </row>
        <row r="141">
          <cell r="A141">
            <v>1902</v>
          </cell>
          <cell r="K141">
            <v>4469.9871796820262</v>
          </cell>
          <cell r="L141">
            <v>24911.761065321436</v>
          </cell>
        </row>
        <row r="142">
          <cell r="A142">
            <v>1903</v>
          </cell>
          <cell r="K142">
            <v>4520.6367590296859</v>
          </cell>
          <cell r="L142">
            <v>24972.794946574759</v>
          </cell>
        </row>
        <row r="143">
          <cell r="A143">
            <v>1904</v>
          </cell>
          <cell r="K143">
            <v>4570.983328273579</v>
          </cell>
          <cell r="L143">
            <v>25034.006953662574</v>
          </cell>
        </row>
        <row r="144">
          <cell r="A144">
            <v>1905</v>
          </cell>
          <cell r="K144">
            <v>4621.0268874137073</v>
          </cell>
          <cell r="L144">
            <v>25095.397086584875</v>
          </cell>
        </row>
        <row r="145">
          <cell r="A145">
            <v>1906</v>
          </cell>
          <cell r="K145">
            <v>4660.8450759602329</v>
          </cell>
          <cell r="L145">
            <v>25134.821489721202</v>
          </cell>
        </row>
        <row r="146">
          <cell r="A146">
            <v>1907</v>
          </cell>
          <cell r="K146">
            <v>4700.3784155889125</v>
          </cell>
          <cell r="L146">
            <v>25174.484188602622</v>
          </cell>
        </row>
        <row r="147">
          <cell r="A147">
            <v>1908</v>
          </cell>
          <cell r="K147">
            <v>4739.626906299749</v>
          </cell>
          <cell r="L147">
            <v>25214.385183229148</v>
          </cell>
        </row>
        <row r="148">
          <cell r="A148">
            <v>1909</v>
          </cell>
          <cell r="K148">
            <v>4778.5905480927395</v>
          </cell>
          <cell r="L148">
            <v>25254.524473600766</v>
          </cell>
        </row>
        <row r="149">
          <cell r="A149">
            <v>1910</v>
          </cell>
          <cell r="K149">
            <v>4817.2693409678877</v>
          </cell>
          <cell r="L149">
            <v>25294.902059717482</v>
          </cell>
        </row>
        <row r="150">
          <cell r="A150">
            <v>1911</v>
          </cell>
          <cell r="K150">
            <v>4837.6284766129702</v>
          </cell>
          <cell r="L150">
            <v>25318.531746698769</v>
          </cell>
        </row>
        <row r="151">
          <cell r="A151">
            <v>1912</v>
          </cell>
          <cell r="K151">
            <v>4858.0396676608852</v>
          </cell>
          <cell r="L151">
            <v>25342.370330569414</v>
          </cell>
        </row>
        <row r="152">
          <cell r="A152">
            <v>1913</v>
          </cell>
          <cell r="K152">
            <v>4878.502914111632</v>
          </cell>
          <cell r="L152">
            <v>25366.417811329422</v>
          </cell>
        </row>
        <row r="153">
          <cell r="A153">
            <v>1914</v>
          </cell>
          <cell r="K153">
            <v>4899.0182159652113</v>
          </cell>
          <cell r="L153">
            <v>25390.674188978795</v>
          </cell>
        </row>
        <row r="154">
          <cell r="A154">
            <v>1915</v>
          </cell>
          <cell r="K154">
            <v>4919.5855732216232</v>
          </cell>
          <cell r="L154">
            <v>25415.139463517542</v>
          </cell>
        </row>
        <row r="155">
          <cell r="A155">
            <v>1916</v>
          </cell>
          <cell r="K155">
            <v>4913.7057536756083</v>
          </cell>
          <cell r="L155">
            <v>25160.977310815175</v>
          </cell>
        </row>
        <row r="156">
          <cell r="A156">
            <v>1917</v>
          </cell>
          <cell r="K156">
            <v>4907.8458503780375</v>
          </cell>
          <cell r="L156">
            <v>24906.207047018506</v>
          </cell>
        </row>
        <row r="157">
          <cell r="A157">
            <v>1918</v>
          </cell>
          <cell r="K157">
            <v>4902.00586332891</v>
          </cell>
          <cell r="L157">
            <v>24650.828672127536</v>
          </cell>
        </row>
        <row r="158">
          <cell r="A158">
            <v>1919</v>
          </cell>
          <cell r="K158">
            <v>4896.1857925282256</v>
          </cell>
          <cell r="L158">
            <v>24394.842186142261</v>
          </cell>
        </row>
        <row r="159">
          <cell r="A159">
            <v>1920</v>
          </cell>
          <cell r="K159">
            <v>4890.3856379759864</v>
          </cell>
          <cell r="L159">
            <v>24138.247589062681</v>
          </cell>
        </row>
        <row r="160">
          <cell r="A160">
            <v>1921</v>
          </cell>
          <cell r="K160">
            <v>4889.0067090077328</v>
          </cell>
          <cell r="L160">
            <v>23956.699670800037</v>
          </cell>
        </row>
        <row r="161">
          <cell r="A161">
            <v>1922</v>
          </cell>
          <cell r="K161">
            <v>4887.4982778936146</v>
          </cell>
          <cell r="L161">
            <v>23775.406605612639</v>
          </cell>
        </row>
        <row r="162">
          <cell r="A162">
            <v>1923</v>
          </cell>
          <cell r="K162">
            <v>4885.8603446336347</v>
          </cell>
          <cell r="L162">
            <v>23594.368393500488</v>
          </cell>
        </row>
        <row r="163">
          <cell r="A163">
            <v>1924</v>
          </cell>
          <cell r="K163">
            <v>4884.0929092277902</v>
          </cell>
          <cell r="L163">
            <v>23413.585034463584</v>
          </cell>
        </row>
        <row r="164">
          <cell r="A164">
            <v>1925</v>
          </cell>
          <cell r="K164">
            <v>4882.1959716760839</v>
          </cell>
          <cell r="L164">
            <v>23233.056528501937</v>
          </cell>
        </row>
        <row r="165">
          <cell r="A165">
            <v>1926</v>
          </cell>
          <cell r="K165">
            <v>4831.9529021982753</v>
          </cell>
          <cell r="L165">
            <v>23213.21415770147</v>
          </cell>
        </row>
        <row r="166">
          <cell r="A166">
            <v>1927</v>
          </cell>
          <cell r="K166">
            <v>4781.9363989947942</v>
          </cell>
          <cell r="L166">
            <v>23193.161979115706</v>
          </cell>
        </row>
        <row r="167">
          <cell r="A167">
            <v>1928</v>
          </cell>
          <cell r="K167">
            <v>4732.1464620656416</v>
          </cell>
          <cell r="L167">
            <v>23172.899992744646</v>
          </cell>
        </row>
        <row r="168">
          <cell r="A168">
            <v>1929</v>
          </cell>
          <cell r="K168">
            <v>4682.5830914108174</v>
          </cell>
          <cell r="L168">
            <v>23152.428198588292</v>
          </cell>
        </row>
        <row r="169">
          <cell r="A169">
            <v>1930</v>
          </cell>
          <cell r="K169">
            <v>4633.2462870303234</v>
          </cell>
          <cell r="L169">
            <v>23131.746596646641</v>
          </cell>
        </row>
        <row r="170">
          <cell r="A170">
            <v>1931</v>
          </cell>
          <cell r="K170">
            <v>4610.9894462317607</v>
          </cell>
          <cell r="L170">
            <v>23137.732362097064</v>
          </cell>
        </row>
        <row r="171">
          <cell r="A171">
            <v>1932</v>
          </cell>
          <cell r="K171">
            <v>4588.7140332971831</v>
          </cell>
          <cell r="L171">
            <v>23143.682125567371</v>
          </cell>
        </row>
        <row r="172">
          <cell r="A172">
            <v>1933</v>
          </cell>
          <cell r="K172">
            <v>4566.4200482265915</v>
          </cell>
          <cell r="L172">
            <v>23149.595887057578</v>
          </cell>
        </row>
        <row r="173">
          <cell r="A173">
            <v>1934</v>
          </cell>
          <cell r="K173">
            <v>4544.107491019985</v>
          </cell>
          <cell r="L173">
            <v>23155.473646567669</v>
          </cell>
        </row>
        <row r="174">
          <cell r="A174">
            <v>1935</v>
          </cell>
          <cell r="K174">
            <v>4521.7763616773645</v>
          </cell>
          <cell r="L174">
            <v>23161.315404097666</v>
          </cell>
        </row>
        <row r="175">
          <cell r="A175">
            <v>1936</v>
          </cell>
          <cell r="K175">
            <v>4551.0302434604146</v>
          </cell>
          <cell r="L175">
            <v>23187.683774411802</v>
          </cell>
        </row>
        <row r="176">
          <cell r="A176">
            <v>1937</v>
          </cell>
          <cell r="K176">
            <v>4580.3085802826172</v>
          </cell>
          <cell r="L176">
            <v>23214.524239441133</v>
          </cell>
        </row>
        <row r="177">
          <cell r="A177">
            <v>1938</v>
          </cell>
          <cell r="K177">
            <v>4609.6113721439697</v>
          </cell>
          <cell r="L177">
            <v>23241.836799185661</v>
          </cell>
        </row>
        <row r="178">
          <cell r="A178">
            <v>1939</v>
          </cell>
          <cell r="K178">
            <v>4638.9386190444739</v>
          </cell>
          <cell r="L178">
            <v>23269.621453645384</v>
          </cell>
        </row>
        <row r="179">
          <cell r="A179">
            <v>1940</v>
          </cell>
          <cell r="K179">
            <v>4668.2903209841297</v>
          </cell>
          <cell r="L179">
            <v>23297.878202820299</v>
          </cell>
        </row>
        <row r="180">
          <cell r="A180">
            <v>1941</v>
          </cell>
          <cell r="K180">
            <v>4694.4444839184034</v>
          </cell>
          <cell r="L180">
            <v>23247.340579709129</v>
          </cell>
        </row>
        <row r="181">
          <cell r="A181">
            <v>1942</v>
          </cell>
          <cell r="K181">
            <v>4720.4971171074521</v>
          </cell>
          <cell r="L181">
            <v>23196.769042774529</v>
          </cell>
        </row>
        <row r="182">
          <cell r="A182">
            <v>1943</v>
          </cell>
          <cell r="K182">
            <v>4746.448220551275</v>
          </cell>
          <cell r="L182">
            <v>23146.163592016499</v>
          </cell>
        </row>
        <row r="183">
          <cell r="A183">
            <v>1944</v>
          </cell>
          <cell r="K183">
            <v>4772.2977942498728</v>
          </cell>
          <cell r="L183">
            <v>23095.524227435038</v>
          </cell>
        </row>
        <row r="184">
          <cell r="A184">
            <v>1945</v>
          </cell>
          <cell r="K184">
            <v>4798.0458382032466</v>
          </cell>
          <cell r="L184">
            <v>23044.850949030144</v>
          </cell>
        </row>
        <row r="185">
          <cell r="A185">
            <v>1946</v>
          </cell>
          <cell r="K185">
            <v>4777.6114737003691</v>
          </cell>
          <cell r="L185">
            <v>22992.341710065775</v>
          </cell>
        </row>
        <row r="186">
          <cell r="A186">
            <v>1947</v>
          </cell>
          <cell r="K186">
            <v>4757.2193172776661</v>
          </cell>
          <cell r="L186">
            <v>22939.708586429915</v>
          </cell>
        </row>
        <row r="187">
          <cell r="A187">
            <v>1948</v>
          </cell>
          <cell r="K187">
            <v>4736.8693689351367</v>
          </cell>
          <cell r="L187">
            <v>22886.951578122556</v>
          </cell>
        </row>
        <row r="188">
          <cell r="A188">
            <v>1949</v>
          </cell>
          <cell r="K188">
            <v>4716.5616286727809</v>
          </cell>
          <cell r="L188">
            <v>22834.070685143699</v>
          </cell>
        </row>
        <row r="189">
          <cell r="A189">
            <v>1950</v>
          </cell>
          <cell r="K189">
            <v>4696.2960964906015</v>
          </cell>
          <cell r="L189">
            <v>22781.065907493343</v>
          </cell>
        </row>
        <row r="190">
          <cell r="A190">
            <v>1951</v>
          </cell>
          <cell r="K190">
            <v>4707.3054815573596</v>
          </cell>
          <cell r="L190">
            <v>22826.372978239968</v>
          </cell>
        </row>
        <row r="191">
          <cell r="A191">
            <v>1952</v>
          </cell>
          <cell r="K191">
            <v>4718.3403540688723</v>
          </cell>
          <cell r="L191">
            <v>22871.799301126252</v>
          </cell>
        </row>
        <row r="192">
          <cell r="A192">
            <v>1953</v>
          </cell>
          <cell r="K192">
            <v>4729.4007140251397</v>
          </cell>
          <cell r="L192">
            <v>22917.344876152198</v>
          </cell>
        </row>
        <row r="193">
          <cell r="A193">
            <v>1954</v>
          </cell>
          <cell r="K193">
            <v>4740.4865614261607</v>
          </cell>
          <cell r="L193">
            <v>22963.00970331781</v>
          </cell>
        </row>
        <row r="194">
          <cell r="A194">
            <v>1955</v>
          </cell>
          <cell r="K194">
            <v>4751.5978962719355</v>
          </cell>
          <cell r="L194">
            <v>23008.793782623088</v>
          </cell>
        </row>
        <row r="195">
          <cell r="A195">
            <v>1956</v>
          </cell>
          <cell r="K195">
            <v>4810.5461196565429</v>
          </cell>
          <cell r="L195">
            <v>23195.953898112923</v>
          </cell>
        </row>
        <row r="196">
          <cell r="A196">
            <v>1957</v>
          </cell>
          <cell r="K196">
            <v>4869.6373362320155</v>
          </cell>
          <cell r="L196">
            <v>23383.233558923188</v>
          </cell>
        </row>
        <row r="197">
          <cell r="A197">
            <v>1958</v>
          </cell>
          <cell r="K197">
            <v>4928.8715459983532</v>
          </cell>
          <cell r="L197">
            <v>23570.632765053884</v>
          </cell>
        </row>
        <row r="198">
          <cell r="A198">
            <v>1959</v>
          </cell>
          <cell r="K198">
            <v>4988.2487489555551</v>
          </cell>
          <cell r="L198">
            <v>23758.151516505015</v>
          </cell>
        </row>
        <row r="199">
          <cell r="A199">
            <v>1960</v>
          </cell>
          <cell r="K199">
            <v>5047.7689451036213</v>
          </cell>
          <cell r="L199">
            <v>23945.789813276577</v>
          </cell>
        </row>
        <row r="200">
          <cell r="A200">
            <v>1961</v>
          </cell>
          <cell r="K200">
            <v>5039.4477302861105</v>
          </cell>
          <cell r="L200">
            <v>24017.265437698028</v>
          </cell>
        </row>
        <row r="201">
          <cell r="A201">
            <v>1962</v>
          </cell>
          <cell r="K201">
            <v>5030.8180842329593</v>
          </cell>
          <cell r="L201">
            <v>24088.681110731493</v>
          </cell>
        </row>
        <row r="202">
          <cell r="A202">
            <v>1963</v>
          </cell>
          <cell r="K202">
            <v>5021.8800069441668</v>
          </cell>
          <cell r="L202">
            <v>24160.036832376973</v>
          </cell>
        </row>
        <row r="203">
          <cell r="A203">
            <v>1964</v>
          </cell>
          <cell r="K203">
            <v>5012.6334984197329</v>
          </cell>
          <cell r="L203">
            <v>24231.332602634466</v>
          </cell>
        </row>
        <row r="204">
          <cell r="A204">
            <v>1965</v>
          </cell>
          <cell r="K204">
            <v>5003.0785586596594</v>
          </cell>
          <cell r="L204">
            <v>24302.568421503966</v>
          </cell>
        </row>
        <row r="205">
          <cell r="A205">
            <v>1966</v>
          </cell>
          <cell r="K205">
            <v>5072.8585652496722</v>
          </cell>
          <cell r="L205">
            <v>24642.253531626266</v>
          </cell>
        </row>
        <row r="206">
          <cell r="A206">
            <v>1967</v>
          </cell>
          <cell r="K206">
            <v>5142.87851998117</v>
          </cell>
          <cell r="L206">
            <v>24982.164859417247</v>
          </cell>
        </row>
        <row r="207">
          <cell r="A207">
            <v>1968</v>
          </cell>
          <cell r="K207">
            <v>5213.1384228541501</v>
          </cell>
          <cell r="L207">
            <v>25322.302404876915</v>
          </cell>
        </row>
        <row r="208">
          <cell r="A208">
            <v>1969</v>
          </cell>
          <cell r="K208">
            <v>5283.6382738686152</v>
          </cell>
          <cell r="L208">
            <v>25662.666168005271</v>
          </cell>
        </row>
        <row r="209">
          <cell r="A209">
            <v>1970</v>
          </cell>
          <cell r="K209">
            <v>5354.3780730245635</v>
          </cell>
          <cell r="L209">
            <v>26003.256148802313</v>
          </cell>
        </row>
        <row r="210">
          <cell r="A210">
            <v>1971</v>
          </cell>
          <cell r="K210">
            <v>5474.9366706241017</v>
          </cell>
          <cell r="L210">
            <v>26279.141905827855</v>
          </cell>
        </row>
        <row r="211">
          <cell r="A211">
            <v>1972</v>
          </cell>
          <cell r="K211">
            <v>5596.7022908198351</v>
          </cell>
          <cell r="L211">
            <v>26553.088091871141</v>
          </cell>
        </row>
        <row r="212">
          <cell r="A212">
            <v>1973</v>
          </cell>
          <cell r="K212">
            <v>5719.6749336117628</v>
          </cell>
          <cell r="L212">
            <v>26825.09470693217</v>
          </cell>
        </row>
        <row r="213">
          <cell r="A213">
            <v>1974</v>
          </cell>
          <cell r="K213">
            <v>5843.8545989998856</v>
          </cell>
          <cell r="L213">
            <v>27095.161751010943</v>
          </cell>
        </row>
        <row r="214">
          <cell r="A214">
            <v>1975</v>
          </cell>
          <cell r="K214">
            <v>5969.2412869842028</v>
          </cell>
          <cell r="L214">
            <v>27363.289224107455</v>
          </cell>
        </row>
        <row r="215">
          <cell r="A215">
            <v>1976</v>
          </cell>
          <cell r="K215">
            <v>6117.0061199299416</v>
          </cell>
          <cell r="L215">
            <v>27699.642154670342</v>
          </cell>
        </row>
        <row r="216">
          <cell r="A216">
            <v>1977</v>
          </cell>
          <cell r="K216">
            <v>6266.7304779070364</v>
          </cell>
          <cell r="L216">
            <v>28032.904103478089</v>
          </cell>
        </row>
        <row r="217">
          <cell r="A217">
            <v>1978</v>
          </cell>
          <cell r="K217">
            <v>6418.4143609154871</v>
          </cell>
          <cell r="L217">
            <v>28363.0750705307</v>
          </cell>
        </row>
        <row r="218">
          <cell r="A218">
            <v>1979</v>
          </cell>
          <cell r="K218">
            <v>6572.057768955292</v>
          </cell>
          <cell r="L218">
            <v>28690.155055828167</v>
          </cell>
        </row>
        <row r="219">
          <cell r="A219">
            <v>1980</v>
          </cell>
          <cell r="K219">
            <v>6727.660702026451</v>
          </cell>
          <cell r="L219">
            <v>29014.144059370494</v>
          </cell>
        </row>
        <row r="220">
          <cell r="A220">
            <v>1981</v>
          </cell>
          <cell r="K220">
            <v>6810.8066370302977</v>
          </cell>
          <cell r="L220">
            <v>29249.004550446225</v>
          </cell>
        </row>
        <row r="221">
          <cell r="A221">
            <v>1982</v>
          </cell>
          <cell r="K221">
            <v>6892.7968067043457</v>
          </cell>
          <cell r="L221">
            <v>29482.146949253456</v>
          </cell>
        </row>
        <row r="222">
          <cell r="A222">
            <v>1983</v>
          </cell>
          <cell r="K222">
            <v>6973.6312110485951</v>
          </cell>
          <cell r="L222">
            <v>29713.57125579218</v>
          </cell>
        </row>
        <row r="223">
          <cell r="A223">
            <v>1984</v>
          </cell>
          <cell r="K223">
            <v>7053.3098500630458</v>
          </cell>
          <cell r="L223">
            <v>29943.2774700624</v>
          </cell>
        </row>
        <row r="224">
          <cell r="A224">
            <v>1985</v>
          </cell>
          <cell r="K224">
            <v>7131.8327237476988</v>
          </cell>
          <cell r="L224">
            <v>30171.265592064119</v>
          </cell>
        </row>
        <row r="225">
          <cell r="A225">
            <v>1986</v>
          </cell>
          <cell r="K225">
            <v>7187.6515126860859</v>
          </cell>
          <cell r="L225">
            <v>30772.953132005983</v>
          </cell>
        </row>
        <row r="226">
          <cell r="A226">
            <v>1987</v>
          </cell>
          <cell r="K226">
            <v>7242.8954062739958</v>
          </cell>
          <cell r="L226">
            <v>31376.174947045678</v>
          </cell>
        </row>
        <row r="227">
          <cell r="A227">
            <v>1988</v>
          </cell>
          <cell r="K227">
            <v>7297.5644045114259</v>
          </cell>
          <cell r="L227">
            <v>31980.9310371832</v>
          </cell>
        </row>
        <row r="228">
          <cell r="A228">
            <v>1989</v>
          </cell>
          <cell r="K228">
            <v>7351.6585073983788</v>
          </cell>
          <cell r="L228">
            <v>32587.221402418552</v>
          </cell>
        </row>
        <row r="229">
          <cell r="A229">
            <v>1990</v>
          </cell>
          <cell r="K229">
            <v>7405.1777149348563</v>
          </cell>
          <cell r="L229">
            <v>33195.046042751717</v>
          </cell>
        </row>
        <row r="230">
          <cell r="A230">
            <v>1991</v>
          </cell>
          <cell r="K230">
            <v>7495.0881145813455</v>
          </cell>
          <cell r="L230">
            <v>33705.077214611665</v>
          </cell>
        </row>
        <row r="231">
          <cell r="A231">
            <v>1992</v>
          </cell>
          <cell r="K231">
            <v>7585.1580510169779</v>
          </cell>
          <cell r="L231">
            <v>34212.126207426962</v>
          </cell>
        </row>
        <row r="232">
          <cell r="A232">
            <v>1993</v>
          </cell>
          <cell r="K232">
            <v>7675.3875242417525</v>
          </cell>
          <cell r="L232">
            <v>34716.193021197592</v>
          </cell>
        </row>
        <row r="233">
          <cell r="A233">
            <v>1994</v>
          </cell>
          <cell r="K233">
            <v>7765.7765342556686</v>
          </cell>
          <cell r="L233">
            <v>35217.277655923564</v>
          </cell>
        </row>
        <row r="234">
          <cell r="A234">
            <v>1995</v>
          </cell>
          <cell r="K234">
            <v>7856.3250810587288</v>
          </cell>
          <cell r="L234">
            <v>35715.380111604907</v>
          </cell>
        </row>
        <row r="235">
          <cell r="A235">
            <v>1996</v>
          </cell>
          <cell r="K235">
            <v>7831.1325749510816</v>
          </cell>
          <cell r="L235">
            <v>35639.891115951228</v>
          </cell>
        </row>
        <row r="236">
          <cell r="A236">
            <v>1997</v>
          </cell>
          <cell r="K236">
            <v>7805.9018498113846</v>
          </cell>
          <cell r="L236">
            <v>35563.678643263906</v>
          </cell>
        </row>
        <row r="237">
          <cell r="A237">
            <v>1998</v>
          </cell>
          <cell r="K237">
            <v>7780.6329056396407</v>
          </cell>
          <cell r="L237">
            <v>35486.742693542925</v>
          </cell>
        </row>
        <row r="238">
          <cell r="A238">
            <v>1999</v>
          </cell>
          <cell r="K238">
            <v>7755.3257424358462</v>
          </cell>
          <cell r="L238">
            <v>35409.083266788293</v>
          </cell>
        </row>
        <row r="239">
          <cell r="A239">
            <v>2000</v>
          </cell>
          <cell r="K239">
            <v>7729.9803602000011</v>
          </cell>
          <cell r="L239">
            <v>35330.700363000004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/>
  </sheetViews>
  <sheetFormatPr defaultRowHeight="14.4" x14ac:dyDescent="0.3"/>
  <sheetData>
    <row r="1" spans="1:1" x14ac:dyDescent="0.3">
      <c r="A1" t="s">
        <v>37</v>
      </c>
    </row>
    <row r="3" spans="1:1" x14ac:dyDescent="0.3">
      <c r="A3" s="21" t="s">
        <v>38</v>
      </c>
    </row>
    <row r="4" spans="1:1" x14ac:dyDescent="0.3">
      <c r="A4" s="21" t="s">
        <v>35</v>
      </c>
    </row>
    <row r="5" spans="1:1" x14ac:dyDescent="0.3">
      <c r="A5" s="22" t="s">
        <v>40</v>
      </c>
    </row>
    <row r="7" spans="1:1" x14ac:dyDescent="0.3">
      <c r="A7" s="21" t="s">
        <v>36</v>
      </c>
    </row>
    <row r="8" spans="1:1" x14ac:dyDescent="0.3">
      <c r="A8" s="21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29"/>
  <sheetViews>
    <sheetView workbookViewId="0">
      <pane xSplit="1" ySplit="5" topLeftCell="B6" activePane="bottomRight" state="frozenSplit"/>
      <selection pane="topRight" activeCell="B1" sqref="B1"/>
      <selection pane="bottomLeft" activeCell="A6" sqref="A6"/>
      <selection pane="bottomRight"/>
    </sheetView>
  </sheetViews>
  <sheetFormatPr defaultColWidth="9.77734375" defaultRowHeight="15.6" x14ac:dyDescent="0.3"/>
  <cols>
    <col min="1" max="1" width="12.44140625" style="10" customWidth="1"/>
    <col min="2" max="2" width="9.77734375" style="10" bestFit="1" customWidth="1"/>
    <col min="3" max="3" width="10" style="10" bestFit="1" customWidth="1"/>
    <col min="4" max="5" width="14" style="10" bestFit="1" customWidth="1"/>
    <col min="6" max="6" width="14.109375" style="10" customWidth="1"/>
    <col min="7" max="7" width="14" style="10" customWidth="1"/>
    <col min="8" max="8" width="14" style="10" bestFit="1" customWidth="1"/>
    <col min="9" max="10" width="6.21875" style="10" bestFit="1" customWidth="1"/>
    <col min="11" max="11" width="8.5546875" style="10" bestFit="1" customWidth="1"/>
    <col min="12" max="13" width="9.5546875" style="10" bestFit="1" customWidth="1"/>
    <col min="14" max="15" width="10.5546875" style="10" bestFit="1" customWidth="1"/>
    <col min="16" max="16" width="6.21875" style="10" bestFit="1" customWidth="1"/>
    <col min="17" max="19" width="14" style="10" bestFit="1" customWidth="1"/>
    <col min="20" max="21" width="13.33203125" style="10" bestFit="1" customWidth="1"/>
    <col min="22" max="22" width="9.6640625" style="10" bestFit="1" customWidth="1"/>
    <col min="23" max="256" width="12.44140625" style="10" customWidth="1"/>
    <col min="257" max="16384" width="9.77734375" style="10"/>
  </cols>
  <sheetData>
    <row r="1" spans="1:22" s="2" customFormat="1" x14ac:dyDescent="0.3">
      <c r="A1" s="1">
        <f>COUNT(A6:A24)-1</f>
        <v>18</v>
      </c>
    </row>
    <row r="2" spans="1:22" s="2" customFormat="1" x14ac:dyDescent="0.3">
      <c r="A2" s="2" t="s">
        <v>33</v>
      </c>
    </row>
    <row r="3" spans="1:22" s="2" customFormat="1" x14ac:dyDescent="0.3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2" s="2" customFormat="1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</row>
    <row r="5" spans="1:22" s="2" customFormat="1" x14ac:dyDescent="0.3">
      <c r="A5" s="2" t="s">
        <v>0</v>
      </c>
      <c r="B5" s="2" t="s">
        <v>21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24</v>
      </c>
      <c r="H5" s="2" t="s">
        <v>24</v>
      </c>
      <c r="I5" s="2" t="s">
        <v>25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25</v>
      </c>
      <c r="Q5" s="2" t="s">
        <v>26</v>
      </c>
      <c r="R5" s="2" t="s">
        <v>27</v>
      </c>
      <c r="S5" s="2" t="s">
        <v>27</v>
      </c>
      <c r="T5" s="2" t="s">
        <v>27</v>
      </c>
      <c r="U5" s="2" t="s">
        <v>27</v>
      </c>
      <c r="V5" s="2" t="s">
        <v>28</v>
      </c>
    </row>
    <row r="6" spans="1:22" s="2" customFormat="1" x14ac:dyDescent="0.3">
      <c r="A6" s="5">
        <v>1990</v>
      </c>
      <c r="B6" s="6">
        <f ca="1">LOOKUP($A6,[2]Data!$I$32:$I$81,[2]Data!B$32:B$83)</f>
        <v>6.15</v>
      </c>
      <c r="C6" s="6">
        <f ca="1">LOOKUP($A6,[2]Data!$I$32:$I$81,[2]Data!C$32:C$83)</f>
        <v>1.45</v>
      </c>
      <c r="D6" s="6">
        <f>INDEX('[3]Historical Raw Data'!$B$10:$AN$17,MATCH(D$4,'[3]Historical Raw Data'!$A$10:$A$17,0),MATCH($A6,'[3]Historical Raw Data'!$B$9:$AN$9,0))</f>
        <v>312.24362661698632</v>
      </c>
      <c r="E6" s="6">
        <f>INDEX('[3]Historical Raw Data'!$B$10:$AN$17,MATCH(E$4,'[3]Historical Raw Data'!$A$10:$A$17,0),MATCH($A6,'[3]Historical Raw Data'!$B$9:$AN$9,0))</f>
        <v>6.1340529087288713</v>
      </c>
      <c r="F6" s="6">
        <f>INDEX('[3]Historical Raw Data'!$B$10:$AN$17,MATCH(F$4,'[3]Historical Raw Data'!$A$10:$A$17,0),MATCH($A6,'[3]Historical Raw Data'!$B$9:$AN$9,0))</f>
        <v>32.530089177045987</v>
      </c>
      <c r="G6" s="6">
        <f>INDEX('[3]Historical Raw Data'!$B$10:$AN$17,MATCH(G$4,'[3]Historical Raw Data'!$A$10:$A$17,0),MATCH($A6,'[3]Historical Raw Data'!$B$9:$AN$9,0))</f>
        <v>16.21528049673957</v>
      </c>
      <c r="H6" s="6">
        <f>INDEX('[3]Historical Raw Data'!$B$10:$AN$17,MATCH(H$4,'[3]Historical Raw Data'!$A$10:$A$17,0),MATCH($A6,'[3]Historical Raw Data'!$B$9:$AN$9,0))</f>
        <v>15.203082650383891</v>
      </c>
      <c r="I6" s="7">
        <f>SUMPRODUCT(--('[3]GWP Weighting'!$F$3:$X$12)*($A6='[3]GWP Weighting'!$F$2:$X$2)*(I$4='[3]GWP Weighting'!$B$3:$B$12))</f>
        <v>11.997683</v>
      </c>
      <c r="J6" s="7">
        <f>SUMPRODUCT(--('[3]GWP Weighting'!$F$3:$X$12)*($A6='[3]GWP Weighting'!$F$2:$X$2)*(J$4='[3]GWP Weighting'!$B$3:$B$12))</f>
        <v>2.0735678000000002</v>
      </c>
      <c r="K6" s="7">
        <f>SUMPRODUCT(--('[3]GWP Weighting'!$F$3:$X$12)*($A6='[3]GWP Weighting'!$F$2:$X$2)*(K$4='[3]GWP Weighting'!$B$3:$B$12))</f>
        <v>0.18594167</v>
      </c>
      <c r="L6" s="7">
        <f>SUMPRODUCT(--('[3]GWP Weighting'!$F$3:$X$12)*($A6='[3]GWP Weighting'!$F$2:$X$2)*(L$4='[3]GWP Weighting'!$B$3:$B$12))</f>
        <v>1.0101541999999999</v>
      </c>
      <c r="M6" s="7">
        <f>SUMPRODUCT(--('[3]GWP Weighting'!$F$3:$X$12)*($A6='[3]GWP Weighting'!$F$2:$X$2)*(M$4='[3]GWP Weighting'!$B$3:$B$12))</f>
        <v>0.88920979</v>
      </c>
      <c r="N6" s="7">
        <f>SUMPRODUCT(--('[3]GWP Weighting'!$F$3:$X$12)*($A6='[3]GWP Weighting'!$F$2:$X$2)*(N$4='[3]GWP Weighting'!$B$3:$B$12))</f>
        <v>0</v>
      </c>
      <c r="O6" s="7">
        <f>SUMPRODUCT(--('[3]GWP Weighting'!$F$3:$X$12)*($A6='[3]GWP Weighting'!$F$2:$X$2)*(O$4='[3]GWP Weighting'!$B$3:$B$12))</f>
        <v>0</v>
      </c>
      <c r="P6" s="7">
        <f>SUMPRODUCT(--('[3]GWP Weighting'!$F$3:$X$12)*($A6='[3]GWP Weighting'!$F$2:$X$2)*(P$4='[3]GWP Weighting'!$B$3:$B$12))</f>
        <v>7.7726623223684213</v>
      </c>
      <c r="Q6" s="6">
        <f>INDEX('[3]Historical Raw Data'!$B$10:$AN$17,MATCH(Q$4,'[3]Historical Raw Data'!$A$10:$A$17,0),MATCH($A6,'[3]Historical Raw Data'!$B$9:$AN$9,0))</f>
        <v>34.764239869734276</v>
      </c>
      <c r="R6" s="6">
        <f>INDEX('[3]Historical Raw Data'!$B$10:$AN$17,MATCH(R$4,'[3]Historical Raw Data'!$A$10:$A$17,0),MATCH($A6,'[3]Historical Raw Data'!$B$9:$AN$9,0))</f>
        <v>166.25035381713781</v>
      </c>
      <c r="S6" s="6">
        <f>INDEX('[3]Historical Raw Data'!$B$10:$AN$17,MATCH(S$4,'[3]Historical Raw Data'!$A$10:$A$17,0),MATCH($A6,'[3]Historical Raw Data'!$B$9:$AN$9,0))</f>
        <v>1045.7471233434919</v>
      </c>
      <c r="T6" s="6">
        <f>LOOKUP($A6,[4]BCOCHistory!$A$4:$A$239,[4]BCOCHistory!K$4:K$239)</f>
        <v>7405.1777149348563</v>
      </c>
      <c r="U6" s="6">
        <f>LOOKUP($A6,[4]BCOCHistory!$A$4:$A$239,[4]BCOCHistory!L$4:L$239)</f>
        <v>33195.046042751717</v>
      </c>
    </row>
    <row r="7" spans="1:22" s="2" customFormat="1" x14ac:dyDescent="0.3">
      <c r="A7" s="5">
        <v>1991</v>
      </c>
      <c r="B7" s="6">
        <f ca="1">LOOKUP($A7,[2]Data!$I$32:$I$81,[2]Data!B$32:B$83)</f>
        <v>6.24</v>
      </c>
      <c r="C7" s="6">
        <f ca="1">LOOKUP($A7,[2]Data!$I$32:$I$81,[2]Data!C$32:C$83)</f>
        <v>1.65</v>
      </c>
      <c r="D7" s="6">
        <f>INDEX('[3]Historical Raw Data'!$B$10:$AN$17,MATCH(D$4,'[3]Historical Raw Data'!$A$10:$A$17,0),MATCH($A7,'[3]Historical Raw Data'!$B$9:$AN$9,0))</f>
        <v>314.57878186260234</v>
      </c>
      <c r="E7" s="6">
        <f>INDEX('[3]Historical Raw Data'!$B$10:$AN$17,MATCH(E$4,'[3]Historical Raw Data'!$A$10:$A$17,0),MATCH($A7,'[3]Historical Raw Data'!$B$9:$AN$9,0))</f>
        <v>6.0279367154532482</v>
      </c>
      <c r="F7" s="6">
        <f>INDEX('[3]Historical Raw Data'!$B$10:$AN$17,MATCH(F$4,'[3]Historical Raw Data'!$A$10:$A$17,0),MATCH($A7,'[3]Historical Raw Data'!$B$9:$AN$9,0))</f>
        <v>30.665287231681532</v>
      </c>
      <c r="G7" s="6">
        <f>INDEX('[3]Historical Raw Data'!$B$10:$AN$17,MATCH(G$4,'[3]Historical Raw Data'!$A$10:$A$17,0),MATCH($A7,'[3]Historical Raw Data'!$B$9:$AN$9,0))</f>
        <v>16.56526186822515</v>
      </c>
      <c r="H7" s="6">
        <f>INDEX('[3]Historical Raw Data'!$B$10:$AN$17,MATCH(H$4,'[3]Historical Raw Data'!$A$10:$A$17,0),MATCH($A7,'[3]Historical Raw Data'!$B$9:$AN$9,0))</f>
        <v>15.399460732653242</v>
      </c>
      <c r="I7" s="7">
        <f>SUMPRODUCT(--('[3]GWP Weighting'!$F$3:$X$12)*($A7='[3]GWP Weighting'!$F$2:$X$2)*(I$4='[3]GWP Weighting'!$B$3:$B$12))</f>
        <v>11.997904999999999</v>
      </c>
      <c r="J7" s="7">
        <f>SUMPRODUCT(--('[3]GWP Weighting'!$F$3:$X$12)*($A7='[3]GWP Weighting'!$F$2:$X$2)*(J$4='[3]GWP Weighting'!$B$3:$B$12))</f>
        <v>2.3729100999999999</v>
      </c>
      <c r="K7" s="7">
        <f>SUMPRODUCT(--('[3]GWP Weighting'!$F$3:$X$12)*($A7='[3]GWP Weighting'!$F$2:$X$2)*(K$4='[3]GWP Weighting'!$B$3:$B$12))</f>
        <v>0.19092079000000001</v>
      </c>
      <c r="L7" s="7">
        <f>SUMPRODUCT(--('[3]GWP Weighting'!$F$3:$X$12)*($A7='[3]GWP Weighting'!$F$2:$X$2)*(L$4='[3]GWP Weighting'!$B$3:$B$12))</f>
        <v>2.1776447999999999</v>
      </c>
      <c r="M7" s="7">
        <f>SUMPRODUCT(--('[3]GWP Weighting'!$F$3:$X$12)*($A7='[3]GWP Weighting'!$F$2:$X$2)*(M$4='[3]GWP Weighting'!$B$3:$B$12))</f>
        <v>0.90261206000000005</v>
      </c>
      <c r="N7" s="7">
        <f>SUMPRODUCT(--('[3]GWP Weighting'!$F$3:$X$12)*($A7='[3]GWP Weighting'!$F$2:$X$2)*(N$4='[3]GWP Weighting'!$B$3:$B$12))</f>
        <v>4.7100238999999997E-3</v>
      </c>
      <c r="O7" s="7">
        <f>SUMPRODUCT(--('[3]GWP Weighting'!$F$3:$X$12)*($A7='[3]GWP Weighting'!$F$2:$X$2)*(O$4='[3]GWP Weighting'!$B$3:$B$12))</f>
        <v>0</v>
      </c>
      <c r="P7" s="7">
        <f>SUMPRODUCT(--('[3]GWP Weighting'!$F$3:$X$12)*($A7='[3]GWP Weighting'!$F$2:$X$2)*(P$4='[3]GWP Weighting'!$B$3:$B$12))</f>
        <v>8.143820543421052</v>
      </c>
      <c r="Q7" s="6">
        <f>INDEX('[3]Historical Raw Data'!$B$10:$AN$17,MATCH(Q$4,'[3]Historical Raw Data'!$A$10:$A$17,0),MATCH($A7,'[3]Historical Raw Data'!$B$9:$AN$9,0))</f>
        <v>34.057981248298923</v>
      </c>
      <c r="R7" s="6">
        <f>INDEX('[3]Historical Raw Data'!$B$10:$AN$17,MATCH(R$4,'[3]Historical Raw Data'!$A$10:$A$17,0),MATCH($A7,'[3]Historical Raw Data'!$B$9:$AN$9,0))</f>
        <v>174.68725561678764</v>
      </c>
      <c r="S7" s="6">
        <f>INDEX('[3]Historical Raw Data'!$B$10:$AN$17,MATCH(S$4,'[3]Historical Raw Data'!$A$10:$A$17,0),MATCH($A7,'[3]Historical Raw Data'!$B$9:$AN$9,0))</f>
        <v>1021.7911717526756</v>
      </c>
      <c r="T7" s="6">
        <f>LOOKUP($A7,[4]BCOCHistory!$A$4:$A$239,[4]BCOCHistory!K$4:K$239)</f>
        <v>7495.0881145813455</v>
      </c>
      <c r="U7" s="6">
        <f>LOOKUP($A7,[4]BCOCHistory!$A$4:$A$239,[4]BCOCHistory!L$4:L$239)</f>
        <v>33705.077214611665</v>
      </c>
    </row>
    <row r="8" spans="1:22" s="2" customFormat="1" x14ac:dyDescent="0.3">
      <c r="A8" s="5">
        <v>1992</v>
      </c>
      <c r="B8" s="6">
        <f ca="1">LOOKUP($A8,[2]Data!$I$32:$I$81,[2]Data!B$32:B$83)</f>
        <v>6.18</v>
      </c>
      <c r="C8" s="6">
        <f ca="1">LOOKUP($A8,[2]Data!$I$32:$I$81,[2]Data!C$32:C$83)</f>
        <v>1.69</v>
      </c>
      <c r="D8" s="6">
        <f>INDEX('[3]Historical Raw Data'!$B$10:$AN$17,MATCH(D$4,'[3]Historical Raw Data'!$A$10:$A$17,0),MATCH($A8,'[3]Historical Raw Data'!$B$9:$AN$9,0))</f>
        <v>321.95179276214452</v>
      </c>
      <c r="E8" s="6">
        <f>INDEX('[3]Historical Raw Data'!$B$10:$AN$17,MATCH(E$4,'[3]Historical Raw Data'!$A$10:$A$17,0),MATCH($A8,'[3]Historical Raw Data'!$B$9:$AN$9,0))</f>
        <v>6.3542270864074641</v>
      </c>
      <c r="F8" s="6">
        <f>INDEX('[3]Historical Raw Data'!$B$10:$AN$17,MATCH(F$4,'[3]Historical Raw Data'!$A$10:$A$17,0),MATCH($A8,'[3]Historical Raw Data'!$B$9:$AN$9,0))</f>
        <v>28.395101475773419</v>
      </c>
      <c r="G8" s="6">
        <f>INDEX('[3]Historical Raw Data'!$B$10:$AN$17,MATCH(G$4,'[3]Historical Raw Data'!$A$10:$A$17,0),MATCH($A8,'[3]Historical Raw Data'!$B$9:$AN$9,0))</f>
        <v>16.418683415975906</v>
      </c>
      <c r="H8" s="6">
        <f>INDEX('[3]Historical Raw Data'!$B$10:$AN$17,MATCH(H$4,'[3]Historical Raw Data'!$A$10:$A$17,0),MATCH($A8,'[3]Historical Raw Data'!$B$9:$AN$9,0))</f>
        <v>15.726486326409184</v>
      </c>
      <c r="I8" s="7">
        <f>SUMPRODUCT(--('[3]GWP Weighting'!$F$3:$X$12)*($A8='[3]GWP Weighting'!$F$2:$X$2)*(I$4='[3]GWP Weighting'!$B$3:$B$12))</f>
        <v>11.998111</v>
      </c>
      <c r="J8" s="7">
        <f>SUMPRODUCT(--('[3]GWP Weighting'!$F$3:$X$12)*($A8='[3]GWP Weighting'!$F$2:$X$2)*(J$4='[3]GWP Weighting'!$B$3:$B$12))</f>
        <v>2.3731469000000001</v>
      </c>
      <c r="K8" s="7">
        <f>SUMPRODUCT(--('[3]GWP Weighting'!$F$3:$X$12)*($A8='[3]GWP Weighting'!$F$2:$X$2)*(K$4='[3]GWP Weighting'!$B$3:$B$12))</f>
        <v>0.28889990999999998</v>
      </c>
      <c r="L8" s="7">
        <f>SUMPRODUCT(--('[3]GWP Weighting'!$F$3:$X$12)*($A8='[3]GWP Weighting'!$F$2:$X$2)*(L$4='[3]GWP Weighting'!$B$3:$B$12))</f>
        <v>4.2079892000000001</v>
      </c>
      <c r="M8" s="7">
        <f>SUMPRODUCT(--('[3]GWP Weighting'!$F$3:$X$12)*($A8='[3]GWP Weighting'!$F$2:$X$2)*(M$4='[3]GWP Weighting'!$B$3:$B$12))</f>
        <v>1.6286536</v>
      </c>
      <c r="N8" s="7">
        <f>SUMPRODUCT(--('[3]GWP Weighting'!$F$3:$X$12)*($A8='[3]GWP Weighting'!$F$2:$X$2)*(N$4='[3]GWP Weighting'!$B$3:$B$12))</f>
        <v>4.7100279999999998E-3</v>
      </c>
      <c r="O8" s="7">
        <f>SUMPRODUCT(--('[3]GWP Weighting'!$F$3:$X$12)*($A8='[3]GWP Weighting'!$F$2:$X$2)*(O$4='[3]GWP Weighting'!$B$3:$B$12))</f>
        <v>0</v>
      </c>
      <c r="P8" s="7">
        <f>SUMPRODUCT(--('[3]GWP Weighting'!$F$3:$X$12)*($A8='[3]GWP Weighting'!$F$2:$X$2)*(P$4='[3]GWP Weighting'!$B$3:$B$12))</f>
        <v>8.1463551763157902</v>
      </c>
      <c r="Q8" s="6">
        <f>INDEX('[3]Historical Raw Data'!$B$10:$AN$17,MATCH(Q$4,'[3]Historical Raw Data'!$A$10:$A$17,0),MATCH($A8,'[3]Historical Raw Data'!$B$9:$AN$9,0))</f>
        <v>36.144178058679536</v>
      </c>
      <c r="R8" s="6">
        <f>INDEX('[3]Historical Raw Data'!$B$10:$AN$17,MATCH(R$4,'[3]Historical Raw Data'!$A$10:$A$17,0),MATCH($A8,'[3]Historical Raw Data'!$B$9:$AN$9,0))</f>
        <v>182.6468576215739</v>
      </c>
      <c r="S8" s="6">
        <f>INDEX('[3]Historical Raw Data'!$B$10:$AN$17,MATCH(S$4,'[3]Historical Raw Data'!$A$10:$A$17,0),MATCH($A8,'[3]Historical Raw Data'!$B$9:$AN$9,0))</f>
        <v>1174.2037791308012</v>
      </c>
      <c r="T8" s="6">
        <f>LOOKUP($A8,[4]BCOCHistory!$A$4:$A$239,[4]BCOCHistory!K$4:K$239)</f>
        <v>7585.1580510169779</v>
      </c>
      <c r="U8" s="6">
        <f>LOOKUP($A8,[4]BCOCHistory!$A$4:$A$239,[4]BCOCHistory!L$4:L$239)</f>
        <v>34212.126207426962</v>
      </c>
    </row>
    <row r="9" spans="1:22" s="2" customFormat="1" x14ac:dyDescent="0.3">
      <c r="A9" s="5">
        <v>1993</v>
      </c>
      <c r="B9" s="6">
        <f ca="1">LOOKUP($A9,[2]Data!$I$32:$I$81,[2]Data!B$32:B$83)</f>
        <v>6.17</v>
      </c>
      <c r="C9" s="6">
        <f ca="1">LOOKUP($A9,[2]Data!$I$32:$I$81,[2]Data!C$32:C$83)</f>
        <v>1.56</v>
      </c>
      <c r="D9" s="6">
        <f>INDEX('[3]Historical Raw Data'!$B$10:$AN$17,MATCH(D$4,'[3]Historical Raw Data'!$A$10:$A$17,0),MATCH($A9,'[3]Historical Raw Data'!$B$9:$AN$9,0))</f>
        <v>306.48785394693289</v>
      </c>
      <c r="E9" s="6">
        <f>INDEX('[3]Historical Raw Data'!$B$10:$AN$17,MATCH(E$4,'[3]Historical Raw Data'!$A$10:$A$17,0),MATCH($A9,'[3]Historical Raw Data'!$B$9:$AN$9,0))</f>
        <v>5.9053120061844213</v>
      </c>
      <c r="F9" s="6">
        <f>INDEX('[3]Historical Raw Data'!$B$10:$AN$17,MATCH(F$4,'[3]Historical Raw Data'!$A$10:$A$17,0),MATCH($A9,'[3]Historical Raw Data'!$B$9:$AN$9,0))</f>
        <v>26.947163108775015</v>
      </c>
      <c r="G9" s="6">
        <f>INDEX('[3]Historical Raw Data'!$B$10:$AN$17,MATCH(G$4,'[3]Historical Raw Data'!$A$10:$A$17,0),MATCH($A9,'[3]Historical Raw Data'!$B$9:$AN$9,0))</f>
        <v>16.846970747149967</v>
      </c>
      <c r="H9" s="6">
        <f>INDEX('[3]Historical Raw Data'!$B$10:$AN$17,MATCH(H$4,'[3]Historical Raw Data'!$A$10:$A$17,0),MATCH($A9,'[3]Historical Raw Data'!$B$9:$AN$9,0))</f>
        <v>15.64683960554447</v>
      </c>
      <c r="I9" s="7">
        <f>SUMPRODUCT(--('[3]GWP Weighting'!$F$3:$X$12)*($A9='[3]GWP Weighting'!$F$2:$X$2)*(I$4='[3]GWP Weighting'!$B$3:$B$12))</f>
        <v>11.998354000000001</v>
      </c>
      <c r="J9" s="7">
        <f>SUMPRODUCT(--('[3]GWP Weighting'!$F$3:$X$12)*($A9='[3]GWP Weighting'!$F$2:$X$2)*(J$4='[3]GWP Weighting'!$B$3:$B$12))</f>
        <v>2.3733837000000002</v>
      </c>
      <c r="K9" s="7">
        <f>SUMPRODUCT(--('[3]GWP Weighting'!$F$3:$X$12)*($A9='[3]GWP Weighting'!$F$2:$X$2)*(K$4='[3]GWP Weighting'!$B$3:$B$12))</f>
        <v>0.37681629999999999</v>
      </c>
      <c r="L9" s="7">
        <f>SUMPRODUCT(--('[3]GWP Weighting'!$F$3:$X$12)*($A9='[3]GWP Weighting'!$F$2:$X$2)*(L$4='[3]GWP Weighting'!$B$3:$B$12))</f>
        <v>8.4161579</v>
      </c>
      <c r="M9" s="7">
        <f>SUMPRODUCT(--('[3]GWP Weighting'!$F$3:$X$12)*($A9='[3]GWP Weighting'!$F$2:$X$2)*(M$4='[3]GWP Weighting'!$B$3:$B$12))</f>
        <v>2.3685965000000002</v>
      </c>
      <c r="N9" s="7">
        <f>SUMPRODUCT(--('[3]GWP Weighting'!$F$3:$X$12)*($A9='[3]GWP Weighting'!$F$2:$X$2)*(N$4='[3]GWP Weighting'!$B$3:$B$12))</f>
        <v>0.18499007000000001</v>
      </c>
      <c r="O9" s="7">
        <f>SUMPRODUCT(--('[3]GWP Weighting'!$F$3:$X$12)*($A9='[3]GWP Weighting'!$F$2:$X$2)*(O$4='[3]GWP Weighting'!$B$3:$B$12))</f>
        <v>0</v>
      </c>
      <c r="P9" s="7">
        <f>SUMPRODUCT(--('[3]GWP Weighting'!$F$3:$X$12)*($A9='[3]GWP Weighting'!$F$2:$X$2)*(P$4='[3]GWP Weighting'!$B$3:$B$12))</f>
        <v>8.8863673171052628</v>
      </c>
      <c r="Q9" s="6">
        <f>INDEX('[3]Historical Raw Data'!$B$10:$AN$17,MATCH(Q$4,'[3]Historical Raw Data'!$A$10:$A$17,0),MATCH($A9,'[3]Historical Raw Data'!$B$9:$AN$9,0))</f>
        <v>34.712700690619393</v>
      </c>
      <c r="R9" s="6">
        <f>INDEX('[3]Historical Raw Data'!$B$10:$AN$17,MATCH(R$4,'[3]Historical Raw Data'!$A$10:$A$17,0),MATCH($A9,'[3]Historical Raw Data'!$B$9:$AN$9,0))</f>
        <v>159.68334758427403</v>
      </c>
      <c r="S9" s="6">
        <f>INDEX('[3]Historical Raw Data'!$B$10:$AN$17,MATCH(S$4,'[3]Historical Raw Data'!$A$10:$A$17,0),MATCH($A9,'[3]Historical Raw Data'!$B$9:$AN$9,0))</f>
        <v>934.83761326709975</v>
      </c>
      <c r="T9" s="6">
        <f>LOOKUP($A9,[4]BCOCHistory!$A$4:$A$239,[4]BCOCHistory!K$4:K$239)</f>
        <v>7675.3875242417525</v>
      </c>
      <c r="U9" s="6">
        <f>LOOKUP($A9,[4]BCOCHistory!$A$4:$A$239,[4]BCOCHistory!L$4:L$239)</f>
        <v>34716.193021197592</v>
      </c>
    </row>
    <row r="10" spans="1:22" s="2" customFormat="1" x14ac:dyDescent="0.3">
      <c r="A10" s="5">
        <v>1994</v>
      </c>
      <c r="B10" s="6">
        <f ca="1">LOOKUP($A10,[2]Data!$I$32:$I$81,[2]Data!B$32:B$83)</f>
        <v>6.28</v>
      </c>
      <c r="C10" s="6">
        <f ca="1">LOOKUP($A10,[2]Data!$I$32:$I$81,[2]Data!C$32:C$83)</f>
        <v>1.52</v>
      </c>
      <c r="D10" s="6">
        <f>INDEX('[3]Historical Raw Data'!$B$10:$AN$17,MATCH(D$4,'[3]Historical Raw Data'!$A$10:$A$17,0),MATCH($A10,'[3]Historical Raw Data'!$B$9:$AN$9,0))</f>
        <v>311.05344316628083</v>
      </c>
      <c r="E10" s="6">
        <f>INDEX('[3]Historical Raw Data'!$B$10:$AN$17,MATCH(E$4,'[3]Historical Raw Data'!$A$10:$A$17,0),MATCH($A10,'[3]Historical Raw Data'!$B$9:$AN$9,0))</f>
        <v>6.0181857752617773</v>
      </c>
      <c r="F10" s="6">
        <f>INDEX('[3]Historical Raw Data'!$B$10:$AN$17,MATCH(F$4,'[3]Historical Raw Data'!$A$10:$A$17,0),MATCH($A10,'[3]Historical Raw Data'!$B$9:$AN$9,0))</f>
        <v>25.46680592923709</v>
      </c>
      <c r="G10" s="6">
        <f>INDEX('[3]Historical Raw Data'!$B$10:$AN$17,MATCH(G$4,'[3]Historical Raw Data'!$A$10:$A$17,0),MATCH($A10,'[3]Historical Raw Data'!$B$9:$AN$9,0))</f>
        <v>17.015155347419892</v>
      </c>
      <c r="H10" s="6">
        <f>INDEX('[3]Historical Raw Data'!$B$10:$AN$17,MATCH(H$4,'[3]Historical Raw Data'!$A$10:$A$17,0),MATCH($A10,'[3]Historical Raw Data'!$B$9:$AN$9,0))</f>
        <v>15.861271944011957</v>
      </c>
      <c r="I10" s="7">
        <f>SUMPRODUCT(--('[3]GWP Weighting'!$F$3:$X$12)*($A10='[3]GWP Weighting'!$F$2:$X$2)*(I$4='[3]GWP Weighting'!$B$3:$B$12))</f>
        <v>11.998587000000001</v>
      </c>
      <c r="J10" s="7">
        <f>SUMPRODUCT(--('[3]GWP Weighting'!$F$3:$X$12)*($A10='[3]GWP Weighting'!$F$2:$X$2)*(J$4='[3]GWP Weighting'!$B$3:$B$12))</f>
        <v>2.3736204999999999</v>
      </c>
      <c r="K10" s="7">
        <f>SUMPRODUCT(--('[3]GWP Weighting'!$F$3:$X$12)*($A10='[3]GWP Weighting'!$F$2:$X$2)*(K$4='[3]GWP Weighting'!$B$3:$B$12))</f>
        <v>1.8251048000000001</v>
      </c>
      <c r="L10" s="7">
        <f>SUMPRODUCT(--('[3]GWP Weighting'!$F$3:$X$12)*($A10='[3]GWP Weighting'!$F$2:$X$2)*(L$4='[3]GWP Weighting'!$B$3:$B$12))</f>
        <v>21.399076999999998</v>
      </c>
      <c r="M10" s="7">
        <f>SUMPRODUCT(--('[3]GWP Weighting'!$F$3:$X$12)*($A10='[3]GWP Weighting'!$F$2:$X$2)*(M$4='[3]GWP Weighting'!$B$3:$B$12))</f>
        <v>3.8347584000000001</v>
      </c>
      <c r="N10" s="7">
        <f>SUMPRODUCT(--('[3]GWP Weighting'!$F$3:$X$12)*($A10='[3]GWP Weighting'!$F$2:$X$2)*(N$4='[3]GWP Weighting'!$B$3:$B$12))</f>
        <v>0.18199009999999999</v>
      </c>
      <c r="O10" s="7">
        <f>SUMPRODUCT(--('[3]GWP Weighting'!$F$3:$X$12)*($A10='[3]GWP Weighting'!$F$2:$X$2)*(O$4='[3]GWP Weighting'!$B$3:$B$12))</f>
        <v>0</v>
      </c>
      <c r="P10" s="7">
        <f>SUMPRODUCT(--('[3]GWP Weighting'!$F$3:$X$12)*($A10='[3]GWP Weighting'!$F$2:$X$2)*(P$4='[3]GWP Weighting'!$B$3:$B$12))</f>
        <v>7.0454387934210532</v>
      </c>
      <c r="Q10" s="6">
        <f>INDEX('[3]Historical Raw Data'!$B$10:$AN$17,MATCH(Q$4,'[3]Historical Raw Data'!$A$10:$A$17,0),MATCH($A10,'[3]Historical Raw Data'!$B$9:$AN$9,0))</f>
        <v>34.819350104228526</v>
      </c>
      <c r="R10" s="6">
        <f>INDEX('[3]Historical Raw Data'!$B$10:$AN$17,MATCH(R$4,'[3]Historical Raw Data'!$A$10:$A$17,0),MATCH($A10,'[3]Historical Raw Data'!$B$9:$AN$9,0))</f>
        <v>169.02597062123189</v>
      </c>
      <c r="S10" s="6">
        <f>INDEX('[3]Historical Raw Data'!$B$10:$AN$17,MATCH(S$4,'[3]Historical Raw Data'!$A$10:$A$17,0),MATCH($A10,'[3]Historical Raw Data'!$B$9:$AN$9,0))</f>
        <v>977.62074601882534</v>
      </c>
      <c r="T10" s="6">
        <f>LOOKUP($A10,[4]BCOCHistory!$A$4:$A$239,[4]BCOCHistory!K$4:K$239)</f>
        <v>7765.7765342556686</v>
      </c>
      <c r="U10" s="6">
        <f>LOOKUP($A10,[4]BCOCHistory!$A$4:$A$239,[4]BCOCHistory!L$4:L$239)</f>
        <v>35217.277655923564</v>
      </c>
    </row>
    <row r="11" spans="1:22" s="2" customFormat="1" x14ac:dyDescent="0.3">
      <c r="A11" s="5">
        <v>1995</v>
      </c>
      <c r="B11" s="6">
        <f ca="1">LOOKUP($A11,[2]Data!$I$32:$I$81,[2]Data!B$32:B$83)</f>
        <v>6.42</v>
      </c>
      <c r="C11" s="6">
        <f ca="1">LOOKUP($A11,[2]Data!$I$32:$I$81,[2]Data!C$32:C$83)</f>
        <v>1.5</v>
      </c>
      <c r="D11" s="6">
        <f>INDEX('[3]Historical Raw Data'!$B$10:$AN$17,MATCH(D$4,'[3]Historical Raw Data'!$A$10:$A$17,0),MATCH($A11,'[3]Historical Raw Data'!$B$9:$AN$9,0))</f>
        <v>309.28838375842372</v>
      </c>
      <c r="E11" s="6">
        <f>INDEX('[3]Historical Raw Data'!$B$10:$AN$17,MATCH(E$4,'[3]Historical Raw Data'!$A$10:$A$17,0),MATCH($A11,'[3]Historical Raw Data'!$B$9:$AN$9,0))</f>
        <v>6.1180405819712131</v>
      </c>
      <c r="F11" s="6">
        <f>INDEX('[3]Historical Raw Data'!$B$10:$AN$17,MATCH(F$4,'[3]Historical Raw Data'!$A$10:$A$17,0),MATCH($A11,'[3]Historical Raw Data'!$B$9:$AN$9,0))</f>
        <v>23.480389122239718</v>
      </c>
      <c r="G11" s="6">
        <f>INDEX('[3]Historical Raw Data'!$B$10:$AN$17,MATCH(G$4,'[3]Historical Raw Data'!$A$10:$A$17,0),MATCH($A11,'[3]Historical Raw Data'!$B$9:$AN$9,0))</f>
        <v>17.862168566454933</v>
      </c>
      <c r="H11" s="6">
        <f>INDEX('[3]Historical Raw Data'!$B$10:$AN$17,MATCH(H$4,'[3]Historical Raw Data'!$A$10:$A$17,0),MATCH($A11,'[3]Historical Raw Data'!$B$9:$AN$9,0))</f>
        <v>15.843702153466467</v>
      </c>
      <c r="I11" s="7">
        <f>SUMPRODUCT(--('[3]GWP Weighting'!$F$3:$X$12)*($A11='[3]GWP Weighting'!$F$2:$X$2)*(I$4='[3]GWP Weighting'!$B$3:$B$12))</f>
        <v>10.501674</v>
      </c>
      <c r="J11" s="7">
        <f>SUMPRODUCT(--('[3]GWP Weighting'!$F$3:$X$12)*($A11='[3]GWP Weighting'!$F$2:$X$2)*(J$4='[3]GWP Weighting'!$B$3:$B$12))</f>
        <v>2.3738573000000001</v>
      </c>
      <c r="K11" s="7">
        <f>SUMPRODUCT(--('[3]GWP Weighting'!$F$3:$X$12)*($A11='[3]GWP Weighting'!$F$2:$X$2)*(K$4='[3]GWP Weighting'!$B$3:$B$12))</f>
        <v>2.9802176999999999</v>
      </c>
      <c r="L11" s="7">
        <f>SUMPRODUCT(--('[3]GWP Weighting'!$F$3:$X$12)*($A11='[3]GWP Weighting'!$F$2:$X$2)*(L$4='[3]GWP Weighting'!$B$3:$B$12))</f>
        <v>29.726101</v>
      </c>
      <c r="M11" s="7">
        <f>SUMPRODUCT(--('[3]GWP Weighting'!$F$3:$X$12)*($A11='[3]GWP Weighting'!$F$2:$X$2)*(M$4='[3]GWP Weighting'!$B$3:$B$12))</f>
        <v>6.0409628</v>
      </c>
      <c r="N11" s="7">
        <f>SUMPRODUCT(--('[3]GWP Weighting'!$F$3:$X$12)*($A11='[3]GWP Weighting'!$F$2:$X$2)*(N$4='[3]GWP Weighting'!$B$3:$B$12))</f>
        <v>9.9994793999999998E-2</v>
      </c>
      <c r="O11" s="7">
        <f>SUMPRODUCT(--('[3]GWP Weighting'!$F$3:$X$12)*($A11='[3]GWP Weighting'!$F$2:$X$2)*(O$4='[3]GWP Weighting'!$B$3:$B$12))</f>
        <v>0</v>
      </c>
      <c r="P11" s="7">
        <f>SUMPRODUCT(--('[3]GWP Weighting'!$F$3:$X$12)*($A11='[3]GWP Weighting'!$F$2:$X$2)*(P$4='[3]GWP Weighting'!$B$3:$B$12))</f>
        <v>8.5225826631578947</v>
      </c>
      <c r="Q11" s="6">
        <f>INDEX('[3]Historical Raw Data'!$B$10:$AN$17,MATCH(Q$4,'[3]Historical Raw Data'!$A$10:$A$17,0),MATCH($A11,'[3]Historical Raw Data'!$B$9:$AN$9,0))</f>
        <v>35.287335014209191</v>
      </c>
      <c r="R11" s="6">
        <f>INDEX('[3]Historical Raw Data'!$B$10:$AN$17,MATCH(R$4,'[3]Historical Raw Data'!$A$10:$A$17,0),MATCH($A11,'[3]Historical Raw Data'!$B$9:$AN$9,0))</f>
        <v>157.43517432939737</v>
      </c>
      <c r="S11" s="6">
        <f>INDEX('[3]Historical Raw Data'!$B$10:$AN$17,MATCH(S$4,'[3]Historical Raw Data'!$A$10:$A$17,0),MATCH($A11,'[3]Historical Raw Data'!$B$9:$AN$9,0))</f>
        <v>930.10405428674505</v>
      </c>
      <c r="T11" s="6">
        <f>LOOKUP($A11,[4]BCOCHistory!$A$4:$A$239,[4]BCOCHistory!K$4:K$239)</f>
        <v>7856.3250810587288</v>
      </c>
      <c r="U11" s="6">
        <f>LOOKUP($A11,[4]BCOCHistory!$A$4:$A$239,[4]BCOCHistory!L$4:L$239)</f>
        <v>35715.380111604907</v>
      </c>
    </row>
    <row r="12" spans="1:22" s="2" customFormat="1" x14ac:dyDescent="0.3">
      <c r="A12" s="5">
        <v>1996</v>
      </c>
      <c r="B12" s="6">
        <f ca="1">LOOKUP($A12,[2]Data!$I$32:$I$81,[2]Data!B$32:B$83)</f>
        <v>6.55</v>
      </c>
      <c r="C12" s="6">
        <f ca="1">LOOKUP($A12,[2]Data!$I$32:$I$81,[2]Data!C$32:C$83)</f>
        <v>1.48</v>
      </c>
      <c r="D12" s="6">
        <f>INDEX('[3]Historical Raw Data'!$B$10:$AN$17,MATCH(D$4,'[3]Historical Raw Data'!$A$10:$A$17,0),MATCH($A12,'[3]Historical Raw Data'!$B$9:$AN$9,0))</f>
        <v>309.40561198104569</v>
      </c>
      <c r="E12" s="6">
        <f>INDEX('[3]Historical Raw Data'!$B$10:$AN$17,MATCH(E$4,'[3]Historical Raw Data'!$A$10:$A$17,0),MATCH($A12,'[3]Historical Raw Data'!$B$9:$AN$9,0))</f>
        <v>6.2160006767847049</v>
      </c>
      <c r="F12" s="6">
        <f>INDEX('[3]Historical Raw Data'!$B$10:$AN$17,MATCH(F$4,'[3]Historical Raw Data'!$A$10:$A$17,0),MATCH($A12,'[3]Historical Raw Data'!$B$9:$AN$9,0))</f>
        <v>22.68179849409249</v>
      </c>
      <c r="G12" s="6">
        <f>INDEX('[3]Historical Raw Data'!$B$10:$AN$17,MATCH(G$4,'[3]Historical Raw Data'!$A$10:$A$17,0),MATCH($A12,'[3]Historical Raw Data'!$B$9:$AN$9,0))</f>
        <v>18.166503743019835</v>
      </c>
      <c r="H12" s="6">
        <f>INDEX('[3]Historical Raw Data'!$B$10:$AN$17,MATCH(H$4,'[3]Historical Raw Data'!$A$10:$A$17,0),MATCH($A12,'[3]Historical Raw Data'!$B$9:$AN$9,0))</f>
        <v>16.081294473349782</v>
      </c>
      <c r="I12" s="7">
        <f>SUMPRODUCT(--('[3]GWP Weighting'!$F$3:$X$12)*($A12='[3]GWP Weighting'!$F$2:$X$2)*(I$4='[3]GWP Weighting'!$B$3:$B$12))</f>
        <v>11.999071000000001</v>
      </c>
      <c r="J12" s="7">
        <f>SUMPRODUCT(--('[3]GWP Weighting'!$F$3:$X$12)*($A12='[3]GWP Weighting'!$F$2:$X$2)*(J$4='[3]GWP Weighting'!$B$3:$B$12))</f>
        <v>2.3740941000000002</v>
      </c>
      <c r="K12" s="7">
        <f>SUMPRODUCT(--('[3]GWP Weighting'!$F$3:$X$12)*($A12='[3]GWP Weighting'!$F$2:$X$2)*(K$4='[3]GWP Weighting'!$B$3:$B$12))</f>
        <v>3.4188812</v>
      </c>
      <c r="L12" s="7">
        <f>SUMPRODUCT(--('[3]GWP Weighting'!$F$3:$X$12)*($A12='[3]GWP Weighting'!$F$2:$X$2)*(L$4='[3]GWP Weighting'!$B$3:$B$12))</f>
        <v>40.584859000000002</v>
      </c>
      <c r="M12" s="7">
        <f>SUMPRODUCT(--('[3]GWP Weighting'!$F$3:$X$12)*($A12='[3]GWP Weighting'!$F$2:$X$2)*(M$4='[3]GWP Weighting'!$B$3:$B$12))</f>
        <v>6.1499876000000002</v>
      </c>
      <c r="N12" s="7">
        <f>SUMPRODUCT(--('[3]GWP Weighting'!$F$3:$X$12)*($A12='[3]GWP Weighting'!$F$2:$X$2)*(N$4='[3]GWP Weighting'!$B$3:$B$12))</f>
        <v>0.43697783000000001</v>
      </c>
      <c r="O12" s="7">
        <f>SUMPRODUCT(--('[3]GWP Weighting'!$F$3:$X$12)*($A12='[3]GWP Weighting'!$F$2:$X$2)*(O$4='[3]GWP Weighting'!$B$3:$B$12))</f>
        <v>0</v>
      </c>
      <c r="P12" s="7">
        <f>SUMPRODUCT(--('[3]GWP Weighting'!$F$3:$X$12)*($A12='[3]GWP Weighting'!$F$2:$X$2)*(P$4='[3]GWP Weighting'!$B$3:$B$12))</f>
        <v>8.5252326026315792</v>
      </c>
      <c r="Q12" s="6">
        <f>INDEX('[3]Historical Raw Data'!$B$10:$AN$17,MATCH(Q$4,'[3]Historical Raw Data'!$A$10:$A$17,0),MATCH($A12,'[3]Historical Raw Data'!$B$9:$AN$9,0))</f>
        <v>35.416948382433972</v>
      </c>
      <c r="R12" s="6">
        <f>INDEX('[3]Historical Raw Data'!$B$10:$AN$17,MATCH(R$4,'[3]Historical Raw Data'!$A$10:$A$17,0),MATCH($A12,'[3]Historical Raw Data'!$B$9:$AN$9,0))</f>
        <v>155.34290448575601</v>
      </c>
      <c r="S12" s="6">
        <f>INDEX('[3]Historical Raw Data'!$B$10:$AN$17,MATCH(S$4,'[3]Historical Raw Data'!$A$10:$A$17,0),MATCH($A12,'[3]Historical Raw Data'!$B$9:$AN$9,0))</f>
        <v>916.97800977873931</v>
      </c>
      <c r="T12" s="6">
        <f>LOOKUP($A12,[4]BCOCHistory!$A$4:$A$239,[4]BCOCHistory!K$4:K$239)</f>
        <v>7831.1325749510816</v>
      </c>
      <c r="U12" s="6">
        <f>LOOKUP($A12,[4]BCOCHistory!$A$4:$A$239,[4]BCOCHistory!L$4:L$239)</f>
        <v>35639.891115951228</v>
      </c>
    </row>
    <row r="13" spans="1:22" s="2" customFormat="1" x14ac:dyDescent="0.3">
      <c r="A13" s="5">
        <v>1997</v>
      </c>
      <c r="B13" s="6">
        <f ca="1">LOOKUP($A13,[2]Data!$I$32:$I$81,[2]Data!B$32:B$83)</f>
        <v>6.66</v>
      </c>
      <c r="C13" s="6">
        <f ca="1">LOOKUP($A13,[2]Data!$I$32:$I$81,[2]Data!C$32:C$83)</f>
        <v>1.46</v>
      </c>
      <c r="D13" s="6">
        <f>INDEX('[3]Historical Raw Data'!$B$10:$AN$17,MATCH(D$4,'[3]Historical Raw Data'!$A$10:$A$17,0),MATCH($A13,'[3]Historical Raw Data'!$B$9:$AN$9,0))</f>
        <v>340.52373740650069</v>
      </c>
      <c r="E13" s="6">
        <f>INDEX('[3]Historical Raw Data'!$B$10:$AN$17,MATCH(E$4,'[3]Historical Raw Data'!$A$10:$A$17,0),MATCH($A13,'[3]Historical Raw Data'!$B$9:$AN$9,0))</f>
        <v>6.6219383279037034</v>
      </c>
      <c r="F13" s="6">
        <f>INDEX('[3]Historical Raw Data'!$B$10:$AN$17,MATCH(F$4,'[3]Historical Raw Data'!$A$10:$A$17,0),MATCH($A13,'[3]Historical Raw Data'!$B$9:$AN$9,0))</f>
        <v>22.449094935065062</v>
      </c>
      <c r="G13" s="6">
        <f>INDEX('[3]Historical Raw Data'!$B$10:$AN$17,MATCH(G$4,'[3]Historical Raw Data'!$A$10:$A$17,0),MATCH($A13,'[3]Historical Raw Data'!$B$9:$AN$9,0))</f>
        <v>17.627963452690267</v>
      </c>
      <c r="H13" s="6">
        <f>INDEX('[3]Historical Raw Data'!$B$10:$AN$17,MATCH(H$4,'[3]Historical Raw Data'!$A$10:$A$17,0),MATCH($A13,'[3]Historical Raw Data'!$B$9:$AN$9,0))</f>
        <v>16.299802455898138</v>
      </c>
      <c r="I13" s="7">
        <f>SUMPRODUCT(--('[3]GWP Weighting'!$F$3:$X$12)*($A13='[3]GWP Weighting'!$F$2:$X$2)*(I$4='[3]GWP Weighting'!$B$3:$B$12))</f>
        <v>11.999321999999999</v>
      </c>
      <c r="J13" s="7">
        <f>SUMPRODUCT(--('[3]GWP Weighting'!$F$3:$X$12)*($A13='[3]GWP Weighting'!$F$2:$X$2)*(J$4='[3]GWP Weighting'!$B$3:$B$12))</f>
        <v>2.3743308999999999</v>
      </c>
      <c r="K13" s="7">
        <f>SUMPRODUCT(--('[3]GWP Weighting'!$F$3:$X$12)*($A13='[3]GWP Weighting'!$F$2:$X$2)*(K$4='[3]GWP Weighting'!$B$3:$B$12))</f>
        <v>5.3540489999999998</v>
      </c>
      <c r="L13" s="7">
        <f>SUMPRODUCT(--('[3]GWP Weighting'!$F$3:$X$12)*($A13='[3]GWP Weighting'!$F$2:$X$2)*(L$4='[3]GWP Weighting'!$B$3:$B$12))</f>
        <v>50.643566999999997</v>
      </c>
      <c r="M13" s="7">
        <f>SUMPRODUCT(--('[3]GWP Weighting'!$F$3:$X$12)*($A13='[3]GWP Weighting'!$F$2:$X$2)*(M$4='[3]GWP Weighting'!$B$3:$B$12))</f>
        <v>6.2587492999999998</v>
      </c>
      <c r="N13" s="7">
        <f>SUMPRODUCT(--('[3]GWP Weighting'!$F$3:$X$12)*($A13='[3]GWP Weighting'!$F$2:$X$2)*(N$4='[3]GWP Weighting'!$B$3:$B$12))</f>
        <v>0.40797847999999998</v>
      </c>
      <c r="O13" s="7">
        <f>SUMPRODUCT(--('[3]GWP Weighting'!$F$3:$X$12)*($A13='[3]GWP Weighting'!$F$2:$X$2)*(O$4='[3]GWP Weighting'!$B$3:$B$12))</f>
        <v>0</v>
      </c>
      <c r="P13" s="7">
        <f>SUMPRODUCT(--('[3]GWP Weighting'!$F$3:$X$12)*($A13='[3]GWP Weighting'!$F$2:$X$2)*(P$4='[3]GWP Weighting'!$B$3:$B$12))</f>
        <v>6.3154501592105259</v>
      </c>
      <c r="Q13" s="6">
        <f>INDEX('[3]Historical Raw Data'!$B$10:$AN$17,MATCH(Q$4,'[3]Historical Raw Data'!$A$10:$A$17,0),MATCH($A13,'[3]Historical Raw Data'!$B$9:$AN$9,0))</f>
        <v>36.291352449815122</v>
      </c>
      <c r="R13" s="6">
        <f>INDEX('[3]Historical Raw Data'!$B$10:$AN$17,MATCH(R$4,'[3]Historical Raw Data'!$A$10:$A$17,0),MATCH($A13,'[3]Historical Raw Data'!$B$9:$AN$9,0))</f>
        <v>215.95170787920588</v>
      </c>
      <c r="S13" s="6">
        <f>INDEX('[3]Historical Raw Data'!$B$10:$AN$17,MATCH(S$4,'[3]Historical Raw Data'!$A$10:$A$17,0),MATCH($A13,'[3]Historical Raw Data'!$B$9:$AN$9,0))</f>
        <v>1232.7057906176206</v>
      </c>
      <c r="T13" s="6">
        <f>LOOKUP($A13,[4]BCOCHistory!$A$4:$A$239,[4]BCOCHistory!K$4:K$239)</f>
        <v>7805.9018498113846</v>
      </c>
      <c r="U13" s="6">
        <f>LOOKUP($A13,[4]BCOCHistory!$A$4:$A$239,[4]BCOCHistory!L$4:L$239)</f>
        <v>35563.678643263906</v>
      </c>
    </row>
    <row r="14" spans="1:22" s="2" customFormat="1" x14ac:dyDescent="0.3">
      <c r="A14" s="5">
        <v>1998</v>
      </c>
      <c r="B14" s="6">
        <f ca="1">LOOKUP($A14,[2]Data!$I$32:$I$81,[2]Data!B$32:B$83)</f>
        <v>6.64</v>
      </c>
      <c r="C14" s="6">
        <f ca="1">LOOKUP($A14,[2]Data!$I$32:$I$81,[2]Data!C$32:C$83)</f>
        <v>1.45</v>
      </c>
      <c r="D14" s="6">
        <f>INDEX('[3]Historical Raw Data'!$B$10:$AN$17,MATCH(D$4,'[3]Historical Raw Data'!$A$10:$A$17,0),MATCH($A14,'[3]Historical Raw Data'!$B$9:$AN$9,0))</f>
        <v>315.33018902106483</v>
      </c>
      <c r="E14" s="6">
        <f>INDEX('[3]Historical Raw Data'!$B$10:$AN$17,MATCH(E$4,'[3]Historical Raw Data'!$A$10:$A$17,0),MATCH($A14,'[3]Historical Raw Data'!$B$9:$AN$9,0))</f>
        <v>6.4318571130853694</v>
      </c>
      <c r="F14" s="6">
        <f>INDEX('[3]Historical Raw Data'!$B$10:$AN$17,MATCH(F$4,'[3]Historical Raw Data'!$A$10:$A$17,0),MATCH($A14,'[3]Historical Raw Data'!$B$9:$AN$9,0))</f>
        <v>21.750752816884948</v>
      </c>
      <c r="G14" s="6">
        <f>INDEX('[3]Historical Raw Data'!$B$10:$AN$17,MATCH(G$4,'[3]Historical Raw Data'!$A$10:$A$17,0),MATCH($A14,'[3]Historical Raw Data'!$B$9:$AN$9,0))</f>
        <v>17.467158252669076</v>
      </c>
      <c r="H14" s="6">
        <f>INDEX('[3]Historical Raw Data'!$B$10:$AN$17,MATCH(H$4,'[3]Historical Raw Data'!$A$10:$A$17,0),MATCH($A14,'[3]Historical Raw Data'!$B$9:$AN$9,0))</f>
        <v>16.198922367538479</v>
      </c>
      <c r="I14" s="7">
        <f>SUMPRODUCT(--('[3]GWP Weighting'!$F$3:$X$12)*($A14='[3]GWP Weighting'!$F$2:$X$2)*(I$4='[3]GWP Weighting'!$B$3:$B$12))</f>
        <v>11.999575</v>
      </c>
      <c r="J14" s="7">
        <f>SUMPRODUCT(--('[3]GWP Weighting'!$F$3:$X$12)*($A14='[3]GWP Weighting'!$F$2:$X$2)*(J$4='[3]GWP Weighting'!$B$3:$B$12))</f>
        <v>2.3745677000000001</v>
      </c>
      <c r="K14" s="7">
        <f>SUMPRODUCT(--('[3]GWP Weighting'!$F$3:$X$12)*($A14='[3]GWP Weighting'!$F$2:$X$2)*(K$4='[3]GWP Weighting'!$B$3:$B$12))</f>
        <v>7.2031812000000004</v>
      </c>
      <c r="L14" s="7">
        <f>SUMPRODUCT(--('[3]GWP Weighting'!$F$3:$X$12)*($A14='[3]GWP Weighting'!$F$2:$X$2)*(L$4='[3]GWP Weighting'!$B$3:$B$12))</f>
        <v>59.652126000000003</v>
      </c>
      <c r="M14" s="7">
        <f>SUMPRODUCT(--('[3]GWP Weighting'!$F$3:$X$12)*($A14='[3]GWP Weighting'!$F$2:$X$2)*(M$4='[3]GWP Weighting'!$B$3:$B$12))</f>
        <v>6.3676829000000001</v>
      </c>
      <c r="N14" s="7">
        <f>SUMPRODUCT(--('[3]GWP Weighting'!$F$3:$X$12)*($A14='[3]GWP Weighting'!$F$2:$X$2)*(N$4='[3]GWP Weighting'!$B$3:$B$12))</f>
        <v>0.92795207999999996</v>
      </c>
      <c r="O14" s="7">
        <f>SUMPRODUCT(--('[3]GWP Weighting'!$F$3:$X$12)*($A14='[3]GWP Weighting'!$F$2:$X$2)*(O$4='[3]GWP Weighting'!$B$3:$B$12))</f>
        <v>0</v>
      </c>
      <c r="P14" s="7">
        <f>SUMPRODUCT(--('[3]GWP Weighting'!$F$3:$X$12)*($A14='[3]GWP Weighting'!$F$2:$X$2)*(P$4='[3]GWP Weighting'!$B$3:$B$12))</f>
        <v>6.6861474355263155</v>
      </c>
      <c r="Q14" s="6">
        <f>INDEX('[3]Historical Raw Data'!$B$10:$AN$17,MATCH(Q$4,'[3]Historical Raw Data'!$A$10:$A$17,0),MATCH($A14,'[3]Historical Raw Data'!$B$9:$AN$9,0))</f>
        <v>36.941722823754048</v>
      </c>
      <c r="R14" s="6">
        <f>INDEX('[3]Historical Raw Data'!$B$10:$AN$17,MATCH(R$4,'[3]Historical Raw Data'!$A$10:$A$17,0),MATCH($A14,'[3]Historical Raw Data'!$B$9:$AN$9,0))</f>
        <v>167.01614422784741</v>
      </c>
      <c r="S14" s="6">
        <f>INDEX('[3]Historical Raw Data'!$B$10:$AN$17,MATCH(S$4,'[3]Historical Raw Data'!$A$10:$A$17,0),MATCH($A14,'[3]Historical Raw Data'!$B$9:$AN$9,0))</f>
        <v>1044.9354231786269</v>
      </c>
      <c r="T14" s="6">
        <f>LOOKUP($A14,[4]BCOCHistory!$A$4:$A$239,[4]BCOCHistory!K$4:K$239)</f>
        <v>7780.6329056396407</v>
      </c>
      <c r="U14" s="6">
        <f>LOOKUP($A14,[4]BCOCHistory!$A$4:$A$239,[4]BCOCHistory!L$4:L$239)</f>
        <v>35486.742693542925</v>
      </c>
    </row>
    <row r="15" spans="1:22" s="2" customFormat="1" x14ac:dyDescent="0.3">
      <c r="A15" s="5">
        <v>1999</v>
      </c>
      <c r="B15" s="6">
        <f ca="1">LOOKUP($A15,[2]Data!$I$32:$I$81,[2]Data!B$32:B$83)</f>
        <v>6.58</v>
      </c>
      <c r="C15" s="6">
        <f ca="1">LOOKUP($A15,[2]Data!$I$32:$I$81,[2]Data!C$32:C$83)</f>
        <v>1.41</v>
      </c>
      <c r="D15" s="6">
        <f>INDEX('[3]Historical Raw Data'!$B$10:$AN$17,MATCH(D$4,'[3]Historical Raw Data'!$A$10:$A$17,0),MATCH($A15,'[3]Historical Raw Data'!$B$9:$AN$9,0))</f>
        <v>307.03709572612723</v>
      </c>
      <c r="E15" s="6">
        <f>INDEX('[3]Historical Raw Data'!$B$10:$AN$17,MATCH(E$4,'[3]Historical Raw Data'!$A$10:$A$17,0),MATCH($A15,'[3]Historical Raw Data'!$B$9:$AN$9,0))</f>
        <v>6.0868695352623376</v>
      </c>
      <c r="F15" s="6">
        <f>INDEX('[3]Historical Raw Data'!$B$10:$AN$17,MATCH(F$4,'[3]Historical Raw Data'!$A$10:$A$17,0),MATCH($A15,'[3]Historical Raw Data'!$B$9:$AN$9,0))</f>
        <v>20.355991385694193</v>
      </c>
      <c r="G15" s="6">
        <f>INDEX('[3]Historical Raw Data'!$B$10:$AN$17,MATCH(G$4,'[3]Historical Raw Data'!$A$10:$A$17,0),MATCH($A15,'[3]Historical Raw Data'!$B$9:$AN$9,0))</f>
        <v>17.004352612269848</v>
      </c>
      <c r="H15" s="6">
        <f>INDEX('[3]Historical Raw Data'!$B$10:$AN$17,MATCH(H$4,'[3]Historical Raw Data'!$A$10:$A$17,0),MATCH($A15,'[3]Historical Raw Data'!$B$9:$AN$9,0))</f>
        <v>16.035544182942125</v>
      </c>
      <c r="I15" s="7">
        <f>SUMPRODUCT(--('[3]GWP Weighting'!$F$3:$X$12)*($A15='[3]GWP Weighting'!$F$2:$X$2)*(I$4='[3]GWP Weighting'!$B$3:$B$12))</f>
        <v>10.502692</v>
      </c>
      <c r="J15" s="7">
        <f>SUMPRODUCT(--('[3]GWP Weighting'!$F$3:$X$12)*($A15='[3]GWP Weighting'!$F$2:$X$2)*(J$4='[3]GWP Weighting'!$B$3:$B$12))</f>
        <v>2.3748045000000002</v>
      </c>
      <c r="K15" s="7">
        <f>SUMPRODUCT(--('[3]GWP Weighting'!$F$3:$X$12)*($A15='[3]GWP Weighting'!$F$2:$X$2)*(K$4='[3]GWP Weighting'!$B$3:$B$12))</f>
        <v>8.1531676999999991</v>
      </c>
      <c r="L15" s="7">
        <f>SUMPRODUCT(--('[3]GWP Weighting'!$F$3:$X$12)*($A15='[3]GWP Weighting'!$F$2:$X$2)*(L$4='[3]GWP Weighting'!$B$3:$B$12))</f>
        <v>67.043997000000005</v>
      </c>
      <c r="M15" s="7">
        <f>SUMPRODUCT(--('[3]GWP Weighting'!$F$3:$X$12)*($A15='[3]GWP Weighting'!$F$2:$X$2)*(M$4='[3]GWP Weighting'!$B$3:$B$12))</f>
        <v>6.4775248999999997</v>
      </c>
      <c r="N15" s="7">
        <f>SUMPRODUCT(--('[3]GWP Weighting'!$F$3:$X$12)*($A15='[3]GWP Weighting'!$F$2:$X$2)*(N$4='[3]GWP Weighting'!$B$3:$B$12))</f>
        <v>1.3539300000000001</v>
      </c>
      <c r="O15" s="7">
        <f>SUMPRODUCT(--('[3]GWP Weighting'!$F$3:$X$12)*($A15='[3]GWP Weighting'!$F$2:$X$2)*(O$4='[3]GWP Weighting'!$B$3:$B$12))</f>
        <v>0</v>
      </c>
      <c r="P15" s="7">
        <f>SUMPRODUCT(--('[3]GWP Weighting'!$F$3:$X$12)*($A15='[3]GWP Weighting'!$F$2:$X$2)*(P$4='[3]GWP Weighting'!$B$3:$B$12))</f>
        <v>8.9006537881578947</v>
      </c>
      <c r="Q15" s="6">
        <f>INDEX('[3]Historical Raw Data'!$B$10:$AN$17,MATCH(Q$4,'[3]Historical Raw Data'!$A$10:$A$17,0),MATCH($A15,'[3]Historical Raw Data'!$B$9:$AN$9,0))</f>
        <v>35.065014613386495</v>
      </c>
      <c r="R15" s="6">
        <f>INDEX('[3]Historical Raw Data'!$B$10:$AN$17,MATCH(R$4,'[3]Historical Raw Data'!$A$10:$A$17,0),MATCH($A15,'[3]Historical Raw Data'!$B$9:$AN$9,0))</f>
        <v>152.69350461746654</v>
      </c>
      <c r="S15" s="6">
        <f>INDEX('[3]Historical Raw Data'!$B$10:$AN$17,MATCH(S$4,'[3]Historical Raw Data'!$A$10:$A$17,0),MATCH($A15,'[3]Historical Raw Data'!$B$9:$AN$9,0))</f>
        <v>878.18834901803541</v>
      </c>
      <c r="T15" s="6">
        <f>LOOKUP($A15,[4]BCOCHistory!$A$4:$A$239,[4]BCOCHistory!K$4:K$239)</f>
        <v>7755.3257424358462</v>
      </c>
      <c r="U15" s="6">
        <f>LOOKUP($A15,[4]BCOCHistory!$A$4:$A$239,[4]BCOCHistory!L$4:L$239)</f>
        <v>35409.083266788293</v>
      </c>
    </row>
    <row r="16" spans="1:22" s="2" customFormat="1" x14ac:dyDescent="0.3">
      <c r="A16" s="5">
        <v>2000</v>
      </c>
      <c r="B16" s="6">
        <f ca="1">LOOKUP($A16,[2]Data!$I$32:$I$81,[2]Data!B$32:B$83)</f>
        <v>6.75</v>
      </c>
      <c r="C16" s="6">
        <f ca="1">LOOKUP($A16,[2]Data!$I$32:$I$81,[2]Data!C$32:C$83)</f>
        <v>1.43</v>
      </c>
      <c r="D16" s="6">
        <f>INDEX('[3]Historical Raw Data'!$B$10:$AN$17,MATCH(D$4,'[3]Historical Raw Data'!$A$10:$A$17,0),MATCH($A16,'[3]Historical Raw Data'!$B$9:$AN$9,0))</f>
        <v>306.55950849981093</v>
      </c>
      <c r="E16" s="6">
        <f>INDEX('[3]Historical Raw Data'!$B$10:$AN$17,MATCH(E$4,'[3]Historical Raw Data'!$A$10:$A$17,0),MATCH($A16,'[3]Historical Raw Data'!$B$9:$AN$9,0))</f>
        <v>6.038559807338447</v>
      </c>
      <c r="F16" s="6">
        <f>INDEX('[3]Historical Raw Data'!$B$10:$AN$17,MATCH(F$4,'[3]Historical Raw Data'!$A$10:$A$17,0),MATCH($A16,'[3]Historical Raw Data'!$B$9:$AN$9,0))</f>
        <v>19.555122638256069</v>
      </c>
      <c r="G16" s="6">
        <f>INDEX('[3]Historical Raw Data'!$B$10:$AN$17,MATCH(G$4,'[3]Historical Raw Data'!$A$10:$A$17,0),MATCH($A16,'[3]Historical Raw Data'!$B$9:$AN$9,0))</f>
        <v>17.566143103880663</v>
      </c>
      <c r="H16" s="6">
        <f>INDEX('[3]Historical Raw Data'!$B$10:$AN$17,MATCH(H$4,'[3]Historical Raw Data'!$A$10:$A$17,0),MATCH($A16,'[3]Historical Raw Data'!$B$9:$AN$9,0))</f>
        <v>16.375598339699135</v>
      </c>
      <c r="I16" s="7">
        <f>SUMPRODUCT(--('[3]GWP Weighting'!$F$3:$X$12)*($A16='[3]GWP Weighting'!$F$2:$X$2)*(I$4='[3]GWP Weighting'!$B$3:$B$12))</f>
        <v>12.0001</v>
      </c>
      <c r="J16" s="7">
        <f>SUMPRODUCT(--('[3]GWP Weighting'!$F$3:$X$12)*($A16='[3]GWP Weighting'!$F$2:$X$2)*(J$4='[3]GWP Weighting'!$B$3:$B$12))</f>
        <v>2.3748999999999998</v>
      </c>
      <c r="K16" s="7">
        <f>SUMPRODUCT(--('[3]GWP Weighting'!$F$3:$X$12)*($A16='[3]GWP Weighting'!$F$2:$X$2)*(K$4='[3]GWP Weighting'!$B$3:$B$12))</f>
        <v>8.5381</v>
      </c>
      <c r="L16" s="7">
        <f>SUMPRODUCT(--('[3]GWP Weighting'!$F$3:$X$12)*($A16='[3]GWP Weighting'!$F$2:$X$2)*(L$4='[3]GWP Weighting'!$B$3:$B$12))</f>
        <v>75.039299999999997</v>
      </c>
      <c r="M16" s="7">
        <f>SUMPRODUCT(--('[3]GWP Weighting'!$F$3:$X$12)*($A16='[3]GWP Weighting'!$F$2:$X$2)*(M$4='[3]GWP Weighting'!$B$3:$B$12))</f>
        <v>6.234</v>
      </c>
      <c r="N16" s="7">
        <f>SUMPRODUCT(--('[3]GWP Weighting'!$F$3:$X$12)*($A16='[3]GWP Weighting'!$F$2:$X$2)*(N$4='[3]GWP Weighting'!$B$3:$B$12))</f>
        <v>1.9509000000000001</v>
      </c>
      <c r="O16" s="7">
        <f>SUMPRODUCT(--('[3]GWP Weighting'!$F$3:$X$12)*($A16='[3]GWP Weighting'!$F$2:$X$2)*(O$4='[3]GWP Weighting'!$B$3:$B$12))</f>
        <v>28.68112</v>
      </c>
      <c r="P16" s="7">
        <f>SUMPRODUCT(--('[3]GWP Weighting'!$F$3:$X$12)*($A16='[3]GWP Weighting'!$F$2:$X$2)*(P$4='[3]GWP Weighting'!$B$3:$B$12))</f>
        <v>7.7972026315789469</v>
      </c>
      <c r="Q16" s="6">
        <f>INDEX('[3]Historical Raw Data'!$B$10:$AN$17,MATCH(Q$4,'[3]Historical Raw Data'!$A$10:$A$17,0),MATCH($A16,'[3]Historical Raw Data'!$B$9:$AN$9,0))</f>
        <v>34.981324480262124</v>
      </c>
      <c r="R16" s="6">
        <f>INDEX('[3]Historical Raw Data'!$B$10:$AN$17,MATCH(R$4,'[3]Historical Raw Data'!$A$10:$A$17,0),MATCH($A16,'[3]Historical Raw Data'!$B$9:$AN$9,0))</f>
        <v>148.42203920577379</v>
      </c>
      <c r="S16" s="6">
        <f>INDEX('[3]Historical Raw Data'!$B$10:$AN$17,MATCH(S$4,'[3]Historical Raw Data'!$A$10:$A$17,0),MATCH($A16,'[3]Historical Raw Data'!$B$9:$AN$9,0))</f>
        <v>826.87823491758377</v>
      </c>
      <c r="T16" s="6">
        <f>LOOKUP($A16,[4]BCOCHistory!$A$4:$A$239,[4]BCOCHistory!K$4:K$239)</f>
        <v>7729.9803602000011</v>
      </c>
      <c r="U16" s="6">
        <f>LOOKUP($A16,[4]BCOCHistory!$A$4:$A$239,[4]BCOCHistory!L$4:L$239)</f>
        <v>35330.700363000004</v>
      </c>
    </row>
    <row r="17" spans="1:23" s="2" customFormat="1" x14ac:dyDescent="0.3">
      <c r="A17" s="5">
        <v>2001</v>
      </c>
      <c r="B17" s="6">
        <f ca="1">LOOKUP($A17,[2]Data!$I$32:$I$81,[2]Data!B$32:B$83)</f>
        <v>6.91</v>
      </c>
      <c r="C17" s="6">
        <f ca="1">LOOKUP($A17,[2]Data!$I$32:$I$81,[2]Data!C$32:C$83)</f>
        <v>1.24</v>
      </c>
      <c r="D17" s="6">
        <f>INDEX('[3]Historical Raw Data'!$B$10:$AN$17,MATCH(D$4,'[3]Historical Raw Data'!$A$10:$A$17,0),MATCH($A17,'[3]Historical Raw Data'!$B$9:$AN$9,0))</f>
        <v>312.08682936178485</v>
      </c>
      <c r="E17" s="6">
        <f>INDEX('[3]Historical Raw Data'!$B$10:$AN$17,MATCH(E$4,'[3]Historical Raw Data'!$A$10:$A$17,0),MATCH($A17,'[3]Historical Raw Data'!$B$9:$AN$9,0))</f>
        <v>6.12997579755584</v>
      </c>
      <c r="F17" s="6">
        <f>INDEX('[3]Historical Raw Data'!$B$10:$AN$17,MATCH(F$4,'[3]Historical Raw Data'!$A$10:$A$17,0),MATCH($A17,'[3]Historical Raw Data'!$B$9:$AN$9,0))</f>
        <v>19.218705503161342</v>
      </c>
      <c r="G17" s="6">
        <f>INDEX('[3]Historical Raw Data'!$B$10:$AN$17,MATCH(G$4,'[3]Historical Raw Data'!$A$10:$A$17,0),MATCH($A17,'[3]Historical Raw Data'!$B$9:$AN$9,0))</f>
        <v>17.984042473115561</v>
      </c>
      <c r="H17" s="6">
        <f>INDEX('[3]Historical Raw Data'!$B$10:$AN$17,MATCH(H$4,'[3]Historical Raw Data'!$A$10:$A$17,0),MATCH($A17,'[3]Historical Raw Data'!$B$9:$AN$9,0))</f>
        <v>16.29316741712034</v>
      </c>
      <c r="I17" s="7">
        <f>SUMPRODUCT(--('[3]GWP Weighting'!$F$3:$X$12)*($A17='[3]GWP Weighting'!$F$2:$X$2)*(I$4='[3]GWP Weighting'!$B$3:$B$12))</f>
        <v>11.925000000000001</v>
      </c>
      <c r="J17" s="7">
        <f>SUMPRODUCT(--('[3]GWP Weighting'!$F$3:$X$12)*($A17='[3]GWP Weighting'!$F$2:$X$2)*(J$4='[3]GWP Weighting'!$B$3:$B$12))</f>
        <v>2.4344999999999999</v>
      </c>
      <c r="K17" s="7">
        <f>SUMPRODUCT(--('[3]GWP Weighting'!$F$3:$X$12)*($A17='[3]GWP Weighting'!$F$2:$X$2)*(K$4='[3]GWP Weighting'!$B$3:$B$12))</f>
        <v>9.0300999999999991</v>
      </c>
      <c r="L17" s="7">
        <f>SUMPRODUCT(--('[3]GWP Weighting'!$F$3:$X$12)*($A17='[3]GWP Weighting'!$F$2:$X$2)*(L$4='[3]GWP Weighting'!$B$3:$B$12))</f>
        <v>84.040899999999993</v>
      </c>
      <c r="M17" s="7">
        <f>SUMPRODUCT(--('[3]GWP Weighting'!$F$3:$X$12)*($A17='[3]GWP Weighting'!$F$2:$X$2)*(M$4='[3]GWP Weighting'!$B$3:$B$12))</f>
        <v>7.4946999999999999</v>
      </c>
      <c r="N17" s="7">
        <f>SUMPRODUCT(--('[3]GWP Weighting'!$F$3:$X$12)*($A17='[3]GWP Weighting'!$F$2:$X$2)*(N$4='[3]GWP Weighting'!$B$3:$B$12))</f>
        <v>1.6449</v>
      </c>
      <c r="O17" s="7">
        <f>SUMPRODUCT(--('[3]GWP Weighting'!$F$3:$X$12)*($A17='[3]GWP Weighting'!$F$2:$X$2)*(O$4='[3]GWP Weighting'!$B$3:$B$12))</f>
        <v>31.54928</v>
      </c>
      <c r="P17" s="7">
        <f>SUMPRODUCT(--('[3]GWP Weighting'!$F$3:$X$12)*($A17='[3]GWP Weighting'!$F$2:$X$2)*(P$4='[3]GWP Weighting'!$B$3:$B$12))</f>
        <v>8.0235921052631571</v>
      </c>
      <c r="Q17" s="6">
        <f>INDEX('[3]Historical Raw Data'!$B$10:$AN$17,MATCH(Q$4,'[3]Historical Raw Data'!$A$10:$A$17,0),MATCH($A17,'[3]Historical Raw Data'!$B$9:$AN$9,0))</f>
        <v>34.951243099631036</v>
      </c>
      <c r="R17" s="6">
        <f>INDEX('[3]Historical Raw Data'!$B$10:$AN$17,MATCH(R$4,'[3]Historical Raw Data'!$A$10:$A$17,0),MATCH($A17,'[3]Historical Raw Data'!$B$9:$AN$9,0))</f>
        <v>152.87460223773954</v>
      </c>
      <c r="S17" s="6">
        <f>INDEX('[3]Historical Raw Data'!$B$10:$AN$17,MATCH(S$4,'[3]Historical Raw Data'!$A$10:$A$17,0),MATCH($A17,'[3]Historical Raw Data'!$B$9:$AN$9,0))</f>
        <v>857.72936217947756</v>
      </c>
      <c r="T17" s="19">
        <f>T$16+($A17-$A$16)*((Core!T$9-T$16)/(Core!$A$9-$A$16))</f>
        <v>7845.5823241800008</v>
      </c>
      <c r="U17" s="19">
        <f>U$16+($A17-$A$16)*((Core!U$9-U$16)/(Core!$A$9-$A$16))</f>
        <v>35605.117326700005</v>
      </c>
      <c r="W17" s="9"/>
    </row>
    <row r="18" spans="1:23" s="2" customFormat="1" x14ac:dyDescent="0.3">
      <c r="A18" s="5">
        <v>2002</v>
      </c>
      <c r="B18" s="6">
        <f ca="1">LOOKUP($A18,[2]Data!$I$32:$I$81,[2]Data!B$32:B$83)</f>
        <v>6.98</v>
      </c>
      <c r="C18" s="6">
        <f ca="1">LOOKUP($A18,[2]Data!$I$32:$I$81,[2]Data!C$32:C$83)</f>
        <v>1.07</v>
      </c>
      <c r="D18" s="6">
        <f>INDEX('[3]Historical Raw Data'!$B$10:$AN$17,MATCH(D$4,'[3]Historical Raw Data'!$A$10:$A$17,0),MATCH($A18,'[3]Historical Raw Data'!$B$9:$AN$9,0))</f>
        <v>321.5222220808198</v>
      </c>
      <c r="E18" s="6">
        <f>INDEX('[3]Historical Raw Data'!$B$10:$AN$17,MATCH(E$4,'[3]Historical Raw Data'!$A$10:$A$17,0),MATCH($A18,'[3]Historical Raw Data'!$B$9:$AN$9,0))</f>
        <v>7.5057978970717851</v>
      </c>
      <c r="F18" s="6">
        <f>INDEX('[3]Historical Raw Data'!$B$10:$AN$17,MATCH(F$4,'[3]Historical Raw Data'!$A$10:$A$17,0),MATCH($A18,'[3]Historical Raw Data'!$B$9:$AN$9,0))</f>
        <v>18.406946913642471</v>
      </c>
      <c r="G18" s="6">
        <f>INDEX('[3]Historical Raw Data'!$B$10:$AN$17,MATCH(G$4,'[3]Historical Raw Data'!$A$10:$A$17,0),MATCH($A18,'[3]Historical Raw Data'!$B$9:$AN$9,0))</f>
        <v>18.550441093098275</v>
      </c>
      <c r="H18" s="6">
        <f>INDEX('[3]Historical Raw Data'!$B$10:$AN$17,MATCH(H$4,'[3]Historical Raw Data'!$A$10:$A$17,0),MATCH($A18,'[3]Historical Raw Data'!$B$9:$AN$9,0))</f>
        <v>15.854851636575017</v>
      </c>
      <c r="I18" s="7">
        <f>SUMPRODUCT(--('[3]GWP Weighting'!$F$3:$X$12)*($A18='[3]GWP Weighting'!$F$2:$X$2)*(I$4='[3]GWP Weighting'!$B$3:$B$12))</f>
        <v>11.848100000000001</v>
      </c>
      <c r="J18" s="7">
        <f>SUMPRODUCT(--('[3]GWP Weighting'!$F$3:$X$12)*($A18='[3]GWP Weighting'!$F$2:$X$2)*(J$4='[3]GWP Weighting'!$B$3:$B$12))</f>
        <v>2.4914999999999998</v>
      </c>
      <c r="K18" s="7">
        <f>SUMPRODUCT(--('[3]GWP Weighting'!$F$3:$X$12)*($A18='[3]GWP Weighting'!$F$2:$X$2)*(K$4='[3]GWP Weighting'!$B$3:$B$12))</f>
        <v>9.8851999999999993</v>
      </c>
      <c r="L18" s="7">
        <f>SUMPRODUCT(--('[3]GWP Weighting'!$F$3:$X$12)*($A18='[3]GWP Weighting'!$F$2:$X$2)*(L$4='[3]GWP Weighting'!$B$3:$B$12))</f>
        <v>94.716099999999997</v>
      </c>
      <c r="M18" s="7">
        <f>SUMPRODUCT(--('[3]GWP Weighting'!$F$3:$X$12)*($A18='[3]GWP Weighting'!$F$2:$X$2)*(M$4='[3]GWP Weighting'!$B$3:$B$12))</f>
        <v>8.7388999999999992</v>
      </c>
      <c r="N18" s="7">
        <f>SUMPRODUCT(--('[3]GWP Weighting'!$F$3:$X$12)*($A18='[3]GWP Weighting'!$F$2:$X$2)*(N$4='[3]GWP Weighting'!$B$3:$B$12))</f>
        <v>2.508</v>
      </c>
      <c r="O18" s="7">
        <f>SUMPRODUCT(--('[3]GWP Weighting'!$F$3:$X$12)*($A18='[3]GWP Weighting'!$F$2:$X$2)*(O$4='[3]GWP Weighting'!$B$3:$B$12))</f>
        <v>34.417439999999999</v>
      </c>
      <c r="P18" s="7">
        <f>SUMPRODUCT(--('[3]GWP Weighting'!$F$3:$X$12)*($A18='[3]GWP Weighting'!$F$2:$X$2)*(P$4='[3]GWP Weighting'!$B$3:$B$12))</f>
        <v>8.2497000000000007</v>
      </c>
      <c r="Q18" s="6">
        <f>INDEX('[3]Historical Raw Data'!$B$10:$AN$17,MATCH(Q$4,'[3]Historical Raw Data'!$A$10:$A$17,0),MATCH($A18,'[3]Historical Raw Data'!$B$9:$AN$9,0))</f>
        <v>35.575234046787592</v>
      </c>
      <c r="R18" s="6">
        <f>INDEX('[3]Historical Raw Data'!$B$10:$AN$17,MATCH(R$4,'[3]Historical Raw Data'!$A$10:$A$17,0),MATCH($A18,'[3]Historical Raw Data'!$B$9:$AN$9,0))</f>
        <v>167.88048075147626</v>
      </c>
      <c r="S18" s="6">
        <f>INDEX('[3]Historical Raw Data'!$B$10:$AN$17,MATCH(S$4,'[3]Historical Raw Data'!$A$10:$A$17,0),MATCH($A18,'[3]Historical Raw Data'!$B$9:$AN$9,0))</f>
        <v>924.18439320074515</v>
      </c>
      <c r="T18" s="19">
        <f>T$16+($A18-$A$16)*((Core!T$9-T$16)/(Core!$A$9-$A$16))</f>
        <v>7961.1842881600005</v>
      </c>
      <c r="U18" s="19">
        <f>U$16+($A18-$A$16)*((Core!U$9-U$16)/(Core!$A$9-$A$16))</f>
        <v>35879.534290400006</v>
      </c>
      <c r="W18" s="9"/>
    </row>
    <row r="19" spans="1:23" s="2" customFormat="1" x14ac:dyDescent="0.3">
      <c r="A19" s="5">
        <v>2003</v>
      </c>
      <c r="B19" s="6">
        <f ca="1">LOOKUP($A19,[2]Data!$I$32:$I$81,[2]Data!B$32:B$83)</f>
        <v>7.4</v>
      </c>
      <c r="C19" s="6">
        <f ca="1">LOOKUP($A19,[2]Data!$I$32:$I$81,[2]Data!C$32:C$83)</f>
        <v>1.04</v>
      </c>
      <c r="D19" s="6">
        <f>INDEX('[3]Historical Raw Data'!$B$10:$AN$17,MATCH(D$4,'[3]Historical Raw Data'!$A$10:$A$17,0),MATCH($A19,'[3]Historical Raw Data'!$B$9:$AN$9,0))</f>
        <v>323.20904697385015</v>
      </c>
      <c r="E19" s="6">
        <f>INDEX('[3]Historical Raw Data'!$B$10:$AN$17,MATCH(E$4,'[3]Historical Raw Data'!$A$10:$A$17,0),MATCH($A19,'[3]Historical Raw Data'!$B$9:$AN$9,0))</f>
        <v>7.4411763892284668</v>
      </c>
      <c r="F19" s="6">
        <f>INDEX('[3]Historical Raw Data'!$B$10:$AN$17,MATCH(F$4,'[3]Historical Raw Data'!$A$10:$A$17,0),MATCH($A19,'[3]Historical Raw Data'!$B$9:$AN$9,0))</f>
        <v>18.418103919251493</v>
      </c>
      <c r="G19" s="6">
        <f>INDEX('[3]Historical Raw Data'!$B$10:$AN$17,MATCH(G$4,'[3]Historical Raw Data'!$A$10:$A$17,0),MATCH($A19,'[3]Historical Raw Data'!$B$9:$AN$9,0))</f>
        <v>19.990296309757007</v>
      </c>
      <c r="H19" s="6">
        <f>INDEX('[3]Historical Raw Data'!$B$10:$AN$17,MATCH(H$4,'[3]Historical Raw Data'!$A$10:$A$17,0),MATCH($A19,'[3]Historical Raw Data'!$B$9:$AN$9,0))</f>
        <v>15.56873767315877</v>
      </c>
      <c r="I19" s="7">
        <f>SUMPRODUCT(--('[3]GWP Weighting'!$F$3:$X$12)*($A19='[3]GWP Weighting'!$F$2:$X$2)*(I$4='[3]GWP Weighting'!$B$3:$B$12))</f>
        <v>11.769299999999999</v>
      </c>
      <c r="J19" s="7">
        <f>SUMPRODUCT(--('[3]GWP Weighting'!$F$3:$X$12)*($A19='[3]GWP Weighting'!$F$2:$X$2)*(J$4='[3]GWP Weighting'!$B$3:$B$12))</f>
        <v>2.5463</v>
      </c>
      <c r="K19" s="7">
        <f>SUMPRODUCT(--('[3]GWP Weighting'!$F$3:$X$12)*($A19='[3]GWP Weighting'!$F$2:$X$2)*(K$4='[3]GWP Weighting'!$B$3:$B$12))</f>
        <v>12.078799999999999</v>
      </c>
      <c r="L19" s="7">
        <f>SUMPRODUCT(--('[3]GWP Weighting'!$F$3:$X$12)*($A19='[3]GWP Weighting'!$F$2:$X$2)*(L$4='[3]GWP Weighting'!$B$3:$B$12))</f>
        <v>101.4157</v>
      </c>
      <c r="M19" s="7">
        <f>SUMPRODUCT(--('[3]GWP Weighting'!$F$3:$X$12)*($A19='[3]GWP Weighting'!$F$2:$X$2)*(M$4='[3]GWP Weighting'!$B$3:$B$12))</f>
        <v>9.9776000000000007</v>
      </c>
      <c r="N19" s="7">
        <f>SUMPRODUCT(--('[3]GWP Weighting'!$F$3:$X$12)*($A19='[3]GWP Weighting'!$F$2:$X$2)*(N$4='[3]GWP Weighting'!$B$3:$B$12))</f>
        <v>3.3410000000000002</v>
      </c>
      <c r="O19" s="7">
        <f>SUMPRODUCT(--('[3]GWP Weighting'!$F$3:$X$12)*($A19='[3]GWP Weighting'!$F$2:$X$2)*(O$4='[3]GWP Weighting'!$B$3:$B$12))</f>
        <v>37.285600000000002</v>
      </c>
      <c r="P19" s="7">
        <f>SUMPRODUCT(--('[3]GWP Weighting'!$F$3:$X$12)*($A19='[3]GWP Weighting'!$F$2:$X$2)*(P$4='[3]GWP Weighting'!$B$3:$B$12))</f>
        <v>8.4756671052631578</v>
      </c>
      <c r="Q19" s="6">
        <f>INDEX('[3]Historical Raw Data'!$B$10:$AN$17,MATCH(Q$4,'[3]Historical Raw Data'!$A$10:$A$17,0),MATCH($A19,'[3]Historical Raw Data'!$B$9:$AN$9,0))</f>
        <v>35.938297452440352</v>
      </c>
      <c r="R19" s="6">
        <f>INDEX('[3]Historical Raw Data'!$B$10:$AN$17,MATCH(R$4,'[3]Historical Raw Data'!$A$10:$A$17,0),MATCH($A19,'[3]Historical Raw Data'!$B$9:$AN$9,0))</f>
        <v>158.33994769411885</v>
      </c>
      <c r="S19" s="6">
        <f>INDEX('[3]Historical Raw Data'!$B$10:$AN$17,MATCH(S$4,'[3]Historical Raw Data'!$A$10:$A$17,0),MATCH($A19,'[3]Historical Raw Data'!$B$9:$AN$9,0))</f>
        <v>862.2987802951202</v>
      </c>
      <c r="T19" s="19">
        <f>T$16+($A19-$A$16)*((Core!T$9-T$16)/(Core!$A$9-$A$16))</f>
        <v>8076.7862521400011</v>
      </c>
      <c r="U19" s="19">
        <f>U$16+($A19-$A$16)*((Core!U$9-U$16)/(Core!$A$9-$A$16))</f>
        <v>36153.9512541</v>
      </c>
      <c r="W19" s="9"/>
    </row>
    <row r="20" spans="1:23" s="2" customFormat="1" x14ac:dyDescent="0.3">
      <c r="A20" s="5">
        <v>2004</v>
      </c>
      <c r="B20" s="6">
        <f ca="1">LOOKUP($A20,[2]Data!$I$32:$I$81,[2]Data!B$32:B$83)</f>
        <v>7.78</v>
      </c>
      <c r="C20" s="6">
        <f ca="1">LOOKUP($A20,[2]Data!$I$32:$I$81,[2]Data!C$32:C$83)</f>
        <v>1.02</v>
      </c>
      <c r="D20" s="6">
        <f>INDEX('[3]Historical Raw Data'!$B$10:$AN$17,MATCH(D$4,'[3]Historical Raw Data'!$A$10:$A$17,0),MATCH($A20,'[3]Historical Raw Data'!$B$9:$AN$9,0))</f>
        <v>335.1410941089253</v>
      </c>
      <c r="E20" s="6">
        <f>INDEX('[3]Historical Raw Data'!$B$10:$AN$17,MATCH(E$4,'[3]Historical Raw Data'!$A$10:$A$17,0),MATCH($A20,'[3]Historical Raw Data'!$B$9:$AN$9,0))</f>
        <v>7.5995888344868359</v>
      </c>
      <c r="F20" s="6">
        <f>INDEX('[3]Historical Raw Data'!$B$10:$AN$17,MATCH(F$4,'[3]Historical Raw Data'!$A$10:$A$17,0),MATCH($A20,'[3]Historical Raw Data'!$B$9:$AN$9,0))</f>
        <v>18.103122871581988</v>
      </c>
      <c r="G20" s="6">
        <f>INDEX('[3]Historical Raw Data'!$B$10:$AN$17,MATCH(G$4,'[3]Historical Raw Data'!$A$10:$A$17,0),MATCH($A20,'[3]Historical Raw Data'!$B$9:$AN$9,0))</f>
        <v>22.023986225261286</v>
      </c>
      <c r="H20" s="6">
        <f>INDEX('[3]Historical Raw Data'!$B$10:$AN$17,MATCH(H$4,'[3]Historical Raw Data'!$A$10:$A$17,0),MATCH($A20,'[3]Historical Raw Data'!$B$9:$AN$9,0))</f>
        <v>15.775115184815219</v>
      </c>
      <c r="I20" s="7">
        <f>SUMPRODUCT(--('[3]GWP Weighting'!$F$3:$X$12)*($A20='[3]GWP Weighting'!$F$2:$X$2)*(I$4='[3]GWP Weighting'!$B$3:$B$12))</f>
        <v>11.688499999999999</v>
      </c>
      <c r="J20" s="7">
        <f>SUMPRODUCT(--('[3]GWP Weighting'!$F$3:$X$12)*($A20='[3]GWP Weighting'!$F$2:$X$2)*(J$4='[3]GWP Weighting'!$B$3:$B$12))</f>
        <v>2.5990000000000002</v>
      </c>
      <c r="K20" s="7">
        <f>SUMPRODUCT(--('[3]GWP Weighting'!$F$3:$X$12)*($A20='[3]GWP Weighting'!$F$2:$X$2)*(K$4='[3]GWP Weighting'!$B$3:$B$12))</f>
        <v>12.507300000000001</v>
      </c>
      <c r="L20" s="7">
        <f>SUMPRODUCT(--('[3]GWP Weighting'!$F$3:$X$12)*($A20='[3]GWP Weighting'!$F$2:$X$2)*(L$4='[3]GWP Weighting'!$B$3:$B$12))</f>
        <v>113.9297</v>
      </c>
      <c r="M20" s="7">
        <f>SUMPRODUCT(--('[3]GWP Weighting'!$F$3:$X$12)*($A20='[3]GWP Weighting'!$F$2:$X$2)*(M$4='[3]GWP Weighting'!$B$3:$B$12))</f>
        <v>11.2136</v>
      </c>
      <c r="N20" s="7">
        <f>SUMPRODUCT(--('[3]GWP Weighting'!$F$3:$X$12)*($A20='[3]GWP Weighting'!$F$2:$X$2)*(N$4='[3]GWP Weighting'!$B$3:$B$12))</f>
        <v>4.2690000000000001</v>
      </c>
      <c r="O20" s="7">
        <f>SUMPRODUCT(--('[3]GWP Weighting'!$F$3:$X$12)*($A20='[3]GWP Weighting'!$F$2:$X$2)*(O$4='[3]GWP Weighting'!$B$3:$B$12))</f>
        <v>40.153600000000004</v>
      </c>
      <c r="P20" s="7">
        <f>SUMPRODUCT(--('[3]GWP Weighting'!$F$3:$X$12)*($A20='[3]GWP Weighting'!$F$2:$X$2)*(P$4='[3]GWP Weighting'!$B$3:$B$12))</f>
        <v>8.701493421052632</v>
      </c>
      <c r="Q20" s="6">
        <f>INDEX('[3]Historical Raw Data'!$B$10:$AN$17,MATCH(Q$4,'[3]Historical Raw Data'!$A$10:$A$17,0),MATCH($A20,'[3]Historical Raw Data'!$B$9:$AN$9,0))</f>
        <v>37.136354939269154</v>
      </c>
      <c r="R20" s="6">
        <f>INDEX('[3]Historical Raw Data'!$B$10:$AN$17,MATCH(R$4,'[3]Historical Raw Data'!$A$10:$A$17,0),MATCH($A20,'[3]Historical Raw Data'!$B$9:$AN$9,0))</f>
        <v>162.94810487147166</v>
      </c>
      <c r="S20" s="6">
        <f>INDEX('[3]Historical Raw Data'!$B$10:$AN$17,MATCH(S$4,'[3]Historical Raw Data'!$A$10:$A$17,0),MATCH($A20,'[3]Historical Raw Data'!$B$9:$AN$9,0))</f>
        <v>891.63401779836124</v>
      </c>
      <c r="T20" s="19">
        <f>T$16+($A20-$A$16)*((Core!T$9-T$16)/(Core!$A$9-$A$16))</f>
        <v>8192.3882161199999</v>
      </c>
      <c r="U20" s="19">
        <f>U$16+($A20-$A$16)*((Core!U$9-U$16)/(Core!$A$9-$A$16))</f>
        <v>36428.368217800002</v>
      </c>
      <c r="W20" s="9"/>
    </row>
    <row r="21" spans="1:23" s="2" customFormat="1" x14ac:dyDescent="0.3">
      <c r="A21" s="5">
        <v>2005</v>
      </c>
      <c r="B21" s="6">
        <f ca="1">LOOKUP($A21,[2]Data!$I$32:$I$81,[2]Data!B$32:B$83)</f>
        <v>8.09</v>
      </c>
      <c r="C21" s="6">
        <f ca="1">LOOKUP($A21,[2]Data!$I$32:$I$81,[2]Data!C$32:C$83)</f>
        <v>1</v>
      </c>
      <c r="D21" s="6">
        <f>INDEX('[3]Historical Raw Data'!$B$10:$AN$17,MATCH(D$4,'[3]Historical Raw Data'!$A$10:$A$17,0),MATCH($A21,'[3]Historical Raw Data'!$B$9:$AN$9,0))</f>
        <v>344.36064891040138</v>
      </c>
      <c r="E21" s="6">
        <f>INDEX('[3]Historical Raw Data'!$B$10:$AN$17,MATCH(E$4,'[3]Historical Raw Data'!$A$10:$A$17,0),MATCH($A21,'[3]Historical Raw Data'!$B$9:$AN$9,0))</f>
        <v>7.7385546048803349</v>
      </c>
      <c r="F21" s="6">
        <f>INDEX('[3]Historical Raw Data'!$B$10:$AN$17,MATCH(F$4,'[3]Historical Raw Data'!$A$10:$A$17,0),MATCH($A21,'[3]Historical Raw Data'!$B$9:$AN$9,0))</f>
        <v>18.032249534441888</v>
      </c>
      <c r="G21" s="6">
        <f>INDEX('[3]Historical Raw Data'!$B$10:$AN$17,MATCH(G$4,'[3]Historical Raw Data'!$A$10:$A$17,0),MATCH($A21,'[3]Historical Raw Data'!$B$9:$AN$9,0))</f>
        <v>23.805719929712268</v>
      </c>
      <c r="H21" s="6">
        <f>INDEX('[3]Historical Raw Data'!$B$10:$AN$17,MATCH(H$4,'[3]Historical Raw Data'!$A$10:$A$17,0),MATCH($A21,'[3]Historical Raw Data'!$B$9:$AN$9,0))</f>
        <v>15.989860349175645</v>
      </c>
      <c r="I21" s="7">
        <f>SUMPRODUCT(--('[3]GWP Weighting'!$F$3:$X$12)*($A21='[3]GWP Weighting'!$F$2:$X$2)*(I$4='[3]GWP Weighting'!$B$3:$B$12))</f>
        <v>11.6059</v>
      </c>
      <c r="J21" s="7">
        <f>SUMPRODUCT(--('[3]GWP Weighting'!$F$3:$X$12)*($A21='[3]GWP Weighting'!$F$2:$X$2)*(J$4='[3]GWP Weighting'!$B$3:$B$12))</f>
        <v>2.6494</v>
      </c>
      <c r="K21" s="7">
        <f>SUMPRODUCT(--('[3]GWP Weighting'!$F$3:$X$12)*($A21='[3]GWP Weighting'!$F$2:$X$2)*(K$4='[3]GWP Weighting'!$B$3:$B$12))</f>
        <v>13.7591</v>
      </c>
      <c r="L21" s="7">
        <f>SUMPRODUCT(--('[3]GWP Weighting'!$F$3:$X$12)*($A21='[3]GWP Weighting'!$F$2:$X$2)*(L$4='[3]GWP Weighting'!$B$3:$B$12))</f>
        <v>120.93340000000001</v>
      </c>
      <c r="M21" s="7">
        <f>SUMPRODUCT(--('[3]GWP Weighting'!$F$3:$X$12)*($A21='[3]GWP Weighting'!$F$2:$X$2)*(M$4='[3]GWP Weighting'!$B$3:$B$12))</f>
        <v>12.4483</v>
      </c>
      <c r="N21" s="7">
        <f>SUMPRODUCT(--('[3]GWP Weighting'!$F$3:$X$12)*($A21='[3]GWP Weighting'!$F$2:$X$2)*(N$4='[3]GWP Weighting'!$B$3:$B$12))</f>
        <v>4.8901000000000003</v>
      </c>
      <c r="O21" s="7">
        <f>SUMPRODUCT(--('[3]GWP Weighting'!$F$3:$X$12)*($A21='[3]GWP Weighting'!$F$2:$X$2)*(O$4='[3]GWP Weighting'!$B$3:$B$12))</f>
        <v>43.021600000000007</v>
      </c>
      <c r="P21" s="7">
        <f>SUMPRODUCT(--('[3]GWP Weighting'!$F$3:$X$12)*($A21='[3]GWP Weighting'!$F$2:$X$2)*(P$4='[3]GWP Weighting'!$B$3:$B$12))</f>
        <v>8.9270381578947369</v>
      </c>
      <c r="Q21" s="6">
        <f>INDEX('[3]Historical Raw Data'!$B$10:$AN$17,MATCH(Q$4,'[3]Historical Raw Data'!$A$10:$A$17,0),MATCH($A21,'[3]Historical Raw Data'!$B$9:$AN$9,0))</f>
        <v>38.176517596009369</v>
      </c>
      <c r="R21" s="6">
        <f>INDEX('[3]Historical Raw Data'!$B$10:$AN$17,MATCH(R$4,'[3]Historical Raw Data'!$A$10:$A$17,0),MATCH($A21,'[3]Historical Raw Data'!$B$9:$AN$9,0))</f>
        <v>165.75876923624023</v>
      </c>
      <c r="S21" s="6">
        <f>INDEX('[3]Historical Raw Data'!$B$10:$AN$17,MATCH(S$4,'[3]Historical Raw Data'!$A$10:$A$17,0),MATCH($A21,'[3]Historical Raw Data'!$B$9:$AN$9,0))</f>
        <v>933.78381509021153</v>
      </c>
      <c r="T21" s="19">
        <f>T$16+($A21-$A$16)*((Core!T$9-T$16)/(Core!$A$9-$A$16))</f>
        <v>8307.9901801000015</v>
      </c>
      <c r="U21" s="19">
        <f>U$16+($A21-$A$16)*((Core!U$9-U$16)/(Core!$A$9-$A$16))</f>
        <v>36702.785181500003</v>
      </c>
      <c r="W21" s="9"/>
    </row>
    <row r="22" spans="1:23" s="2" customFormat="1" x14ac:dyDescent="0.3">
      <c r="A22" s="5">
        <v>2006</v>
      </c>
      <c r="B22" s="6">
        <f ca="1">LOOKUP($A22,[2]Data!$I$32:$I$81,[2]Data!B$32:B$83)</f>
        <v>8.35</v>
      </c>
      <c r="C22" s="6">
        <f ca="1">LOOKUP($A22,[2]Data!$I$32:$I$81,[2]Data!C$32:C$83)</f>
        <v>1</v>
      </c>
      <c r="D22" s="6">
        <f>INDEX('[3]Historical Raw Data'!$B$10:$AN$17,MATCH(D$4,'[3]Historical Raw Data'!$A$10:$A$17,0),MATCH($A22,'[3]Historical Raw Data'!$B$9:$AN$9,0))</f>
        <v>366.48763488076895</v>
      </c>
      <c r="E22" s="6">
        <f>INDEX('[3]Historical Raw Data'!$B$10:$AN$17,MATCH(E$4,'[3]Historical Raw Data'!$A$10:$A$17,0),MATCH($A22,'[3]Historical Raw Data'!$B$9:$AN$9,0))</f>
        <v>8.1150023636561102</v>
      </c>
      <c r="F22" s="6">
        <f>INDEX('[3]Historical Raw Data'!$B$10:$AN$17,MATCH(F$4,'[3]Historical Raw Data'!$A$10:$A$17,0),MATCH($A22,'[3]Historical Raw Data'!$B$9:$AN$9,0))</f>
        <v>17.779060969815504</v>
      </c>
      <c r="G22" s="6">
        <f>INDEX('[3]Historical Raw Data'!$B$10:$AN$17,MATCH(G$4,'[3]Historical Raw Data'!$A$10:$A$17,0),MATCH($A22,'[3]Historical Raw Data'!$B$9:$AN$9,0))</f>
        <v>25.810740865633775</v>
      </c>
      <c r="H22" s="6">
        <f>INDEX('[3]Historical Raw Data'!$B$10:$AN$17,MATCH(H$4,'[3]Historical Raw Data'!$A$10:$A$17,0),MATCH($A22,'[3]Historical Raw Data'!$B$9:$AN$9,0))</f>
        <v>16.251314762084242</v>
      </c>
      <c r="I22" s="7">
        <f>SUMPRODUCT(--('[3]GWP Weighting'!$F$3:$X$12)*($A22='[3]GWP Weighting'!$F$2:$X$2)*(I$4='[3]GWP Weighting'!$B$3:$B$12))</f>
        <v>11.411</v>
      </c>
      <c r="J22" s="7">
        <f>SUMPRODUCT(--('[3]GWP Weighting'!$F$3:$X$12)*($A22='[3]GWP Weighting'!$F$2:$X$2)*(J$4='[3]GWP Weighting'!$B$3:$B$12))</f>
        <v>2.5813000000000001</v>
      </c>
      <c r="K22" s="7">
        <f>SUMPRODUCT(--('[3]GWP Weighting'!$F$3:$X$12)*($A22='[3]GWP Weighting'!$F$2:$X$2)*(K$4='[3]GWP Weighting'!$B$3:$B$12))</f>
        <v>14.450900000000001</v>
      </c>
      <c r="L22" s="7">
        <f>SUMPRODUCT(--('[3]GWP Weighting'!$F$3:$X$12)*($A22='[3]GWP Weighting'!$F$2:$X$2)*(L$4='[3]GWP Weighting'!$B$3:$B$12))</f>
        <v>121.0746</v>
      </c>
      <c r="M22" s="7">
        <f>SUMPRODUCT(--('[3]GWP Weighting'!$F$3:$X$12)*($A22='[3]GWP Weighting'!$F$2:$X$2)*(M$4='[3]GWP Weighting'!$B$3:$B$12))</f>
        <v>12.789300000000001</v>
      </c>
      <c r="N22" s="7">
        <f>SUMPRODUCT(--('[3]GWP Weighting'!$F$3:$X$12)*($A22='[3]GWP Weighting'!$F$2:$X$2)*(N$4='[3]GWP Weighting'!$B$3:$B$12))</f>
        <v>5.1614000000000004</v>
      </c>
      <c r="O22" s="7">
        <f>SUMPRODUCT(--('[3]GWP Weighting'!$F$3:$X$12)*($A22='[3]GWP Weighting'!$F$2:$X$2)*(O$4='[3]GWP Weighting'!$B$3:$B$12))</f>
        <v>49.968000000000004</v>
      </c>
      <c r="P22" s="7">
        <f>SUMPRODUCT(--('[3]GWP Weighting'!$F$3:$X$12)*($A22='[3]GWP Weighting'!$F$2:$X$2)*(P$4='[3]GWP Weighting'!$B$3:$B$12))</f>
        <v>9.1103460526315789</v>
      </c>
      <c r="Q22" s="6">
        <f>INDEX('[3]Historical Raw Data'!$B$10:$AN$17,MATCH(Q$4,'[3]Historical Raw Data'!$A$10:$A$17,0),MATCH($A22,'[3]Historical Raw Data'!$B$9:$AN$9,0))</f>
        <v>40.339183025014485</v>
      </c>
      <c r="R22" s="6">
        <f>INDEX('[3]Historical Raw Data'!$B$10:$AN$17,MATCH(R$4,'[3]Historical Raw Data'!$A$10:$A$17,0),MATCH($A22,'[3]Historical Raw Data'!$B$9:$AN$9,0))</f>
        <v>186.32632887106735</v>
      </c>
      <c r="S22" s="6">
        <f>INDEX('[3]Historical Raw Data'!$B$10:$AN$17,MATCH(S$4,'[3]Historical Raw Data'!$A$10:$A$17,0),MATCH($A22,'[3]Historical Raw Data'!$B$9:$AN$9,0))</f>
        <v>1079.2902477139062</v>
      </c>
      <c r="T22" s="19">
        <f>T$16+($A22-$A$16)*((Core!T$9-T$16)/(Core!$A$9-$A$16))</f>
        <v>8423.5921440800012</v>
      </c>
      <c r="U22" s="19">
        <f>U$16+($A22-$A$16)*((Core!U$9-U$16)/(Core!$A$9-$A$16))</f>
        <v>36977.202145200004</v>
      </c>
      <c r="W22" s="9"/>
    </row>
    <row r="23" spans="1:23" s="2" customFormat="1" x14ac:dyDescent="0.3">
      <c r="A23" s="5">
        <v>2007</v>
      </c>
      <c r="B23" s="6">
        <f ca="1">LOOKUP($A23,[2]Data!$I$32:$I$81,[2]Data!B$32:B$83)</f>
        <v>8.5399999999999991</v>
      </c>
      <c r="C23" s="6">
        <f ca="1">LOOKUP($A23,[2]Data!$I$32:$I$81,[2]Data!C$32:C$83)</f>
        <v>0.95</v>
      </c>
      <c r="D23" s="6">
        <f>INDEX('[3]Historical Raw Data'!$B$10:$AN$17,MATCH(D$4,'[3]Historical Raw Data'!$A$10:$A$17,0),MATCH($A23,'[3]Historical Raw Data'!$B$9:$AN$9,0))</f>
        <v>373.73371252682745</v>
      </c>
      <c r="E23" s="6">
        <f>INDEX('[3]Historical Raw Data'!$B$10:$AN$17,MATCH(E$4,'[3]Historical Raw Data'!$A$10:$A$17,0),MATCH($A23,'[3]Historical Raw Data'!$B$9:$AN$9,0))</f>
        <v>8.4661945863307722</v>
      </c>
      <c r="F23" s="6">
        <f>INDEX('[3]Historical Raw Data'!$B$10:$AN$17,MATCH(F$4,'[3]Historical Raw Data'!$A$10:$A$17,0),MATCH($A23,'[3]Historical Raw Data'!$B$9:$AN$9,0))</f>
        <v>18.269856766656162</v>
      </c>
      <c r="G23" s="6">
        <f>INDEX('[3]Historical Raw Data'!$B$10:$AN$17,MATCH(G$4,'[3]Historical Raw Data'!$A$10:$A$17,0),MATCH($A23,'[3]Historical Raw Data'!$B$9:$AN$9,0))</f>
        <v>26.65178038622491</v>
      </c>
      <c r="H23" s="6">
        <f>INDEX('[3]Historical Raw Data'!$B$10:$AN$17,MATCH(H$4,'[3]Historical Raw Data'!$A$10:$A$17,0),MATCH($A23,'[3]Historical Raw Data'!$B$9:$AN$9,0))</f>
        <v>16.951733450626762</v>
      </c>
      <c r="I23" s="7">
        <f>SUMPRODUCT(--('[3]GWP Weighting'!$F$3:$X$12)*($A23='[3]GWP Weighting'!$F$2:$X$2)*(I$4='[3]GWP Weighting'!$B$3:$B$12))</f>
        <v>11.213900000000001</v>
      </c>
      <c r="J23" s="7">
        <f>SUMPRODUCT(--('[3]GWP Weighting'!$F$3:$X$12)*($A23='[3]GWP Weighting'!$F$2:$X$2)*(J$4='[3]GWP Weighting'!$B$3:$B$12))</f>
        <v>2.5131000000000001</v>
      </c>
      <c r="K23" s="7">
        <f>SUMPRODUCT(--('[3]GWP Weighting'!$F$3:$X$12)*($A23='[3]GWP Weighting'!$F$2:$X$2)*(K$4='[3]GWP Weighting'!$B$3:$B$12))</f>
        <v>15.1335</v>
      </c>
      <c r="L23" s="7">
        <f>SUMPRODUCT(--('[3]GWP Weighting'!$F$3:$X$12)*($A23='[3]GWP Weighting'!$F$2:$X$2)*(L$4='[3]GWP Weighting'!$B$3:$B$12))</f>
        <v>129.6223</v>
      </c>
      <c r="M23" s="7">
        <f>SUMPRODUCT(--('[3]GWP Weighting'!$F$3:$X$12)*($A23='[3]GWP Weighting'!$F$2:$X$2)*(M$4='[3]GWP Weighting'!$B$3:$B$12))</f>
        <v>13.131399999999999</v>
      </c>
      <c r="N23" s="7">
        <f>SUMPRODUCT(--('[3]GWP Weighting'!$F$3:$X$12)*($A23='[3]GWP Weighting'!$F$2:$X$2)*(N$4='[3]GWP Weighting'!$B$3:$B$12))</f>
        <v>5.4291999999999998</v>
      </c>
      <c r="O23" s="7">
        <f>SUMPRODUCT(--('[3]GWP Weighting'!$F$3:$X$12)*($A23='[3]GWP Weighting'!$F$2:$X$2)*(O$4='[3]GWP Weighting'!$B$3:$B$12))</f>
        <v>56.914239999999999</v>
      </c>
      <c r="P23" s="7">
        <f>SUMPRODUCT(--('[3]GWP Weighting'!$F$3:$X$12)*($A23='[3]GWP Weighting'!$F$2:$X$2)*(P$4='[3]GWP Weighting'!$B$3:$B$12))</f>
        <v>9.2939355263157886</v>
      </c>
      <c r="Q23" s="6">
        <f>INDEX('[3]Historical Raw Data'!$B$10:$AN$17,MATCH(Q$4,'[3]Historical Raw Data'!$A$10:$A$17,0),MATCH($A23,'[3]Historical Raw Data'!$B$9:$AN$9,0))</f>
        <v>43.37854878913371</v>
      </c>
      <c r="R23" s="6">
        <f>INDEX('[3]Historical Raw Data'!$B$10:$AN$17,MATCH(R$4,'[3]Historical Raw Data'!$A$10:$A$17,0),MATCH($A23,'[3]Historical Raw Data'!$B$9:$AN$9,0))</f>
        <v>181.44189872092701</v>
      </c>
      <c r="S23" s="6">
        <f>INDEX('[3]Historical Raw Data'!$B$10:$AN$17,MATCH(S$4,'[3]Historical Raw Data'!$A$10:$A$17,0),MATCH($A23,'[3]Historical Raw Data'!$B$9:$AN$9,0))</f>
        <v>1170.4038664598022</v>
      </c>
      <c r="T23" s="19">
        <f>T$16+($A23-$A$16)*((Core!T$9-T$16)/(Core!$A$9-$A$16))</f>
        <v>8539.1941080600009</v>
      </c>
      <c r="U23" s="19">
        <f>U$16+($A23-$A$16)*((Core!U$9-U$16)/(Core!$A$9-$A$16))</f>
        <v>37251.619108900006</v>
      </c>
      <c r="W23" s="9"/>
    </row>
    <row r="24" spans="1:23" s="2" customFormat="1" x14ac:dyDescent="0.3">
      <c r="A24" s="5">
        <v>2008</v>
      </c>
      <c r="B24" s="6">
        <f ca="1">LOOKUP($A24,[2]Data!$I$32:$I$81,[2]Data!B$32:B$83)</f>
        <v>8.75</v>
      </c>
      <c r="C24" s="6">
        <f ca="1">LOOKUP($A24,[2]Data!$I$32:$I$81,[2]Data!C$32:C$83)</f>
        <v>0.94</v>
      </c>
      <c r="D24" s="6">
        <f>INDEX('[3]Historical Raw Data'!$B$10:$AN$17,MATCH(D$4,'[3]Historical Raw Data'!$A$10:$A$17,0),MATCH($A24,'[3]Historical Raw Data'!$B$9:$AN$9,0))</f>
        <v>377.84871793807218</v>
      </c>
      <c r="E24" s="6">
        <f>INDEX('[3]Historical Raw Data'!$B$10:$AN$17,MATCH(E$4,'[3]Historical Raw Data'!$A$10:$A$17,0),MATCH($A24,'[3]Historical Raw Data'!$B$9:$AN$9,0))</f>
        <v>8.0838346352935595</v>
      </c>
      <c r="F24" s="6">
        <f>INDEX('[3]Historical Raw Data'!$B$10:$AN$17,MATCH(F$4,'[3]Historical Raw Data'!$A$10:$A$17,0),MATCH($A24,'[3]Historical Raw Data'!$B$9:$AN$9,0))</f>
        <v>17.29112274510134</v>
      </c>
      <c r="G24" s="6">
        <f>INDEX('[3]Historical Raw Data'!$B$10:$AN$17,MATCH(G$4,'[3]Historical Raw Data'!$A$10:$A$17,0),MATCH($A24,'[3]Historical Raw Data'!$B$9:$AN$9,0))</f>
        <v>29.655736421588038</v>
      </c>
      <c r="H24" s="6">
        <f>INDEX('[3]Historical Raw Data'!$B$10:$AN$17,MATCH(H$4,'[3]Historical Raw Data'!$A$10:$A$17,0),MATCH($A24,'[3]Historical Raw Data'!$B$9:$AN$9,0))</f>
        <v>16.72981883600503</v>
      </c>
      <c r="I24" s="7">
        <f>SUMPRODUCT(--('[3]GWP Weighting'!$F$3:$X$12)*($A24='[3]GWP Weighting'!$F$2:$X$2)*(I$4='[3]GWP Weighting'!$B$3:$B$12))</f>
        <v>11.012133</v>
      </c>
      <c r="J24" s="7">
        <f>SUMPRODUCT(--('[3]GWP Weighting'!$F$3:$X$12)*($A24='[3]GWP Weighting'!$F$2:$X$2)*(J$4='[3]GWP Weighting'!$B$3:$B$12))</f>
        <v>2.4452666999999999</v>
      </c>
      <c r="K24" s="7">
        <f>SUMPRODUCT(--('[3]GWP Weighting'!$F$3:$X$12)*($A24='[3]GWP Weighting'!$F$2:$X$2)*(K$4='[3]GWP Weighting'!$B$3:$B$12))</f>
        <v>15.798</v>
      </c>
      <c r="L24" s="7">
        <f>SUMPRODUCT(--('[3]GWP Weighting'!$F$3:$X$12)*($A24='[3]GWP Weighting'!$F$2:$X$2)*(L$4='[3]GWP Weighting'!$B$3:$B$12))</f>
        <v>133.99193</v>
      </c>
      <c r="M24" s="7">
        <f>SUMPRODUCT(--('[3]GWP Weighting'!$F$3:$X$12)*($A24='[3]GWP Weighting'!$F$2:$X$2)*(M$4='[3]GWP Weighting'!$B$3:$B$12))</f>
        <v>13.475300000000001</v>
      </c>
      <c r="N24" s="7">
        <f>SUMPRODUCT(--('[3]GWP Weighting'!$F$3:$X$12)*($A24='[3]GWP Weighting'!$F$2:$X$2)*(N$4='[3]GWP Weighting'!$B$3:$B$12))</f>
        <v>5.6901666999999998</v>
      </c>
      <c r="O24" s="7">
        <f>SUMPRODUCT(--('[3]GWP Weighting'!$F$3:$X$12)*($A24='[3]GWP Weighting'!$F$2:$X$2)*(O$4='[3]GWP Weighting'!$B$3:$B$12))</f>
        <v>63.86069280000001</v>
      </c>
      <c r="P24" s="7">
        <f>SUMPRODUCT(--('[3]GWP Weighting'!$F$3:$X$12)*($A24='[3]GWP Weighting'!$F$2:$X$2)*(P$4='[3]GWP Weighting'!$B$3:$B$12))</f>
        <v>8.8500263157894725</v>
      </c>
      <c r="Q24" s="6">
        <f>INDEX('[3]Historical Raw Data'!$B$10:$AN$17,MATCH(Q$4,'[3]Historical Raw Data'!$A$10:$A$17,0),MATCH($A24,'[3]Historical Raw Data'!$B$9:$AN$9,0))</f>
        <v>41.214428328220514</v>
      </c>
      <c r="R24" s="6">
        <f>INDEX('[3]Historical Raw Data'!$B$10:$AN$17,MATCH(R$4,'[3]Historical Raw Data'!$A$10:$A$17,0),MATCH($A24,'[3]Historical Raw Data'!$B$9:$AN$9,0))</f>
        <v>168.50707231167564</v>
      </c>
      <c r="S24" s="6">
        <f>INDEX('[3]Historical Raw Data'!$B$10:$AN$17,MATCH(S$4,'[3]Historical Raw Data'!$A$10:$A$17,0),MATCH($A24,'[3]Historical Raw Data'!$B$9:$AN$9,0))</f>
        <v>957.07790599572047</v>
      </c>
      <c r="T24" s="19">
        <f>T$16+($A24-$A$16)*((Core!T$9-T$16)/(Core!$A$9-$A$16))</f>
        <v>8654.7960720400006</v>
      </c>
      <c r="U24" s="19">
        <f>U$16+($A24-$A$16)*((Core!U$9-U$16)/(Core!$A$9-$A$16))</f>
        <v>37526.0360726</v>
      </c>
      <c r="W24" s="9"/>
    </row>
    <row r="25" spans="1:23" x14ac:dyDescent="0.3">
      <c r="S25" s="11"/>
      <c r="T25" s="15"/>
      <c r="U25" s="8"/>
      <c r="V25" s="12"/>
    </row>
    <row r="26" spans="1:23" x14ac:dyDescent="0.3">
      <c r="U26" s="11"/>
      <c r="V26" s="11"/>
      <c r="W26" s="12"/>
    </row>
    <row r="27" spans="1:23" x14ac:dyDescent="0.3">
      <c r="F27" s="13" t="s">
        <v>29</v>
      </c>
      <c r="G27" s="13" t="s">
        <v>30</v>
      </c>
      <c r="T27" s="11"/>
      <c r="U27" s="11"/>
      <c r="V27" s="11"/>
      <c r="W27" s="12"/>
    </row>
    <row r="28" spans="1:23" x14ac:dyDescent="0.3">
      <c r="T28" s="12"/>
      <c r="U28" s="11"/>
      <c r="V28" s="12"/>
      <c r="W28" s="12"/>
    </row>
    <row r="29" spans="1:23" x14ac:dyDescent="0.3">
      <c r="U29" s="11"/>
    </row>
  </sheetData>
  <conditionalFormatting sqref="B27:E27 L27:U27 B28:U36 U26 B25:S25 B26:R26">
    <cfRule type="cellIs" dxfId="2" priority="1" stopIfTrue="1" operator="equal">
      <formula>0</formula>
    </cfRule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28"/>
  <sheetViews>
    <sheetView workbookViewId="0">
      <pane xSplit="1" ySplit="5" topLeftCell="B6" activePane="bottomRight" state="frozenSplit"/>
      <selection pane="topRight" activeCell="B1" sqref="B1"/>
      <selection pane="bottomLeft" activeCell="A6" sqref="A6"/>
      <selection pane="bottomRight"/>
    </sheetView>
  </sheetViews>
  <sheetFormatPr defaultColWidth="9.77734375" defaultRowHeight="15.6" x14ac:dyDescent="0.3"/>
  <cols>
    <col min="1" max="1" width="12.44140625" style="2" customWidth="1"/>
    <col min="2" max="20" width="13.33203125" style="2" customWidth="1"/>
    <col min="21" max="21" width="14.6640625" style="2" customWidth="1"/>
    <col min="22" max="256" width="12.44140625" style="2" customWidth="1"/>
    <col min="257" max="16384" width="9.77734375" style="2"/>
  </cols>
  <sheetData>
    <row r="1" spans="1:22" x14ac:dyDescent="0.3">
      <c r="A1" s="1">
        <f>COUNT(A6:A26)-1</f>
        <v>20</v>
      </c>
      <c r="N1" s="20"/>
      <c r="O1" s="20"/>
    </row>
    <row r="2" spans="1:22" x14ac:dyDescent="0.3">
      <c r="A2" s="2" t="s">
        <v>32</v>
      </c>
      <c r="N2" s="20"/>
      <c r="O2" s="20"/>
    </row>
    <row r="3" spans="1:22" x14ac:dyDescent="0.3">
      <c r="E3" s="3"/>
      <c r="F3" s="4"/>
      <c r="G3" s="4"/>
      <c r="H3" s="4"/>
      <c r="I3" s="4"/>
      <c r="J3" s="4"/>
      <c r="K3" s="4"/>
      <c r="L3" s="4"/>
      <c r="M3" s="4"/>
      <c r="N3" s="4"/>
      <c r="O3" s="3" t="s">
        <v>34</v>
      </c>
      <c r="P3" s="4"/>
      <c r="Q3" s="3" t="s">
        <v>34</v>
      </c>
    </row>
    <row r="4" spans="1:22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</row>
    <row r="5" spans="1:22" x14ac:dyDescent="0.3">
      <c r="A5" s="2" t="s">
        <v>0</v>
      </c>
      <c r="B5" s="2" t="s">
        <v>21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24</v>
      </c>
      <c r="H5" s="2" t="s">
        <v>24</v>
      </c>
      <c r="I5" s="2" t="s">
        <v>25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25</v>
      </c>
      <c r="Q5" s="2" t="s">
        <v>26</v>
      </c>
      <c r="R5" s="2" t="s">
        <v>27</v>
      </c>
      <c r="S5" s="2" t="s">
        <v>27</v>
      </c>
      <c r="T5" s="2" t="s">
        <v>27</v>
      </c>
      <c r="U5" s="2" t="s">
        <v>27</v>
      </c>
      <c r="V5" s="2" t="s">
        <v>28</v>
      </c>
    </row>
    <row r="6" spans="1:22" s="18" customFormat="1" x14ac:dyDescent="0.3">
      <c r="A6" s="16">
        <v>1990</v>
      </c>
      <c r="B6" s="17">
        <f>INDEX('[3]Core Model Emissions'!$B$7:$U$101,MATCH($A6,'[3]Core Model Emissions'!$A$7:$A$101,0),MATCH(B$4,'[3]Core Model Emissions'!$B$4:$U$4,0))</f>
        <v>6.03</v>
      </c>
      <c r="C6" s="17">
        <f>INDEX('[3]Core Model Emissions'!$B$7:$U$101,MATCH($A6,'[3]Core Model Emissions'!$A$7:$A$101,0),MATCH(C$4,'[3]Core Model Emissions'!$B$4:$U$4,0))</f>
        <v>1.72</v>
      </c>
      <c r="D6" s="17">
        <f>INDEX('[3]Core Model Emissions'!$B$7:$U$101,MATCH($A6,'[3]Core Model Emissions'!$A$7:$A$101,0),MATCH(D$4,'[3]Core Model Emissions'!$B$4:$U$4,0))</f>
        <v>295.60000000000002</v>
      </c>
      <c r="E6" s="17">
        <f>INDEX('[3]Core Model Emissions'!$B$7:$U$101,MATCH($A6,'[3]Core Model Emissions'!$A$7:$A$101,0),MATCH(E$4,'[3]Core Model Emissions'!$B$4:$U$4,0))</f>
        <v>7.52</v>
      </c>
      <c r="F6" s="17">
        <f>INDEX('[3]Core Model Emissions'!$B$7:$U$101,MATCH($A6,'[3]Core Model Emissions'!$A$7:$A$101,0),MATCH(F$4,'[3]Core Model Emissions'!$B$4:$U$4,0))</f>
        <v>27.9</v>
      </c>
      <c r="G6" s="17">
        <f>INDEX('[3]Core Model Emissions'!$B$7:$U$101,MATCH($A6,'[3]Core Model Emissions'!$A$7:$A$101,0),MATCH(G$4,'[3]Core Model Emissions'!$B$4:$U$4,0))</f>
        <v>18.39</v>
      </c>
      <c r="H6" s="17">
        <f>INDEX('[3]Core Model Emissions'!$B$7:$U$101,MATCH($A6,'[3]Core Model Emissions'!$A$7:$A$101,0),MATCH(H$4,'[3]Core Model Emissions'!$B$4:$U$4,0))</f>
        <v>10.65</v>
      </c>
      <c r="I6" s="17">
        <f>INDEX('[3]Core Model Emissions'!$B$7:$U$101,MATCH($A6,'[3]Core Model Emissions'!$A$7:$A$101,0),MATCH(I$4,'[3]Core Model Emissions'!$B$4:$U$4,0))</f>
        <v>18.93</v>
      </c>
      <c r="J6" s="17">
        <f>INDEX('[3]Core Model Emissions'!$B$7:$U$101,MATCH($A6,'[3]Core Model Emissions'!$A$7:$A$101,0),MATCH(J$4,'[3]Core Model Emissions'!$B$4:$U$4,0))</f>
        <v>1.03</v>
      </c>
      <c r="K6" s="17">
        <f>INDEX('[3]Core Model Emissions'!$B$7:$U$101,MATCH($A6,'[3]Core Model Emissions'!$A$7:$A$101,0),MATCH(K$4,'[3]Core Model Emissions'!$B$4:$U$4,0))</f>
        <v>0</v>
      </c>
      <c r="L6" s="17">
        <f>INDEX('[3]Core Model Emissions'!$B$7:$U$101,MATCH($A6,'[3]Core Model Emissions'!$A$7:$A$101,0),MATCH(L$4,'[3]Core Model Emissions'!$B$4:$U$4,0))</f>
        <v>0</v>
      </c>
      <c r="M6" s="17">
        <f>INDEX('[3]Core Model Emissions'!$B$7:$U$101,MATCH($A6,'[3]Core Model Emissions'!$A$7:$A$101,0),MATCH(M$4,'[3]Core Model Emissions'!$B$4:$U$4,0))</f>
        <v>0</v>
      </c>
      <c r="N6" s="17">
        <f>INDEX('[3]Core Model Emissions'!$B$7:$U$101,MATCH($A6,'[3]Core Model Emissions'!$A$7:$A$101,0),MATCH(N$4,'[3]Core Model Emissions'!$B$4:$U$4,0))</f>
        <v>0</v>
      </c>
      <c r="O6" s="17">
        <f>INDEX('[3]Core Model Emissions'!$B$7:$U$101,MATCH($A6,'[3]Core Model Emissions'!$A$7:$A$101,0),MATCH(O$4,'[3]Core Model Emissions'!$B$4:$U$4,0))</f>
        <v>0</v>
      </c>
      <c r="P6" s="17">
        <f>INDEX('[3]Core Model Emissions'!$B$7:$U$101,MATCH($A6,'[3]Core Model Emissions'!$A$7:$A$101,0),MATCH(P$4,'[3]Core Model Emissions'!$B$4:$U$4,0))</f>
        <v>6.33</v>
      </c>
      <c r="Q6" s="17">
        <f>INDEX('[3]Core Model Emissions'!$B$7:$U$101,MATCH($A6,'[3]Core Model Emissions'!$A$7:$A$101,0),MATCH(Q$4,'[3]Core Model Emissions'!$B$4:$U$4,0))</f>
        <v>41.18</v>
      </c>
      <c r="R6" s="17">
        <f>INDEX('[3]Core Model Emissions'!$B$7:$U$101,MATCH($A6,'[3]Core Model Emissions'!$A$7:$A$101,0),MATCH(R$4,'[3]Core Model Emissions'!$B$4:$U$4,0))</f>
        <v>282.88</v>
      </c>
      <c r="S6" s="17">
        <f>INDEX('[3]Core Model Emissions'!$B$7:$U$101,MATCH($A6,'[3]Core Model Emissions'!$A$7:$A$101,0),MATCH(S$4,'[3]Core Model Emissions'!$B$4:$U$4,0))</f>
        <v>1476.88</v>
      </c>
      <c r="T6" s="17">
        <f>INDEX('[3]Core Model Emissions'!$B$7:$U$101,MATCH($A6,'[3]Core Model Emissions'!$A$7:$A$101,0),MATCH(T$4,'[3]Core Model Emissions'!$B$4:$U$4,0))</f>
        <v>10560.69</v>
      </c>
      <c r="U6" s="17">
        <f>INDEX('[3]Core Model Emissions'!$B$7:$U$101,MATCH($A6,'[3]Core Model Emissions'!$A$7:$A$101,0),MATCH(U$4,'[3]Core Model Emissions'!$B$4:$U$4,0))</f>
        <v>61507.32</v>
      </c>
      <c r="V6" s="18" t="s">
        <v>0</v>
      </c>
    </row>
    <row r="7" spans="1:22" x14ac:dyDescent="0.3">
      <c r="A7" s="18">
        <v>2000</v>
      </c>
      <c r="B7" s="17">
        <f>INDEX('[3]Core Model Emissions'!$B$7:$U$101,MATCH($A7,'[3]Core Model Emissions'!$A$7:$A$101,0),MATCH(B$4,'[3]Core Model Emissions'!$B$4:$U$4,0))</f>
        <v>7.22</v>
      </c>
      <c r="C7" s="17">
        <f>INDEX('[3]Core Model Emissions'!$B$7:$U$101,MATCH($A7,'[3]Core Model Emissions'!$A$7:$A$101,0),MATCH(C$4,'[3]Core Model Emissions'!$B$4:$U$4,0))</f>
        <v>0.85</v>
      </c>
      <c r="D7" s="17">
        <f>INDEX('[3]Core Model Emissions'!$B$7:$U$101,MATCH($A7,'[3]Core Model Emissions'!$A$7:$A$101,0),MATCH(D$4,'[3]Core Model Emissions'!$B$4:$U$4,0))</f>
        <v>318.55</v>
      </c>
      <c r="E7" s="17">
        <f>INDEX('[3]Core Model Emissions'!$B$7:$U$101,MATCH($A7,'[3]Core Model Emissions'!$A$7:$A$101,0),MATCH(E$4,'[3]Core Model Emissions'!$B$4:$U$4,0))</f>
        <v>8.3800000000000008</v>
      </c>
      <c r="F7" s="17">
        <f>INDEX('[3]Core Model Emissions'!$B$7:$U$101,MATCH($A7,'[3]Core Model Emissions'!$A$7:$A$101,0),MATCH(F$4,'[3]Core Model Emissions'!$B$4:$U$4,0))</f>
        <v>20.54</v>
      </c>
      <c r="G7" s="17">
        <f>INDEX('[3]Core Model Emissions'!$B$7:$U$101,MATCH($A7,'[3]Core Model Emissions'!$A$7:$A$101,0),MATCH(G$4,'[3]Core Model Emissions'!$B$4:$U$4,0))</f>
        <v>23.85</v>
      </c>
      <c r="H7" s="17">
        <f>INDEX('[3]Core Model Emissions'!$B$7:$U$101,MATCH($A7,'[3]Core Model Emissions'!$A$7:$A$101,0),MATCH(H$4,'[3]Core Model Emissions'!$B$4:$U$4,0))</f>
        <v>12.58</v>
      </c>
      <c r="I7" s="17">
        <f>INDEX('[3]Core Model Emissions'!$B$7:$U$101,MATCH($A7,'[3]Core Model Emissions'!$A$7:$A$101,0),MATCH(I$4,'[3]Core Model Emissions'!$B$4:$U$4,0))</f>
        <v>17.309999999999999</v>
      </c>
      <c r="J7" s="17">
        <f>INDEX('[3]Core Model Emissions'!$B$7:$U$101,MATCH($A7,'[3]Core Model Emissions'!$A$7:$A$101,0),MATCH(J$4,'[3]Core Model Emissions'!$B$4:$U$4,0))</f>
        <v>1.89</v>
      </c>
      <c r="K7" s="17">
        <f>INDEX('[3]Core Model Emissions'!$B$7:$U$101,MATCH($A7,'[3]Core Model Emissions'!$A$7:$A$101,0),MATCH(K$4,'[3]Core Model Emissions'!$B$4:$U$4,0))</f>
        <v>5.17</v>
      </c>
      <c r="L7" s="17">
        <f>INDEX('[3]Core Model Emissions'!$B$7:$U$101,MATCH($A7,'[3]Core Model Emissions'!$A$7:$A$101,0),MATCH(L$4,'[3]Core Model Emissions'!$B$4:$U$4,0))</f>
        <v>157.5</v>
      </c>
      <c r="M7" s="17">
        <f>INDEX('[3]Core Model Emissions'!$B$7:$U$101,MATCH($A7,'[3]Core Model Emissions'!$A$7:$A$101,0),MATCH(M$4,'[3]Core Model Emissions'!$B$4:$U$4,0))</f>
        <v>0</v>
      </c>
      <c r="N7" s="17">
        <f>INDEX('[3]Core Model Emissions'!$B$7:$U$101,MATCH($A7,'[3]Core Model Emissions'!$A$7:$A$101,0),MATCH(N$4,'[3]Core Model Emissions'!$B$4:$U$4,0))</f>
        <v>0</v>
      </c>
      <c r="O7" s="17">
        <f>INDEX('[3]Core Model Emissions'!$B$7:$U$101,MATCH($A7,'[3]Core Model Emissions'!$A$7:$A$101,0),MATCH(O$4,'[3]Core Model Emissions'!$B$4:$U$4,0))</f>
        <v>17.93</v>
      </c>
      <c r="P7" s="17">
        <f>INDEX('[3]Core Model Emissions'!$B$7:$U$101,MATCH($A7,'[3]Core Model Emissions'!$A$7:$A$101,0),MATCH(P$4,'[3]Core Model Emissions'!$B$4:$U$4,0))</f>
        <v>6.23</v>
      </c>
      <c r="Q7" s="17">
        <f>INDEX('[3]Core Model Emissions'!$B$7:$U$101,MATCH($A7,'[3]Core Model Emissions'!$A$7:$A$101,0),MATCH(Q$4,'[3]Core Model Emissions'!$B$4:$U$4,0))</f>
        <v>39.44</v>
      </c>
      <c r="R7" s="17">
        <f>INDEX('[3]Core Model Emissions'!$B$7:$U$101,MATCH($A7,'[3]Core Model Emissions'!$A$7:$A$101,0),MATCH(R$4,'[3]Core Model Emissions'!$B$4:$U$4,0))</f>
        <v>239.15</v>
      </c>
      <c r="S7" s="17">
        <f>INDEX('[3]Core Model Emissions'!$B$7:$U$101,MATCH($A7,'[3]Core Model Emissions'!$A$7:$A$101,0),MATCH(S$4,'[3]Core Model Emissions'!$B$4:$U$4,0))</f>
        <v>1226.4100000000001</v>
      </c>
      <c r="T7" s="17">
        <f>INDEX('[3]Core Model Emissions'!$B$7:$U$101,MATCH($A7,'[3]Core Model Emissions'!$A$7:$A$101,0),MATCH(T$4,'[3]Core Model Emissions'!$B$4:$U$4,0))</f>
        <v>9090.66</v>
      </c>
      <c r="U7" s="17">
        <f>INDEX('[3]Core Model Emissions'!$B$7:$U$101,MATCH($A7,'[3]Core Model Emissions'!$A$7:$A$101,0),MATCH(U$4,'[3]Core Model Emissions'!$B$4:$U$4,0))</f>
        <v>45016.2</v>
      </c>
      <c r="V7" s="2" t="s">
        <v>0</v>
      </c>
    </row>
    <row r="8" spans="1:22" x14ac:dyDescent="0.3">
      <c r="A8" s="18">
        <v>2005</v>
      </c>
      <c r="B8" s="17">
        <f>INDEX('[3]Core Model Emissions'!$B$7:$U$101,MATCH($A8,'[3]Core Model Emissions'!$A$7:$A$101,0),MATCH(B$4,'[3]Core Model Emissions'!$B$4:$U$4,0))</f>
        <v>7.82</v>
      </c>
      <c r="C8" s="17">
        <f>INDEX('[3]Core Model Emissions'!$B$7:$U$101,MATCH($A8,'[3]Core Model Emissions'!$A$7:$A$101,0),MATCH(C$4,'[3]Core Model Emissions'!$B$4:$U$4,0))</f>
        <v>0.76</v>
      </c>
      <c r="D8" s="17">
        <f>INDEX('[3]Core Model Emissions'!$B$7:$U$101,MATCH($A8,'[3]Core Model Emissions'!$A$7:$A$101,0),MATCH(D$4,'[3]Core Model Emissions'!$B$4:$U$4,0))</f>
        <v>330.03</v>
      </c>
      <c r="E8" s="17">
        <f>INDEX('[3]Core Model Emissions'!$B$7:$U$101,MATCH($A8,'[3]Core Model Emissions'!$A$7:$A$101,0),MATCH(E$4,'[3]Core Model Emissions'!$B$4:$U$4,0))</f>
        <v>8.81</v>
      </c>
      <c r="F8" s="17">
        <f>INDEX('[3]Core Model Emissions'!$B$7:$U$101,MATCH($A8,'[3]Core Model Emissions'!$A$7:$A$101,0),MATCH(F$4,'[3]Core Model Emissions'!$B$4:$U$4,0))</f>
        <v>16.86</v>
      </c>
      <c r="G8" s="17">
        <f>INDEX('[3]Core Model Emissions'!$B$7:$U$101,MATCH($A8,'[3]Core Model Emissions'!$A$7:$A$101,0),MATCH(G$4,'[3]Core Model Emissions'!$B$4:$U$4,0))</f>
        <v>26.58</v>
      </c>
      <c r="H8" s="17">
        <f>INDEX('[3]Core Model Emissions'!$B$7:$U$101,MATCH($A8,'[3]Core Model Emissions'!$A$7:$A$101,0),MATCH(H$4,'[3]Core Model Emissions'!$B$4:$U$4,0))</f>
        <v>13.55</v>
      </c>
      <c r="I8" s="17">
        <f>INDEX('[3]Core Model Emissions'!$B$7:$U$101,MATCH($A8,'[3]Core Model Emissions'!$A$7:$A$101,0),MATCH(I$4,'[3]Core Model Emissions'!$B$4:$U$4,0))</f>
        <v>16.5</v>
      </c>
      <c r="J8" s="17">
        <f>INDEX('[3]Core Model Emissions'!$B$7:$U$101,MATCH($A8,'[3]Core Model Emissions'!$A$7:$A$101,0),MATCH(J$4,'[3]Core Model Emissions'!$B$4:$U$4,0))</f>
        <v>2.3199999999999998</v>
      </c>
      <c r="K8" s="17">
        <f>INDEX('[3]Core Model Emissions'!$B$7:$U$101,MATCH($A8,'[3]Core Model Emissions'!$A$7:$A$101,0),MATCH(K$4,'[3]Core Model Emissions'!$B$4:$U$4,0))</f>
        <v>7.75</v>
      </c>
      <c r="L8" s="17">
        <f>INDEX('[3]Core Model Emissions'!$B$7:$U$101,MATCH($A8,'[3]Core Model Emissions'!$A$7:$A$101,0),MATCH(L$4,'[3]Core Model Emissions'!$B$4:$U$4,0))</f>
        <v>236.25</v>
      </c>
      <c r="M8" s="17">
        <f>INDEX('[3]Core Model Emissions'!$B$7:$U$101,MATCH($A8,'[3]Core Model Emissions'!$A$7:$A$101,0),MATCH(M$4,'[3]Core Model Emissions'!$B$4:$U$4,0))</f>
        <v>0</v>
      </c>
      <c r="N8" s="17">
        <f>INDEX('[3]Core Model Emissions'!$B$7:$U$101,MATCH($A8,'[3]Core Model Emissions'!$A$7:$A$101,0),MATCH(N$4,'[3]Core Model Emissions'!$B$4:$U$4,0))</f>
        <v>0</v>
      </c>
      <c r="O8" s="17">
        <f>INDEX('[3]Core Model Emissions'!$B$7:$U$101,MATCH($A8,'[3]Core Model Emissions'!$A$7:$A$101,0),MATCH(O$4,'[3]Core Model Emissions'!$B$4:$U$4,0))</f>
        <v>26.89</v>
      </c>
      <c r="P8" s="17">
        <f>INDEX('[3]Core Model Emissions'!$B$7:$U$101,MATCH($A8,'[3]Core Model Emissions'!$A$7:$A$101,0),MATCH(P$4,'[3]Core Model Emissions'!$B$4:$U$4,0))</f>
        <v>6.18</v>
      </c>
      <c r="Q8" s="17">
        <f>INDEX('[3]Core Model Emissions'!$B$7:$U$101,MATCH($A8,'[3]Core Model Emissions'!$A$7:$A$101,0),MATCH(Q$4,'[3]Core Model Emissions'!$B$4:$U$4,0))</f>
        <v>38.56</v>
      </c>
      <c r="R8" s="17">
        <f>INDEX('[3]Core Model Emissions'!$B$7:$U$101,MATCH($A8,'[3]Core Model Emissions'!$A$7:$A$101,0),MATCH(R$4,'[3]Core Model Emissions'!$B$4:$U$4,0))</f>
        <v>217.29</v>
      </c>
      <c r="S8" s="17">
        <f>INDEX('[3]Core Model Emissions'!$B$7:$U$101,MATCH($A8,'[3]Core Model Emissions'!$A$7:$A$101,0),MATCH(S$4,'[3]Core Model Emissions'!$B$4:$U$4,0))</f>
        <v>1101.18</v>
      </c>
      <c r="T8" s="17">
        <f>INDEX('[3]Core Model Emissions'!$B$7:$U$101,MATCH($A8,'[3]Core Model Emissions'!$A$7:$A$101,0),MATCH(T$4,'[3]Core Model Emissions'!$B$4:$U$4,0))</f>
        <v>8355.65</v>
      </c>
      <c r="U8" s="17">
        <f>INDEX('[3]Core Model Emissions'!$B$7:$U$101,MATCH($A8,'[3]Core Model Emissions'!$A$7:$A$101,0),MATCH(U$4,'[3]Core Model Emissions'!$B$4:$U$4,0))</f>
        <v>36770.639999999999</v>
      </c>
      <c r="V8" s="2" t="s">
        <v>0</v>
      </c>
    </row>
    <row r="9" spans="1:22" s="10" customFormat="1" x14ac:dyDescent="0.3">
      <c r="A9" s="10">
        <v>2010</v>
      </c>
      <c r="B9" s="6">
        <f>INDEX('[3]Core Model Emissions'!$B$7:$U$101,MATCH($A9,'[3]Core Model Emissions'!$A$7:$A$101,0),MATCH(B$4,'[3]Core Model Emissions'!$B$4:$U$4,0))</f>
        <v>8.8000000000000007</v>
      </c>
      <c r="C9" s="6">
        <f>INDEX('[3]Core Model Emissions'!$B$7:$U$101,MATCH($A9,'[3]Core Model Emissions'!$A$7:$A$101,0),MATCH(C$4,'[3]Core Model Emissions'!$B$4:$U$4,0))</f>
        <v>0.66</v>
      </c>
      <c r="D9" s="6">
        <f>INDEX('[3]Core Model Emissions'!$B$7:$U$101,MATCH($A9,'[3]Core Model Emissions'!$A$7:$A$101,0),MATCH(D$4,'[3]Core Model Emissions'!$B$4:$U$4,0))</f>
        <v>341.75</v>
      </c>
      <c r="E9" s="6">
        <f>INDEX('[3]Core Model Emissions'!$B$7:$U$101,MATCH($A9,'[3]Core Model Emissions'!$A$7:$A$101,0),MATCH(E$4,'[3]Core Model Emissions'!$B$4:$U$4,0))</f>
        <v>9.14</v>
      </c>
      <c r="F9" s="6">
        <f>INDEX('[3]Core Model Emissions'!$B$7:$U$101,MATCH($A9,'[3]Core Model Emissions'!$A$7:$A$101,0),MATCH(F$4,'[3]Core Model Emissions'!$B$4:$U$4,0))</f>
        <v>16.46</v>
      </c>
      <c r="G9" s="6">
        <f>INDEX('[3]Core Model Emissions'!$B$7:$U$101,MATCH($A9,'[3]Core Model Emissions'!$A$7:$A$101,0),MATCH(G$4,'[3]Core Model Emissions'!$B$4:$U$4,0))</f>
        <v>29.41</v>
      </c>
      <c r="H9" s="6">
        <f>INDEX('[3]Core Model Emissions'!$B$7:$U$101,MATCH($A9,'[3]Core Model Emissions'!$A$7:$A$101,0),MATCH(H$4,'[3]Core Model Emissions'!$B$4:$U$4,0))</f>
        <v>12.15</v>
      </c>
      <c r="I9" s="6">
        <f>INDEX('[3]Core Model Emissions'!$B$7:$U$101,MATCH($A9,'[3]Core Model Emissions'!$A$7:$A$101,0),MATCH(I$4,'[3]Core Model Emissions'!$B$4:$U$4,0))</f>
        <v>17.809999999999999</v>
      </c>
      <c r="J9" s="6">
        <f>INDEX('[3]Core Model Emissions'!$B$7:$U$101,MATCH($A9,'[3]Core Model Emissions'!$A$7:$A$101,0),MATCH(J$4,'[3]Core Model Emissions'!$B$4:$U$4,0))</f>
        <v>2.4700000000000002</v>
      </c>
      <c r="K9" s="6">
        <f>INDEX('[3]Core Model Emissions'!$B$7:$U$101,MATCH($A9,'[3]Core Model Emissions'!$A$7:$A$101,0),MATCH(K$4,'[3]Core Model Emissions'!$B$4:$U$4,0))</f>
        <v>8.34</v>
      </c>
      <c r="L9" s="6">
        <f>INDEX('[3]Core Model Emissions'!$B$7:$U$101,MATCH($A9,'[3]Core Model Emissions'!$A$7:$A$101,0),MATCH(L$4,'[3]Core Model Emissions'!$B$4:$U$4,0))</f>
        <v>246.77</v>
      </c>
      <c r="M9" s="6">
        <f>INDEX('[3]Core Model Emissions'!$B$7:$U$101,MATCH($A9,'[3]Core Model Emissions'!$A$7:$A$101,0),MATCH(M$4,'[3]Core Model Emissions'!$B$4:$U$4,0))</f>
        <v>0</v>
      </c>
      <c r="N9" s="6">
        <f>INDEX('[3]Core Model Emissions'!$B$7:$U$101,MATCH($A9,'[3]Core Model Emissions'!$A$7:$A$101,0),MATCH(N$4,'[3]Core Model Emissions'!$B$4:$U$4,0))</f>
        <v>0</v>
      </c>
      <c r="O9" s="6">
        <f>INDEX('[3]Core Model Emissions'!$B$7:$U$101,MATCH($A9,'[3]Core Model Emissions'!$A$7:$A$101,0),MATCH(O$4,'[3]Core Model Emissions'!$B$4:$U$4,0))</f>
        <v>28.34</v>
      </c>
      <c r="P9" s="6">
        <f>INDEX('[3]Core Model Emissions'!$B$7:$U$101,MATCH($A9,'[3]Core Model Emissions'!$A$7:$A$101,0),MATCH(P$4,'[3]Core Model Emissions'!$B$4:$U$4,0))</f>
        <v>6.99</v>
      </c>
      <c r="Q9" s="6">
        <f>INDEX('[3]Core Model Emissions'!$B$7:$U$101,MATCH($A9,'[3]Core Model Emissions'!$A$7:$A$101,0),MATCH(Q$4,'[3]Core Model Emissions'!$B$4:$U$4,0))</f>
        <v>39.619999999999997</v>
      </c>
      <c r="R9" s="6">
        <f>INDEX('[3]Core Model Emissions'!$B$7:$U$101,MATCH($A9,'[3]Core Model Emissions'!$A$7:$A$101,0),MATCH(R$4,'[3]Core Model Emissions'!$B$4:$U$4,0))</f>
        <v>224.03</v>
      </c>
      <c r="S9" s="6">
        <f>INDEX('[3]Core Model Emissions'!$B$7:$U$101,MATCH($A9,'[3]Core Model Emissions'!$A$7:$A$101,0),MATCH(S$4,'[3]Core Model Emissions'!$B$4:$U$4,0))</f>
        <v>1159.76</v>
      </c>
      <c r="T9" s="6">
        <f>INDEX('[3]Core Model Emissions'!$B$7:$U$101,MATCH($A9,'[3]Core Model Emissions'!$A$7:$A$101,0),MATCH(T$4,'[3]Core Model Emissions'!$B$4:$U$4,0))</f>
        <v>8886</v>
      </c>
      <c r="U9" s="6">
        <f>INDEX('[3]Core Model Emissions'!$B$7:$U$101,MATCH($A9,'[3]Core Model Emissions'!$A$7:$A$101,0),MATCH(U$4,'[3]Core Model Emissions'!$B$4:$U$4,0))</f>
        <v>38074.870000000003</v>
      </c>
    </row>
    <row r="10" spans="1:22" s="10" customFormat="1" x14ac:dyDescent="0.3">
      <c r="A10" s="10">
        <v>2015</v>
      </c>
      <c r="B10" s="6">
        <f>INDEX('[3]Core Model Emissions'!$B$7:$U$101,MATCH($A10,'[3]Core Model Emissions'!$A$7:$A$101,0),MATCH(B$4,'[3]Core Model Emissions'!$B$4:$U$4,0))</f>
        <v>9.89</v>
      </c>
      <c r="C10" s="6">
        <f>INDEX('[3]Core Model Emissions'!$B$7:$U$101,MATCH($A10,'[3]Core Model Emissions'!$A$7:$A$101,0),MATCH(C$4,'[3]Core Model Emissions'!$B$4:$U$4,0))</f>
        <v>0.66</v>
      </c>
      <c r="D10" s="6">
        <f>INDEX('[3]Core Model Emissions'!$B$7:$U$101,MATCH($A10,'[3]Core Model Emissions'!$A$7:$A$101,0),MATCH(D$4,'[3]Core Model Emissions'!$B$4:$U$4,0))</f>
        <v>358.41</v>
      </c>
      <c r="E10" s="6">
        <f>INDEX('[3]Core Model Emissions'!$B$7:$U$101,MATCH($A10,'[3]Core Model Emissions'!$A$7:$A$101,0),MATCH(E$4,'[3]Core Model Emissions'!$B$4:$U$4,0))</f>
        <v>9.66</v>
      </c>
      <c r="F10" s="6">
        <f>INDEX('[3]Core Model Emissions'!$B$7:$U$101,MATCH($A10,'[3]Core Model Emissions'!$A$7:$A$101,0),MATCH(F$4,'[3]Core Model Emissions'!$B$4:$U$4,0))</f>
        <v>14.4</v>
      </c>
      <c r="G10" s="6">
        <f>INDEX('[3]Core Model Emissions'!$B$7:$U$101,MATCH($A10,'[3]Core Model Emissions'!$A$7:$A$101,0),MATCH(G$4,'[3]Core Model Emissions'!$B$4:$U$4,0))</f>
        <v>31.96</v>
      </c>
      <c r="H10" s="6">
        <f>INDEX('[3]Core Model Emissions'!$B$7:$U$101,MATCH($A10,'[3]Core Model Emissions'!$A$7:$A$101,0),MATCH(H$4,'[3]Core Model Emissions'!$B$4:$U$4,0))</f>
        <v>12.98</v>
      </c>
      <c r="I10" s="6">
        <f>INDEX('[3]Core Model Emissions'!$B$7:$U$101,MATCH($A10,'[3]Core Model Emissions'!$A$7:$A$101,0),MATCH(I$4,'[3]Core Model Emissions'!$B$4:$U$4,0))</f>
        <v>19.21</v>
      </c>
      <c r="J10" s="6">
        <f>INDEX('[3]Core Model Emissions'!$B$7:$U$101,MATCH($A10,'[3]Core Model Emissions'!$A$7:$A$101,0),MATCH(J$4,'[3]Core Model Emissions'!$B$4:$U$4,0))</f>
        <v>2.69</v>
      </c>
      <c r="K10" s="6">
        <f>INDEX('[3]Core Model Emissions'!$B$7:$U$101,MATCH($A10,'[3]Core Model Emissions'!$A$7:$A$101,0),MATCH(K$4,'[3]Core Model Emissions'!$B$4:$U$4,0))</f>
        <v>9.0399999999999991</v>
      </c>
      <c r="L10" s="6">
        <f>INDEX('[3]Core Model Emissions'!$B$7:$U$101,MATCH($A10,'[3]Core Model Emissions'!$A$7:$A$101,0),MATCH(L$4,'[3]Core Model Emissions'!$B$4:$U$4,0))</f>
        <v>264.68</v>
      </c>
      <c r="M10" s="6">
        <f>INDEX('[3]Core Model Emissions'!$B$7:$U$101,MATCH($A10,'[3]Core Model Emissions'!$A$7:$A$101,0),MATCH(M$4,'[3]Core Model Emissions'!$B$4:$U$4,0))</f>
        <v>0</v>
      </c>
      <c r="N10" s="6">
        <f>INDEX('[3]Core Model Emissions'!$B$7:$U$101,MATCH($A10,'[3]Core Model Emissions'!$A$7:$A$101,0),MATCH(N$4,'[3]Core Model Emissions'!$B$4:$U$4,0))</f>
        <v>0</v>
      </c>
      <c r="O10" s="6">
        <f>INDEX('[3]Core Model Emissions'!$B$7:$U$101,MATCH($A10,'[3]Core Model Emissions'!$A$7:$A$101,0),MATCH(O$4,'[3]Core Model Emissions'!$B$4:$U$4,0))</f>
        <v>29.57</v>
      </c>
      <c r="P10" s="6">
        <f>INDEX('[3]Core Model Emissions'!$B$7:$U$101,MATCH($A10,'[3]Core Model Emissions'!$A$7:$A$101,0),MATCH(P$4,'[3]Core Model Emissions'!$B$4:$U$4,0))</f>
        <v>7.74</v>
      </c>
      <c r="Q10" s="6">
        <f>INDEX('[3]Core Model Emissions'!$B$7:$U$101,MATCH($A10,'[3]Core Model Emissions'!$A$7:$A$101,0),MATCH(Q$4,'[3]Core Model Emissions'!$B$4:$U$4,0))</f>
        <v>39.729999999999997</v>
      </c>
      <c r="R10" s="6">
        <f>INDEX('[3]Core Model Emissions'!$B$7:$U$101,MATCH($A10,'[3]Core Model Emissions'!$A$7:$A$101,0),MATCH(R$4,'[3]Core Model Emissions'!$B$4:$U$4,0))</f>
        <v>227.83</v>
      </c>
      <c r="S10" s="6">
        <f>INDEX('[3]Core Model Emissions'!$B$7:$U$101,MATCH($A10,'[3]Core Model Emissions'!$A$7:$A$101,0),MATCH(S$4,'[3]Core Model Emissions'!$B$4:$U$4,0))</f>
        <v>1189.17</v>
      </c>
      <c r="T10" s="6">
        <f>INDEX('[3]Core Model Emissions'!$B$7:$U$101,MATCH($A10,'[3]Core Model Emissions'!$A$7:$A$101,0),MATCH(T$4,'[3]Core Model Emissions'!$B$4:$U$4,0))</f>
        <v>9267.31</v>
      </c>
      <c r="U10" s="6">
        <f>INDEX('[3]Core Model Emissions'!$B$7:$U$101,MATCH($A10,'[3]Core Model Emissions'!$A$7:$A$101,0),MATCH(U$4,'[3]Core Model Emissions'!$B$4:$U$4,0))</f>
        <v>38476.949999999997</v>
      </c>
    </row>
    <row r="11" spans="1:22" s="10" customFormat="1" x14ac:dyDescent="0.3">
      <c r="A11" s="10">
        <v>2020</v>
      </c>
      <c r="B11" s="6">
        <f>INDEX('[3]Core Model Emissions'!$B$7:$U$101,MATCH($A11,'[3]Core Model Emissions'!$A$7:$A$101,0),MATCH(B$4,'[3]Core Model Emissions'!$B$4:$U$4,0))</f>
        <v>10.98</v>
      </c>
      <c r="C11" s="6">
        <f>INDEX('[3]Core Model Emissions'!$B$7:$U$101,MATCH($A11,'[3]Core Model Emissions'!$A$7:$A$101,0),MATCH(C$4,'[3]Core Model Emissions'!$B$4:$U$4,0))</f>
        <v>0.89</v>
      </c>
      <c r="D11" s="6">
        <f>INDEX('[3]Core Model Emissions'!$B$7:$U$101,MATCH($A11,'[3]Core Model Emissions'!$A$7:$A$101,0),MATCH(D$4,'[3]Core Model Emissions'!$B$4:$U$4,0))</f>
        <v>372.56</v>
      </c>
      <c r="E11" s="6">
        <f>INDEX('[3]Core Model Emissions'!$B$7:$U$101,MATCH($A11,'[3]Core Model Emissions'!$A$7:$A$101,0),MATCH(E$4,'[3]Core Model Emissions'!$B$4:$U$4,0))</f>
        <v>10.18</v>
      </c>
      <c r="F11" s="6">
        <f>INDEX('[3]Core Model Emissions'!$B$7:$U$101,MATCH($A11,'[3]Core Model Emissions'!$A$7:$A$101,0),MATCH(F$4,'[3]Core Model Emissions'!$B$4:$U$4,0))</f>
        <v>12.51</v>
      </c>
      <c r="G11" s="6">
        <f>INDEX('[3]Core Model Emissions'!$B$7:$U$101,MATCH($A11,'[3]Core Model Emissions'!$A$7:$A$101,0),MATCH(G$4,'[3]Core Model Emissions'!$B$4:$U$4,0))</f>
        <v>33.17</v>
      </c>
      <c r="H11" s="6">
        <f>INDEX('[3]Core Model Emissions'!$B$7:$U$101,MATCH($A11,'[3]Core Model Emissions'!$A$7:$A$101,0),MATCH(H$4,'[3]Core Model Emissions'!$B$4:$U$4,0))</f>
        <v>13.78</v>
      </c>
      <c r="I11" s="6">
        <f>INDEX('[3]Core Model Emissions'!$B$7:$U$101,MATCH($A11,'[3]Core Model Emissions'!$A$7:$A$101,0),MATCH(I$4,'[3]Core Model Emissions'!$B$4:$U$4,0))</f>
        <v>13.01</v>
      </c>
      <c r="J11" s="6">
        <f>INDEX('[3]Core Model Emissions'!$B$7:$U$101,MATCH($A11,'[3]Core Model Emissions'!$A$7:$A$101,0),MATCH(J$4,'[3]Core Model Emissions'!$B$4:$U$4,0))</f>
        <v>1.46</v>
      </c>
      <c r="K11" s="6">
        <f>INDEX('[3]Core Model Emissions'!$B$7:$U$101,MATCH($A11,'[3]Core Model Emissions'!$A$7:$A$101,0),MATCH(K$4,'[3]Core Model Emissions'!$B$4:$U$4,0))</f>
        <v>17.71</v>
      </c>
      <c r="L11" s="6">
        <f>INDEX('[3]Core Model Emissions'!$B$7:$U$101,MATCH($A11,'[3]Core Model Emissions'!$A$7:$A$101,0),MATCH(L$4,'[3]Core Model Emissions'!$B$4:$U$4,0))</f>
        <v>368.84</v>
      </c>
      <c r="M11" s="6">
        <f>INDEX('[3]Core Model Emissions'!$B$7:$U$101,MATCH($A11,'[3]Core Model Emissions'!$A$7:$A$101,0),MATCH(M$4,'[3]Core Model Emissions'!$B$4:$U$4,0))</f>
        <v>0</v>
      </c>
      <c r="N11" s="6">
        <f>INDEX('[3]Core Model Emissions'!$B$7:$U$101,MATCH($A11,'[3]Core Model Emissions'!$A$7:$A$101,0),MATCH(N$4,'[3]Core Model Emissions'!$B$4:$U$4,0))</f>
        <v>0</v>
      </c>
      <c r="O11" s="6">
        <f>INDEX('[3]Core Model Emissions'!$B$7:$U$101,MATCH($A11,'[3]Core Model Emissions'!$A$7:$A$101,0),MATCH(O$4,'[3]Core Model Emissions'!$B$4:$U$4,0))</f>
        <v>99.79</v>
      </c>
      <c r="P11" s="6">
        <f>INDEX('[3]Core Model Emissions'!$B$7:$U$101,MATCH($A11,'[3]Core Model Emissions'!$A$7:$A$101,0),MATCH(P$4,'[3]Core Model Emissions'!$B$4:$U$4,0))</f>
        <v>5.27</v>
      </c>
      <c r="Q11" s="6">
        <f>INDEX('[3]Core Model Emissions'!$B$7:$U$101,MATCH($A11,'[3]Core Model Emissions'!$A$7:$A$101,0),MATCH(Q$4,'[3]Core Model Emissions'!$B$4:$U$4,0))</f>
        <v>39.78</v>
      </c>
      <c r="R11" s="6">
        <f>INDEX('[3]Core Model Emissions'!$B$7:$U$101,MATCH($A11,'[3]Core Model Emissions'!$A$7:$A$101,0),MATCH(R$4,'[3]Core Model Emissions'!$B$4:$U$4,0))</f>
        <v>233.32</v>
      </c>
      <c r="S11" s="6">
        <f>INDEX('[3]Core Model Emissions'!$B$7:$U$101,MATCH($A11,'[3]Core Model Emissions'!$A$7:$A$101,0),MATCH(S$4,'[3]Core Model Emissions'!$B$4:$U$4,0))</f>
        <v>1228.0999999999999</v>
      </c>
      <c r="T11" s="6">
        <f>INDEX('[3]Core Model Emissions'!$B$7:$U$101,MATCH($A11,'[3]Core Model Emissions'!$A$7:$A$101,0),MATCH(T$4,'[3]Core Model Emissions'!$B$4:$U$4,0))</f>
        <v>9542.25</v>
      </c>
      <c r="U11" s="6">
        <f>INDEX('[3]Core Model Emissions'!$B$7:$U$101,MATCH($A11,'[3]Core Model Emissions'!$A$7:$A$101,0),MATCH(U$4,'[3]Core Model Emissions'!$B$4:$U$4,0))</f>
        <v>39412.29</v>
      </c>
    </row>
    <row r="12" spans="1:22" s="10" customFormat="1" x14ac:dyDescent="0.3">
      <c r="A12" s="10">
        <v>2025</v>
      </c>
      <c r="B12" s="6">
        <f>INDEX('[3]Core Model Emissions'!$B$7:$U$101,MATCH($A12,'[3]Core Model Emissions'!$A$7:$A$101,0),MATCH(B$4,'[3]Core Model Emissions'!$B$4:$U$4,0))</f>
        <v>12.05</v>
      </c>
      <c r="C12" s="6">
        <f>INDEX('[3]Core Model Emissions'!$B$7:$U$101,MATCH($A12,'[3]Core Model Emissions'!$A$7:$A$101,0),MATCH(C$4,'[3]Core Model Emissions'!$B$4:$U$4,0))</f>
        <v>1.1399999999999999</v>
      </c>
      <c r="D12" s="6">
        <f>INDEX('[3]Core Model Emissions'!$B$7:$U$101,MATCH($A12,'[3]Core Model Emissions'!$A$7:$A$101,0),MATCH(D$4,'[3]Core Model Emissions'!$B$4:$U$4,0))</f>
        <v>400.33</v>
      </c>
      <c r="E12" s="6">
        <f>INDEX('[3]Core Model Emissions'!$B$7:$U$101,MATCH($A12,'[3]Core Model Emissions'!$A$7:$A$101,0),MATCH(E$4,'[3]Core Model Emissions'!$B$4:$U$4,0))</f>
        <v>10.93</v>
      </c>
      <c r="F12" s="6">
        <f>INDEX('[3]Core Model Emissions'!$B$7:$U$101,MATCH($A12,'[3]Core Model Emissions'!$A$7:$A$101,0),MATCH(F$4,'[3]Core Model Emissions'!$B$4:$U$4,0))</f>
        <v>10.96</v>
      </c>
      <c r="G12" s="6">
        <f>INDEX('[3]Core Model Emissions'!$B$7:$U$101,MATCH($A12,'[3]Core Model Emissions'!$A$7:$A$101,0),MATCH(G$4,'[3]Core Model Emissions'!$B$4:$U$4,0))</f>
        <v>32.61</v>
      </c>
      <c r="H12" s="6">
        <f>INDEX('[3]Core Model Emissions'!$B$7:$U$101,MATCH($A12,'[3]Core Model Emissions'!$A$7:$A$101,0),MATCH(H$4,'[3]Core Model Emissions'!$B$4:$U$4,0))</f>
        <v>14.12</v>
      </c>
      <c r="I12" s="6">
        <f>INDEX('[3]Core Model Emissions'!$B$7:$U$101,MATCH($A12,'[3]Core Model Emissions'!$A$7:$A$101,0),MATCH(I$4,'[3]Core Model Emissions'!$B$4:$U$4,0))</f>
        <v>13.67</v>
      </c>
      <c r="J12" s="6">
        <f>INDEX('[3]Core Model Emissions'!$B$7:$U$101,MATCH($A12,'[3]Core Model Emissions'!$A$7:$A$101,0),MATCH(J$4,'[3]Core Model Emissions'!$B$4:$U$4,0))</f>
        <v>1.55</v>
      </c>
      <c r="K12" s="6">
        <f>INDEX('[3]Core Model Emissions'!$B$7:$U$101,MATCH($A12,'[3]Core Model Emissions'!$A$7:$A$101,0),MATCH(K$4,'[3]Core Model Emissions'!$B$4:$U$4,0))</f>
        <v>19.170000000000002</v>
      </c>
      <c r="L12" s="6">
        <f>INDEX('[3]Core Model Emissions'!$B$7:$U$101,MATCH($A12,'[3]Core Model Emissions'!$A$7:$A$101,0),MATCH(L$4,'[3]Core Model Emissions'!$B$4:$U$4,0))</f>
        <v>408.31</v>
      </c>
      <c r="M12" s="6">
        <f>INDEX('[3]Core Model Emissions'!$B$7:$U$101,MATCH($A12,'[3]Core Model Emissions'!$A$7:$A$101,0),MATCH(M$4,'[3]Core Model Emissions'!$B$4:$U$4,0))</f>
        <v>0</v>
      </c>
      <c r="N12" s="6">
        <f>INDEX('[3]Core Model Emissions'!$B$7:$U$101,MATCH($A12,'[3]Core Model Emissions'!$A$7:$A$101,0),MATCH(N$4,'[3]Core Model Emissions'!$B$4:$U$4,0))</f>
        <v>0</v>
      </c>
      <c r="O12" s="6">
        <f>INDEX('[3]Core Model Emissions'!$B$7:$U$101,MATCH($A12,'[3]Core Model Emissions'!$A$7:$A$101,0),MATCH(O$4,'[3]Core Model Emissions'!$B$4:$U$4,0))</f>
        <v>102.76</v>
      </c>
      <c r="P12" s="6">
        <f>INDEX('[3]Core Model Emissions'!$B$7:$U$101,MATCH($A12,'[3]Core Model Emissions'!$A$7:$A$101,0),MATCH(P$4,'[3]Core Model Emissions'!$B$4:$U$4,0))</f>
        <v>5.78</v>
      </c>
      <c r="Q12" s="6">
        <f>INDEX('[3]Core Model Emissions'!$B$7:$U$101,MATCH($A12,'[3]Core Model Emissions'!$A$7:$A$101,0),MATCH(Q$4,'[3]Core Model Emissions'!$B$4:$U$4,0))</f>
        <v>39.5</v>
      </c>
      <c r="R12" s="6">
        <f>INDEX('[3]Core Model Emissions'!$B$7:$U$101,MATCH($A12,'[3]Core Model Emissions'!$A$7:$A$101,0),MATCH(R$4,'[3]Core Model Emissions'!$B$4:$U$4,0))</f>
        <v>237.96</v>
      </c>
      <c r="S12" s="6">
        <f>INDEX('[3]Core Model Emissions'!$B$7:$U$101,MATCH($A12,'[3]Core Model Emissions'!$A$7:$A$101,0),MATCH(S$4,'[3]Core Model Emissions'!$B$4:$U$4,0))</f>
        <v>1266.3599999999999</v>
      </c>
      <c r="T12" s="6">
        <f>INDEX('[3]Core Model Emissions'!$B$7:$U$101,MATCH($A12,'[3]Core Model Emissions'!$A$7:$A$101,0),MATCH(T$4,'[3]Core Model Emissions'!$B$4:$U$4,0))</f>
        <v>9678.93</v>
      </c>
      <c r="U12" s="6">
        <f>INDEX('[3]Core Model Emissions'!$B$7:$U$101,MATCH($A12,'[3]Core Model Emissions'!$A$7:$A$101,0),MATCH(U$4,'[3]Core Model Emissions'!$B$4:$U$4,0))</f>
        <v>40313.06</v>
      </c>
    </row>
    <row r="13" spans="1:22" s="10" customFormat="1" x14ac:dyDescent="0.3">
      <c r="A13" s="10">
        <v>2030</v>
      </c>
      <c r="B13" s="6">
        <f>INDEX('[3]Core Model Emissions'!$B$7:$U$101,MATCH($A13,'[3]Core Model Emissions'!$A$7:$A$101,0),MATCH(B$4,'[3]Core Model Emissions'!$B$4:$U$4,0))</f>
        <v>13.1</v>
      </c>
      <c r="C13" s="6">
        <f>INDEX('[3]Core Model Emissions'!$B$7:$U$101,MATCH($A13,'[3]Core Model Emissions'!$A$7:$A$101,0),MATCH(C$4,'[3]Core Model Emissions'!$B$4:$U$4,0))</f>
        <v>1</v>
      </c>
      <c r="D13" s="6">
        <f>INDEX('[3]Core Model Emissions'!$B$7:$U$101,MATCH($A13,'[3]Core Model Emissions'!$A$7:$A$101,0),MATCH(D$4,'[3]Core Model Emissions'!$B$4:$U$4,0))</f>
        <v>426.07</v>
      </c>
      <c r="E13" s="6">
        <f>INDEX('[3]Core Model Emissions'!$B$7:$U$101,MATCH($A13,'[3]Core Model Emissions'!$A$7:$A$101,0),MATCH(E$4,'[3]Core Model Emissions'!$B$4:$U$4,0))</f>
        <v>11.63</v>
      </c>
      <c r="F13" s="6">
        <f>INDEX('[3]Core Model Emissions'!$B$7:$U$101,MATCH($A13,'[3]Core Model Emissions'!$A$7:$A$101,0),MATCH(F$4,'[3]Core Model Emissions'!$B$4:$U$4,0))</f>
        <v>9.66</v>
      </c>
      <c r="G13" s="6">
        <f>INDEX('[3]Core Model Emissions'!$B$7:$U$101,MATCH($A13,'[3]Core Model Emissions'!$A$7:$A$101,0),MATCH(G$4,'[3]Core Model Emissions'!$B$4:$U$4,0))</f>
        <v>30.31</v>
      </c>
      <c r="H13" s="6">
        <f>INDEX('[3]Core Model Emissions'!$B$7:$U$101,MATCH($A13,'[3]Core Model Emissions'!$A$7:$A$101,0),MATCH(H$4,'[3]Core Model Emissions'!$B$4:$U$4,0))</f>
        <v>14.3</v>
      </c>
      <c r="I13" s="6">
        <f>INDEX('[3]Core Model Emissions'!$B$7:$U$101,MATCH($A13,'[3]Core Model Emissions'!$A$7:$A$101,0),MATCH(I$4,'[3]Core Model Emissions'!$B$4:$U$4,0))</f>
        <v>14.29</v>
      </c>
      <c r="J13" s="6">
        <f>INDEX('[3]Core Model Emissions'!$B$7:$U$101,MATCH($A13,'[3]Core Model Emissions'!$A$7:$A$101,0),MATCH(J$4,'[3]Core Model Emissions'!$B$4:$U$4,0))</f>
        <v>1.64</v>
      </c>
      <c r="K13" s="6">
        <f>INDEX('[3]Core Model Emissions'!$B$7:$U$101,MATCH($A13,'[3]Core Model Emissions'!$A$7:$A$101,0),MATCH(K$4,'[3]Core Model Emissions'!$B$4:$U$4,0))</f>
        <v>20.7</v>
      </c>
      <c r="L13" s="6">
        <f>INDEX('[3]Core Model Emissions'!$B$7:$U$101,MATCH($A13,'[3]Core Model Emissions'!$A$7:$A$101,0),MATCH(L$4,'[3]Core Model Emissions'!$B$4:$U$4,0))</f>
        <v>449.52</v>
      </c>
      <c r="M13" s="6">
        <f>INDEX('[3]Core Model Emissions'!$B$7:$U$101,MATCH($A13,'[3]Core Model Emissions'!$A$7:$A$101,0),MATCH(M$4,'[3]Core Model Emissions'!$B$4:$U$4,0))</f>
        <v>0</v>
      </c>
      <c r="N13" s="6">
        <f>INDEX('[3]Core Model Emissions'!$B$7:$U$101,MATCH($A13,'[3]Core Model Emissions'!$A$7:$A$101,0),MATCH(N$4,'[3]Core Model Emissions'!$B$4:$U$4,0))</f>
        <v>0</v>
      </c>
      <c r="O13" s="6">
        <f>INDEX('[3]Core Model Emissions'!$B$7:$U$101,MATCH($A13,'[3]Core Model Emissions'!$A$7:$A$101,0),MATCH(O$4,'[3]Core Model Emissions'!$B$4:$U$4,0))</f>
        <v>105.19</v>
      </c>
      <c r="P13" s="6">
        <f>INDEX('[3]Core Model Emissions'!$B$7:$U$101,MATCH($A13,'[3]Core Model Emissions'!$A$7:$A$101,0),MATCH(P$4,'[3]Core Model Emissions'!$B$4:$U$4,0))</f>
        <v>6.28</v>
      </c>
      <c r="Q13" s="6">
        <f>INDEX('[3]Core Model Emissions'!$B$7:$U$101,MATCH($A13,'[3]Core Model Emissions'!$A$7:$A$101,0),MATCH(Q$4,'[3]Core Model Emissions'!$B$4:$U$4,0))</f>
        <v>38.61</v>
      </c>
      <c r="R13" s="6">
        <f>INDEX('[3]Core Model Emissions'!$B$7:$U$101,MATCH($A13,'[3]Core Model Emissions'!$A$7:$A$101,0),MATCH(R$4,'[3]Core Model Emissions'!$B$4:$U$4,0))</f>
        <v>239.38</v>
      </c>
      <c r="S13" s="6">
        <f>INDEX('[3]Core Model Emissions'!$B$7:$U$101,MATCH($A13,'[3]Core Model Emissions'!$A$7:$A$101,0),MATCH(S$4,'[3]Core Model Emissions'!$B$4:$U$4,0))</f>
        <v>1254.21</v>
      </c>
      <c r="T13" s="6">
        <f>INDEX('[3]Core Model Emissions'!$B$7:$U$101,MATCH($A13,'[3]Core Model Emissions'!$A$7:$A$101,0),MATCH(T$4,'[3]Core Model Emissions'!$B$4:$U$4,0))</f>
        <v>9503.57</v>
      </c>
      <c r="U13" s="6">
        <f>INDEX('[3]Core Model Emissions'!$B$7:$U$101,MATCH($A13,'[3]Core Model Emissions'!$A$7:$A$101,0),MATCH(U$4,'[3]Core Model Emissions'!$B$4:$U$4,0))</f>
        <v>39274.959999999999</v>
      </c>
      <c r="V13" s="10" t="s">
        <v>0</v>
      </c>
    </row>
    <row r="14" spans="1:22" s="12" customFormat="1" x14ac:dyDescent="0.3">
      <c r="A14" s="10">
        <v>2035</v>
      </c>
      <c r="B14" s="6">
        <f>INDEX('[3]Core Model Emissions'!$B$7:$U$101,MATCH($A14,'[3]Core Model Emissions'!$A$7:$A$101,0),MATCH(B$4,'[3]Core Model Emissions'!$B$4:$U$4,0))</f>
        <v>14.17</v>
      </c>
      <c r="C14" s="6">
        <f>INDEX('[3]Core Model Emissions'!$B$7:$U$101,MATCH($A14,'[3]Core Model Emissions'!$A$7:$A$101,0),MATCH(C$4,'[3]Core Model Emissions'!$B$4:$U$4,0))</f>
        <v>0.72</v>
      </c>
      <c r="D14" s="6">
        <f>INDEX('[3]Core Model Emissions'!$B$7:$U$101,MATCH($A14,'[3]Core Model Emissions'!$A$7:$A$101,0),MATCH(D$4,'[3]Core Model Emissions'!$B$4:$U$4,0))</f>
        <v>449.74</v>
      </c>
      <c r="E14" s="6">
        <f>INDEX('[3]Core Model Emissions'!$B$7:$U$101,MATCH($A14,'[3]Core Model Emissions'!$A$7:$A$101,0),MATCH(E$4,'[3]Core Model Emissions'!$B$4:$U$4,0))</f>
        <v>12.28</v>
      </c>
      <c r="F14" s="6">
        <f>INDEX('[3]Core Model Emissions'!$B$7:$U$101,MATCH($A14,'[3]Core Model Emissions'!$A$7:$A$101,0),MATCH(F$4,'[3]Core Model Emissions'!$B$4:$U$4,0))</f>
        <v>8.67</v>
      </c>
      <c r="G14" s="6">
        <f>INDEX('[3]Core Model Emissions'!$B$7:$U$101,MATCH($A14,'[3]Core Model Emissions'!$A$7:$A$101,0),MATCH(G$4,'[3]Core Model Emissions'!$B$4:$U$4,0))</f>
        <v>27.39</v>
      </c>
      <c r="H14" s="6">
        <f>INDEX('[3]Core Model Emissions'!$B$7:$U$101,MATCH($A14,'[3]Core Model Emissions'!$A$7:$A$101,0),MATCH(H$4,'[3]Core Model Emissions'!$B$4:$U$4,0))</f>
        <v>14.46</v>
      </c>
      <c r="I14" s="6">
        <f>INDEX('[3]Core Model Emissions'!$B$7:$U$101,MATCH($A14,'[3]Core Model Emissions'!$A$7:$A$101,0),MATCH(I$4,'[3]Core Model Emissions'!$B$4:$U$4,0))</f>
        <v>14.87</v>
      </c>
      <c r="J14" s="6">
        <f>INDEX('[3]Core Model Emissions'!$B$7:$U$101,MATCH($A14,'[3]Core Model Emissions'!$A$7:$A$101,0),MATCH(J$4,'[3]Core Model Emissions'!$B$4:$U$4,0))</f>
        <v>1.73</v>
      </c>
      <c r="K14" s="6">
        <f>INDEX('[3]Core Model Emissions'!$B$7:$U$101,MATCH($A14,'[3]Core Model Emissions'!$A$7:$A$101,0),MATCH(K$4,'[3]Core Model Emissions'!$B$4:$U$4,0))</f>
        <v>22.29</v>
      </c>
      <c r="L14" s="6">
        <f>INDEX('[3]Core Model Emissions'!$B$7:$U$101,MATCH($A14,'[3]Core Model Emissions'!$A$7:$A$101,0),MATCH(L$4,'[3]Core Model Emissions'!$B$4:$U$4,0))</f>
        <v>492.24</v>
      </c>
      <c r="M14" s="6">
        <f>INDEX('[3]Core Model Emissions'!$B$7:$U$101,MATCH($A14,'[3]Core Model Emissions'!$A$7:$A$101,0),MATCH(M$4,'[3]Core Model Emissions'!$B$4:$U$4,0))</f>
        <v>0</v>
      </c>
      <c r="N14" s="6">
        <f>INDEX('[3]Core Model Emissions'!$B$7:$U$101,MATCH($A14,'[3]Core Model Emissions'!$A$7:$A$101,0),MATCH(N$4,'[3]Core Model Emissions'!$B$4:$U$4,0))</f>
        <v>0</v>
      </c>
      <c r="O14" s="6">
        <f>INDEX('[3]Core Model Emissions'!$B$7:$U$101,MATCH($A14,'[3]Core Model Emissions'!$A$7:$A$101,0),MATCH(O$4,'[3]Core Model Emissions'!$B$4:$U$4,0))</f>
        <v>107.34</v>
      </c>
      <c r="P14" s="6">
        <f>INDEX('[3]Core Model Emissions'!$B$7:$U$101,MATCH($A14,'[3]Core Model Emissions'!$A$7:$A$101,0),MATCH(P$4,'[3]Core Model Emissions'!$B$4:$U$4,0))</f>
        <v>6.75</v>
      </c>
      <c r="Q14" s="6">
        <f>INDEX('[3]Core Model Emissions'!$B$7:$U$101,MATCH($A14,'[3]Core Model Emissions'!$A$7:$A$101,0),MATCH(Q$4,'[3]Core Model Emissions'!$B$4:$U$4,0))</f>
        <v>37.33</v>
      </c>
      <c r="R14" s="6">
        <f>INDEX('[3]Core Model Emissions'!$B$7:$U$101,MATCH($A14,'[3]Core Model Emissions'!$A$7:$A$101,0),MATCH(R$4,'[3]Core Model Emissions'!$B$4:$U$4,0))</f>
        <v>232.36</v>
      </c>
      <c r="S14" s="6">
        <f>INDEX('[3]Core Model Emissions'!$B$7:$U$101,MATCH($A14,'[3]Core Model Emissions'!$A$7:$A$101,0),MATCH(S$4,'[3]Core Model Emissions'!$B$4:$U$4,0))</f>
        <v>1201.53</v>
      </c>
      <c r="T14" s="6">
        <f>INDEX('[3]Core Model Emissions'!$B$7:$U$101,MATCH($A14,'[3]Core Model Emissions'!$A$7:$A$101,0),MATCH(T$4,'[3]Core Model Emissions'!$B$4:$U$4,0))</f>
        <v>9152.61</v>
      </c>
      <c r="U14" s="6">
        <f>INDEX('[3]Core Model Emissions'!$B$7:$U$101,MATCH($A14,'[3]Core Model Emissions'!$A$7:$A$101,0),MATCH(U$4,'[3]Core Model Emissions'!$B$4:$U$4,0))</f>
        <v>37304.47</v>
      </c>
      <c r="V14" s="12" t="s">
        <v>0</v>
      </c>
    </row>
    <row r="15" spans="1:22" s="12" customFormat="1" x14ac:dyDescent="0.3">
      <c r="A15" s="10">
        <v>2040</v>
      </c>
      <c r="B15" s="6">
        <f>INDEX('[3]Core Model Emissions'!$B$7:$U$101,MATCH($A15,'[3]Core Model Emissions'!$A$7:$A$101,0),MATCH(B$4,'[3]Core Model Emissions'!$B$4:$U$4,0))</f>
        <v>15.14</v>
      </c>
      <c r="C15" s="6">
        <f>INDEX('[3]Core Model Emissions'!$B$7:$U$101,MATCH($A15,'[3]Core Model Emissions'!$A$7:$A$101,0),MATCH(C$4,'[3]Core Model Emissions'!$B$4:$U$4,0))</f>
        <v>0.69</v>
      </c>
      <c r="D15" s="6">
        <f>INDEX('[3]Core Model Emissions'!$B$7:$U$101,MATCH($A15,'[3]Core Model Emissions'!$A$7:$A$101,0),MATCH(D$4,'[3]Core Model Emissions'!$B$4:$U$4,0))</f>
        <v>466.03</v>
      </c>
      <c r="E15" s="6">
        <f>INDEX('[3]Core Model Emissions'!$B$7:$U$101,MATCH($A15,'[3]Core Model Emissions'!$A$7:$A$101,0),MATCH(E$4,'[3]Core Model Emissions'!$B$4:$U$4,0))</f>
        <v>12.86</v>
      </c>
      <c r="F15" s="6">
        <f>INDEX('[3]Core Model Emissions'!$B$7:$U$101,MATCH($A15,'[3]Core Model Emissions'!$A$7:$A$101,0),MATCH(F$4,'[3]Core Model Emissions'!$B$4:$U$4,0))</f>
        <v>7.81</v>
      </c>
      <c r="G15" s="6">
        <f>INDEX('[3]Core Model Emissions'!$B$7:$U$101,MATCH($A15,'[3]Core Model Emissions'!$A$7:$A$101,0),MATCH(G$4,'[3]Core Model Emissions'!$B$4:$U$4,0))</f>
        <v>24.6</v>
      </c>
      <c r="H15" s="6">
        <f>INDEX('[3]Core Model Emissions'!$B$7:$U$101,MATCH($A15,'[3]Core Model Emissions'!$A$7:$A$101,0),MATCH(H$4,'[3]Core Model Emissions'!$B$4:$U$4,0))</f>
        <v>14.46</v>
      </c>
      <c r="I15" s="6">
        <f>INDEX('[3]Core Model Emissions'!$B$7:$U$101,MATCH($A15,'[3]Core Model Emissions'!$A$7:$A$101,0),MATCH(I$4,'[3]Core Model Emissions'!$B$4:$U$4,0))</f>
        <v>15.41</v>
      </c>
      <c r="J15" s="6">
        <f>INDEX('[3]Core Model Emissions'!$B$7:$U$101,MATCH($A15,'[3]Core Model Emissions'!$A$7:$A$101,0),MATCH(J$4,'[3]Core Model Emissions'!$B$4:$U$4,0))</f>
        <v>1.82</v>
      </c>
      <c r="K15" s="6">
        <f>INDEX('[3]Core Model Emissions'!$B$7:$U$101,MATCH($A15,'[3]Core Model Emissions'!$A$7:$A$101,0),MATCH(K$4,'[3]Core Model Emissions'!$B$4:$U$4,0))</f>
        <v>24</v>
      </c>
      <c r="L15" s="6">
        <f>INDEX('[3]Core Model Emissions'!$B$7:$U$101,MATCH($A15,'[3]Core Model Emissions'!$A$7:$A$101,0),MATCH(L$4,'[3]Core Model Emissions'!$B$4:$U$4,0))</f>
        <v>538.1</v>
      </c>
      <c r="M15" s="6">
        <f>INDEX('[3]Core Model Emissions'!$B$7:$U$101,MATCH($A15,'[3]Core Model Emissions'!$A$7:$A$101,0),MATCH(M$4,'[3]Core Model Emissions'!$B$4:$U$4,0))</f>
        <v>0</v>
      </c>
      <c r="N15" s="6">
        <f>INDEX('[3]Core Model Emissions'!$B$7:$U$101,MATCH($A15,'[3]Core Model Emissions'!$A$7:$A$101,0),MATCH(N$4,'[3]Core Model Emissions'!$B$4:$U$4,0))</f>
        <v>0</v>
      </c>
      <c r="O15" s="6">
        <f>INDEX('[3]Core Model Emissions'!$B$7:$U$101,MATCH($A15,'[3]Core Model Emissions'!$A$7:$A$101,0),MATCH(O$4,'[3]Core Model Emissions'!$B$4:$U$4,0))</f>
        <v>109.11</v>
      </c>
      <c r="P15" s="6">
        <f>INDEX('[3]Core Model Emissions'!$B$7:$U$101,MATCH($A15,'[3]Core Model Emissions'!$A$7:$A$101,0),MATCH(P$4,'[3]Core Model Emissions'!$B$4:$U$4,0))</f>
        <v>7.19</v>
      </c>
      <c r="Q15" s="6">
        <f>INDEX('[3]Core Model Emissions'!$B$7:$U$101,MATCH($A15,'[3]Core Model Emissions'!$A$7:$A$101,0),MATCH(Q$4,'[3]Core Model Emissions'!$B$4:$U$4,0))</f>
        <v>35.729999999999997</v>
      </c>
      <c r="R15" s="6">
        <f>INDEX('[3]Core Model Emissions'!$B$7:$U$101,MATCH($A15,'[3]Core Model Emissions'!$A$7:$A$101,0),MATCH(R$4,'[3]Core Model Emissions'!$B$4:$U$4,0))</f>
        <v>227.92</v>
      </c>
      <c r="S15" s="6">
        <f>INDEX('[3]Core Model Emissions'!$B$7:$U$101,MATCH($A15,'[3]Core Model Emissions'!$A$7:$A$101,0),MATCH(S$4,'[3]Core Model Emissions'!$B$4:$U$4,0))</f>
        <v>1153.6099999999999</v>
      </c>
      <c r="T15" s="6">
        <f>INDEX('[3]Core Model Emissions'!$B$7:$U$101,MATCH($A15,'[3]Core Model Emissions'!$A$7:$A$101,0),MATCH(T$4,'[3]Core Model Emissions'!$B$4:$U$4,0))</f>
        <v>8886.18</v>
      </c>
      <c r="U15" s="6">
        <f>INDEX('[3]Core Model Emissions'!$B$7:$U$101,MATCH($A15,'[3]Core Model Emissions'!$A$7:$A$101,0),MATCH(U$4,'[3]Core Model Emissions'!$B$4:$U$4,0))</f>
        <v>36480.92</v>
      </c>
      <c r="V15" s="12" t="s">
        <v>0</v>
      </c>
    </row>
    <row r="16" spans="1:22" s="12" customFormat="1" x14ac:dyDescent="0.3">
      <c r="A16" s="10">
        <v>2045</v>
      </c>
      <c r="B16" s="6">
        <f>INDEX('[3]Core Model Emissions'!$B$7:$U$101,MATCH($A16,'[3]Core Model Emissions'!$A$7:$A$101,0),MATCH(B$4,'[3]Core Model Emissions'!$B$4:$U$4,0))</f>
        <v>16.09</v>
      </c>
      <c r="C16" s="6">
        <f>INDEX('[3]Core Model Emissions'!$B$7:$U$101,MATCH($A16,'[3]Core Model Emissions'!$A$7:$A$101,0),MATCH(C$4,'[3]Core Model Emissions'!$B$4:$U$4,0))</f>
        <v>0.67</v>
      </c>
      <c r="D16" s="6">
        <f>INDEX('[3]Core Model Emissions'!$B$7:$U$101,MATCH($A16,'[3]Core Model Emissions'!$A$7:$A$101,0),MATCH(D$4,'[3]Core Model Emissions'!$B$4:$U$4,0))</f>
        <v>482.75</v>
      </c>
      <c r="E16" s="6">
        <f>INDEX('[3]Core Model Emissions'!$B$7:$U$101,MATCH($A16,'[3]Core Model Emissions'!$A$7:$A$101,0),MATCH(E$4,'[3]Core Model Emissions'!$B$4:$U$4,0))</f>
        <v>13.44</v>
      </c>
      <c r="F16" s="6">
        <f>INDEX('[3]Core Model Emissions'!$B$7:$U$101,MATCH($A16,'[3]Core Model Emissions'!$A$7:$A$101,0),MATCH(F$4,'[3]Core Model Emissions'!$B$4:$U$4,0))</f>
        <v>7.13</v>
      </c>
      <c r="G16" s="6">
        <f>INDEX('[3]Core Model Emissions'!$B$7:$U$101,MATCH($A16,'[3]Core Model Emissions'!$A$7:$A$101,0),MATCH(G$4,'[3]Core Model Emissions'!$B$4:$U$4,0))</f>
        <v>22.13</v>
      </c>
      <c r="H16" s="6">
        <f>INDEX('[3]Core Model Emissions'!$B$7:$U$101,MATCH($A16,'[3]Core Model Emissions'!$A$7:$A$101,0),MATCH(H$4,'[3]Core Model Emissions'!$B$4:$U$4,0))</f>
        <v>14.53</v>
      </c>
      <c r="I16" s="6">
        <f>INDEX('[3]Core Model Emissions'!$B$7:$U$101,MATCH($A16,'[3]Core Model Emissions'!$A$7:$A$101,0),MATCH(I$4,'[3]Core Model Emissions'!$B$4:$U$4,0))</f>
        <v>15.99</v>
      </c>
      <c r="J16" s="6">
        <f>INDEX('[3]Core Model Emissions'!$B$7:$U$101,MATCH($A16,'[3]Core Model Emissions'!$A$7:$A$101,0),MATCH(J$4,'[3]Core Model Emissions'!$B$4:$U$4,0))</f>
        <v>1.91</v>
      </c>
      <c r="K16" s="6">
        <f>INDEX('[3]Core Model Emissions'!$B$7:$U$101,MATCH($A16,'[3]Core Model Emissions'!$A$7:$A$101,0),MATCH(K$4,'[3]Core Model Emissions'!$B$4:$U$4,0))</f>
        <v>25.82</v>
      </c>
      <c r="L16" s="6">
        <f>INDEX('[3]Core Model Emissions'!$B$7:$U$101,MATCH($A16,'[3]Core Model Emissions'!$A$7:$A$101,0),MATCH(L$4,'[3]Core Model Emissions'!$B$4:$U$4,0))</f>
        <v>585.92999999999995</v>
      </c>
      <c r="M16" s="6">
        <f>INDEX('[3]Core Model Emissions'!$B$7:$U$101,MATCH($A16,'[3]Core Model Emissions'!$A$7:$A$101,0),MATCH(M$4,'[3]Core Model Emissions'!$B$4:$U$4,0))</f>
        <v>0</v>
      </c>
      <c r="N16" s="6">
        <f>INDEX('[3]Core Model Emissions'!$B$7:$U$101,MATCH($A16,'[3]Core Model Emissions'!$A$7:$A$101,0),MATCH(N$4,'[3]Core Model Emissions'!$B$4:$U$4,0))</f>
        <v>0</v>
      </c>
      <c r="O16" s="6">
        <f>INDEX('[3]Core Model Emissions'!$B$7:$U$101,MATCH($A16,'[3]Core Model Emissions'!$A$7:$A$101,0),MATCH(O$4,'[3]Core Model Emissions'!$B$4:$U$4,0))</f>
        <v>111.01</v>
      </c>
      <c r="P16" s="6">
        <f>INDEX('[3]Core Model Emissions'!$B$7:$U$101,MATCH($A16,'[3]Core Model Emissions'!$A$7:$A$101,0),MATCH(P$4,'[3]Core Model Emissions'!$B$4:$U$4,0))</f>
        <v>7.61</v>
      </c>
      <c r="Q16" s="6">
        <f>INDEX('[3]Core Model Emissions'!$B$7:$U$101,MATCH($A16,'[3]Core Model Emissions'!$A$7:$A$101,0),MATCH(Q$4,'[3]Core Model Emissions'!$B$4:$U$4,0))</f>
        <v>34.1</v>
      </c>
      <c r="R16" s="6">
        <f>INDEX('[3]Core Model Emissions'!$B$7:$U$101,MATCH($A16,'[3]Core Model Emissions'!$A$7:$A$101,0),MATCH(R$4,'[3]Core Model Emissions'!$B$4:$U$4,0))</f>
        <v>223.08</v>
      </c>
      <c r="S16" s="6">
        <f>INDEX('[3]Core Model Emissions'!$B$7:$U$101,MATCH($A16,'[3]Core Model Emissions'!$A$7:$A$101,0),MATCH(S$4,'[3]Core Model Emissions'!$B$4:$U$4,0))</f>
        <v>1095.0999999999999</v>
      </c>
      <c r="T16" s="6">
        <f>INDEX('[3]Core Model Emissions'!$B$7:$U$101,MATCH($A16,'[3]Core Model Emissions'!$A$7:$A$101,0),MATCH(T$4,'[3]Core Model Emissions'!$B$4:$U$4,0))</f>
        <v>8608.32</v>
      </c>
      <c r="U16" s="6">
        <f>INDEX('[3]Core Model Emissions'!$B$7:$U$101,MATCH($A16,'[3]Core Model Emissions'!$A$7:$A$101,0),MATCH(U$4,'[3]Core Model Emissions'!$B$4:$U$4,0))</f>
        <v>35446.36</v>
      </c>
      <c r="V16" s="12" t="s">
        <v>0</v>
      </c>
    </row>
    <row r="17" spans="1:22" s="12" customFormat="1" x14ac:dyDescent="0.3">
      <c r="A17" s="10">
        <v>2050</v>
      </c>
      <c r="B17" s="6">
        <f>INDEX('[3]Core Model Emissions'!$B$7:$U$101,MATCH($A17,'[3]Core Model Emissions'!$A$7:$A$101,0),MATCH(B$4,'[3]Core Model Emissions'!$B$4:$U$4,0))</f>
        <v>17.11</v>
      </c>
      <c r="C17" s="6">
        <f>INDEX('[3]Core Model Emissions'!$B$7:$U$101,MATCH($A17,'[3]Core Model Emissions'!$A$7:$A$101,0),MATCH(C$4,'[3]Core Model Emissions'!$B$4:$U$4,0))</f>
        <v>0.66</v>
      </c>
      <c r="D17" s="6">
        <f>INDEX('[3]Core Model Emissions'!$B$7:$U$101,MATCH($A17,'[3]Core Model Emissions'!$A$7:$A$101,0),MATCH(D$4,'[3]Core Model Emissions'!$B$4:$U$4,0))</f>
        <v>500.53</v>
      </c>
      <c r="E17" s="6">
        <f>INDEX('[3]Core Model Emissions'!$B$7:$U$101,MATCH($A17,'[3]Core Model Emissions'!$A$7:$A$101,0),MATCH(E$4,'[3]Core Model Emissions'!$B$4:$U$4,0))</f>
        <v>14.05</v>
      </c>
      <c r="F17" s="6">
        <f>INDEX('[3]Core Model Emissions'!$B$7:$U$101,MATCH($A17,'[3]Core Model Emissions'!$A$7:$A$101,0),MATCH(F$4,'[3]Core Model Emissions'!$B$4:$U$4,0))</f>
        <v>6.53</v>
      </c>
      <c r="G17" s="6">
        <f>INDEX('[3]Core Model Emissions'!$B$7:$U$101,MATCH($A17,'[3]Core Model Emissions'!$A$7:$A$101,0),MATCH(G$4,'[3]Core Model Emissions'!$B$4:$U$4,0))</f>
        <v>19.89</v>
      </c>
      <c r="H17" s="6">
        <f>INDEX('[3]Core Model Emissions'!$B$7:$U$101,MATCH($A17,'[3]Core Model Emissions'!$A$7:$A$101,0),MATCH(H$4,'[3]Core Model Emissions'!$B$4:$U$4,0))</f>
        <v>14.59</v>
      </c>
      <c r="I17" s="6">
        <f>INDEX('[3]Core Model Emissions'!$B$7:$U$101,MATCH($A17,'[3]Core Model Emissions'!$A$7:$A$101,0),MATCH(I$4,'[3]Core Model Emissions'!$B$4:$U$4,0))</f>
        <v>16.64</v>
      </c>
      <c r="J17" s="6">
        <f>INDEX('[3]Core Model Emissions'!$B$7:$U$101,MATCH($A17,'[3]Core Model Emissions'!$A$7:$A$101,0),MATCH(J$4,'[3]Core Model Emissions'!$B$4:$U$4,0))</f>
        <v>2.02</v>
      </c>
      <c r="K17" s="6">
        <f>INDEX('[3]Core Model Emissions'!$B$7:$U$101,MATCH($A17,'[3]Core Model Emissions'!$A$7:$A$101,0),MATCH(K$4,'[3]Core Model Emissions'!$B$4:$U$4,0))</f>
        <v>27.78</v>
      </c>
      <c r="L17" s="6">
        <f>INDEX('[3]Core Model Emissions'!$B$7:$U$101,MATCH($A17,'[3]Core Model Emissions'!$A$7:$A$101,0),MATCH(L$4,'[3]Core Model Emissions'!$B$4:$U$4,0))</f>
        <v>636.51</v>
      </c>
      <c r="M17" s="6">
        <f>INDEX('[3]Core Model Emissions'!$B$7:$U$101,MATCH($A17,'[3]Core Model Emissions'!$A$7:$A$101,0),MATCH(M$4,'[3]Core Model Emissions'!$B$4:$U$4,0))</f>
        <v>0</v>
      </c>
      <c r="N17" s="6">
        <f>INDEX('[3]Core Model Emissions'!$B$7:$U$101,MATCH($A17,'[3]Core Model Emissions'!$A$7:$A$101,0),MATCH(N$4,'[3]Core Model Emissions'!$B$4:$U$4,0))</f>
        <v>0</v>
      </c>
      <c r="O17" s="6">
        <f>INDEX('[3]Core Model Emissions'!$B$7:$U$101,MATCH($A17,'[3]Core Model Emissions'!$A$7:$A$101,0),MATCH(O$4,'[3]Core Model Emissions'!$B$4:$U$4,0))</f>
        <v>112.85</v>
      </c>
      <c r="P17" s="6">
        <f>INDEX('[3]Core Model Emissions'!$B$7:$U$101,MATCH($A17,'[3]Core Model Emissions'!$A$7:$A$101,0),MATCH(P$4,'[3]Core Model Emissions'!$B$4:$U$4,0))</f>
        <v>8.01</v>
      </c>
      <c r="Q17" s="6">
        <f>INDEX('[3]Core Model Emissions'!$B$7:$U$101,MATCH($A17,'[3]Core Model Emissions'!$A$7:$A$101,0),MATCH(Q$4,'[3]Core Model Emissions'!$B$4:$U$4,0))</f>
        <v>32.520000000000003</v>
      </c>
      <c r="R17" s="6">
        <f>INDEX('[3]Core Model Emissions'!$B$7:$U$101,MATCH($A17,'[3]Core Model Emissions'!$A$7:$A$101,0),MATCH(R$4,'[3]Core Model Emissions'!$B$4:$U$4,0))</f>
        <v>215.7</v>
      </c>
      <c r="S17" s="6">
        <f>INDEX('[3]Core Model Emissions'!$B$7:$U$101,MATCH($A17,'[3]Core Model Emissions'!$A$7:$A$101,0),MATCH(S$4,'[3]Core Model Emissions'!$B$4:$U$4,0))</f>
        <v>1040.5999999999999</v>
      </c>
      <c r="T17" s="6">
        <f>INDEX('[3]Core Model Emissions'!$B$7:$U$101,MATCH($A17,'[3]Core Model Emissions'!$A$7:$A$101,0),MATCH(T$4,'[3]Core Model Emissions'!$B$4:$U$4,0))</f>
        <v>8344.18</v>
      </c>
      <c r="U17" s="6">
        <f>INDEX('[3]Core Model Emissions'!$B$7:$U$101,MATCH($A17,'[3]Core Model Emissions'!$A$7:$A$101,0),MATCH(U$4,'[3]Core Model Emissions'!$B$4:$U$4,0))</f>
        <v>34602.639999999999</v>
      </c>
      <c r="V17" s="12" t="s">
        <v>0</v>
      </c>
    </row>
    <row r="18" spans="1:22" s="12" customFormat="1" x14ac:dyDescent="0.3">
      <c r="A18" s="10">
        <v>2055</v>
      </c>
      <c r="B18" s="6">
        <f>INDEX('[3]Core Model Emissions'!$B$7:$U$101,MATCH($A18,'[3]Core Model Emissions'!$A$7:$A$101,0),MATCH(B$4,'[3]Core Model Emissions'!$B$4:$U$4,0))</f>
        <v>17.91</v>
      </c>
      <c r="C18" s="6">
        <f>INDEX('[3]Core Model Emissions'!$B$7:$U$101,MATCH($A18,'[3]Core Model Emissions'!$A$7:$A$101,0),MATCH(C$4,'[3]Core Model Emissions'!$B$4:$U$4,0))</f>
        <v>0.48</v>
      </c>
      <c r="D18" s="6">
        <f>INDEX('[3]Core Model Emissions'!$B$7:$U$101,MATCH($A18,'[3]Core Model Emissions'!$A$7:$A$101,0),MATCH(D$4,'[3]Core Model Emissions'!$B$4:$U$4,0))</f>
        <v>502.74</v>
      </c>
      <c r="E18" s="6">
        <f>INDEX('[3]Core Model Emissions'!$B$7:$U$101,MATCH($A18,'[3]Core Model Emissions'!$A$7:$A$101,0),MATCH(E$4,'[3]Core Model Emissions'!$B$4:$U$4,0))</f>
        <v>14.28</v>
      </c>
      <c r="F18" s="6">
        <f>INDEX('[3]Core Model Emissions'!$B$7:$U$101,MATCH($A18,'[3]Core Model Emissions'!$A$7:$A$101,0),MATCH(F$4,'[3]Core Model Emissions'!$B$4:$U$4,0))</f>
        <v>6.1</v>
      </c>
      <c r="G18" s="6">
        <f>INDEX('[3]Core Model Emissions'!$B$7:$U$101,MATCH($A18,'[3]Core Model Emissions'!$A$7:$A$101,0),MATCH(G$4,'[3]Core Model Emissions'!$B$4:$U$4,0))</f>
        <v>17.75</v>
      </c>
      <c r="H18" s="6">
        <f>INDEX('[3]Core Model Emissions'!$B$7:$U$101,MATCH($A18,'[3]Core Model Emissions'!$A$7:$A$101,0),MATCH(H$4,'[3]Core Model Emissions'!$B$4:$U$4,0))</f>
        <v>14.69</v>
      </c>
      <c r="I18" s="6">
        <f>INDEX('[3]Core Model Emissions'!$B$7:$U$101,MATCH($A18,'[3]Core Model Emissions'!$A$7:$A$101,0),MATCH(I$4,'[3]Core Model Emissions'!$B$4:$U$4,0))</f>
        <v>17.239999999999998</v>
      </c>
      <c r="J18" s="6">
        <f>INDEX('[3]Core Model Emissions'!$B$7:$U$101,MATCH($A18,'[3]Core Model Emissions'!$A$7:$A$101,0),MATCH(J$4,'[3]Core Model Emissions'!$B$4:$U$4,0))</f>
        <v>2.11</v>
      </c>
      <c r="K18" s="6">
        <f>INDEX('[3]Core Model Emissions'!$B$7:$U$101,MATCH($A18,'[3]Core Model Emissions'!$A$7:$A$101,0),MATCH(K$4,'[3]Core Model Emissions'!$B$4:$U$4,0))</f>
        <v>29.91</v>
      </c>
      <c r="L18" s="6">
        <f>INDEX('[3]Core Model Emissions'!$B$7:$U$101,MATCH($A18,'[3]Core Model Emissions'!$A$7:$A$101,0),MATCH(L$4,'[3]Core Model Emissions'!$B$4:$U$4,0))</f>
        <v>688.7</v>
      </c>
      <c r="M18" s="6">
        <f>INDEX('[3]Core Model Emissions'!$B$7:$U$101,MATCH($A18,'[3]Core Model Emissions'!$A$7:$A$101,0),MATCH(M$4,'[3]Core Model Emissions'!$B$4:$U$4,0))</f>
        <v>0</v>
      </c>
      <c r="N18" s="6">
        <f>INDEX('[3]Core Model Emissions'!$B$7:$U$101,MATCH($A18,'[3]Core Model Emissions'!$A$7:$A$101,0),MATCH(N$4,'[3]Core Model Emissions'!$B$4:$U$4,0))</f>
        <v>0</v>
      </c>
      <c r="O18" s="6">
        <f>INDEX('[3]Core Model Emissions'!$B$7:$U$101,MATCH($A18,'[3]Core Model Emissions'!$A$7:$A$101,0),MATCH(O$4,'[3]Core Model Emissions'!$B$4:$U$4,0))</f>
        <v>114.56</v>
      </c>
      <c r="P18" s="6">
        <f>INDEX('[3]Core Model Emissions'!$B$7:$U$101,MATCH($A18,'[3]Core Model Emissions'!$A$7:$A$101,0),MATCH(P$4,'[3]Core Model Emissions'!$B$4:$U$4,0))</f>
        <v>8.32</v>
      </c>
      <c r="Q18" s="6">
        <f>INDEX('[3]Core Model Emissions'!$B$7:$U$101,MATCH($A18,'[3]Core Model Emissions'!$A$7:$A$101,0),MATCH(Q$4,'[3]Core Model Emissions'!$B$4:$U$4,0))</f>
        <v>31.2</v>
      </c>
      <c r="R18" s="6">
        <f>INDEX('[3]Core Model Emissions'!$B$7:$U$101,MATCH($A18,'[3]Core Model Emissions'!$A$7:$A$101,0),MATCH(R$4,'[3]Core Model Emissions'!$B$4:$U$4,0))</f>
        <v>205.42</v>
      </c>
      <c r="S18" s="6">
        <f>INDEX('[3]Core Model Emissions'!$B$7:$U$101,MATCH($A18,'[3]Core Model Emissions'!$A$7:$A$101,0),MATCH(S$4,'[3]Core Model Emissions'!$B$4:$U$4,0))</f>
        <v>974.87</v>
      </c>
      <c r="T18" s="6">
        <f>INDEX('[3]Core Model Emissions'!$B$7:$U$101,MATCH($A18,'[3]Core Model Emissions'!$A$7:$A$101,0),MATCH(T$4,'[3]Core Model Emissions'!$B$4:$U$4,0))</f>
        <v>8060.26</v>
      </c>
      <c r="U18" s="6">
        <f>INDEX('[3]Core Model Emissions'!$B$7:$U$101,MATCH($A18,'[3]Core Model Emissions'!$A$7:$A$101,0),MATCH(U$4,'[3]Core Model Emissions'!$B$4:$U$4,0))</f>
        <v>32765.19</v>
      </c>
      <c r="V18" s="12" t="s">
        <v>0</v>
      </c>
    </row>
    <row r="19" spans="1:22" s="10" customFormat="1" x14ac:dyDescent="0.3">
      <c r="A19" s="10">
        <v>2060</v>
      </c>
      <c r="B19" s="6">
        <f>INDEX('[3]Core Model Emissions'!$B$7:$U$101,MATCH($A19,'[3]Core Model Emissions'!$A$7:$A$101,0),MATCH(B$4,'[3]Core Model Emissions'!$B$4:$U$4,0))</f>
        <v>18.75</v>
      </c>
      <c r="C19" s="6">
        <f>INDEX('[3]Core Model Emissions'!$B$7:$U$101,MATCH($A19,'[3]Core Model Emissions'!$A$7:$A$101,0),MATCH(C$4,'[3]Core Model Emissions'!$B$4:$U$4,0))</f>
        <v>0.35</v>
      </c>
      <c r="D19" s="6">
        <f>INDEX('[3]Core Model Emissions'!$B$7:$U$101,MATCH($A19,'[3]Core Model Emissions'!$A$7:$A$101,0),MATCH(D$4,'[3]Core Model Emissions'!$B$4:$U$4,0))</f>
        <v>507.49</v>
      </c>
      <c r="E19" s="6">
        <f>INDEX('[3]Core Model Emissions'!$B$7:$U$101,MATCH($A19,'[3]Core Model Emissions'!$A$7:$A$101,0),MATCH(E$4,'[3]Core Model Emissions'!$B$4:$U$4,0))</f>
        <v>14.48</v>
      </c>
      <c r="F19" s="6">
        <f>INDEX('[3]Core Model Emissions'!$B$7:$U$101,MATCH($A19,'[3]Core Model Emissions'!$A$7:$A$101,0),MATCH(F$4,'[3]Core Model Emissions'!$B$4:$U$4,0))</f>
        <v>5.76</v>
      </c>
      <c r="G19" s="6">
        <f>INDEX('[3]Core Model Emissions'!$B$7:$U$101,MATCH($A19,'[3]Core Model Emissions'!$A$7:$A$101,0),MATCH(G$4,'[3]Core Model Emissions'!$B$4:$U$4,0))</f>
        <v>15.9</v>
      </c>
      <c r="H19" s="6">
        <f>INDEX('[3]Core Model Emissions'!$B$7:$U$101,MATCH($A19,'[3]Core Model Emissions'!$A$7:$A$101,0),MATCH(H$4,'[3]Core Model Emissions'!$B$4:$U$4,0))</f>
        <v>14.8</v>
      </c>
      <c r="I19" s="6">
        <f>INDEX('[3]Core Model Emissions'!$B$7:$U$101,MATCH($A19,'[3]Core Model Emissions'!$A$7:$A$101,0),MATCH(I$4,'[3]Core Model Emissions'!$B$4:$U$4,0))</f>
        <v>17.91</v>
      </c>
      <c r="J19" s="6">
        <f>INDEX('[3]Core Model Emissions'!$B$7:$U$101,MATCH($A19,'[3]Core Model Emissions'!$A$7:$A$101,0),MATCH(J$4,'[3]Core Model Emissions'!$B$4:$U$4,0))</f>
        <v>2.21</v>
      </c>
      <c r="K19" s="6">
        <f>INDEX('[3]Core Model Emissions'!$B$7:$U$101,MATCH($A19,'[3]Core Model Emissions'!$A$7:$A$101,0),MATCH(K$4,'[3]Core Model Emissions'!$B$4:$U$4,0))</f>
        <v>32.21</v>
      </c>
      <c r="L19" s="6">
        <f>INDEX('[3]Core Model Emissions'!$B$7:$U$101,MATCH($A19,'[3]Core Model Emissions'!$A$7:$A$101,0),MATCH(L$4,'[3]Core Model Emissions'!$B$4:$U$4,0))</f>
        <v>743.78</v>
      </c>
      <c r="M19" s="6">
        <f>INDEX('[3]Core Model Emissions'!$B$7:$U$101,MATCH($A19,'[3]Core Model Emissions'!$A$7:$A$101,0),MATCH(M$4,'[3]Core Model Emissions'!$B$4:$U$4,0))</f>
        <v>0</v>
      </c>
      <c r="N19" s="6">
        <f>INDEX('[3]Core Model Emissions'!$B$7:$U$101,MATCH($A19,'[3]Core Model Emissions'!$A$7:$A$101,0),MATCH(N$4,'[3]Core Model Emissions'!$B$4:$U$4,0))</f>
        <v>0</v>
      </c>
      <c r="O19" s="6">
        <f>INDEX('[3]Core Model Emissions'!$B$7:$U$101,MATCH($A19,'[3]Core Model Emissions'!$A$7:$A$101,0),MATCH(O$4,'[3]Core Model Emissions'!$B$4:$U$4,0))</f>
        <v>116.19</v>
      </c>
      <c r="P19" s="6">
        <f>INDEX('[3]Core Model Emissions'!$B$7:$U$101,MATCH($A19,'[3]Core Model Emissions'!$A$7:$A$101,0),MATCH(P$4,'[3]Core Model Emissions'!$B$4:$U$4,0))</f>
        <v>8.61</v>
      </c>
      <c r="Q19" s="6">
        <f>INDEX('[3]Core Model Emissions'!$B$7:$U$101,MATCH($A19,'[3]Core Model Emissions'!$A$7:$A$101,0),MATCH(Q$4,'[3]Core Model Emissions'!$B$4:$U$4,0))</f>
        <v>30.03</v>
      </c>
      <c r="R19" s="6">
        <f>INDEX('[3]Core Model Emissions'!$B$7:$U$101,MATCH($A19,'[3]Core Model Emissions'!$A$7:$A$101,0),MATCH(R$4,'[3]Core Model Emissions'!$B$4:$U$4,0))</f>
        <v>201.77</v>
      </c>
      <c r="S19" s="6">
        <f>INDEX('[3]Core Model Emissions'!$B$7:$U$101,MATCH($A19,'[3]Core Model Emissions'!$A$7:$A$101,0),MATCH(S$4,'[3]Core Model Emissions'!$B$4:$U$4,0))</f>
        <v>923.65</v>
      </c>
      <c r="T19" s="6">
        <f>INDEX('[3]Core Model Emissions'!$B$7:$U$101,MATCH($A19,'[3]Core Model Emissions'!$A$7:$A$101,0),MATCH(T$4,'[3]Core Model Emissions'!$B$4:$U$4,0))</f>
        <v>7847.92</v>
      </c>
      <c r="U19" s="6">
        <f>INDEX('[3]Core Model Emissions'!$B$7:$U$101,MATCH($A19,'[3]Core Model Emissions'!$A$7:$A$101,0),MATCH(U$4,'[3]Core Model Emissions'!$B$4:$U$4,0))</f>
        <v>31594.76</v>
      </c>
      <c r="V19" s="10" t="s">
        <v>0</v>
      </c>
    </row>
    <row r="20" spans="1:22" s="10" customFormat="1" x14ac:dyDescent="0.3">
      <c r="A20" s="10">
        <v>2065</v>
      </c>
      <c r="B20" s="6">
        <f>INDEX('[3]Core Model Emissions'!$B$7:$U$101,MATCH($A20,'[3]Core Model Emissions'!$A$7:$A$101,0),MATCH(B$4,'[3]Core Model Emissions'!$B$4:$U$4,0))</f>
        <v>19.57</v>
      </c>
      <c r="C20" s="6">
        <f>INDEX('[3]Core Model Emissions'!$B$7:$U$101,MATCH($A20,'[3]Core Model Emissions'!$A$7:$A$101,0),MATCH(C$4,'[3]Core Model Emissions'!$B$4:$U$4,0))</f>
        <v>0.27</v>
      </c>
      <c r="D20" s="6">
        <f>INDEX('[3]Core Model Emissions'!$B$7:$U$101,MATCH($A20,'[3]Core Model Emissions'!$A$7:$A$101,0),MATCH(D$4,'[3]Core Model Emissions'!$B$4:$U$4,0))</f>
        <v>509.93</v>
      </c>
      <c r="E20" s="6">
        <f>INDEX('[3]Core Model Emissions'!$B$7:$U$101,MATCH($A20,'[3]Core Model Emissions'!$A$7:$A$101,0),MATCH(E$4,'[3]Core Model Emissions'!$B$4:$U$4,0))</f>
        <v>14.65</v>
      </c>
      <c r="F20" s="6">
        <f>INDEX('[3]Core Model Emissions'!$B$7:$U$101,MATCH($A20,'[3]Core Model Emissions'!$A$7:$A$101,0),MATCH(F$4,'[3]Core Model Emissions'!$B$4:$U$4,0))</f>
        <v>5.51</v>
      </c>
      <c r="G20" s="6">
        <f>INDEX('[3]Core Model Emissions'!$B$7:$U$101,MATCH($A20,'[3]Core Model Emissions'!$A$7:$A$101,0),MATCH(G$4,'[3]Core Model Emissions'!$B$4:$U$4,0))</f>
        <v>14.28</v>
      </c>
      <c r="H20" s="6">
        <f>INDEX('[3]Core Model Emissions'!$B$7:$U$101,MATCH($A20,'[3]Core Model Emissions'!$A$7:$A$101,0),MATCH(H$4,'[3]Core Model Emissions'!$B$4:$U$4,0))</f>
        <v>14.92</v>
      </c>
      <c r="I20" s="6">
        <f>INDEX('[3]Core Model Emissions'!$B$7:$U$101,MATCH($A20,'[3]Core Model Emissions'!$A$7:$A$101,0),MATCH(I$4,'[3]Core Model Emissions'!$B$4:$U$4,0))</f>
        <v>18.64</v>
      </c>
      <c r="J20" s="6">
        <f>INDEX('[3]Core Model Emissions'!$B$7:$U$101,MATCH($A20,'[3]Core Model Emissions'!$A$7:$A$101,0),MATCH(J$4,'[3]Core Model Emissions'!$B$4:$U$4,0))</f>
        <v>2.31</v>
      </c>
      <c r="K20" s="6">
        <f>INDEX('[3]Core Model Emissions'!$B$7:$U$101,MATCH($A20,'[3]Core Model Emissions'!$A$7:$A$101,0),MATCH(K$4,'[3]Core Model Emissions'!$B$4:$U$4,0))</f>
        <v>34.659999999999997</v>
      </c>
      <c r="L20" s="6">
        <f>INDEX('[3]Core Model Emissions'!$B$7:$U$101,MATCH($A20,'[3]Core Model Emissions'!$A$7:$A$101,0),MATCH(L$4,'[3]Core Model Emissions'!$B$4:$U$4,0))</f>
        <v>800.37</v>
      </c>
      <c r="M20" s="6">
        <f>INDEX('[3]Core Model Emissions'!$B$7:$U$101,MATCH($A20,'[3]Core Model Emissions'!$A$7:$A$101,0),MATCH(M$4,'[3]Core Model Emissions'!$B$4:$U$4,0))</f>
        <v>0</v>
      </c>
      <c r="N20" s="6">
        <f>INDEX('[3]Core Model Emissions'!$B$7:$U$101,MATCH($A20,'[3]Core Model Emissions'!$A$7:$A$101,0),MATCH(N$4,'[3]Core Model Emissions'!$B$4:$U$4,0))</f>
        <v>0</v>
      </c>
      <c r="O20" s="6">
        <f>INDEX('[3]Core Model Emissions'!$B$7:$U$101,MATCH($A20,'[3]Core Model Emissions'!$A$7:$A$101,0),MATCH(O$4,'[3]Core Model Emissions'!$B$4:$U$4,0))</f>
        <v>117.88</v>
      </c>
      <c r="P20" s="6">
        <f>INDEX('[3]Core Model Emissions'!$B$7:$U$101,MATCH($A20,'[3]Core Model Emissions'!$A$7:$A$101,0),MATCH(P$4,'[3]Core Model Emissions'!$B$4:$U$4,0))</f>
        <v>8.91</v>
      </c>
      <c r="Q20" s="6">
        <f>INDEX('[3]Core Model Emissions'!$B$7:$U$101,MATCH($A20,'[3]Core Model Emissions'!$A$7:$A$101,0),MATCH(Q$4,'[3]Core Model Emissions'!$B$4:$U$4,0))</f>
        <v>28.98</v>
      </c>
      <c r="R20" s="6">
        <f>INDEX('[3]Core Model Emissions'!$B$7:$U$101,MATCH($A20,'[3]Core Model Emissions'!$A$7:$A$101,0),MATCH(R$4,'[3]Core Model Emissions'!$B$4:$U$4,0))</f>
        <v>196.81</v>
      </c>
      <c r="S20" s="6">
        <f>INDEX('[3]Core Model Emissions'!$B$7:$U$101,MATCH($A20,'[3]Core Model Emissions'!$A$7:$A$101,0),MATCH(S$4,'[3]Core Model Emissions'!$B$4:$U$4,0))</f>
        <v>874.62</v>
      </c>
      <c r="T20" s="6">
        <f>INDEX('[3]Core Model Emissions'!$B$7:$U$101,MATCH($A20,'[3]Core Model Emissions'!$A$7:$A$101,0),MATCH(T$4,'[3]Core Model Emissions'!$B$4:$U$4,0))</f>
        <v>7661.28</v>
      </c>
      <c r="U20" s="6">
        <f>INDEX('[3]Core Model Emissions'!$B$7:$U$101,MATCH($A20,'[3]Core Model Emissions'!$A$7:$A$101,0),MATCH(U$4,'[3]Core Model Emissions'!$B$4:$U$4,0))</f>
        <v>30692.76</v>
      </c>
    </row>
    <row r="21" spans="1:22" s="10" customFormat="1" x14ac:dyDescent="0.3">
      <c r="A21" s="10">
        <v>2070</v>
      </c>
      <c r="B21" s="6">
        <f>INDEX('[3]Core Model Emissions'!$B$7:$U$101,MATCH($A21,'[3]Core Model Emissions'!$A$7:$A$101,0),MATCH(B$4,'[3]Core Model Emissions'!$B$4:$U$4,0))</f>
        <v>20.14</v>
      </c>
      <c r="C21" s="6">
        <f>INDEX('[3]Core Model Emissions'!$B$7:$U$101,MATCH($A21,'[3]Core Model Emissions'!$A$7:$A$101,0),MATCH(C$4,'[3]Core Model Emissions'!$B$4:$U$4,0))</f>
        <v>0.1</v>
      </c>
      <c r="D21" s="6">
        <f>INDEX('[3]Core Model Emissions'!$B$7:$U$101,MATCH($A21,'[3]Core Model Emissions'!$A$7:$A$101,0),MATCH(D$4,'[3]Core Model Emissions'!$B$4:$U$4,0))</f>
        <v>510.07</v>
      </c>
      <c r="E21" s="6">
        <f>INDEX('[3]Core Model Emissions'!$B$7:$U$101,MATCH($A21,'[3]Core Model Emissions'!$A$7:$A$101,0),MATCH(E$4,'[3]Core Model Emissions'!$B$4:$U$4,0))</f>
        <v>14.74</v>
      </c>
      <c r="F21" s="6">
        <f>INDEX('[3]Core Model Emissions'!$B$7:$U$101,MATCH($A21,'[3]Core Model Emissions'!$A$7:$A$101,0),MATCH(F$4,'[3]Core Model Emissions'!$B$4:$U$4,0))</f>
        <v>5.24</v>
      </c>
      <c r="G21" s="6">
        <f>INDEX('[3]Core Model Emissions'!$B$7:$U$101,MATCH($A21,'[3]Core Model Emissions'!$A$7:$A$101,0),MATCH(G$4,'[3]Core Model Emissions'!$B$4:$U$4,0))</f>
        <v>12.84</v>
      </c>
      <c r="H21" s="6">
        <f>INDEX('[3]Core Model Emissions'!$B$7:$U$101,MATCH($A21,'[3]Core Model Emissions'!$A$7:$A$101,0),MATCH(H$4,'[3]Core Model Emissions'!$B$4:$U$4,0))</f>
        <v>14.62</v>
      </c>
      <c r="I21" s="6">
        <f>INDEX('[3]Core Model Emissions'!$B$7:$U$101,MATCH($A21,'[3]Core Model Emissions'!$A$7:$A$101,0),MATCH(I$4,'[3]Core Model Emissions'!$B$4:$U$4,0))</f>
        <v>19.309999999999999</v>
      </c>
      <c r="J21" s="6">
        <f>INDEX('[3]Core Model Emissions'!$B$7:$U$101,MATCH($A21,'[3]Core Model Emissions'!$A$7:$A$101,0),MATCH(J$4,'[3]Core Model Emissions'!$B$4:$U$4,0))</f>
        <v>2.38</v>
      </c>
      <c r="K21" s="6">
        <f>INDEX('[3]Core Model Emissions'!$B$7:$U$101,MATCH($A21,'[3]Core Model Emissions'!$A$7:$A$101,0),MATCH(K$4,'[3]Core Model Emissions'!$B$4:$U$4,0))</f>
        <v>37.31</v>
      </c>
      <c r="L21" s="6">
        <f>INDEX('[3]Core Model Emissions'!$B$7:$U$101,MATCH($A21,'[3]Core Model Emissions'!$A$7:$A$101,0),MATCH(L$4,'[3]Core Model Emissions'!$B$4:$U$4,0))</f>
        <v>860.52</v>
      </c>
      <c r="M21" s="6">
        <f>INDEX('[3]Core Model Emissions'!$B$7:$U$101,MATCH($A21,'[3]Core Model Emissions'!$A$7:$A$101,0),MATCH(M$4,'[3]Core Model Emissions'!$B$4:$U$4,0))</f>
        <v>0</v>
      </c>
      <c r="N21" s="6">
        <f>INDEX('[3]Core Model Emissions'!$B$7:$U$101,MATCH($A21,'[3]Core Model Emissions'!$A$7:$A$101,0),MATCH(N$4,'[3]Core Model Emissions'!$B$4:$U$4,0))</f>
        <v>0</v>
      </c>
      <c r="O21" s="6">
        <f>INDEX('[3]Core Model Emissions'!$B$7:$U$101,MATCH($A21,'[3]Core Model Emissions'!$A$7:$A$101,0),MATCH(O$4,'[3]Core Model Emissions'!$B$4:$U$4,0))</f>
        <v>119.18</v>
      </c>
      <c r="P21" s="6">
        <f>INDEX('[3]Core Model Emissions'!$B$7:$U$101,MATCH($A21,'[3]Core Model Emissions'!$A$7:$A$101,0),MATCH(P$4,'[3]Core Model Emissions'!$B$4:$U$4,0))</f>
        <v>9.15</v>
      </c>
      <c r="Q21" s="6">
        <f>INDEX('[3]Core Model Emissions'!$B$7:$U$101,MATCH($A21,'[3]Core Model Emissions'!$A$7:$A$101,0),MATCH(Q$4,'[3]Core Model Emissions'!$B$4:$U$4,0))</f>
        <v>27.95</v>
      </c>
      <c r="R21" s="6">
        <f>INDEX('[3]Core Model Emissions'!$B$7:$U$101,MATCH($A21,'[3]Core Model Emissions'!$A$7:$A$101,0),MATCH(R$4,'[3]Core Model Emissions'!$B$4:$U$4,0))</f>
        <v>188.93</v>
      </c>
      <c r="S21" s="6">
        <f>INDEX('[3]Core Model Emissions'!$B$7:$U$101,MATCH($A21,'[3]Core Model Emissions'!$A$7:$A$101,0),MATCH(S$4,'[3]Core Model Emissions'!$B$4:$U$4,0))</f>
        <v>816.32</v>
      </c>
      <c r="T21" s="6">
        <f>INDEX('[3]Core Model Emissions'!$B$7:$U$101,MATCH($A21,'[3]Core Model Emissions'!$A$7:$A$101,0),MATCH(T$4,'[3]Core Model Emissions'!$B$4:$U$4,0))</f>
        <v>7403.17</v>
      </c>
      <c r="U21" s="6">
        <f>INDEX('[3]Core Model Emissions'!$B$7:$U$101,MATCH($A21,'[3]Core Model Emissions'!$A$7:$A$101,0),MATCH(U$4,'[3]Core Model Emissions'!$B$4:$U$4,0))</f>
        <v>29217.69</v>
      </c>
    </row>
    <row r="22" spans="1:22" s="10" customFormat="1" x14ac:dyDescent="0.3">
      <c r="A22" s="10">
        <v>2075</v>
      </c>
      <c r="B22" s="6">
        <f>INDEX('[3]Core Model Emissions'!$B$7:$U$101,MATCH($A22,'[3]Core Model Emissions'!$A$7:$A$101,0),MATCH(B$4,'[3]Core Model Emissions'!$B$4:$U$4,0))</f>
        <v>20.75</v>
      </c>
      <c r="C22" s="6">
        <f>INDEX('[3]Core Model Emissions'!$B$7:$U$101,MATCH($A22,'[3]Core Model Emissions'!$A$7:$A$101,0),MATCH(C$4,'[3]Core Model Emissions'!$B$4:$U$4,0))</f>
        <v>0.01</v>
      </c>
      <c r="D22" s="6">
        <f>INDEX('[3]Core Model Emissions'!$B$7:$U$101,MATCH($A22,'[3]Core Model Emissions'!$A$7:$A$101,0),MATCH(D$4,'[3]Core Model Emissions'!$B$4:$U$4,0))</f>
        <v>508.89</v>
      </c>
      <c r="E22" s="6">
        <f>INDEX('[3]Core Model Emissions'!$B$7:$U$101,MATCH($A22,'[3]Core Model Emissions'!$A$7:$A$101,0),MATCH(E$4,'[3]Core Model Emissions'!$B$4:$U$4,0))</f>
        <v>14.82</v>
      </c>
      <c r="F22" s="6">
        <f>INDEX('[3]Core Model Emissions'!$B$7:$U$101,MATCH($A22,'[3]Core Model Emissions'!$A$7:$A$101,0),MATCH(F$4,'[3]Core Model Emissions'!$B$4:$U$4,0))</f>
        <v>5.07</v>
      </c>
      <c r="G22" s="6">
        <f>INDEX('[3]Core Model Emissions'!$B$7:$U$101,MATCH($A22,'[3]Core Model Emissions'!$A$7:$A$101,0),MATCH(G$4,'[3]Core Model Emissions'!$B$4:$U$4,0))</f>
        <v>11.77</v>
      </c>
      <c r="H22" s="6">
        <f>INDEX('[3]Core Model Emissions'!$B$7:$U$101,MATCH($A22,'[3]Core Model Emissions'!$A$7:$A$101,0),MATCH(H$4,'[3]Core Model Emissions'!$B$4:$U$4,0))</f>
        <v>14.32</v>
      </c>
      <c r="I22" s="6">
        <f>INDEX('[3]Core Model Emissions'!$B$7:$U$101,MATCH($A22,'[3]Core Model Emissions'!$A$7:$A$101,0),MATCH(I$4,'[3]Core Model Emissions'!$B$4:$U$4,0))</f>
        <v>20</v>
      </c>
      <c r="J22" s="6">
        <f>INDEX('[3]Core Model Emissions'!$B$7:$U$101,MATCH($A22,'[3]Core Model Emissions'!$A$7:$A$101,0),MATCH(J$4,'[3]Core Model Emissions'!$B$4:$U$4,0))</f>
        <v>2.4500000000000002</v>
      </c>
      <c r="K22" s="6">
        <f>INDEX('[3]Core Model Emissions'!$B$7:$U$101,MATCH($A22,'[3]Core Model Emissions'!$A$7:$A$101,0),MATCH(K$4,'[3]Core Model Emissions'!$B$4:$U$4,0))</f>
        <v>40.049999999999997</v>
      </c>
      <c r="L22" s="6">
        <f>INDEX('[3]Core Model Emissions'!$B$7:$U$101,MATCH($A22,'[3]Core Model Emissions'!$A$7:$A$101,0),MATCH(L$4,'[3]Core Model Emissions'!$B$4:$U$4,0))</f>
        <v>921.49</v>
      </c>
      <c r="M22" s="6">
        <f>INDEX('[3]Core Model Emissions'!$B$7:$U$101,MATCH($A22,'[3]Core Model Emissions'!$A$7:$A$101,0),MATCH(M$4,'[3]Core Model Emissions'!$B$4:$U$4,0))</f>
        <v>0</v>
      </c>
      <c r="N22" s="6">
        <f>INDEX('[3]Core Model Emissions'!$B$7:$U$101,MATCH($A22,'[3]Core Model Emissions'!$A$7:$A$101,0),MATCH(N$4,'[3]Core Model Emissions'!$B$4:$U$4,0))</f>
        <v>0</v>
      </c>
      <c r="O22" s="6">
        <f>INDEX('[3]Core Model Emissions'!$B$7:$U$101,MATCH($A22,'[3]Core Model Emissions'!$A$7:$A$101,0),MATCH(O$4,'[3]Core Model Emissions'!$B$4:$U$4,0))</f>
        <v>120.49</v>
      </c>
      <c r="P22" s="6">
        <f>INDEX('[3]Core Model Emissions'!$B$7:$U$101,MATCH($A22,'[3]Core Model Emissions'!$A$7:$A$101,0),MATCH(P$4,'[3]Core Model Emissions'!$B$4:$U$4,0))</f>
        <v>9.43</v>
      </c>
      <c r="Q22" s="6">
        <f>INDEX('[3]Core Model Emissions'!$B$7:$U$101,MATCH($A22,'[3]Core Model Emissions'!$A$7:$A$101,0),MATCH(Q$4,'[3]Core Model Emissions'!$B$4:$U$4,0))</f>
        <v>27.26</v>
      </c>
      <c r="R22" s="6">
        <f>INDEX('[3]Core Model Emissions'!$B$7:$U$101,MATCH($A22,'[3]Core Model Emissions'!$A$7:$A$101,0),MATCH(R$4,'[3]Core Model Emissions'!$B$4:$U$4,0))</f>
        <v>183.12</v>
      </c>
      <c r="S22" s="6">
        <f>INDEX('[3]Core Model Emissions'!$B$7:$U$101,MATCH($A22,'[3]Core Model Emissions'!$A$7:$A$101,0),MATCH(S$4,'[3]Core Model Emissions'!$B$4:$U$4,0))</f>
        <v>769.76</v>
      </c>
      <c r="T22" s="6">
        <f>INDEX('[3]Core Model Emissions'!$B$7:$U$101,MATCH($A22,'[3]Core Model Emissions'!$A$7:$A$101,0),MATCH(T$4,'[3]Core Model Emissions'!$B$4:$U$4,0))</f>
        <v>7192.49</v>
      </c>
      <c r="U22" s="6">
        <f>INDEX('[3]Core Model Emissions'!$B$7:$U$101,MATCH($A22,'[3]Core Model Emissions'!$A$7:$A$101,0),MATCH(U$4,'[3]Core Model Emissions'!$B$4:$U$4,0))</f>
        <v>28212.47</v>
      </c>
    </row>
    <row r="23" spans="1:22" s="10" customFormat="1" x14ac:dyDescent="0.3">
      <c r="A23" s="10">
        <v>2080</v>
      </c>
      <c r="B23" s="6">
        <f>INDEX('[3]Core Model Emissions'!$B$7:$U$101,MATCH($A23,'[3]Core Model Emissions'!$A$7:$A$101,0),MATCH(B$4,'[3]Core Model Emissions'!$B$4:$U$4,0))</f>
        <v>21.27</v>
      </c>
      <c r="C23" s="6">
        <f>INDEX('[3]Core Model Emissions'!$B$7:$U$101,MATCH($A23,'[3]Core Model Emissions'!$A$7:$A$101,0),MATCH(C$4,'[3]Core Model Emissions'!$B$4:$U$4,0))</f>
        <v>-0.04</v>
      </c>
      <c r="D23" s="6">
        <f>INDEX('[3]Core Model Emissions'!$B$7:$U$101,MATCH($A23,'[3]Core Model Emissions'!$A$7:$A$101,0),MATCH(D$4,'[3]Core Model Emissions'!$B$4:$U$4,0))</f>
        <v>506.16</v>
      </c>
      <c r="E23" s="6">
        <f>INDEX('[3]Core Model Emissions'!$B$7:$U$101,MATCH($A23,'[3]Core Model Emissions'!$A$7:$A$101,0),MATCH(E$4,'[3]Core Model Emissions'!$B$4:$U$4,0))</f>
        <v>14.86</v>
      </c>
      <c r="F23" s="6">
        <f>INDEX('[3]Core Model Emissions'!$B$7:$U$101,MATCH($A23,'[3]Core Model Emissions'!$A$7:$A$101,0),MATCH(F$4,'[3]Core Model Emissions'!$B$4:$U$4,0))</f>
        <v>4.88</v>
      </c>
      <c r="G23" s="6">
        <f>INDEX('[3]Core Model Emissions'!$B$7:$U$101,MATCH($A23,'[3]Core Model Emissions'!$A$7:$A$101,0),MATCH(G$4,'[3]Core Model Emissions'!$B$4:$U$4,0))</f>
        <v>10.88</v>
      </c>
      <c r="H23" s="6">
        <f>INDEX('[3]Core Model Emissions'!$B$7:$U$101,MATCH($A23,'[3]Core Model Emissions'!$A$7:$A$101,0),MATCH(H$4,'[3]Core Model Emissions'!$B$4:$U$4,0))</f>
        <v>13.87</v>
      </c>
      <c r="I23" s="6">
        <f>INDEX('[3]Core Model Emissions'!$B$7:$U$101,MATCH($A23,'[3]Core Model Emissions'!$A$7:$A$101,0),MATCH(I$4,'[3]Core Model Emissions'!$B$4:$U$4,0))</f>
        <v>20.73</v>
      </c>
      <c r="J23" s="6">
        <f>INDEX('[3]Core Model Emissions'!$B$7:$U$101,MATCH($A23,'[3]Core Model Emissions'!$A$7:$A$101,0),MATCH(J$4,'[3]Core Model Emissions'!$B$4:$U$4,0))</f>
        <v>2.5099999999999998</v>
      </c>
      <c r="K23" s="6">
        <f>INDEX('[3]Core Model Emissions'!$B$7:$U$101,MATCH($A23,'[3]Core Model Emissions'!$A$7:$A$101,0),MATCH(K$4,'[3]Core Model Emissions'!$B$4:$U$4,0))</f>
        <v>42.77</v>
      </c>
      <c r="L23" s="6">
        <f>INDEX('[3]Core Model Emissions'!$B$7:$U$101,MATCH($A23,'[3]Core Model Emissions'!$A$7:$A$101,0),MATCH(L$4,'[3]Core Model Emissions'!$B$4:$U$4,0))</f>
        <v>980.83</v>
      </c>
      <c r="M23" s="6">
        <f>INDEX('[3]Core Model Emissions'!$B$7:$U$101,MATCH($A23,'[3]Core Model Emissions'!$A$7:$A$101,0),MATCH(M$4,'[3]Core Model Emissions'!$B$4:$U$4,0))</f>
        <v>0</v>
      </c>
      <c r="N23" s="6">
        <f>INDEX('[3]Core Model Emissions'!$B$7:$U$101,MATCH($A23,'[3]Core Model Emissions'!$A$7:$A$101,0),MATCH(N$4,'[3]Core Model Emissions'!$B$4:$U$4,0))</f>
        <v>0</v>
      </c>
      <c r="O23" s="6">
        <f>INDEX('[3]Core Model Emissions'!$B$7:$U$101,MATCH($A23,'[3]Core Model Emissions'!$A$7:$A$101,0),MATCH(O$4,'[3]Core Model Emissions'!$B$4:$U$4,0))</f>
        <v>121.87</v>
      </c>
      <c r="P23" s="6">
        <f>INDEX('[3]Core Model Emissions'!$B$7:$U$101,MATCH($A23,'[3]Core Model Emissions'!$A$7:$A$101,0),MATCH(P$4,'[3]Core Model Emissions'!$B$4:$U$4,0))</f>
        <v>9.7200000000000006</v>
      </c>
      <c r="Q23" s="6">
        <f>INDEX('[3]Core Model Emissions'!$B$7:$U$101,MATCH($A23,'[3]Core Model Emissions'!$A$7:$A$101,0),MATCH(Q$4,'[3]Core Model Emissions'!$B$4:$U$4,0))</f>
        <v>26.71</v>
      </c>
      <c r="R23" s="6">
        <f>INDEX('[3]Core Model Emissions'!$B$7:$U$101,MATCH($A23,'[3]Core Model Emissions'!$A$7:$A$101,0),MATCH(R$4,'[3]Core Model Emissions'!$B$4:$U$4,0))</f>
        <v>178.28</v>
      </c>
      <c r="S23" s="6">
        <f>INDEX('[3]Core Model Emissions'!$B$7:$U$101,MATCH($A23,'[3]Core Model Emissions'!$A$7:$A$101,0),MATCH(S$4,'[3]Core Model Emissions'!$B$4:$U$4,0))</f>
        <v>729.44</v>
      </c>
      <c r="T23" s="6">
        <f>INDEX('[3]Core Model Emissions'!$B$7:$U$101,MATCH($A23,'[3]Core Model Emissions'!$A$7:$A$101,0),MATCH(T$4,'[3]Core Model Emissions'!$B$4:$U$4,0))</f>
        <v>7003.81</v>
      </c>
      <c r="U23" s="6">
        <f>INDEX('[3]Core Model Emissions'!$B$7:$U$101,MATCH($A23,'[3]Core Model Emissions'!$A$7:$A$101,0),MATCH(U$4,'[3]Core Model Emissions'!$B$4:$U$4,0))</f>
        <v>27394.86</v>
      </c>
    </row>
    <row r="24" spans="1:22" s="10" customFormat="1" x14ac:dyDescent="0.3">
      <c r="A24" s="10">
        <v>2085</v>
      </c>
      <c r="B24" s="6">
        <f>INDEX('[3]Core Model Emissions'!$B$7:$U$101,MATCH($A24,'[3]Core Model Emissions'!$A$7:$A$101,0),MATCH(B$4,'[3]Core Model Emissions'!$B$4:$U$4,0))</f>
        <v>21.68</v>
      </c>
      <c r="C24" s="6">
        <f>INDEX('[3]Core Model Emissions'!$B$7:$U$101,MATCH($A24,'[3]Core Model Emissions'!$A$7:$A$101,0),MATCH(C$4,'[3]Core Model Emissions'!$B$4:$U$4,0))</f>
        <v>-0.09</v>
      </c>
      <c r="D24" s="6">
        <f>INDEX('[3]Core Model Emissions'!$B$7:$U$101,MATCH($A24,'[3]Core Model Emissions'!$A$7:$A$101,0),MATCH(D$4,'[3]Core Model Emissions'!$B$4:$U$4,0))</f>
        <v>502.12</v>
      </c>
      <c r="E24" s="6">
        <f>INDEX('[3]Core Model Emissions'!$B$7:$U$101,MATCH($A24,'[3]Core Model Emissions'!$A$7:$A$101,0),MATCH(E$4,'[3]Core Model Emissions'!$B$4:$U$4,0))</f>
        <v>14.87</v>
      </c>
      <c r="F24" s="6">
        <f>INDEX('[3]Core Model Emissions'!$B$7:$U$101,MATCH($A24,'[3]Core Model Emissions'!$A$7:$A$101,0),MATCH(F$4,'[3]Core Model Emissions'!$B$4:$U$4,0))</f>
        <v>4.8</v>
      </c>
      <c r="G24" s="6">
        <f>INDEX('[3]Core Model Emissions'!$B$7:$U$101,MATCH($A24,'[3]Core Model Emissions'!$A$7:$A$101,0),MATCH(G$4,'[3]Core Model Emissions'!$B$4:$U$4,0))</f>
        <v>10.34</v>
      </c>
      <c r="H24" s="6">
        <f>INDEX('[3]Core Model Emissions'!$B$7:$U$101,MATCH($A24,'[3]Core Model Emissions'!$A$7:$A$101,0),MATCH(H$4,'[3]Core Model Emissions'!$B$4:$U$4,0))</f>
        <v>13.26</v>
      </c>
      <c r="I24" s="6">
        <f>INDEX('[3]Core Model Emissions'!$B$7:$U$101,MATCH($A24,'[3]Core Model Emissions'!$A$7:$A$101,0),MATCH(I$4,'[3]Core Model Emissions'!$B$4:$U$4,0))</f>
        <v>21.3</v>
      </c>
      <c r="J24" s="6">
        <f>INDEX('[3]Core Model Emissions'!$B$7:$U$101,MATCH($A24,'[3]Core Model Emissions'!$A$7:$A$101,0),MATCH(J$4,'[3]Core Model Emissions'!$B$4:$U$4,0))</f>
        <v>2.54</v>
      </c>
      <c r="K24" s="6">
        <f>INDEX('[3]Core Model Emissions'!$B$7:$U$101,MATCH($A24,'[3]Core Model Emissions'!$A$7:$A$101,0),MATCH(K$4,'[3]Core Model Emissions'!$B$4:$U$4,0))</f>
        <v>45.52</v>
      </c>
      <c r="L24" s="6">
        <f>INDEX('[3]Core Model Emissions'!$B$7:$U$101,MATCH($A24,'[3]Core Model Emissions'!$A$7:$A$101,0),MATCH(L$4,'[3]Core Model Emissions'!$B$4:$U$4,0))</f>
        <v>1039.73</v>
      </c>
      <c r="M24" s="6">
        <f>INDEX('[3]Core Model Emissions'!$B$7:$U$101,MATCH($A24,'[3]Core Model Emissions'!$A$7:$A$101,0),MATCH(M$4,'[3]Core Model Emissions'!$B$4:$U$4,0))</f>
        <v>0</v>
      </c>
      <c r="N24" s="6">
        <f>INDEX('[3]Core Model Emissions'!$B$7:$U$101,MATCH($A24,'[3]Core Model Emissions'!$A$7:$A$101,0),MATCH(N$4,'[3]Core Model Emissions'!$B$4:$U$4,0))</f>
        <v>0</v>
      </c>
      <c r="O24" s="6">
        <f>INDEX('[3]Core Model Emissions'!$B$7:$U$101,MATCH($A24,'[3]Core Model Emissions'!$A$7:$A$101,0),MATCH(O$4,'[3]Core Model Emissions'!$B$4:$U$4,0))</f>
        <v>122.74</v>
      </c>
      <c r="P24" s="6">
        <f>INDEX('[3]Core Model Emissions'!$B$7:$U$101,MATCH($A24,'[3]Core Model Emissions'!$A$7:$A$101,0),MATCH(P$4,'[3]Core Model Emissions'!$B$4:$U$4,0))</f>
        <v>9.93</v>
      </c>
      <c r="Q24" s="6">
        <f>INDEX('[3]Core Model Emissions'!$B$7:$U$101,MATCH($A24,'[3]Core Model Emissions'!$A$7:$A$101,0),MATCH(Q$4,'[3]Core Model Emissions'!$B$4:$U$4,0))</f>
        <v>26.4</v>
      </c>
      <c r="R24" s="6">
        <f>INDEX('[3]Core Model Emissions'!$B$7:$U$101,MATCH($A24,'[3]Core Model Emissions'!$A$7:$A$101,0),MATCH(R$4,'[3]Core Model Emissions'!$B$4:$U$4,0))</f>
        <v>174.45</v>
      </c>
      <c r="S24" s="6">
        <f>INDEX('[3]Core Model Emissions'!$B$7:$U$101,MATCH($A24,'[3]Core Model Emissions'!$A$7:$A$101,0),MATCH(S$4,'[3]Core Model Emissions'!$B$4:$U$4,0))</f>
        <v>698.33</v>
      </c>
      <c r="T24" s="6">
        <f>INDEX('[3]Core Model Emissions'!$B$7:$U$101,MATCH($A24,'[3]Core Model Emissions'!$A$7:$A$101,0),MATCH(T$4,'[3]Core Model Emissions'!$B$4:$U$4,0))</f>
        <v>6835.31</v>
      </c>
      <c r="U24" s="6">
        <f>INDEX('[3]Core Model Emissions'!$B$7:$U$101,MATCH($A24,'[3]Core Model Emissions'!$A$7:$A$101,0),MATCH(U$4,'[3]Core Model Emissions'!$B$4:$U$4,0))</f>
        <v>26729.21</v>
      </c>
    </row>
    <row r="25" spans="1:22" s="10" customFormat="1" x14ac:dyDescent="0.3">
      <c r="A25" s="10">
        <v>2090</v>
      </c>
      <c r="B25" s="6">
        <f>INDEX('[3]Core Model Emissions'!$B$7:$U$101,MATCH($A25,'[3]Core Model Emissions'!$A$7:$A$101,0),MATCH(B$4,'[3]Core Model Emissions'!$B$4:$U$4,0))</f>
        <v>22.01</v>
      </c>
      <c r="C25" s="6">
        <f>INDEX('[3]Core Model Emissions'!$B$7:$U$101,MATCH($A25,'[3]Core Model Emissions'!$A$7:$A$101,0),MATCH(C$4,'[3]Core Model Emissions'!$B$4:$U$4,0))</f>
        <v>-0.13</v>
      </c>
      <c r="D25" s="6">
        <f>INDEX('[3]Core Model Emissions'!$B$7:$U$101,MATCH($A25,'[3]Core Model Emissions'!$A$7:$A$101,0),MATCH(D$4,'[3]Core Model Emissions'!$B$4:$U$4,0))</f>
        <v>495.29</v>
      </c>
      <c r="E25" s="6">
        <f>INDEX('[3]Core Model Emissions'!$B$7:$U$101,MATCH($A25,'[3]Core Model Emissions'!$A$7:$A$101,0),MATCH(E$4,'[3]Core Model Emissions'!$B$4:$U$4,0))</f>
        <v>14.84</v>
      </c>
      <c r="F25" s="6">
        <f>INDEX('[3]Core Model Emissions'!$B$7:$U$101,MATCH($A25,'[3]Core Model Emissions'!$A$7:$A$101,0),MATCH(F$4,'[3]Core Model Emissions'!$B$4:$U$4,0))</f>
        <v>4.75</v>
      </c>
      <c r="G25" s="6">
        <f>INDEX('[3]Core Model Emissions'!$B$7:$U$101,MATCH($A25,'[3]Core Model Emissions'!$A$7:$A$101,0),MATCH(G$4,'[3]Core Model Emissions'!$B$4:$U$4,0))</f>
        <v>9.93</v>
      </c>
      <c r="H25" s="6">
        <f>INDEX('[3]Core Model Emissions'!$B$7:$U$101,MATCH($A25,'[3]Core Model Emissions'!$A$7:$A$101,0),MATCH(H$4,'[3]Core Model Emissions'!$B$4:$U$4,0))</f>
        <v>12.55</v>
      </c>
      <c r="I25" s="6">
        <f>INDEX('[3]Core Model Emissions'!$B$7:$U$101,MATCH($A25,'[3]Core Model Emissions'!$A$7:$A$101,0),MATCH(I$4,'[3]Core Model Emissions'!$B$4:$U$4,0))</f>
        <v>21.88</v>
      </c>
      <c r="J25" s="6">
        <f>INDEX('[3]Core Model Emissions'!$B$7:$U$101,MATCH($A25,'[3]Core Model Emissions'!$A$7:$A$101,0),MATCH(J$4,'[3]Core Model Emissions'!$B$4:$U$4,0))</f>
        <v>2.57</v>
      </c>
      <c r="K25" s="6">
        <f>INDEX('[3]Core Model Emissions'!$B$7:$U$101,MATCH($A25,'[3]Core Model Emissions'!$A$7:$A$101,0),MATCH(K$4,'[3]Core Model Emissions'!$B$4:$U$4,0))</f>
        <v>48.2</v>
      </c>
      <c r="L25" s="6">
        <f>INDEX('[3]Core Model Emissions'!$B$7:$U$101,MATCH($A25,'[3]Core Model Emissions'!$A$7:$A$101,0),MATCH(L$4,'[3]Core Model Emissions'!$B$4:$U$4,0))</f>
        <v>1094.71</v>
      </c>
      <c r="M25" s="6">
        <f>INDEX('[3]Core Model Emissions'!$B$7:$U$101,MATCH($A25,'[3]Core Model Emissions'!$A$7:$A$101,0),MATCH(M$4,'[3]Core Model Emissions'!$B$4:$U$4,0))</f>
        <v>0</v>
      </c>
      <c r="N25" s="6">
        <f>INDEX('[3]Core Model Emissions'!$B$7:$U$101,MATCH($A25,'[3]Core Model Emissions'!$A$7:$A$101,0),MATCH(N$4,'[3]Core Model Emissions'!$B$4:$U$4,0))</f>
        <v>0</v>
      </c>
      <c r="O25" s="6">
        <f>INDEX('[3]Core Model Emissions'!$B$7:$U$101,MATCH($A25,'[3]Core Model Emissions'!$A$7:$A$101,0),MATCH(O$4,'[3]Core Model Emissions'!$B$4:$U$4,0))</f>
        <v>123.69</v>
      </c>
      <c r="P25" s="6">
        <f>INDEX('[3]Core Model Emissions'!$B$7:$U$101,MATCH($A25,'[3]Core Model Emissions'!$A$7:$A$101,0),MATCH(P$4,'[3]Core Model Emissions'!$B$4:$U$4,0))</f>
        <v>10.09</v>
      </c>
      <c r="Q25" s="6">
        <f>INDEX('[3]Core Model Emissions'!$B$7:$U$101,MATCH($A25,'[3]Core Model Emissions'!$A$7:$A$101,0),MATCH(Q$4,'[3]Core Model Emissions'!$B$4:$U$4,0))</f>
        <v>26.2</v>
      </c>
      <c r="R25" s="6">
        <f>INDEX('[3]Core Model Emissions'!$B$7:$U$101,MATCH($A25,'[3]Core Model Emissions'!$A$7:$A$101,0),MATCH(R$4,'[3]Core Model Emissions'!$B$4:$U$4,0))</f>
        <v>170.13</v>
      </c>
      <c r="S25" s="6">
        <f>INDEX('[3]Core Model Emissions'!$B$7:$U$101,MATCH($A25,'[3]Core Model Emissions'!$A$7:$A$101,0),MATCH(S$4,'[3]Core Model Emissions'!$B$4:$U$4,0))</f>
        <v>673.25</v>
      </c>
      <c r="T25" s="6">
        <f>INDEX('[3]Core Model Emissions'!$B$7:$U$101,MATCH($A25,'[3]Core Model Emissions'!$A$7:$A$101,0),MATCH(T$4,'[3]Core Model Emissions'!$B$4:$U$4,0))</f>
        <v>6681.13</v>
      </c>
      <c r="U25" s="6">
        <f>INDEX('[3]Core Model Emissions'!$B$7:$U$101,MATCH($A25,'[3]Core Model Emissions'!$A$7:$A$101,0),MATCH(U$4,'[3]Core Model Emissions'!$B$4:$U$4,0))</f>
        <v>26257.26</v>
      </c>
    </row>
    <row r="26" spans="1:22" s="10" customFormat="1" x14ac:dyDescent="0.3">
      <c r="A26" s="10">
        <v>2095</v>
      </c>
      <c r="B26" s="6">
        <f>INDEX('[3]Core Model Emissions'!$B$7:$U$101,MATCH($A26,'[3]Core Model Emissions'!$A$7:$A$101,0),MATCH(B$4,'[3]Core Model Emissions'!$B$4:$U$4,0))</f>
        <v>22.18</v>
      </c>
      <c r="C26" s="6">
        <f>INDEX('[3]Core Model Emissions'!$B$7:$U$101,MATCH($A26,'[3]Core Model Emissions'!$A$7:$A$101,0),MATCH(C$4,'[3]Core Model Emissions'!$B$4:$U$4,0))</f>
        <v>-0.18</v>
      </c>
      <c r="D26" s="6">
        <f>INDEX('[3]Core Model Emissions'!$B$7:$U$101,MATCH($A26,'[3]Core Model Emissions'!$A$7:$A$101,0),MATCH(D$4,'[3]Core Model Emissions'!$B$4:$U$4,0))</f>
        <v>490.67</v>
      </c>
      <c r="E26" s="6">
        <f>INDEX('[3]Core Model Emissions'!$B$7:$U$101,MATCH($A26,'[3]Core Model Emissions'!$A$7:$A$101,0),MATCH(E$4,'[3]Core Model Emissions'!$B$4:$U$4,0))</f>
        <v>14.78</v>
      </c>
      <c r="F26" s="6">
        <f>INDEX('[3]Core Model Emissions'!$B$7:$U$101,MATCH($A26,'[3]Core Model Emissions'!$A$7:$A$101,0),MATCH(F$4,'[3]Core Model Emissions'!$B$4:$U$4,0))</f>
        <v>4.71</v>
      </c>
      <c r="G26" s="6">
        <f>INDEX('[3]Core Model Emissions'!$B$7:$U$101,MATCH($A26,'[3]Core Model Emissions'!$A$7:$A$101,0),MATCH(G$4,'[3]Core Model Emissions'!$B$4:$U$4,0))</f>
        <v>9.33</v>
      </c>
      <c r="H26" s="6">
        <f>INDEX('[3]Core Model Emissions'!$B$7:$U$101,MATCH($A26,'[3]Core Model Emissions'!$A$7:$A$101,0),MATCH(H$4,'[3]Core Model Emissions'!$B$4:$U$4,0))</f>
        <v>11.56</v>
      </c>
      <c r="I26" s="6">
        <f>INDEX('[3]Core Model Emissions'!$B$7:$U$101,MATCH($A26,'[3]Core Model Emissions'!$A$7:$A$101,0),MATCH(I$4,'[3]Core Model Emissions'!$B$4:$U$4,0))</f>
        <v>22.44</v>
      </c>
      <c r="J26" s="6">
        <f>INDEX('[3]Core Model Emissions'!$B$7:$U$101,MATCH($A26,'[3]Core Model Emissions'!$A$7:$A$101,0),MATCH(J$4,'[3]Core Model Emissions'!$B$4:$U$4,0))</f>
        <v>2.61</v>
      </c>
      <c r="K26" s="6">
        <f>INDEX('[3]Core Model Emissions'!$B$7:$U$101,MATCH($A26,'[3]Core Model Emissions'!$A$7:$A$101,0),MATCH(K$4,'[3]Core Model Emissions'!$B$4:$U$4,0))</f>
        <v>50.76</v>
      </c>
      <c r="L26" s="6">
        <f>INDEX('[3]Core Model Emissions'!$B$7:$U$101,MATCH($A26,'[3]Core Model Emissions'!$A$7:$A$101,0),MATCH(L$4,'[3]Core Model Emissions'!$B$4:$U$4,0))</f>
        <v>1145.1300000000001</v>
      </c>
      <c r="M26" s="6">
        <f>INDEX('[3]Core Model Emissions'!$B$7:$U$101,MATCH($A26,'[3]Core Model Emissions'!$A$7:$A$101,0),MATCH(M$4,'[3]Core Model Emissions'!$B$4:$U$4,0))</f>
        <v>0</v>
      </c>
      <c r="N26" s="6">
        <f>INDEX('[3]Core Model Emissions'!$B$7:$U$101,MATCH($A26,'[3]Core Model Emissions'!$A$7:$A$101,0),MATCH(N$4,'[3]Core Model Emissions'!$B$4:$U$4,0))</f>
        <v>0</v>
      </c>
      <c r="O26" s="6">
        <f>INDEX('[3]Core Model Emissions'!$B$7:$U$101,MATCH($A26,'[3]Core Model Emissions'!$A$7:$A$101,0),MATCH(O$4,'[3]Core Model Emissions'!$B$4:$U$4,0))</f>
        <v>124.66</v>
      </c>
      <c r="P26" s="6">
        <f>INDEX('[3]Core Model Emissions'!$B$7:$U$101,MATCH($A26,'[3]Core Model Emissions'!$A$7:$A$101,0),MATCH(P$4,'[3]Core Model Emissions'!$B$4:$U$4,0))</f>
        <v>10.19</v>
      </c>
      <c r="Q26" s="6">
        <f>INDEX('[3]Core Model Emissions'!$B$7:$U$101,MATCH($A26,'[3]Core Model Emissions'!$A$7:$A$101,0),MATCH(Q$4,'[3]Core Model Emissions'!$B$4:$U$4,0))</f>
        <v>25.93</v>
      </c>
      <c r="R26" s="6">
        <f>INDEX('[3]Core Model Emissions'!$B$7:$U$101,MATCH($A26,'[3]Core Model Emissions'!$A$7:$A$101,0),MATCH(R$4,'[3]Core Model Emissions'!$B$4:$U$4,0))</f>
        <v>157.06</v>
      </c>
      <c r="S26" s="6">
        <f>INDEX('[3]Core Model Emissions'!$B$7:$U$101,MATCH($A26,'[3]Core Model Emissions'!$A$7:$A$101,0),MATCH(S$4,'[3]Core Model Emissions'!$B$4:$U$4,0))</f>
        <v>646.16</v>
      </c>
      <c r="T26" s="6">
        <f>INDEX('[3]Core Model Emissions'!$B$7:$U$101,MATCH($A26,'[3]Core Model Emissions'!$A$7:$A$101,0),MATCH(T$4,'[3]Core Model Emissions'!$B$4:$U$4,0))</f>
        <v>6454.44</v>
      </c>
      <c r="U26" s="6">
        <f>INDEX('[3]Core Model Emissions'!$B$7:$U$101,MATCH($A26,'[3]Core Model Emissions'!$A$7:$A$101,0),MATCH(U$4,'[3]Core Model Emissions'!$B$4:$U$4,0))</f>
        <v>25760.75</v>
      </c>
    </row>
    <row r="28" spans="1:22" x14ac:dyDescent="0.3">
      <c r="F28" s="13" t="s">
        <v>29</v>
      </c>
      <c r="G28" s="13" t="s">
        <v>30</v>
      </c>
    </row>
  </sheetData>
  <conditionalFormatting sqref="B37:U54">
    <cfRule type="cellIs" dxfId="1" priority="1" stopIfTrue="1" operator="equal">
      <formula>0</formula>
    </cfRule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workbookViewId="0">
      <pane xSplit="1" ySplit="5" topLeftCell="B6" activePane="bottomRight" state="frozenSplit"/>
      <selection pane="topRight" activeCell="B1" sqref="B1"/>
      <selection pane="bottomLeft" activeCell="A6" sqref="A6"/>
      <selection pane="bottomRight"/>
    </sheetView>
  </sheetViews>
  <sheetFormatPr defaultColWidth="9.77734375" defaultRowHeight="15.6" x14ac:dyDescent="0.3"/>
  <cols>
    <col min="1" max="1" width="12.44140625" style="10" customWidth="1"/>
    <col min="2" max="2" width="9.77734375" style="10" bestFit="1" customWidth="1"/>
    <col min="3" max="3" width="10" style="10" bestFit="1" customWidth="1"/>
    <col min="4" max="4" width="5.109375" style="10" bestFit="1" customWidth="1"/>
    <col min="5" max="5" width="7" style="10" bestFit="1" customWidth="1"/>
    <col min="6" max="8" width="6.6640625" style="10" bestFit="1" customWidth="1"/>
    <col min="9" max="10" width="6.21875" style="10" bestFit="1" customWidth="1"/>
    <col min="11" max="11" width="8.5546875" style="10" bestFit="1" customWidth="1"/>
    <col min="12" max="13" width="9.5546875" style="10" bestFit="1" customWidth="1"/>
    <col min="14" max="15" width="10.5546875" style="10" bestFit="1" customWidth="1"/>
    <col min="16" max="16" width="6.21875" style="10" bestFit="1" customWidth="1"/>
    <col min="17" max="17" width="7.109375" style="10" bestFit="1" customWidth="1"/>
    <col min="18" max="18" width="9.77734375" style="10" bestFit="1" customWidth="1"/>
    <col min="19" max="21" width="8.88671875" style="10" customWidth="1"/>
    <col min="22" max="22" width="9.6640625" style="10" bestFit="1" customWidth="1"/>
    <col min="23" max="256" width="12.44140625" style="10" customWidth="1"/>
    <col min="257" max="16384" width="9.77734375" style="10"/>
  </cols>
  <sheetData>
    <row r="1" spans="1:22" s="2" customFormat="1" x14ac:dyDescent="0.3">
      <c r="A1" s="1">
        <f>COUNT(A6:A42)-1</f>
        <v>36</v>
      </c>
    </row>
    <row r="2" spans="1:22" s="2" customFormat="1" x14ac:dyDescent="0.3">
      <c r="A2" s="2" t="s">
        <v>31</v>
      </c>
    </row>
    <row r="3" spans="1:22" s="2" customFormat="1" x14ac:dyDescent="0.3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2" s="2" customFormat="1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</row>
    <row r="5" spans="1:22" s="2" customFormat="1" x14ac:dyDescent="0.3">
      <c r="A5" s="2" t="s">
        <v>0</v>
      </c>
      <c r="B5" s="2" t="s">
        <v>21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24</v>
      </c>
      <c r="H5" s="2" t="s">
        <v>24</v>
      </c>
      <c r="I5" s="2" t="s">
        <v>25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25</v>
      </c>
      <c r="Q5" s="2" t="s">
        <v>26</v>
      </c>
      <c r="R5" s="2" t="s">
        <v>27</v>
      </c>
      <c r="S5" s="2" t="s">
        <v>27</v>
      </c>
      <c r="T5" s="2" t="s">
        <v>27</v>
      </c>
      <c r="U5" s="2" t="s">
        <v>27</v>
      </c>
      <c r="V5" s="2" t="s">
        <v>28</v>
      </c>
    </row>
    <row r="6" spans="1:22" s="18" customFormat="1" x14ac:dyDescent="0.3">
      <c r="A6" s="16">
        <v>1990</v>
      </c>
      <c r="B6" s="17">
        <f ca="1">LOOKUP($A6,'Historical Data'!$A$6:$A$24,'Historical Data'!B$6:B$24)</f>
        <v>6.15</v>
      </c>
      <c r="C6" s="17">
        <f ca="1">LOOKUP($A6,'Historical Data'!$A$6:$A$24,'Historical Data'!C$6:C$24)</f>
        <v>1.45</v>
      </c>
      <c r="D6" s="17">
        <f>LOOKUP($A6,'Historical Data'!$A$6:$A$24,'Historical Data'!D$6:D$24)</f>
        <v>312.24362661698632</v>
      </c>
      <c r="E6" s="17">
        <f>LOOKUP($A6,'Historical Data'!$A$6:$A$24,'Historical Data'!E$6:E$24)</f>
        <v>6.1340529087288713</v>
      </c>
      <c r="F6" s="17">
        <f>LOOKUP($A6,'Historical Data'!$A$6:$A$24,'Historical Data'!F$6:F$24)</f>
        <v>32.530089177045987</v>
      </c>
      <c r="G6" s="17">
        <f>LOOKUP($A6,'Historical Data'!$A$6:$A$24,'Historical Data'!G$6:G$24)</f>
        <v>16.21528049673957</v>
      </c>
      <c r="H6" s="17">
        <f>LOOKUP($A6,'Historical Data'!$A$6:$A$24,'Historical Data'!H$6:H$24)</f>
        <v>15.203082650383891</v>
      </c>
      <c r="I6" s="17">
        <f>LOOKUP($A6,'Historical Data'!$A$6:$A$24,'Historical Data'!I$6:I$24)</f>
        <v>11.997683</v>
      </c>
      <c r="J6" s="17">
        <f>LOOKUP($A6,'Historical Data'!$A$6:$A$24,'Historical Data'!J$6:J$24)</f>
        <v>2.0735678000000002</v>
      </c>
      <c r="K6" s="17">
        <f>LOOKUP($A6,'Historical Data'!$A$6:$A$24,'Historical Data'!K$6:K$24)</f>
        <v>0.18594167</v>
      </c>
      <c r="L6" s="17">
        <f>LOOKUP($A6,'Historical Data'!$A$6:$A$24,'Historical Data'!L$6:L$24)</f>
        <v>1.0101541999999999</v>
      </c>
      <c r="M6" s="17">
        <f>LOOKUP($A6,'Historical Data'!$A$6:$A$24,'Historical Data'!M$6:M$24)</f>
        <v>0.88920979</v>
      </c>
      <c r="N6" s="17">
        <f>LOOKUP($A6,'Historical Data'!$A$6:$A$24,'Historical Data'!N$6:N$24)</f>
        <v>0</v>
      </c>
      <c r="O6" s="17">
        <f>LOOKUP($A6,'Historical Data'!$A$6:$A$24,'Historical Data'!O$6:O$24)</f>
        <v>0</v>
      </c>
      <c r="P6" s="17">
        <f>LOOKUP($A6,'Historical Data'!$A$6:$A$24,'Historical Data'!P$6:P$24)</f>
        <v>7.7726623223684213</v>
      </c>
      <c r="Q6" s="17">
        <f>LOOKUP($A6,'Historical Data'!$A$6:$A$24,'Historical Data'!Q$6:Q$24)</f>
        <v>34.764239869734276</v>
      </c>
      <c r="R6" s="17">
        <f>LOOKUP($A6,'Historical Data'!$A$6:$A$24,'Historical Data'!R$6:R$24)</f>
        <v>166.25035381713781</v>
      </c>
      <c r="S6" s="17">
        <f>LOOKUP($A6,'Historical Data'!$A$6:$A$24,'Historical Data'!S$6:S$24)</f>
        <v>1045.7471233434919</v>
      </c>
      <c r="T6" s="17">
        <f>LOOKUP($A6,'Historical Data'!$A$6:$A$24,'Historical Data'!T$6:T$24)</f>
        <v>7405.1777149348563</v>
      </c>
      <c r="U6" s="17">
        <f>LOOKUP($A6,'Historical Data'!$A$6:$A$24,'Historical Data'!U$6:U$24)</f>
        <v>33195.046042751717</v>
      </c>
    </row>
    <row r="7" spans="1:22" s="18" customFormat="1" x14ac:dyDescent="0.3">
      <c r="A7" s="16">
        <v>1991</v>
      </c>
      <c r="B7" s="17">
        <f ca="1">LOOKUP($A7,'Historical Data'!$A$6:$A$24,'Historical Data'!B$6:B$24)</f>
        <v>6.24</v>
      </c>
      <c r="C7" s="17">
        <f ca="1">LOOKUP($A7,'Historical Data'!$A$6:$A$24,'Historical Data'!C$6:C$24)</f>
        <v>1.65</v>
      </c>
      <c r="D7" s="17">
        <f>LOOKUP($A7,'Historical Data'!$A$6:$A$24,'Historical Data'!D$6:D$24)</f>
        <v>314.57878186260234</v>
      </c>
      <c r="E7" s="17">
        <f>LOOKUP($A7,'Historical Data'!$A$6:$A$24,'Historical Data'!E$6:E$24)</f>
        <v>6.0279367154532482</v>
      </c>
      <c r="F7" s="17">
        <f>LOOKUP($A7,'Historical Data'!$A$6:$A$24,'Historical Data'!F$6:F$24)</f>
        <v>30.665287231681532</v>
      </c>
      <c r="G7" s="17">
        <f>LOOKUP($A7,'Historical Data'!$A$6:$A$24,'Historical Data'!G$6:G$24)</f>
        <v>16.56526186822515</v>
      </c>
      <c r="H7" s="17">
        <f>LOOKUP($A7,'Historical Data'!$A$6:$A$24,'Historical Data'!H$6:H$24)</f>
        <v>15.399460732653242</v>
      </c>
      <c r="I7" s="17">
        <f>LOOKUP($A7,'Historical Data'!$A$6:$A$24,'Historical Data'!I$6:I$24)</f>
        <v>11.997904999999999</v>
      </c>
      <c r="J7" s="17">
        <f>LOOKUP($A7,'Historical Data'!$A$6:$A$24,'Historical Data'!J$6:J$24)</f>
        <v>2.3729100999999999</v>
      </c>
      <c r="K7" s="17">
        <f>LOOKUP($A7,'Historical Data'!$A$6:$A$24,'Historical Data'!K$6:K$24)</f>
        <v>0.19092079000000001</v>
      </c>
      <c r="L7" s="17">
        <f>LOOKUP($A7,'Historical Data'!$A$6:$A$24,'Historical Data'!L$6:L$24)</f>
        <v>2.1776447999999999</v>
      </c>
      <c r="M7" s="17">
        <f>LOOKUP($A7,'Historical Data'!$A$6:$A$24,'Historical Data'!M$6:M$24)</f>
        <v>0.90261206000000005</v>
      </c>
      <c r="N7" s="17">
        <f>LOOKUP($A7,'Historical Data'!$A$6:$A$24,'Historical Data'!N$6:N$24)</f>
        <v>4.7100238999999997E-3</v>
      </c>
      <c r="O7" s="17">
        <f>LOOKUP($A7,'Historical Data'!$A$6:$A$24,'Historical Data'!O$6:O$24)</f>
        <v>0</v>
      </c>
      <c r="P7" s="17">
        <f>LOOKUP($A7,'Historical Data'!$A$6:$A$24,'Historical Data'!P$6:P$24)</f>
        <v>8.143820543421052</v>
      </c>
      <c r="Q7" s="17">
        <f>LOOKUP($A7,'Historical Data'!$A$6:$A$24,'Historical Data'!Q$6:Q$24)</f>
        <v>34.057981248298923</v>
      </c>
      <c r="R7" s="17">
        <f>LOOKUP($A7,'Historical Data'!$A$6:$A$24,'Historical Data'!R$6:R$24)</f>
        <v>174.68725561678764</v>
      </c>
      <c r="S7" s="17">
        <f>LOOKUP($A7,'Historical Data'!$A$6:$A$24,'Historical Data'!S$6:S$24)</f>
        <v>1021.7911717526756</v>
      </c>
      <c r="T7" s="17">
        <f>LOOKUP($A7,'Historical Data'!$A$6:$A$24,'Historical Data'!T$6:T$24)</f>
        <v>7495.0881145813455</v>
      </c>
      <c r="U7" s="17">
        <f>LOOKUP($A7,'Historical Data'!$A$6:$A$24,'Historical Data'!U$6:U$24)</f>
        <v>33705.077214611665</v>
      </c>
    </row>
    <row r="8" spans="1:22" s="18" customFormat="1" x14ac:dyDescent="0.3">
      <c r="A8" s="16">
        <v>1992</v>
      </c>
      <c r="B8" s="17">
        <f ca="1">LOOKUP($A8,'Historical Data'!$A$6:$A$24,'Historical Data'!B$6:B$24)</f>
        <v>6.18</v>
      </c>
      <c r="C8" s="17">
        <f ca="1">LOOKUP($A8,'Historical Data'!$A$6:$A$24,'Historical Data'!C$6:C$24)</f>
        <v>1.69</v>
      </c>
      <c r="D8" s="17">
        <f>LOOKUP($A8,'Historical Data'!$A$6:$A$24,'Historical Data'!D$6:D$24)</f>
        <v>321.95179276214452</v>
      </c>
      <c r="E8" s="17">
        <f>LOOKUP($A8,'Historical Data'!$A$6:$A$24,'Historical Data'!E$6:E$24)</f>
        <v>6.3542270864074641</v>
      </c>
      <c r="F8" s="17">
        <f>LOOKUP($A8,'Historical Data'!$A$6:$A$24,'Historical Data'!F$6:F$24)</f>
        <v>28.395101475773419</v>
      </c>
      <c r="G8" s="17">
        <f>LOOKUP($A8,'Historical Data'!$A$6:$A$24,'Historical Data'!G$6:G$24)</f>
        <v>16.418683415975906</v>
      </c>
      <c r="H8" s="17">
        <f>LOOKUP($A8,'Historical Data'!$A$6:$A$24,'Historical Data'!H$6:H$24)</f>
        <v>15.726486326409184</v>
      </c>
      <c r="I8" s="17">
        <f>LOOKUP($A8,'Historical Data'!$A$6:$A$24,'Historical Data'!I$6:I$24)</f>
        <v>11.998111</v>
      </c>
      <c r="J8" s="17">
        <f>LOOKUP($A8,'Historical Data'!$A$6:$A$24,'Historical Data'!J$6:J$24)</f>
        <v>2.3731469000000001</v>
      </c>
      <c r="K8" s="17">
        <f>LOOKUP($A8,'Historical Data'!$A$6:$A$24,'Historical Data'!K$6:K$24)</f>
        <v>0.28889990999999998</v>
      </c>
      <c r="L8" s="17">
        <f>LOOKUP($A8,'Historical Data'!$A$6:$A$24,'Historical Data'!L$6:L$24)</f>
        <v>4.2079892000000001</v>
      </c>
      <c r="M8" s="17">
        <f>LOOKUP($A8,'Historical Data'!$A$6:$A$24,'Historical Data'!M$6:M$24)</f>
        <v>1.6286536</v>
      </c>
      <c r="N8" s="17">
        <f>LOOKUP($A8,'Historical Data'!$A$6:$A$24,'Historical Data'!N$6:N$24)</f>
        <v>4.7100279999999998E-3</v>
      </c>
      <c r="O8" s="17">
        <f>LOOKUP($A8,'Historical Data'!$A$6:$A$24,'Historical Data'!O$6:O$24)</f>
        <v>0</v>
      </c>
      <c r="P8" s="17">
        <f>LOOKUP($A8,'Historical Data'!$A$6:$A$24,'Historical Data'!P$6:P$24)</f>
        <v>8.1463551763157902</v>
      </c>
      <c r="Q8" s="17">
        <f>LOOKUP($A8,'Historical Data'!$A$6:$A$24,'Historical Data'!Q$6:Q$24)</f>
        <v>36.144178058679536</v>
      </c>
      <c r="R8" s="17">
        <f>LOOKUP($A8,'Historical Data'!$A$6:$A$24,'Historical Data'!R$6:R$24)</f>
        <v>182.6468576215739</v>
      </c>
      <c r="S8" s="17">
        <f>LOOKUP($A8,'Historical Data'!$A$6:$A$24,'Historical Data'!S$6:S$24)</f>
        <v>1174.2037791308012</v>
      </c>
      <c r="T8" s="17">
        <f>LOOKUP($A8,'Historical Data'!$A$6:$A$24,'Historical Data'!T$6:T$24)</f>
        <v>7585.1580510169779</v>
      </c>
      <c r="U8" s="17">
        <f>LOOKUP($A8,'Historical Data'!$A$6:$A$24,'Historical Data'!U$6:U$24)</f>
        <v>34212.126207426962</v>
      </c>
    </row>
    <row r="9" spans="1:22" s="18" customFormat="1" x14ac:dyDescent="0.3">
      <c r="A9" s="16">
        <v>1993</v>
      </c>
      <c r="B9" s="17">
        <f ca="1">LOOKUP($A9,'Historical Data'!$A$6:$A$24,'Historical Data'!B$6:B$24)</f>
        <v>6.17</v>
      </c>
      <c r="C9" s="17">
        <f ca="1">LOOKUP($A9,'Historical Data'!$A$6:$A$24,'Historical Data'!C$6:C$24)</f>
        <v>1.56</v>
      </c>
      <c r="D9" s="17">
        <f>LOOKUP($A9,'Historical Data'!$A$6:$A$24,'Historical Data'!D$6:D$24)</f>
        <v>306.48785394693289</v>
      </c>
      <c r="E9" s="17">
        <f>LOOKUP($A9,'Historical Data'!$A$6:$A$24,'Historical Data'!E$6:E$24)</f>
        <v>5.9053120061844213</v>
      </c>
      <c r="F9" s="17">
        <f>LOOKUP($A9,'Historical Data'!$A$6:$A$24,'Historical Data'!F$6:F$24)</f>
        <v>26.947163108775015</v>
      </c>
      <c r="G9" s="17">
        <f>LOOKUP($A9,'Historical Data'!$A$6:$A$24,'Historical Data'!G$6:G$24)</f>
        <v>16.846970747149967</v>
      </c>
      <c r="H9" s="17">
        <f>LOOKUP($A9,'Historical Data'!$A$6:$A$24,'Historical Data'!H$6:H$24)</f>
        <v>15.64683960554447</v>
      </c>
      <c r="I9" s="17">
        <f>LOOKUP($A9,'Historical Data'!$A$6:$A$24,'Historical Data'!I$6:I$24)</f>
        <v>11.998354000000001</v>
      </c>
      <c r="J9" s="17">
        <f>LOOKUP($A9,'Historical Data'!$A$6:$A$24,'Historical Data'!J$6:J$24)</f>
        <v>2.3733837000000002</v>
      </c>
      <c r="K9" s="17">
        <f>LOOKUP($A9,'Historical Data'!$A$6:$A$24,'Historical Data'!K$6:K$24)</f>
        <v>0.37681629999999999</v>
      </c>
      <c r="L9" s="17">
        <f>LOOKUP($A9,'Historical Data'!$A$6:$A$24,'Historical Data'!L$6:L$24)</f>
        <v>8.4161579</v>
      </c>
      <c r="M9" s="17">
        <f>LOOKUP($A9,'Historical Data'!$A$6:$A$24,'Historical Data'!M$6:M$24)</f>
        <v>2.3685965000000002</v>
      </c>
      <c r="N9" s="17">
        <f>LOOKUP($A9,'Historical Data'!$A$6:$A$24,'Historical Data'!N$6:N$24)</f>
        <v>0.18499007000000001</v>
      </c>
      <c r="O9" s="17">
        <f>LOOKUP($A9,'Historical Data'!$A$6:$A$24,'Historical Data'!O$6:O$24)</f>
        <v>0</v>
      </c>
      <c r="P9" s="17">
        <f>LOOKUP($A9,'Historical Data'!$A$6:$A$24,'Historical Data'!P$6:P$24)</f>
        <v>8.8863673171052628</v>
      </c>
      <c r="Q9" s="17">
        <f>LOOKUP($A9,'Historical Data'!$A$6:$A$24,'Historical Data'!Q$6:Q$24)</f>
        <v>34.712700690619393</v>
      </c>
      <c r="R9" s="17">
        <f>LOOKUP($A9,'Historical Data'!$A$6:$A$24,'Historical Data'!R$6:R$24)</f>
        <v>159.68334758427403</v>
      </c>
      <c r="S9" s="17">
        <f>LOOKUP($A9,'Historical Data'!$A$6:$A$24,'Historical Data'!S$6:S$24)</f>
        <v>934.83761326709975</v>
      </c>
      <c r="T9" s="17">
        <f>LOOKUP($A9,'Historical Data'!$A$6:$A$24,'Historical Data'!T$6:T$24)</f>
        <v>7675.3875242417525</v>
      </c>
      <c r="U9" s="17">
        <f>LOOKUP($A9,'Historical Data'!$A$6:$A$24,'Historical Data'!U$6:U$24)</f>
        <v>34716.193021197592</v>
      </c>
    </row>
    <row r="10" spans="1:22" s="18" customFormat="1" x14ac:dyDescent="0.3">
      <c r="A10" s="16">
        <v>1994</v>
      </c>
      <c r="B10" s="17">
        <f ca="1">LOOKUP($A10,'Historical Data'!$A$6:$A$24,'Historical Data'!B$6:B$24)</f>
        <v>6.28</v>
      </c>
      <c r="C10" s="17">
        <f ca="1">LOOKUP($A10,'Historical Data'!$A$6:$A$24,'Historical Data'!C$6:C$24)</f>
        <v>1.52</v>
      </c>
      <c r="D10" s="17">
        <f>LOOKUP($A10,'Historical Data'!$A$6:$A$24,'Historical Data'!D$6:D$24)</f>
        <v>311.05344316628083</v>
      </c>
      <c r="E10" s="17">
        <f>LOOKUP($A10,'Historical Data'!$A$6:$A$24,'Historical Data'!E$6:E$24)</f>
        <v>6.0181857752617773</v>
      </c>
      <c r="F10" s="17">
        <f>LOOKUP($A10,'Historical Data'!$A$6:$A$24,'Historical Data'!F$6:F$24)</f>
        <v>25.46680592923709</v>
      </c>
      <c r="G10" s="17">
        <f>LOOKUP($A10,'Historical Data'!$A$6:$A$24,'Historical Data'!G$6:G$24)</f>
        <v>17.015155347419892</v>
      </c>
      <c r="H10" s="17">
        <f>LOOKUP($A10,'Historical Data'!$A$6:$A$24,'Historical Data'!H$6:H$24)</f>
        <v>15.861271944011957</v>
      </c>
      <c r="I10" s="17">
        <f>LOOKUP($A10,'Historical Data'!$A$6:$A$24,'Historical Data'!I$6:I$24)</f>
        <v>11.998587000000001</v>
      </c>
      <c r="J10" s="17">
        <f>LOOKUP($A10,'Historical Data'!$A$6:$A$24,'Historical Data'!J$6:J$24)</f>
        <v>2.3736204999999999</v>
      </c>
      <c r="K10" s="17">
        <f>LOOKUP($A10,'Historical Data'!$A$6:$A$24,'Historical Data'!K$6:K$24)</f>
        <v>1.8251048000000001</v>
      </c>
      <c r="L10" s="17">
        <f>LOOKUP($A10,'Historical Data'!$A$6:$A$24,'Historical Data'!L$6:L$24)</f>
        <v>21.399076999999998</v>
      </c>
      <c r="M10" s="17">
        <f>LOOKUP($A10,'Historical Data'!$A$6:$A$24,'Historical Data'!M$6:M$24)</f>
        <v>3.8347584000000001</v>
      </c>
      <c r="N10" s="17">
        <f>LOOKUP($A10,'Historical Data'!$A$6:$A$24,'Historical Data'!N$6:N$24)</f>
        <v>0.18199009999999999</v>
      </c>
      <c r="O10" s="17">
        <f>LOOKUP($A10,'Historical Data'!$A$6:$A$24,'Historical Data'!O$6:O$24)</f>
        <v>0</v>
      </c>
      <c r="P10" s="17">
        <f>LOOKUP($A10,'Historical Data'!$A$6:$A$24,'Historical Data'!P$6:P$24)</f>
        <v>7.0454387934210532</v>
      </c>
      <c r="Q10" s="17">
        <f>LOOKUP($A10,'Historical Data'!$A$6:$A$24,'Historical Data'!Q$6:Q$24)</f>
        <v>34.819350104228526</v>
      </c>
      <c r="R10" s="17">
        <f>LOOKUP($A10,'Historical Data'!$A$6:$A$24,'Historical Data'!R$6:R$24)</f>
        <v>169.02597062123189</v>
      </c>
      <c r="S10" s="17">
        <f>LOOKUP($A10,'Historical Data'!$A$6:$A$24,'Historical Data'!S$6:S$24)</f>
        <v>977.62074601882534</v>
      </c>
      <c r="T10" s="17">
        <f>LOOKUP($A10,'Historical Data'!$A$6:$A$24,'Historical Data'!T$6:T$24)</f>
        <v>7765.7765342556686</v>
      </c>
      <c r="U10" s="17">
        <f>LOOKUP($A10,'Historical Data'!$A$6:$A$24,'Historical Data'!U$6:U$24)</f>
        <v>35217.277655923564</v>
      </c>
    </row>
    <row r="11" spans="1:22" s="18" customFormat="1" x14ac:dyDescent="0.3">
      <c r="A11" s="16">
        <v>1995</v>
      </c>
      <c r="B11" s="17">
        <f ca="1">LOOKUP($A11,'Historical Data'!$A$6:$A$24,'Historical Data'!B$6:B$24)</f>
        <v>6.42</v>
      </c>
      <c r="C11" s="17">
        <f ca="1">LOOKUP($A11,'Historical Data'!$A$6:$A$24,'Historical Data'!C$6:C$24)</f>
        <v>1.5</v>
      </c>
      <c r="D11" s="17">
        <f>LOOKUP($A11,'Historical Data'!$A$6:$A$24,'Historical Data'!D$6:D$24)</f>
        <v>309.28838375842372</v>
      </c>
      <c r="E11" s="17">
        <f>LOOKUP($A11,'Historical Data'!$A$6:$A$24,'Historical Data'!E$6:E$24)</f>
        <v>6.1180405819712131</v>
      </c>
      <c r="F11" s="17">
        <f>LOOKUP($A11,'Historical Data'!$A$6:$A$24,'Historical Data'!F$6:F$24)</f>
        <v>23.480389122239718</v>
      </c>
      <c r="G11" s="17">
        <f>LOOKUP($A11,'Historical Data'!$A$6:$A$24,'Historical Data'!G$6:G$24)</f>
        <v>17.862168566454933</v>
      </c>
      <c r="H11" s="17">
        <f>LOOKUP($A11,'Historical Data'!$A$6:$A$24,'Historical Data'!H$6:H$24)</f>
        <v>15.843702153466467</v>
      </c>
      <c r="I11" s="17">
        <f>LOOKUP($A11,'Historical Data'!$A$6:$A$24,'Historical Data'!I$6:I$24)</f>
        <v>10.501674</v>
      </c>
      <c r="J11" s="17">
        <f>LOOKUP($A11,'Historical Data'!$A$6:$A$24,'Historical Data'!J$6:J$24)</f>
        <v>2.3738573000000001</v>
      </c>
      <c r="K11" s="17">
        <f>LOOKUP($A11,'Historical Data'!$A$6:$A$24,'Historical Data'!K$6:K$24)</f>
        <v>2.9802176999999999</v>
      </c>
      <c r="L11" s="17">
        <f>LOOKUP($A11,'Historical Data'!$A$6:$A$24,'Historical Data'!L$6:L$24)</f>
        <v>29.726101</v>
      </c>
      <c r="M11" s="17">
        <f>LOOKUP($A11,'Historical Data'!$A$6:$A$24,'Historical Data'!M$6:M$24)</f>
        <v>6.0409628</v>
      </c>
      <c r="N11" s="17">
        <f>LOOKUP($A11,'Historical Data'!$A$6:$A$24,'Historical Data'!N$6:N$24)</f>
        <v>9.9994793999999998E-2</v>
      </c>
      <c r="O11" s="17">
        <f>LOOKUP($A11,'Historical Data'!$A$6:$A$24,'Historical Data'!O$6:O$24)</f>
        <v>0</v>
      </c>
      <c r="P11" s="17">
        <f>LOOKUP($A11,'Historical Data'!$A$6:$A$24,'Historical Data'!P$6:P$24)</f>
        <v>8.5225826631578947</v>
      </c>
      <c r="Q11" s="17">
        <f>LOOKUP($A11,'Historical Data'!$A$6:$A$24,'Historical Data'!Q$6:Q$24)</f>
        <v>35.287335014209191</v>
      </c>
      <c r="R11" s="17">
        <f>LOOKUP($A11,'Historical Data'!$A$6:$A$24,'Historical Data'!R$6:R$24)</f>
        <v>157.43517432939737</v>
      </c>
      <c r="S11" s="17">
        <f>LOOKUP($A11,'Historical Data'!$A$6:$A$24,'Historical Data'!S$6:S$24)</f>
        <v>930.10405428674505</v>
      </c>
      <c r="T11" s="17">
        <f>LOOKUP($A11,'Historical Data'!$A$6:$A$24,'Historical Data'!T$6:T$24)</f>
        <v>7856.3250810587288</v>
      </c>
      <c r="U11" s="17">
        <f>LOOKUP($A11,'Historical Data'!$A$6:$A$24,'Historical Data'!U$6:U$24)</f>
        <v>35715.380111604907</v>
      </c>
    </row>
    <row r="12" spans="1:22" s="18" customFormat="1" x14ac:dyDescent="0.3">
      <c r="A12" s="16">
        <v>1996</v>
      </c>
      <c r="B12" s="17">
        <f ca="1">LOOKUP($A12,'Historical Data'!$A$6:$A$24,'Historical Data'!B$6:B$24)</f>
        <v>6.55</v>
      </c>
      <c r="C12" s="17">
        <f ca="1">LOOKUP($A12,'Historical Data'!$A$6:$A$24,'Historical Data'!C$6:C$24)</f>
        <v>1.48</v>
      </c>
      <c r="D12" s="17">
        <f>LOOKUP($A12,'Historical Data'!$A$6:$A$24,'Historical Data'!D$6:D$24)</f>
        <v>309.40561198104569</v>
      </c>
      <c r="E12" s="17">
        <f>LOOKUP($A12,'Historical Data'!$A$6:$A$24,'Historical Data'!E$6:E$24)</f>
        <v>6.2160006767847049</v>
      </c>
      <c r="F12" s="17">
        <f>LOOKUP($A12,'Historical Data'!$A$6:$A$24,'Historical Data'!F$6:F$24)</f>
        <v>22.68179849409249</v>
      </c>
      <c r="G12" s="17">
        <f>LOOKUP($A12,'Historical Data'!$A$6:$A$24,'Historical Data'!G$6:G$24)</f>
        <v>18.166503743019835</v>
      </c>
      <c r="H12" s="17">
        <f>LOOKUP($A12,'Historical Data'!$A$6:$A$24,'Historical Data'!H$6:H$24)</f>
        <v>16.081294473349782</v>
      </c>
      <c r="I12" s="17">
        <f>LOOKUP($A12,'Historical Data'!$A$6:$A$24,'Historical Data'!I$6:I$24)</f>
        <v>11.999071000000001</v>
      </c>
      <c r="J12" s="17">
        <f>LOOKUP($A12,'Historical Data'!$A$6:$A$24,'Historical Data'!J$6:J$24)</f>
        <v>2.3740941000000002</v>
      </c>
      <c r="K12" s="17">
        <f>LOOKUP($A12,'Historical Data'!$A$6:$A$24,'Historical Data'!K$6:K$24)</f>
        <v>3.4188812</v>
      </c>
      <c r="L12" s="17">
        <f>LOOKUP($A12,'Historical Data'!$A$6:$A$24,'Historical Data'!L$6:L$24)</f>
        <v>40.584859000000002</v>
      </c>
      <c r="M12" s="17">
        <f>LOOKUP($A12,'Historical Data'!$A$6:$A$24,'Historical Data'!M$6:M$24)</f>
        <v>6.1499876000000002</v>
      </c>
      <c r="N12" s="17">
        <f>LOOKUP($A12,'Historical Data'!$A$6:$A$24,'Historical Data'!N$6:N$24)</f>
        <v>0.43697783000000001</v>
      </c>
      <c r="O12" s="17">
        <f>LOOKUP($A12,'Historical Data'!$A$6:$A$24,'Historical Data'!O$6:O$24)</f>
        <v>0</v>
      </c>
      <c r="P12" s="17">
        <f>LOOKUP($A12,'Historical Data'!$A$6:$A$24,'Historical Data'!P$6:P$24)</f>
        <v>8.5252326026315792</v>
      </c>
      <c r="Q12" s="17">
        <f>LOOKUP($A12,'Historical Data'!$A$6:$A$24,'Historical Data'!Q$6:Q$24)</f>
        <v>35.416948382433972</v>
      </c>
      <c r="R12" s="17">
        <f>LOOKUP($A12,'Historical Data'!$A$6:$A$24,'Historical Data'!R$6:R$24)</f>
        <v>155.34290448575601</v>
      </c>
      <c r="S12" s="17">
        <f>LOOKUP($A12,'Historical Data'!$A$6:$A$24,'Historical Data'!S$6:S$24)</f>
        <v>916.97800977873931</v>
      </c>
      <c r="T12" s="17">
        <f>LOOKUP($A12,'Historical Data'!$A$6:$A$24,'Historical Data'!T$6:T$24)</f>
        <v>7831.1325749510816</v>
      </c>
      <c r="U12" s="17">
        <f>LOOKUP($A12,'Historical Data'!$A$6:$A$24,'Historical Data'!U$6:U$24)</f>
        <v>35639.891115951228</v>
      </c>
    </row>
    <row r="13" spans="1:22" s="18" customFormat="1" x14ac:dyDescent="0.3">
      <c r="A13" s="16">
        <v>1997</v>
      </c>
      <c r="B13" s="17">
        <f ca="1">LOOKUP($A13,'Historical Data'!$A$6:$A$24,'Historical Data'!B$6:B$24)</f>
        <v>6.66</v>
      </c>
      <c r="C13" s="17">
        <f ca="1">LOOKUP($A13,'Historical Data'!$A$6:$A$24,'Historical Data'!C$6:C$24)</f>
        <v>1.46</v>
      </c>
      <c r="D13" s="17">
        <f>LOOKUP($A13,'Historical Data'!$A$6:$A$24,'Historical Data'!D$6:D$24)</f>
        <v>340.52373740650069</v>
      </c>
      <c r="E13" s="17">
        <f>LOOKUP($A13,'Historical Data'!$A$6:$A$24,'Historical Data'!E$6:E$24)</f>
        <v>6.6219383279037034</v>
      </c>
      <c r="F13" s="17">
        <f>LOOKUP($A13,'Historical Data'!$A$6:$A$24,'Historical Data'!F$6:F$24)</f>
        <v>22.449094935065062</v>
      </c>
      <c r="G13" s="17">
        <f>LOOKUP($A13,'Historical Data'!$A$6:$A$24,'Historical Data'!G$6:G$24)</f>
        <v>17.627963452690267</v>
      </c>
      <c r="H13" s="17">
        <f>LOOKUP($A13,'Historical Data'!$A$6:$A$24,'Historical Data'!H$6:H$24)</f>
        <v>16.299802455898138</v>
      </c>
      <c r="I13" s="17">
        <f>LOOKUP($A13,'Historical Data'!$A$6:$A$24,'Historical Data'!I$6:I$24)</f>
        <v>11.999321999999999</v>
      </c>
      <c r="J13" s="17">
        <f>LOOKUP($A13,'Historical Data'!$A$6:$A$24,'Historical Data'!J$6:J$24)</f>
        <v>2.3743308999999999</v>
      </c>
      <c r="K13" s="17">
        <f>LOOKUP($A13,'Historical Data'!$A$6:$A$24,'Historical Data'!K$6:K$24)</f>
        <v>5.3540489999999998</v>
      </c>
      <c r="L13" s="17">
        <f>LOOKUP($A13,'Historical Data'!$A$6:$A$24,'Historical Data'!L$6:L$24)</f>
        <v>50.643566999999997</v>
      </c>
      <c r="M13" s="17">
        <f>LOOKUP($A13,'Historical Data'!$A$6:$A$24,'Historical Data'!M$6:M$24)</f>
        <v>6.2587492999999998</v>
      </c>
      <c r="N13" s="17">
        <f>LOOKUP($A13,'Historical Data'!$A$6:$A$24,'Historical Data'!N$6:N$24)</f>
        <v>0.40797847999999998</v>
      </c>
      <c r="O13" s="17">
        <f>LOOKUP($A13,'Historical Data'!$A$6:$A$24,'Historical Data'!O$6:O$24)</f>
        <v>0</v>
      </c>
      <c r="P13" s="17">
        <f>LOOKUP($A13,'Historical Data'!$A$6:$A$24,'Historical Data'!P$6:P$24)</f>
        <v>6.3154501592105259</v>
      </c>
      <c r="Q13" s="17">
        <f>LOOKUP($A13,'Historical Data'!$A$6:$A$24,'Historical Data'!Q$6:Q$24)</f>
        <v>36.291352449815122</v>
      </c>
      <c r="R13" s="17">
        <f>LOOKUP($A13,'Historical Data'!$A$6:$A$24,'Historical Data'!R$6:R$24)</f>
        <v>215.95170787920588</v>
      </c>
      <c r="S13" s="17">
        <f>LOOKUP($A13,'Historical Data'!$A$6:$A$24,'Historical Data'!S$6:S$24)</f>
        <v>1232.7057906176206</v>
      </c>
      <c r="T13" s="17">
        <f>LOOKUP($A13,'Historical Data'!$A$6:$A$24,'Historical Data'!T$6:T$24)</f>
        <v>7805.9018498113846</v>
      </c>
      <c r="U13" s="17">
        <f>LOOKUP($A13,'Historical Data'!$A$6:$A$24,'Historical Data'!U$6:U$24)</f>
        <v>35563.678643263906</v>
      </c>
    </row>
    <row r="14" spans="1:22" s="18" customFormat="1" x14ac:dyDescent="0.3">
      <c r="A14" s="16">
        <v>1998</v>
      </c>
      <c r="B14" s="17">
        <f ca="1">LOOKUP($A14,'Historical Data'!$A$6:$A$24,'Historical Data'!B$6:B$24)</f>
        <v>6.64</v>
      </c>
      <c r="C14" s="17">
        <f ca="1">LOOKUP($A14,'Historical Data'!$A$6:$A$24,'Historical Data'!C$6:C$24)</f>
        <v>1.45</v>
      </c>
      <c r="D14" s="17">
        <f>LOOKUP($A14,'Historical Data'!$A$6:$A$24,'Historical Data'!D$6:D$24)</f>
        <v>315.33018902106483</v>
      </c>
      <c r="E14" s="17">
        <f>LOOKUP($A14,'Historical Data'!$A$6:$A$24,'Historical Data'!E$6:E$24)</f>
        <v>6.4318571130853694</v>
      </c>
      <c r="F14" s="17">
        <f>LOOKUP($A14,'Historical Data'!$A$6:$A$24,'Historical Data'!F$6:F$24)</f>
        <v>21.750752816884948</v>
      </c>
      <c r="G14" s="17">
        <f>LOOKUP($A14,'Historical Data'!$A$6:$A$24,'Historical Data'!G$6:G$24)</f>
        <v>17.467158252669076</v>
      </c>
      <c r="H14" s="17">
        <f>LOOKUP($A14,'Historical Data'!$A$6:$A$24,'Historical Data'!H$6:H$24)</f>
        <v>16.198922367538479</v>
      </c>
      <c r="I14" s="17">
        <f>LOOKUP($A14,'Historical Data'!$A$6:$A$24,'Historical Data'!I$6:I$24)</f>
        <v>11.999575</v>
      </c>
      <c r="J14" s="17">
        <f>LOOKUP($A14,'Historical Data'!$A$6:$A$24,'Historical Data'!J$6:J$24)</f>
        <v>2.3745677000000001</v>
      </c>
      <c r="K14" s="17">
        <f>LOOKUP($A14,'Historical Data'!$A$6:$A$24,'Historical Data'!K$6:K$24)</f>
        <v>7.2031812000000004</v>
      </c>
      <c r="L14" s="17">
        <f>LOOKUP($A14,'Historical Data'!$A$6:$A$24,'Historical Data'!L$6:L$24)</f>
        <v>59.652126000000003</v>
      </c>
      <c r="M14" s="17">
        <f>LOOKUP($A14,'Historical Data'!$A$6:$A$24,'Historical Data'!M$6:M$24)</f>
        <v>6.3676829000000001</v>
      </c>
      <c r="N14" s="17">
        <f>LOOKUP($A14,'Historical Data'!$A$6:$A$24,'Historical Data'!N$6:N$24)</f>
        <v>0.92795207999999996</v>
      </c>
      <c r="O14" s="17">
        <f>LOOKUP($A14,'Historical Data'!$A$6:$A$24,'Historical Data'!O$6:O$24)</f>
        <v>0</v>
      </c>
      <c r="P14" s="17">
        <f>LOOKUP($A14,'Historical Data'!$A$6:$A$24,'Historical Data'!P$6:P$24)</f>
        <v>6.6861474355263155</v>
      </c>
      <c r="Q14" s="17">
        <f>LOOKUP($A14,'Historical Data'!$A$6:$A$24,'Historical Data'!Q$6:Q$24)</f>
        <v>36.941722823754048</v>
      </c>
      <c r="R14" s="17">
        <f>LOOKUP($A14,'Historical Data'!$A$6:$A$24,'Historical Data'!R$6:R$24)</f>
        <v>167.01614422784741</v>
      </c>
      <c r="S14" s="17">
        <f>LOOKUP($A14,'Historical Data'!$A$6:$A$24,'Historical Data'!S$6:S$24)</f>
        <v>1044.9354231786269</v>
      </c>
      <c r="T14" s="17">
        <f>LOOKUP($A14,'Historical Data'!$A$6:$A$24,'Historical Data'!T$6:T$24)</f>
        <v>7780.6329056396407</v>
      </c>
      <c r="U14" s="17">
        <f>LOOKUP($A14,'Historical Data'!$A$6:$A$24,'Historical Data'!U$6:U$24)</f>
        <v>35486.742693542925</v>
      </c>
    </row>
    <row r="15" spans="1:22" s="18" customFormat="1" x14ac:dyDescent="0.3">
      <c r="A15" s="16">
        <v>1999</v>
      </c>
      <c r="B15" s="17">
        <f ca="1">LOOKUP($A15,'Historical Data'!$A$6:$A$24,'Historical Data'!B$6:B$24)</f>
        <v>6.58</v>
      </c>
      <c r="C15" s="17">
        <f ca="1">LOOKUP($A15,'Historical Data'!$A$6:$A$24,'Historical Data'!C$6:C$24)</f>
        <v>1.41</v>
      </c>
      <c r="D15" s="17">
        <f>LOOKUP($A15,'Historical Data'!$A$6:$A$24,'Historical Data'!D$6:D$24)</f>
        <v>307.03709572612723</v>
      </c>
      <c r="E15" s="17">
        <f>LOOKUP($A15,'Historical Data'!$A$6:$A$24,'Historical Data'!E$6:E$24)</f>
        <v>6.0868695352623376</v>
      </c>
      <c r="F15" s="17">
        <f>LOOKUP($A15,'Historical Data'!$A$6:$A$24,'Historical Data'!F$6:F$24)</f>
        <v>20.355991385694193</v>
      </c>
      <c r="G15" s="17">
        <f>LOOKUP($A15,'Historical Data'!$A$6:$A$24,'Historical Data'!G$6:G$24)</f>
        <v>17.004352612269848</v>
      </c>
      <c r="H15" s="17">
        <f>LOOKUP($A15,'Historical Data'!$A$6:$A$24,'Historical Data'!H$6:H$24)</f>
        <v>16.035544182942125</v>
      </c>
      <c r="I15" s="17">
        <f>LOOKUP($A15,'Historical Data'!$A$6:$A$24,'Historical Data'!I$6:I$24)</f>
        <v>10.502692</v>
      </c>
      <c r="J15" s="17">
        <f>LOOKUP($A15,'Historical Data'!$A$6:$A$24,'Historical Data'!J$6:J$24)</f>
        <v>2.3748045000000002</v>
      </c>
      <c r="K15" s="17">
        <f>LOOKUP($A15,'Historical Data'!$A$6:$A$24,'Historical Data'!K$6:K$24)</f>
        <v>8.1531676999999991</v>
      </c>
      <c r="L15" s="17">
        <f>LOOKUP($A15,'Historical Data'!$A$6:$A$24,'Historical Data'!L$6:L$24)</f>
        <v>67.043997000000005</v>
      </c>
      <c r="M15" s="17">
        <f>LOOKUP($A15,'Historical Data'!$A$6:$A$24,'Historical Data'!M$6:M$24)</f>
        <v>6.4775248999999997</v>
      </c>
      <c r="N15" s="17">
        <f>LOOKUP($A15,'Historical Data'!$A$6:$A$24,'Historical Data'!N$6:N$24)</f>
        <v>1.3539300000000001</v>
      </c>
      <c r="O15" s="17">
        <f>LOOKUP($A15,'Historical Data'!$A$6:$A$24,'Historical Data'!O$6:O$24)</f>
        <v>0</v>
      </c>
      <c r="P15" s="17">
        <f>LOOKUP($A15,'Historical Data'!$A$6:$A$24,'Historical Data'!P$6:P$24)</f>
        <v>8.9006537881578947</v>
      </c>
      <c r="Q15" s="17">
        <f>LOOKUP($A15,'Historical Data'!$A$6:$A$24,'Historical Data'!Q$6:Q$24)</f>
        <v>35.065014613386495</v>
      </c>
      <c r="R15" s="17">
        <f>LOOKUP($A15,'Historical Data'!$A$6:$A$24,'Historical Data'!R$6:R$24)</f>
        <v>152.69350461746654</v>
      </c>
      <c r="S15" s="17">
        <f>LOOKUP($A15,'Historical Data'!$A$6:$A$24,'Historical Data'!S$6:S$24)</f>
        <v>878.18834901803541</v>
      </c>
      <c r="T15" s="17">
        <f>LOOKUP($A15,'Historical Data'!$A$6:$A$24,'Historical Data'!T$6:T$24)</f>
        <v>7755.3257424358462</v>
      </c>
      <c r="U15" s="17">
        <f>LOOKUP($A15,'Historical Data'!$A$6:$A$24,'Historical Data'!U$6:U$24)</f>
        <v>35409.083266788293</v>
      </c>
    </row>
    <row r="16" spans="1:22" s="18" customFormat="1" x14ac:dyDescent="0.3">
      <c r="A16" s="16">
        <v>2000</v>
      </c>
      <c r="B16" s="17">
        <f ca="1">LOOKUP($A16,'Historical Data'!$A$6:$A$24,'Historical Data'!B$6:B$24)</f>
        <v>6.75</v>
      </c>
      <c r="C16" s="17">
        <f ca="1">LOOKUP($A16,'Historical Data'!$A$6:$A$24,'Historical Data'!C$6:C$24)</f>
        <v>1.43</v>
      </c>
      <c r="D16" s="17">
        <f>LOOKUP($A16,'Historical Data'!$A$6:$A$24,'Historical Data'!D$6:D$24)</f>
        <v>306.55950849981093</v>
      </c>
      <c r="E16" s="17">
        <f>LOOKUP($A16,'Historical Data'!$A$6:$A$24,'Historical Data'!E$6:E$24)</f>
        <v>6.038559807338447</v>
      </c>
      <c r="F16" s="17">
        <f>LOOKUP($A16,'Historical Data'!$A$6:$A$24,'Historical Data'!F$6:F$24)</f>
        <v>19.555122638256069</v>
      </c>
      <c r="G16" s="17">
        <f>LOOKUP($A16,'Historical Data'!$A$6:$A$24,'Historical Data'!G$6:G$24)</f>
        <v>17.566143103880663</v>
      </c>
      <c r="H16" s="17">
        <f>LOOKUP($A16,'Historical Data'!$A$6:$A$24,'Historical Data'!H$6:H$24)</f>
        <v>16.375598339699135</v>
      </c>
      <c r="I16" s="17">
        <f>LOOKUP($A16,'Historical Data'!$A$6:$A$24,'Historical Data'!I$6:I$24)</f>
        <v>12.0001</v>
      </c>
      <c r="J16" s="17">
        <f>LOOKUP($A16,'Historical Data'!$A$6:$A$24,'Historical Data'!J$6:J$24)</f>
        <v>2.3748999999999998</v>
      </c>
      <c r="K16" s="17">
        <f>LOOKUP($A16,'Historical Data'!$A$6:$A$24,'Historical Data'!K$6:K$24)</f>
        <v>8.5381</v>
      </c>
      <c r="L16" s="17">
        <f>LOOKUP($A16,'Historical Data'!$A$6:$A$24,'Historical Data'!L$6:L$24)</f>
        <v>75.039299999999997</v>
      </c>
      <c r="M16" s="17">
        <f>LOOKUP($A16,'Historical Data'!$A$6:$A$24,'Historical Data'!M$6:M$24)</f>
        <v>6.234</v>
      </c>
      <c r="N16" s="17">
        <f>LOOKUP($A16,'Historical Data'!$A$6:$A$24,'Historical Data'!N$6:N$24)</f>
        <v>1.9509000000000001</v>
      </c>
      <c r="O16" s="17">
        <f>LOOKUP($A16,'Historical Data'!$A$6:$A$24,'Historical Data'!O$6:O$24)</f>
        <v>28.68112</v>
      </c>
      <c r="P16" s="17">
        <f>LOOKUP($A16,'Historical Data'!$A$6:$A$24,'Historical Data'!P$6:P$24)</f>
        <v>7.7972026315789469</v>
      </c>
      <c r="Q16" s="17">
        <f>LOOKUP($A16,'Historical Data'!$A$6:$A$24,'Historical Data'!Q$6:Q$24)</f>
        <v>34.981324480262124</v>
      </c>
      <c r="R16" s="17">
        <f>LOOKUP($A16,'Historical Data'!$A$6:$A$24,'Historical Data'!R$6:R$24)</f>
        <v>148.42203920577379</v>
      </c>
      <c r="S16" s="17">
        <f>LOOKUP($A16,'Historical Data'!$A$6:$A$24,'Historical Data'!S$6:S$24)</f>
        <v>826.87823491758377</v>
      </c>
      <c r="T16" s="17">
        <f>LOOKUP($A16,'Historical Data'!$A$6:$A$24,'Historical Data'!T$6:T$24)</f>
        <v>7729.9803602000011</v>
      </c>
      <c r="U16" s="17">
        <f>LOOKUP($A16,'Historical Data'!$A$6:$A$24,'Historical Data'!U$6:U$24)</f>
        <v>35330.700363000004</v>
      </c>
    </row>
    <row r="17" spans="1:23" s="18" customFormat="1" x14ac:dyDescent="0.3">
      <c r="A17" s="16">
        <v>2001</v>
      </c>
      <c r="B17" s="17">
        <f ca="1">LOOKUP($A17,'Historical Data'!$A$6:$A$24,'Historical Data'!B$6:B$24)</f>
        <v>6.91</v>
      </c>
      <c r="C17" s="17">
        <f ca="1">LOOKUP($A17,'Historical Data'!$A$6:$A$24,'Historical Data'!C$6:C$24)</f>
        <v>1.24</v>
      </c>
      <c r="D17" s="17">
        <f>LOOKUP($A17,'Historical Data'!$A$6:$A$24,'Historical Data'!D$6:D$24)</f>
        <v>312.08682936178485</v>
      </c>
      <c r="E17" s="17">
        <f>LOOKUP($A17,'Historical Data'!$A$6:$A$24,'Historical Data'!E$6:E$24)</f>
        <v>6.12997579755584</v>
      </c>
      <c r="F17" s="17">
        <f>LOOKUP($A17,'Historical Data'!$A$6:$A$24,'Historical Data'!F$6:F$24)</f>
        <v>19.218705503161342</v>
      </c>
      <c r="G17" s="17">
        <f>LOOKUP($A17,'Historical Data'!$A$6:$A$24,'Historical Data'!G$6:G$24)</f>
        <v>17.984042473115561</v>
      </c>
      <c r="H17" s="17">
        <f>LOOKUP($A17,'Historical Data'!$A$6:$A$24,'Historical Data'!H$6:H$24)</f>
        <v>16.29316741712034</v>
      </c>
      <c r="I17" s="17">
        <f>LOOKUP($A17,'Historical Data'!$A$6:$A$24,'Historical Data'!I$6:I$24)</f>
        <v>11.925000000000001</v>
      </c>
      <c r="J17" s="17">
        <f>LOOKUP($A17,'Historical Data'!$A$6:$A$24,'Historical Data'!J$6:J$24)</f>
        <v>2.4344999999999999</v>
      </c>
      <c r="K17" s="17">
        <f>LOOKUP($A17,'Historical Data'!$A$6:$A$24,'Historical Data'!K$6:K$24)</f>
        <v>9.0300999999999991</v>
      </c>
      <c r="L17" s="17">
        <f>LOOKUP($A17,'Historical Data'!$A$6:$A$24,'Historical Data'!L$6:L$24)</f>
        <v>84.040899999999993</v>
      </c>
      <c r="M17" s="17">
        <f>LOOKUP($A17,'Historical Data'!$A$6:$A$24,'Historical Data'!M$6:M$24)</f>
        <v>7.4946999999999999</v>
      </c>
      <c r="N17" s="17">
        <f>LOOKUP($A17,'Historical Data'!$A$6:$A$24,'Historical Data'!N$6:N$24)</f>
        <v>1.6449</v>
      </c>
      <c r="O17" s="17">
        <f>LOOKUP($A17,'Historical Data'!$A$6:$A$24,'Historical Data'!O$6:O$24)</f>
        <v>31.54928</v>
      </c>
      <c r="P17" s="17">
        <f>LOOKUP($A17,'Historical Data'!$A$6:$A$24,'Historical Data'!P$6:P$24)</f>
        <v>8.0235921052631571</v>
      </c>
      <c r="Q17" s="17">
        <f>LOOKUP($A17,'Historical Data'!$A$6:$A$24,'Historical Data'!Q$6:Q$24)</f>
        <v>34.951243099631036</v>
      </c>
      <c r="R17" s="17">
        <f>LOOKUP($A17,'Historical Data'!$A$6:$A$24,'Historical Data'!R$6:R$24)</f>
        <v>152.87460223773954</v>
      </c>
      <c r="S17" s="17">
        <f>LOOKUP($A17,'Historical Data'!$A$6:$A$24,'Historical Data'!S$6:S$24)</f>
        <v>857.72936217947756</v>
      </c>
      <c r="T17" s="17">
        <f>LOOKUP($A17,'Historical Data'!$A$6:$A$24,'Historical Data'!T$6:T$24)</f>
        <v>7845.5823241800008</v>
      </c>
      <c r="U17" s="17">
        <f>LOOKUP($A17,'Historical Data'!$A$6:$A$24,'Historical Data'!U$6:U$24)</f>
        <v>35605.117326700005</v>
      </c>
    </row>
    <row r="18" spans="1:23" s="18" customFormat="1" x14ac:dyDescent="0.3">
      <c r="A18" s="16">
        <v>2002</v>
      </c>
      <c r="B18" s="17">
        <f ca="1">LOOKUP($A18,'Historical Data'!$A$6:$A$24,'Historical Data'!B$6:B$24)</f>
        <v>6.98</v>
      </c>
      <c r="C18" s="17">
        <f ca="1">LOOKUP($A18,'Historical Data'!$A$6:$A$24,'Historical Data'!C$6:C$24)</f>
        <v>1.07</v>
      </c>
      <c r="D18" s="17">
        <f>LOOKUP($A18,'Historical Data'!$A$6:$A$24,'Historical Data'!D$6:D$24)</f>
        <v>321.5222220808198</v>
      </c>
      <c r="E18" s="17">
        <f>LOOKUP($A18,'Historical Data'!$A$6:$A$24,'Historical Data'!E$6:E$24)</f>
        <v>7.5057978970717851</v>
      </c>
      <c r="F18" s="17">
        <f>LOOKUP($A18,'Historical Data'!$A$6:$A$24,'Historical Data'!F$6:F$24)</f>
        <v>18.406946913642471</v>
      </c>
      <c r="G18" s="17">
        <f>LOOKUP($A18,'Historical Data'!$A$6:$A$24,'Historical Data'!G$6:G$24)</f>
        <v>18.550441093098275</v>
      </c>
      <c r="H18" s="17">
        <f>LOOKUP($A18,'Historical Data'!$A$6:$A$24,'Historical Data'!H$6:H$24)</f>
        <v>15.854851636575017</v>
      </c>
      <c r="I18" s="17">
        <f>LOOKUP($A18,'Historical Data'!$A$6:$A$24,'Historical Data'!I$6:I$24)</f>
        <v>11.848100000000001</v>
      </c>
      <c r="J18" s="17">
        <f>LOOKUP($A18,'Historical Data'!$A$6:$A$24,'Historical Data'!J$6:J$24)</f>
        <v>2.4914999999999998</v>
      </c>
      <c r="K18" s="17">
        <f>LOOKUP($A18,'Historical Data'!$A$6:$A$24,'Historical Data'!K$6:K$24)</f>
        <v>9.8851999999999993</v>
      </c>
      <c r="L18" s="17">
        <f>LOOKUP($A18,'Historical Data'!$A$6:$A$24,'Historical Data'!L$6:L$24)</f>
        <v>94.716099999999997</v>
      </c>
      <c r="M18" s="17">
        <f>LOOKUP($A18,'Historical Data'!$A$6:$A$24,'Historical Data'!M$6:M$24)</f>
        <v>8.7388999999999992</v>
      </c>
      <c r="N18" s="17">
        <f>LOOKUP($A18,'Historical Data'!$A$6:$A$24,'Historical Data'!N$6:N$24)</f>
        <v>2.508</v>
      </c>
      <c r="O18" s="17">
        <f>LOOKUP($A18,'Historical Data'!$A$6:$A$24,'Historical Data'!O$6:O$24)</f>
        <v>34.417439999999999</v>
      </c>
      <c r="P18" s="17">
        <f>LOOKUP($A18,'Historical Data'!$A$6:$A$24,'Historical Data'!P$6:P$24)</f>
        <v>8.2497000000000007</v>
      </c>
      <c r="Q18" s="17">
        <f>LOOKUP($A18,'Historical Data'!$A$6:$A$24,'Historical Data'!Q$6:Q$24)</f>
        <v>35.575234046787592</v>
      </c>
      <c r="R18" s="17">
        <f>LOOKUP($A18,'Historical Data'!$A$6:$A$24,'Historical Data'!R$6:R$24)</f>
        <v>167.88048075147626</v>
      </c>
      <c r="S18" s="17">
        <f>LOOKUP($A18,'Historical Data'!$A$6:$A$24,'Historical Data'!S$6:S$24)</f>
        <v>924.18439320074515</v>
      </c>
      <c r="T18" s="17">
        <f>LOOKUP($A18,'Historical Data'!$A$6:$A$24,'Historical Data'!T$6:T$24)</f>
        <v>7961.1842881600005</v>
      </c>
      <c r="U18" s="17">
        <f>LOOKUP($A18,'Historical Data'!$A$6:$A$24,'Historical Data'!U$6:U$24)</f>
        <v>35879.534290400006</v>
      </c>
    </row>
    <row r="19" spans="1:23" s="18" customFormat="1" x14ac:dyDescent="0.3">
      <c r="A19" s="16">
        <v>2003</v>
      </c>
      <c r="B19" s="17">
        <f ca="1">LOOKUP($A19,'Historical Data'!$A$6:$A$24,'Historical Data'!B$6:B$24)</f>
        <v>7.4</v>
      </c>
      <c r="C19" s="17">
        <f ca="1">LOOKUP($A19,'Historical Data'!$A$6:$A$24,'Historical Data'!C$6:C$24)</f>
        <v>1.04</v>
      </c>
      <c r="D19" s="17">
        <f>LOOKUP($A19,'Historical Data'!$A$6:$A$24,'Historical Data'!D$6:D$24)</f>
        <v>323.20904697385015</v>
      </c>
      <c r="E19" s="17">
        <f>LOOKUP($A19,'Historical Data'!$A$6:$A$24,'Historical Data'!E$6:E$24)</f>
        <v>7.4411763892284668</v>
      </c>
      <c r="F19" s="17">
        <f>LOOKUP($A19,'Historical Data'!$A$6:$A$24,'Historical Data'!F$6:F$24)</f>
        <v>18.418103919251493</v>
      </c>
      <c r="G19" s="17">
        <f>LOOKUP($A19,'Historical Data'!$A$6:$A$24,'Historical Data'!G$6:G$24)</f>
        <v>19.990296309757007</v>
      </c>
      <c r="H19" s="17">
        <f>LOOKUP($A19,'Historical Data'!$A$6:$A$24,'Historical Data'!H$6:H$24)</f>
        <v>15.56873767315877</v>
      </c>
      <c r="I19" s="17">
        <f>LOOKUP($A19,'Historical Data'!$A$6:$A$24,'Historical Data'!I$6:I$24)</f>
        <v>11.769299999999999</v>
      </c>
      <c r="J19" s="17">
        <f>LOOKUP($A19,'Historical Data'!$A$6:$A$24,'Historical Data'!J$6:J$24)</f>
        <v>2.5463</v>
      </c>
      <c r="K19" s="17">
        <f>LOOKUP($A19,'Historical Data'!$A$6:$A$24,'Historical Data'!K$6:K$24)</f>
        <v>12.078799999999999</v>
      </c>
      <c r="L19" s="17">
        <f>LOOKUP($A19,'Historical Data'!$A$6:$A$24,'Historical Data'!L$6:L$24)</f>
        <v>101.4157</v>
      </c>
      <c r="M19" s="17">
        <f>LOOKUP($A19,'Historical Data'!$A$6:$A$24,'Historical Data'!M$6:M$24)</f>
        <v>9.9776000000000007</v>
      </c>
      <c r="N19" s="17">
        <f>LOOKUP($A19,'Historical Data'!$A$6:$A$24,'Historical Data'!N$6:N$24)</f>
        <v>3.3410000000000002</v>
      </c>
      <c r="O19" s="17">
        <f>LOOKUP($A19,'Historical Data'!$A$6:$A$24,'Historical Data'!O$6:O$24)</f>
        <v>37.285600000000002</v>
      </c>
      <c r="P19" s="17">
        <f>LOOKUP($A19,'Historical Data'!$A$6:$A$24,'Historical Data'!P$6:P$24)</f>
        <v>8.4756671052631578</v>
      </c>
      <c r="Q19" s="17">
        <f>LOOKUP($A19,'Historical Data'!$A$6:$A$24,'Historical Data'!Q$6:Q$24)</f>
        <v>35.938297452440352</v>
      </c>
      <c r="R19" s="17">
        <f>LOOKUP($A19,'Historical Data'!$A$6:$A$24,'Historical Data'!R$6:R$24)</f>
        <v>158.33994769411885</v>
      </c>
      <c r="S19" s="17">
        <f>LOOKUP($A19,'Historical Data'!$A$6:$A$24,'Historical Data'!S$6:S$24)</f>
        <v>862.2987802951202</v>
      </c>
      <c r="T19" s="17">
        <f>LOOKUP($A19,'Historical Data'!$A$6:$A$24,'Historical Data'!T$6:T$24)</f>
        <v>8076.7862521400011</v>
      </c>
      <c r="U19" s="17">
        <f>LOOKUP($A19,'Historical Data'!$A$6:$A$24,'Historical Data'!U$6:U$24)</f>
        <v>36153.9512541</v>
      </c>
    </row>
    <row r="20" spans="1:23" s="18" customFormat="1" x14ac:dyDescent="0.3">
      <c r="A20" s="16">
        <v>2004</v>
      </c>
      <c r="B20" s="17">
        <f ca="1">LOOKUP($A20,'Historical Data'!$A$6:$A$24,'Historical Data'!B$6:B$24)</f>
        <v>7.78</v>
      </c>
      <c r="C20" s="17">
        <f ca="1">LOOKUP($A20,'Historical Data'!$A$6:$A$24,'Historical Data'!C$6:C$24)</f>
        <v>1.02</v>
      </c>
      <c r="D20" s="17">
        <f>LOOKUP($A20,'Historical Data'!$A$6:$A$24,'Historical Data'!D$6:D$24)</f>
        <v>335.1410941089253</v>
      </c>
      <c r="E20" s="17">
        <f>LOOKUP($A20,'Historical Data'!$A$6:$A$24,'Historical Data'!E$6:E$24)</f>
        <v>7.5995888344868359</v>
      </c>
      <c r="F20" s="17">
        <f>LOOKUP($A20,'Historical Data'!$A$6:$A$24,'Historical Data'!F$6:F$24)</f>
        <v>18.103122871581988</v>
      </c>
      <c r="G20" s="17">
        <f>LOOKUP($A20,'Historical Data'!$A$6:$A$24,'Historical Data'!G$6:G$24)</f>
        <v>22.023986225261286</v>
      </c>
      <c r="H20" s="17">
        <f>LOOKUP($A20,'Historical Data'!$A$6:$A$24,'Historical Data'!H$6:H$24)</f>
        <v>15.775115184815219</v>
      </c>
      <c r="I20" s="17">
        <f>LOOKUP($A20,'Historical Data'!$A$6:$A$24,'Historical Data'!I$6:I$24)</f>
        <v>11.688499999999999</v>
      </c>
      <c r="J20" s="17">
        <f>LOOKUP($A20,'Historical Data'!$A$6:$A$24,'Historical Data'!J$6:J$24)</f>
        <v>2.5990000000000002</v>
      </c>
      <c r="K20" s="17">
        <f>LOOKUP($A20,'Historical Data'!$A$6:$A$24,'Historical Data'!K$6:K$24)</f>
        <v>12.507300000000001</v>
      </c>
      <c r="L20" s="17">
        <f>LOOKUP($A20,'Historical Data'!$A$6:$A$24,'Historical Data'!L$6:L$24)</f>
        <v>113.9297</v>
      </c>
      <c r="M20" s="17">
        <f>LOOKUP($A20,'Historical Data'!$A$6:$A$24,'Historical Data'!M$6:M$24)</f>
        <v>11.2136</v>
      </c>
      <c r="N20" s="17">
        <f>LOOKUP($A20,'Historical Data'!$A$6:$A$24,'Historical Data'!N$6:N$24)</f>
        <v>4.2690000000000001</v>
      </c>
      <c r="O20" s="17">
        <f>LOOKUP($A20,'Historical Data'!$A$6:$A$24,'Historical Data'!O$6:O$24)</f>
        <v>40.153600000000004</v>
      </c>
      <c r="P20" s="17">
        <f>LOOKUP($A20,'Historical Data'!$A$6:$A$24,'Historical Data'!P$6:P$24)</f>
        <v>8.701493421052632</v>
      </c>
      <c r="Q20" s="17">
        <f>LOOKUP($A20,'Historical Data'!$A$6:$A$24,'Historical Data'!Q$6:Q$24)</f>
        <v>37.136354939269154</v>
      </c>
      <c r="R20" s="17">
        <f>LOOKUP($A20,'Historical Data'!$A$6:$A$24,'Historical Data'!R$6:R$24)</f>
        <v>162.94810487147166</v>
      </c>
      <c r="S20" s="17">
        <f>LOOKUP($A20,'Historical Data'!$A$6:$A$24,'Historical Data'!S$6:S$24)</f>
        <v>891.63401779836124</v>
      </c>
      <c r="T20" s="17">
        <f>LOOKUP($A20,'Historical Data'!$A$6:$A$24,'Historical Data'!T$6:T$24)</f>
        <v>8192.3882161199999</v>
      </c>
      <c r="U20" s="17">
        <f>LOOKUP($A20,'Historical Data'!$A$6:$A$24,'Historical Data'!U$6:U$24)</f>
        <v>36428.368217800002</v>
      </c>
    </row>
    <row r="21" spans="1:23" s="18" customFormat="1" x14ac:dyDescent="0.3">
      <c r="A21" s="16">
        <v>2005</v>
      </c>
      <c r="B21" s="17">
        <f ca="1">LOOKUP($A21,'Historical Data'!$A$6:$A$24,'Historical Data'!B$6:B$24)</f>
        <v>8.09</v>
      </c>
      <c r="C21" s="17">
        <f ca="1">LOOKUP($A21,'Historical Data'!$A$6:$A$24,'Historical Data'!C$6:C$24)</f>
        <v>1</v>
      </c>
      <c r="D21" s="17">
        <f>LOOKUP($A21,'Historical Data'!$A$6:$A$24,'Historical Data'!D$6:D$24)</f>
        <v>344.36064891040138</v>
      </c>
      <c r="E21" s="17">
        <f>LOOKUP($A21,'Historical Data'!$A$6:$A$24,'Historical Data'!E$6:E$24)</f>
        <v>7.7385546048803349</v>
      </c>
      <c r="F21" s="17">
        <f>LOOKUP($A21,'Historical Data'!$A$6:$A$24,'Historical Data'!F$6:F$24)</f>
        <v>18.032249534441888</v>
      </c>
      <c r="G21" s="17">
        <f>LOOKUP($A21,'Historical Data'!$A$6:$A$24,'Historical Data'!G$6:G$24)</f>
        <v>23.805719929712268</v>
      </c>
      <c r="H21" s="17">
        <f>LOOKUP($A21,'Historical Data'!$A$6:$A$24,'Historical Data'!H$6:H$24)</f>
        <v>15.989860349175645</v>
      </c>
      <c r="I21" s="17">
        <f>LOOKUP($A21,'Historical Data'!$A$6:$A$24,'Historical Data'!I$6:I$24)</f>
        <v>11.6059</v>
      </c>
      <c r="J21" s="17">
        <f>LOOKUP($A21,'Historical Data'!$A$6:$A$24,'Historical Data'!J$6:J$24)</f>
        <v>2.6494</v>
      </c>
      <c r="K21" s="17">
        <f>LOOKUP($A21,'Historical Data'!$A$6:$A$24,'Historical Data'!K$6:K$24)</f>
        <v>13.7591</v>
      </c>
      <c r="L21" s="17">
        <f>LOOKUP($A21,'Historical Data'!$A$6:$A$24,'Historical Data'!L$6:L$24)</f>
        <v>120.93340000000001</v>
      </c>
      <c r="M21" s="17">
        <f>LOOKUP($A21,'Historical Data'!$A$6:$A$24,'Historical Data'!M$6:M$24)</f>
        <v>12.4483</v>
      </c>
      <c r="N21" s="17">
        <f>LOOKUP($A21,'Historical Data'!$A$6:$A$24,'Historical Data'!N$6:N$24)</f>
        <v>4.8901000000000003</v>
      </c>
      <c r="O21" s="17">
        <f>LOOKUP($A21,'Historical Data'!$A$6:$A$24,'Historical Data'!O$6:O$24)</f>
        <v>43.021600000000007</v>
      </c>
      <c r="P21" s="17">
        <f>LOOKUP($A21,'Historical Data'!$A$6:$A$24,'Historical Data'!P$6:P$24)</f>
        <v>8.9270381578947369</v>
      </c>
      <c r="Q21" s="17">
        <f>LOOKUP($A21,'Historical Data'!$A$6:$A$24,'Historical Data'!Q$6:Q$24)</f>
        <v>38.176517596009369</v>
      </c>
      <c r="R21" s="17">
        <f>LOOKUP($A21,'Historical Data'!$A$6:$A$24,'Historical Data'!R$6:R$24)</f>
        <v>165.75876923624023</v>
      </c>
      <c r="S21" s="17">
        <f>LOOKUP($A21,'Historical Data'!$A$6:$A$24,'Historical Data'!S$6:S$24)</f>
        <v>933.78381509021153</v>
      </c>
      <c r="T21" s="17">
        <f>LOOKUP($A21,'Historical Data'!$A$6:$A$24,'Historical Data'!T$6:T$24)</f>
        <v>8307.9901801000015</v>
      </c>
      <c r="U21" s="17">
        <f>LOOKUP($A21,'Historical Data'!$A$6:$A$24,'Historical Data'!U$6:U$24)</f>
        <v>36702.785181500003</v>
      </c>
    </row>
    <row r="22" spans="1:23" s="18" customFormat="1" x14ac:dyDescent="0.3">
      <c r="A22" s="16">
        <v>2006</v>
      </c>
      <c r="B22" s="17">
        <f ca="1">LOOKUP($A22,'Historical Data'!$A$6:$A$24,'Historical Data'!B$6:B$24)</f>
        <v>8.35</v>
      </c>
      <c r="C22" s="17">
        <f ca="1">LOOKUP($A22,'Historical Data'!$A$6:$A$24,'Historical Data'!C$6:C$24)</f>
        <v>1</v>
      </c>
      <c r="D22" s="17">
        <f>LOOKUP($A22,'Historical Data'!$A$6:$A$24,'Historical Data'!D$6:D$24)</f>
        <v>366.48763488076895</v>
      </c>
      <c r="E22" s="17">
        <f>LOOKUP($A22,'Historical Data'!$A$6:$A$24,'Historical Data'!E$6:E$24)</f>
        <v>8.1150023636561102</v>
      </c>
      <c r="F22" s="17">
        <f>LOOKUP($A22,'Historical Data'!$A$6:$A$24,'Historical Data'!F$6:F$24)</f>
        <v>17.779060969815504</v>
      </c>
      <c r="G22" s="17">
        <f>LOOKUP($A22,'Historical Data'!$A$6:$A$24,'Historical Data'!G$6:G$24)</f>
        <v>25.810740865633775</v>
      </c>
      <c r="H22" s="17">
        <f>LOOKUP($A22,'Historical Data'!$A$6:$A$24,'Historical Data'!H$6:H$24)</f>
        <v>16.251314762084242</v>
      </c>
      <c r="I22" s="17">
        <f>LOOKUP($A22,'Historical Data'!$A$6:$A$24,'Historical Data'!I$6:I$24)</f>
        <v>11.411</v>
      </c>
      <c r="J22" s="17">
        <f>LOOKUP($A22,'Historical Data'!$A$6:$A$24,'Historical Data'!J$6:J$24)</f>
        <v>2.5813000000000001</v>
      </c>
      <c r="K22" s="17">
        <f>LOOKUP($A22,'Historical Data'!$A$6:$A$24,'Historical Data'!K$6:K$24)</f>
        <v>14.450900000000001</v>
      </c>
      <c r="L22" s="17">
        <f>LOOKUP($A22,'Historical Data'!$A$6:$A$24,'Historical Data'!L$6:L$24)</f>
        <v>121.0746</v>
      </c>
      <c r="M22" s="17">
        <f>LOOKUP($A22,'Historical Data'!$A$6:$A$24,'Historical Data'!M$6:M$24)</f>
        <v>12.789300000000001</v>
      </c>
      <c r="N22" s="17">
        <f>LOOKUP($A22,'Historical Data'!$A$6:$A$24,'Historical Data'!N$6:N$24)</f>
        <v>5.1614000000000004</v>
      </c>
      <c r="O22" s="17">
        <f>LOOKUP($A22,'Historical Data'!$A$6:$A$24,'Historical Data'!O$6:O$24)</f>
        <v>49.968000000000004</v>
      </c>
      <c r="P22" s="17">
        <f>LOOKUP($A22,'Historical Data'!$A$6:$A$24,'Historical Data'!P$6:P$24)</f>
        <v>9.1103460526315789</v>
      </c>
      <c r="Q22" s="17">
        <f>LOOKUP($A22,'Historical Data'!$A$6:$A$24,'Historical Data'!Q$6:Q$24)</f>
        <v>40.339183025014485</v>
      </c>
      <c r="R22" s="17">
        <f>LOOKUP($A22,'Historical Data'!$A$6:$A$24,'Historical Data'!R$6:R$24)</f>
        <v>186.32632887106735</v>
      </c>
      <c r="S22" s="17">
        <f>LOOKUP($A22,'Historical Data'!$A$6:$A$24,'Historical Data'!S$6:S$24)</f>
        <v>1079.2902477139062</v>
      </c>
      <c r="T22" s="17">
        <f>LOOKUP($A22,'Historical Data'!$A$6:$A$24,'Historical Data'!T$6:T$24)</f>
        <v>8423.5921440800012</v>
      </c>
      <c r="U22" s="17">
        <f>LOOKUP($A22,'Historical Data'!$A$6:$A$24,'Historical Data'!U$6:U$24)</f>
        <v>36977.202145200004</v>
      </c>
    </row>
    <row r="23" spans="1:23" s="18" customFormat="1" x14ac:dyDescent="0.3">
      <c r="A23" s="16">
        <v>2007</v>
      </c>
      <c r="B23" s="17">
        <f ca="1">LOOKUP($A23,'Historical Data'!$A$6:$A$24,'Historical Data'!B$6:B$24)</f>
        <v>8.5399999999999991</v>
      </c>
      <c r="C23" s="17">
        <f ca="1">LOOKUP($A23,'Historical Data'!$A$6:$A$24,'Historical Data'!C$6:C$24)</f>
        <v>0.95</v>
      </c>
      <c r="D23" s="17">
        <f>LOOKUP($A23,'Historical Data'!$A$6:$A$24,'Historical Data'!D$6:D$24)</f>
        <v>373.73371252682745</v>
      </c>
      <c r="E23" s="17">
        <f>LOOKUP($A23,'Historical Data'!$A$6:$A$24,'Historical Data'!E$6:E$24)</f>
        <v>8.4661945863307722</v>
      </c>
      <c r="F23" s="17">
        <f>LOOKUP($A23,'Historical Data'!$A$6:$A$24,'Historical Data'!F$6:F$24)</f>
        <v>18.269856766656162</v>
      </c>
      <c r="G23" s="17">
        <f>LOOKUP($A23,'Historical Data'!$A$6:$A$24,'Historical Data'!G$6:G$24)</f>
        <v>26.65178038622491</v>
      </c>
      <c r="H23" s="17">
        <f>LOOKUP($A23,'Historical Data'!$A$6:$A$24,'Historical Data'!H$6:H$24)</f>
        <v>16.951733450626762</v>
      </c>
      <c r="I23" s="17">
        <f>LOOKUP($A23,'Historical Data'!$A$6:$A$24,'Historical Data'!I$6:I$24)</f>
        <v>11.213900000000001</v>
      </c>
      <c r="J23" s="17">
        <f>LOOKUP($A23,'Historical Data'!$A$6:$A$24,'Historical Data'!J$6:J$24)</f>
        <v>2.5131000000000001</v>
      </c>
      <c r="K23" s="17">
        <f>LOOKUP($A23,'Historical Data'!$A$6:$A$24,'Historical Data'!K$6:K$24)</f>
        <v>15.1335</v>
      </c>
      <c r="L23" s="17">
        <f>LOOKUP($A23,'Historical Data'!$A$6:$A$24,'Historical Data'!L$6:L$24)</f>
        <v>129.6223</v>
      </c>
      <c r="M23" s="17">
        <f>LOOKUP($A23,'Historical Data'!$A$6:$A$24,'Historical Data'!M$6:M$24)</f>
        <v>13.131399999999999</v>
      </c>
      <c r="N23" s="17">
        <f>LOOKUP($A23,'Historical Data'!$A$6:$A$24,'Historical Data'!N$6:N$24)</f>
        <v>5.4291999999999998</v>
      </c>
      <c r="O23" s="17">
        <f>LOOKUP($A23,'Historical Data'!$A$6:$A$24,'Historical Data'!O$6:O$24)</f>
        <v>56.914239999999999</v>
      </c>
      <c r="P23" s="17">
        <f>LOOKUP($A23,'Historical Data'!$A$6:$A$24,'Historical Data'!P$6:P$24)</f>
        <v>9.2939355263157886</v>
      </c>
      <c r="Q23" s="17">
        <f>LOOKUP($A23,'Historical Data'!$A$6:$A$24,'Historical Data'!Q$6:Q$24)</f>
        <v>43.37854878913371</v>
      </c>
      <c r="R23" s="17">
        <f>LOOKUP($A23,'Historical Data'!$A$6:$A$24,'Historical Data'!R$6:R$24)</f>
        <v>181.44189872092701</v>
      </c>
      <c r="S23" s="17">
        <f>LOOKUP($A23,'Historical Data'!$A$6:$A$24,'Historical Data'!S$6:S$24)</f>
        <v>1170.4038664598022</v>
      </c>
      <c r="T23" s="17">
        <f>LOOKUP($A23,'Historical Data'!$A$6:$A$24,'Historical Data'!T$6:T$24)</f>
        <v>8539.1941080600009</v>
      </c>
      <c r="U23" s="17">
        <f>LOOKUP($A23,'Historical Data'!$A$6:$A$24,'Historical Data'!U$6:U$24)</f>
        <v>37251.619108900006</v>
      </c>
    </row>
    <row r="24" spans="1:23" s="18" customFormat="1" x14ac:dyDescent="0.3">
      <c r="A24" s="16">
        <v>2008</v>
      </c>
      <c r="B24" s="17">
        <f ca="1">LOOKUP($A24,'Historical Data'!$A$6:$A$24,'Historical Data'!B$6:B$24)</f>
        <v>8.75</v>
      </c>
      <c r="C24" s="17">
        <f ca="1">LOOKUP($A24,'Historical Data'!$A$6:$A$24,'Historical Data'!C$6:C$24)</f>
        <v>0.94</v>
      </c>
      <c r="D24" s="17">
        <f>LOOKUP($A24,'Historical Data'!$A$6:$A$24,'Historical Data'!D$6:D$24)</f>
        <v>377.84871793807218</v>
      </c>
      <c r="E24" s="17">
        <f>LOOKUP($A24,'Historical Data'!$A$6:$A$24,'Historical Data'!E$6:E$24)</f>
        <v>8.0838346352935595</v>
      </c>
      <c r="F24" s="17">
        <f>LOOKUP($A24,'Historical Data'!$A$6:$A$24,'Historical Data'!F$6:F$24)</f>
        <v>17.29112274510134</v>
      </c>
      <c r="G24" s="17">
        <f>LOOKUP($A24,'Historical Data'!$A$6:$A$24,'Historical Data'!G$6:G$24)</f>
        <v>29.655736421588038</v>
      </c>
      <c r="H24" s="17">
        <f>LOOKUP($A24,'Historical Data'!$A$6:$A$24,'Historical Data'!H$6:H$24)</f>
        <v>16.72981883600503</v>
      </c>
      <c r="I24" s="17">
        <f>LOOKUP($A24,'Historical Data'!$A$6:$A$24,'Historical Data'!I$6:I$24)</f>
        <v>11.012133</v>
      </c>
      <c r="J24" s="17">
        <f>LOOKUP($A24,'Historical Data'!$A$6:$A$24,'Historical Data'!J$6:J$24)</f>
        <v>2.4452666999999999</v>
      </c>
      <c r="K24" s="17">
        <f>LOOKUP($A24,'Historical Data'!$A$6:$A$24,'Historical Data'!K$6:K$24)</f>
        <v>15.798</v>
      </c>
      <c r="L24" s="17">
        <f>LOOKUP($A24,'Historical Data'!$A$6:$A$24,'Historical Data'!L$6:L$24)</f>
        <v>133.99193</v>
      </c>
      <c r="M24" s="17">
        <f>LOOKUP($A24,'Historical Data'!$A$6:$A$24,'Historical Data'!M$6:M$24)</f>
        <v>13.475300000000001</v>
      </c>
      <c r="N24" s="17">
        <f>LOOKUP($A24,'Historical Data'!$A$6:$A$24,'Historical Data'!N$6:N$24)</f>
        <v>5.6901666999999998</v>
      </c>
      <c r="O24" s="17">
        <f>LOOKUP($A24,'Historical Data'!$A$6:$A$24,'Historical Data'!O$6:O$24)</f>
        <v>63.86069280000001</v>
      </c>
      <c r="P24" s="17">
        <f>LOOKUP($A24,'Historical Data'!$A$6:$A$24,'Historical Data'!P$6:P$24)</f>
        <v>8.8500263157894725</v>
      </c>
      <c r="Q24" s="17">
        <f>LOOKUP($A24,'Historical Data'!$A$6:$A$24,'Historical Data'!Q$6:Q$24)</f>
        <v>41.214428328220514</v>
      </c>
      <c r="R24" s="17">
        <f>LOOKUP($A24,'Historical Data'!$A$6:$A$24,'Historical Data'!R$6:R$24)</f>
        <v>168.50707231167564</v>
      </c>
      <c r="S24" s="17">
        <f>LOOKUP($A24,'Historical Data'!$A$6:$A$24,'Historical Data'!S$6:S$24)</f>
        <v>957.07790599572047</v>
      </c>
      <c r="T24" s="17">
        <f>LOOKUP($A24,'Historical Data'!$A$6:$A$24,'Historical Data'!T$6:T$24)</f>
        <v>8654.7960720400006</v>
      </c>
      <c r="U24" s="17">
        <f>LOOKUP($A24,'Historical Data'!$A$6:$A$24,'Historical Data'!U$6:U$24)</f>
        <v>37526.0360726</v>
      </c>
    </row>
    <row r="25" spans="1:23" s="2" customFormat="1" x14ac:dyDescent="0.3">
      <c r="A25" s="5">
        <v>2010</v>
      </c>
      <c r="B25" s="6">
        <f>LOOKUP($A25,Core!$A$6:$A$26,Core!B$6:B$26)</f>
        <v>8.8000000000000007</v>
      </c>
      <c r="C25" s="6">
        <f>LOOKUP($A25,Core!$A$6:$A$26,Core!C$6:C$26)</f>
        <v>0.66</v>
      </c>
      <c r="D25" s="6">
        <f>LOOKUP($A25,Core!$A$6:$A$26,Core!D$6:D$26)</f>
        <v>341.75</v>
      </c>
      <c r="E25" s="6">
        <f>LOOKUP($A25,Core!$A$6:$A$26,Core!E$6:E$26)</f>
        <v>9.14</v>
      </c>
      <c r="F25" s="6">
        <f>LOOKUP($A25,Core!$A$6:$A$26,Core!F$6:F$26)</f>
        <v>16.46</v>
      </c>
      <c r="G25" s="6">
        <f>LOOKUP($A25,Core!$A$6:$A$26,Core!G$6:G$26)</f>
        <v>29.41</v>
      </c>
      <c r="H25" s="6">
        <f>LOOKUP($A25,Core!$A$6:$A$26,Core!H$6:H$26)</f>
        <v>12.15</v>
      </c>
      <c r="I25" s="6">
        <f>LOOKUP($A25,Core!$A$6:$A$26,Core!I$6:I$26)</f>
        <v>17.809999999999999</v>
      </c>
      <c r="J25" s="6">
        <f>LOOKUP($A25,Core!$A$6:$A$26,Core!J$6:J$26)</f>
        <v>2.4700000000000002</v>
      </c>
      <c r="K25" s="6">
        <f>LOOKUP($A25,Core!$A$6:$A$26,Core!K$6:K$26)</f>
        <v>8.34</v>
      </c>
      <c r="L25" s="6">
        <f>LOOKUP($A25,Core!$A$6:$A$26,Core!L$6:L$26)</f>
        <v>246.77</v>
      </c>
      <c r="M25" s="6">
        <f>LOOKUP($A25,Core!$A$6:$A$26,Core!M$6:M$26)</f>
        <v>0</v>
      </c>
      <c r="N25" s="6">
        <f>LOOKUP($A25,Core!$A$6:$A$26,Core!N$6:N$26)</f>
        <v>0</v>
      </c>
      <c r="O25" s="6">
        <f>LOOKUP($A25,Core!$A$6:$A$26,Core!O$6:O$26)</f>
        <v>28.34</v>
      </c>
      <c r="P25" s="6">
        <f>LOOKUP($A25,Core!$A$6:$A$26,Core!P$6:P$26)</f>
        <v>6.99</v>
      </c>
      <c r="Q25" s="6">
        <f>LOOKUP($A25,Core!$A$6:$A$26,Core!Q$6:Q$26)</f>
        <v>39.619999999999997</v>
      </c>
      <c r="R25" s="6">
        <f>LOOKUP($A25,Core!$A$6:$A$26,Core!R$6:R$26)</f>
        <v>224.03</v>
      </c>
      <c r="S25" s="6">
        <f>LOOKUP($A25,Core!$A$6:$A$26,Core!S$6:S$26)</f>
        <v>1159.76</v>
      </c>
      <c r="T25" s="6">
        <f>LOOKUP($A25,Core!$A$6:$A$26,Core!T$6:T$26)</f>
        <v>8886</v>
      </c>
      <c r="U25" s="6">
        <f>LOOKUP($A25,Core!$A$6:$A$26,Core!U$6:U$26)</f>
        <v>38074.870000000003</v>
      </c>
    </row>
    <row r="26" spans="1:23" s="2" customFormat="1" x14ac:dyDescent="0.3">
      <c r="A26" s="5">
        <v>2015</v>
      </c>
      <c r="B26" s="6">
        <f>LOOKUP($A26,Core!$A$6:$A$26,Core!B$6:B$26)</f>
        <v>9.89</v>
      </c>
      <c r="C26" s="6">
        <f>LOOKUP($A26,Core!$A$6:$A$26,Core!C$6:C$26)</f>
        <v>0.66</v>
      </c>
      <c r="D26" s="6">
        <f>LOOKUP($A26,Core!$A$6:$A$26,Core!D$6:D$26)</f>
        <v>358.41</v>
      </c>
      <c r="E26" s="6">
        <f>LOOKUP($A26,Core!$A$6:$A$26,Core!E$6:E$26)</f>
        <v>9.66</v>
      </c>
      <c r="F26" s="6">
        <f>LOOKUP($A26,Core!$A$6:$A$26,Core!F$6:F$26)</f>
        <v>14.4</v>
      </c>
      <c r="G26" s="6">
        <f>LOOKUP($A26,Core!$A$6:$A$26,Core!G$6:G$26)</f>
        <v>31.96</v>
      </c>
      <c r="H26" s="6">
        <f>LOOKUP($A26,Core!$A$6:$A$26,Core!H$6:H$26)</f>
        <v>12.98</v>
      </c>
      <c r="I26" s="6">
        <f>LOOKUP($A26,Core!$A$6:$A$26,Core!I$6:I$26)</f>
        <v>19.21</v>
      </c>
      <c r="J26" s="6">
        <f>LOOKUP($A26,Core!$A$6:$A$26,Core!J$6:J$26)</f>
        <v>2.69</v>
      </c>
      <c r="K26" s="6">
        <f>LOOKUP($A26,Core!$A$6:$A$26,Core!K$6:K$26)</f>
        <v>9.0399999999999991</v>
      </c>
      <c r="L26" s="6">
        <f>LOOKUP($A26,Core!$A$6:$A$26,Core!L$6:L$26)</f>
        <v>264.68</v>
      </c>
      <c r="M26" s="6">
        <f>LOOKUP($A26,Core!$A$6:$A$26,Core!M$6:M$26)</f>
        <v>0</v>
      </c>
      <c r="N26" s="6">
        <f>LOOKUP($A26,Core!$A$6:$A$26,Core!N$6:N$26)</f>
        <v>0</v>
      </c>
      <c r="O26" s="6">
        <f>LOOKUP($A26,Core!$A$6:$A$26,Core!O$6:O$26)</f>
        <v>29.57</v>
      </c>
      <c r="P26" s="6">
        <f>LOOKUP($A26,Core!$A$6:$A$26,Core!P$6:P$26)</f>
        <v>7.74</v>
      </c>
      <c r="Q26" s="6">
        <f>LOOKUP($A26,Core!$A$6:$A$26,Core!Q$6:Q$26)</f>
        <v>39.729999999999997</v>
      </c>
      <c r="R26" s="6">
        <f>LOOKUP($A26,Core!$A$6:$A$26,Core!R$6:R$26)</f>
        <v>227.83</v>
      </c>
      <c r="S26" s="6">
        <f>LOOKUP($A26,Core!$A$6:$A$26,Core!S$6:S$26)</f>
        <v>1189.17</v>
      </c>
      <c r="T26" s="6">
        <f>LOOKUP($A26,Core!$A$6:$A$26,Core!T$6:T$26)</f>
        <v>9267.31</v>
      </c>
      <c r="U26" s="6">
        <f>LOOKUP($A26,Core!$A$6:$A$26,Core!U$6:U$26)</f>
        <v>38476.949999999997</v>
      </c>
    </row>
    <row r="27" spans="1:23" s="2" customFormat="1" x14ac:dyDescent="0.3">
      <c r="A27" s="5">
        <v>2020</v>
      </c>
      <c r="B27" s="6">
        <f>LOOKUP($A27,Core!$A$6:$A$26,Core!B$6:B$26)</f>
        <v>10.98</v>
      </c>
      <c r="C27" s="6">
        <f>LOOKUP($A27,Core!$A$6:$A$26,Core!C$6:C$26)</f>
        <v>0.89</v>
      </c>
      <c r="D27" s="6">
        <f>LOOKUP($A27,Core!$A$6:$A$26,Core!D$6:D$26)</f>
        <v>372.56</v>
      </c>
      <c r="E27" s="6">
        <f>LOOKUP($A27,Core!$A$6:$A$26,Core!E$6:E$26)</f>
        <v>10.18</v>
      </c>
      <c r="F27" s="6">
        <f>LOOKUP($A27,Core!$A$6:$A$26,Core!F$6:F$26)</f>
        <v>12.51</v>
      </c>
      <c r="G27" s="6">
        <f>LOOKUP($A27,Core!$A$6:$A$26,Core!G$6:G$26)</f>
        <v>33.17</v>
      </c>
      <c r="H27" s="6">
        <f>LOOKUP($A27,Core!$A$6:$A$26,Core!H$6:H$26)</f>
        <v>13.78</v>
      </c>
      <c r="I27" s="6">
        <f>LOOKUP($A27,Core!$A$6:$A$26,Core!I$6:I$26)</f>
        <v>13.01</v>
      </c>
      <c r="J27" s="6">
        <f>LOOKUP($A27,Core!$A$6:$A$26,Core!J$6:J$26)</f>
        <v>1.46</v>
      </c>
      <c r="K27" s="6">
        <f>LOOKUP($A27,Core!$A$6:$A$26,Core!K$6:K$26)</f>
        <v>17.71</v>
      </c>
      <c r="L27" s="6">
        <f>LOOKUP($A27,Core!$A$6:$A$26,Core!L$6:L$26)</f>
        <v>368.84</v>
      </c>
      <c r="M27" s="6">
        <f>LOOKUP($A27,Core!$A$6:$A$26,Core!M$6:M$26)</f>
        <v>0</v>
      </c>
      <c r="N27" s="6">
        <f>LOOKUP($A27,Core!$A$6:$A$26,Core!N$6:N$26)</f>
        <v>0</v>
      </c>
      <c r="O27" s="6">
        <f>LOOKUP($A27,Core!$A$6:$A$26,Core!O$6:O$26)</f>
        <v>99.79</v>
      </c>
      <c r="P27" s="6">
        <f>LOOKUP($A27,Core!$A$6:$A$26,Core!P$6:P$26)</f>
        <v>5.27</v>
      </c>
      <c r="Q27" s="6">
        <f>LOOKUP($A27,Core!$A$6:$A$26,Core!Q$6:Q$26)</f>
        <v>39.78</v>
      </c>
      <c r="R27" s="6">
        <f>LOOKUP($A27,Core!$A$6:$A$26,Core!R$6:R$26)</f>
        <v>233.32</v>
      </c>
      <c r="S27" s="6">
        <f>LOOKUP($A27,Core!$A$6:$A$26,Core!S$6:S$26)</f>
        <v>1228.0999999999999</v>
      </c>
      <c r="T27" s="6">
        <f>LOOKUP($A27,Core!$A$6:$A$26,Core!T$6:T$26)</f>
        <v>9542.25</v>
      </c>
      <c r="U27" s="6">
        <f>LOOKUP($A27,Core!$A$6:$A$26,Core!U$6:U$26)</f>
        <v>39412.29</v>
      </c>
    </row>
    <row r="28" spans="1:23" s="2" customFormat="1" x14ac:dyDescent="0.3">
      <c r="A28" s="5">
        <v>2025</v>
      </c>
      <c r="B28" s="6">
        <f>LOOKUP($A28,Core!$A$6:$A$26,Core!B$6:B$26)</f>
        <v>12.05</v>
      </c>
      <c r="C28" s="6">
        <f>LOOKUP($A28,Core!$A$6:$A$26,Core!C$6:C$26)</f>
        <v>1.1399999999999999</v>
      </c>
      <c r="D28" s="6">
        <f>LOOKUP($A28,Core!$A$6:$A$26,Core!D$6:D$26)</f>
        <v>400.33</v>
      </c>
      <c r="E28" s="6">
        <f>LOOKUP($A28,Core!$A$6:$A$26,Core!E$6:E$26)</f>
        <v>10.93</v>
      </c>
      <c r="F28" s="6">
        <f>LOOKUP($A28,Core!$A$6:$A$26,Core!F$6:F$26)</f>
        <v>10.96</v>
      </c>
      <c r="G28" s="6">
        <f>LOOKUP($A28,Core!$A$6:$A$26,Core!G$6:G$26)</f>
        <v>32.61</v>
      </c>
      <c r="H28" s="6">
        <f>LOOKUP($A28,Core!$A$6:$A$26,Core!H$6:H$26)</f>
        <v>14.12</v>
      </c>
      <c r="I28" s="6">
        <f>LOOKUP($A28,Core!$A$6:$A$26,Core!I$6:I$26)</f>
        <v>13.67</v>
      </c>
      <c r="J28" s="6">
        <f>LOOKUP($A28,Core!$A$6:$A$26,Core!J$6:J$26)</f>
        <v>1.55</v>
      </c>
      <c r="K28" s="6">
        <f>LOOKUP($A28,Core!$A$6:$A$26,Core!K$6:K$26)</f>
        <v>19.170000000000002</v>
      </c>
      <c r="L28" s="6">
        <f>LOOKUP($A28,Core!$A$6:$A$26,Core!L$6:L$26)</f>
        <v>408.31</v>
      </c>
      <c r="M28" s="6">
        <f>LOOKUP($A28,Core!$A$6:$A$26,Core!M$6:M$26)</f>
        <v>0</v>
      </c>
      <c r="N28" s="6">
        <f>LOOKUP($A28,Core!$A$6:$A$26,Core!N$6:N$26)</f>
        <v>0</v>
      </c>
      <c r="O28" s="6">
        <f>LOOKUP($A28,Core!$A$6:$A$26,Core!O$6:O$26)</f>
        <v>102.76</v>
      </c>
      <c r="P28" s="6">
        <f>LOOKUP($A28,Core!$A$6:$A$26,Core!P$6:P$26)</f>
        <v>5.78</v>
      </c>
      <c r="Q28" s="6">
        <f>LOOKUP($A28,Core!$A$6:$A$26,Core!Q$6:Q$26)</f>
        <v>39.5</v>
      </c>
      <c r="R28" s="6">
        <f>LOOKUP($A28,Core!$A$6:$A$26,Core!R$6:R$26)</f>
        <v>237.96</v>
      </c>
      <c r="S28" s="6">
        <f>LOOKUP($A28,Core!$A$6:$A$26,Core!S$6:S$26)</f>
        <v>1266.3599999999999</v>
      </c>
      <c r="T28" s="6">
        <f>LOOKUP($A28,Core!$A$6:$A$26,Core!T$6:T$26)</f>
        <v>9678.93</v>
      </c>
      <c r="U28" s="6">
        <f>LOOKUP($A28,Core!$A$6:$A$26,Core!U$6:U$26)</f>
        <v>40313.06</v>
      </c>
      <c r="V28" s="9"/>
    </row>
    <row r="29" spans="1:23" s="2" customFormat="1" x14ac:dyDescent="0.3">
      <c r="A29" s="5">
        <v>2030</v>
      </c>
      <c r="B29" s="6">
        <f>LOOKUP($A29,Core!$A$6:$A$26,Core!B$6:B$26)</f>
        <v>13.1</v>
      </c>
      <c r="C29" s="6">
        <f>LOOKUP($A29,Core!$A$6:$A$26,Core!C$6:C$26)</f>
        <v>1</v>
      </c>
      <c r="D29" s="6">
        <f>LOOKUP($A29,Core!$A$6:$A$26,Core!D$6:D$26)</f>
        <v>426.07</v>
      </c>
      <c r="E29" s="6">
        <f>LOOKUP($A29,Core!$A$6:$A$26,Core!E$6:E$26)</f>
        <v>11.63</v>
      </c>
      <c r="F29" s="6">
        <f>LOOKUP($A29,Core!$A$6:$A$26,Core!F$6:F$26)</f>
        <v>9.66</v>
      </c>
      <c r="G29" s="6">
        <f>LOOKUP($A29,Core!$A$6:$A$26,Core!G$6:G$26)</f>
        <v>30.31</v>
      </c>
      <c r="H29" s="6">
        <f>LOOKUP($A29,Core!$A$6:$A$26,Core!H$6:H$26)</f>
        <v>14.3</v>
      </c>
      <c r="I29" s="6">
        <f>LOOKUP($A29,Core!$A$6:$A$26,Core!I$6:I$26)</f>
        <v>14.29</v>
      </c>
      <c r="J29" s="6">
        <f>LOOKUP($A29,Core!$A$6:$A$26,Core!J$6:J$26)</f>
        <v>1.64</v>
      </c>
      <c r="K29" s="6">
        <f>LOOKUP($A29,Core!$A$6:$A$26,Core!K$6:K$26)</f>
        <v>20.7</v>
      </c>
      <c r="L29" s="6">
        <f>LOOKUP($A29,Core!$A$6:$A$26,Core!L$6:L$26)</f>
        <v>449.52</v>
      </c>
      <c r="M29" s="6">
        <f>LOOKUP($A29,Core!$A$6:$A$26,Core!M$6:M$26)</f>
        <v>0</v>
      </c>
      <c r="N29" s="6">
        <f>LOOKUP($A29,Core!$A$6:$A$26,Core!N$6:N$26)</f>
        <v>0</v>
      </c>
      <c r="O29" s="6">
        <f>LOOKUP($A29,Core!$A$6:$A$26,Core!O$6:O$26)</f>
        <v>105.19</v>
      </c>
      <c r="P29" s="6">
        <f>LOOKUP($A29,Core!$A$6:$A$26,Core!P$6:P$26)</f>
        <v>6.28</v>
      </c>
      <c r="Q29" s="6">
        <f>LOOKUP($A29,Core!$A$6:$A$26,Core!Q$6:Q$26)</f>
        <v>38.61</v>
      </c>
      <c r="R29" s="6">
        <f>LOOKUP($A29,Core!$A$6:$A$26,Core!R$6:R$26)</f>
        <v>239.38</v>
      </c>
      <c r="S29" s="6">
        <f>LOOKUP($A29,Core!$A$6:$A$26,Core!S$6:S$26)</f>
        <v>1254.21</v>
      </c>
      <c r="T29" s="6">
        <f>LOOKUP($A29,Core!$A$6:$A$26,Core!T$6:T$26)</f>
        <v>9503.57</v>
      </c>
      <c r="U29" s="6">
        <f>LOOKUP($A29,Core!$A$6:$A$26,Core!U$6:U$26)</f>
        <v>39274.959999999999</v>
      </c>
      <c r="V29" s="9"/>
    </row>
    <row r="30" spans="1:23" s="2" customFormat="1" x14ac:dyDescent="0.3">
      <c r="A30" s="5">
        <v>2035</v>
      </c>
      <c r="B30" s="6">
        <f>LOOKUP($A30,Core!$A$6:$A$26,Core!B$6:B$26)</f>
        <v>14.17</v>
      </c>
      <c r="C30" s="6">
        <f>LOOKUP($A30,Core!$A$6:$A$26,Core!C$6:C$26)</f>
        <v>0.72</v>
      </c>
      <c r="D30" s="6">
        <f>LOOKUP($A30,Core!$A$6:$A$26,Core!D$6:D$26)</f>
        <v>449.74</v>
      </c>
      <c r="E30" s="6">
        <f>LOOKUP($A30,Core!$A$6:$A$26,Core!E$6:E$26)</f>
        <v>12.28</v>
      </c>
      <c r="F30" s="6">
        <f>LOOKUP($A30,Core!$A$6:$A$26,Core!F$6:F$26)</f>
        <v>8.67</v>
      </c>
      <c r="G30" s="6">
        <f>LOOKUP($A30,Core!$A$6:$A$26,Core!G$6:G$26)</f>
        <v>27.39</v>
      </c>
      <c r="H30" s="6">
        <f>LOOKUP($A30,Core!$A$6:$A$26,Core!H$6:H$26)</f>
        <v>14.46</v>
      </c>
      <c r="I30" s="6">
        <f>LOOKUP($A30,Core!$A$6:$A$26,Core!I$6:I$26)</f>
        <v>14.87</v>
      </c>
      <c r="J30" s="6">
        <f>LOOKUP($A30,Core!$A$6:$A$26,Core!J$6:J$26)</f>
        <v>1.73</v>
      </c>
      <c r="K30" s="6">
        <f>LOOKUP($A30,Core!$A$6:$A$26,Core!K$6:K$26)</f>
        <v>22.29</v>
      </c>
      <c r="L30" s="6">
        <f>LOOKUP($A30,Core!$A$6:$A$26,Core!L$6:L$26)</f>
        <v>492.24</v>
      </c>
      <c r="M30" s="6">
        <f>LOOKUP($A30,Core!$A$6:$A$26,Core!M$6:M$26)</f>
        <v>0</v>
      </c>
      <c r="N30" s="6">
        <f>LOOKUP($A30,Core!$A$6:$A$26,Core!N$6:N$26)</f>
        <v>0</v>
      </c>
      <c r="O30" s="6">
        <f>LOOKUP($A30,Core!$A$6:$A$26,Core!O$6:O$26)</f>
        <v>107.34</v>
      </c>
      <c r="P30" s="6">
        <f>LOOKUP($A30,Core!$A$6:$A$26,Core!P$6:P$26)</f>
        <v>6.75</v>
      </c>
      <c r="Q30" s="6">
        <f>LOOKUP($A30,Core!$A$6:$A$26,Core!Q$6:Q$26)</f>
        <v>37.33</v>
      </c>
      <c r="R30" s="6">
        <f>LOOKUP($A30,Core!$A$6:$A$26,Core!R$6:R$26)</f>
        <v>232.36</v>
      </c>
      <c r="S30" s="6">
        <f>LOOKUP($A30,Core!$A$6:$A$26,Core!S$6:S$26)</f>
        <v>1201.53</v>
      </c>
      <c r="T30" s="6">
        <f>LOOKUP($A30,Core!$A$6:$A$26,Core!T$6:T$26)</f>
        <v>9152.61</v>
      </c>
      <c r="U30" s="6">
        <f>LOOKUP($A30,Core!$A$6:$A$26,Core!U$6:U$26)</f>
        <v>37304.47</v>
      </c>
      <c r="V30" s="9"/>
    </row>
    <row r="31" spans="1:23" s="2" customFormat="1" x14ac:dyDescent="0.3">
      <c r="A31" s="5">
        <v>2040</v>
      </c>
      <c r="B31" s="6">
        <f>LOOKUP($A31,Core!$A$6:$A$26,Core!B$6:B$26)</f>
        <v>15.14</v>
      </c>
      <c r="C31" s="6">
        <f>LOOKUP($A31,Core!$A$6:$A$26,Core!C$6:C$26)</f>
        <v>0.69</v>
      </c>
      <c r="D31" s="6">
        <f>LOOKUP($A31,Core!$A$6:$A$26,Core!D$6:D$26)</f>
        <v>466.03</v>
      </c>
      <c r="E31" s="6">
        <f>LOOKUP($A31,Core!$A$6:$A$26,Core!E$6:E$26)</f>
        <v>12.86</v>
      </c>
      <c r="F31" s="6">
        <f>LOOKUP($A31,Core!$A$6:$A$26,Core!F$6:F$26)</f>
        <v>7.81</v>
      </c>
      <c r="G31" s="6">
        <f>LOOKUP($A31,Core!$A$6:$A$26,Core!G$6:G$26)</f>
        <v>24.6</v>
      </c>
      <c r="H31" s="6">
        <f>LOOKUP($A31,Core!$A$6:$A$26,Core!H$6:H$26)</f>
        <v>14.46</v>
      </c>
      <c r="I31" s="6">
        <f>LOOKUP($A31,Core!$A$6:$A$26,Core!I$6:I$26)</f>
        <v>15.41</v>
      </c>
      <c r="J31" s="6">
        <f>LOOKUP($A31,Core!$A$6:$A$26,Core!J$6:J$26)</f>
        <v>1.82</v>
      </c>
      <c r="K31" s="6">
        <f>LOOKUP($A31,Core!$A$6:$A$26,Core!K$6:K$26)</f>
        <v>24</v>
      </c>
      <c r="L31" s="6">
        <f>LOOKUP($A31,Core!$A$6:$A$26,Core!L$6:L$26)</f>
        <v>538.1</v>
      </c>
      <c r="M31" s="6">
        <f>LOOKUP($A31,Core!$A$6:$A$26,Core!M$6:M$26)</f>
        <v>0</v>
      </c>
      <c r="N31" s="6">
        <f>LOOKUP($A31,Core!$A$6:$A$26,Core!N$6:N$26)</f>
        <v>0</v>
      </c>
      <c r="O31" s="6">
        <f>LOOKUP($A31,Core!$A$6:$A$26,Core!O$6:O$26)</f>
        <v>109.11</v>
      </c>
      <c r="P31" s="6">
        <f>LOOKUP($A31,Core!$A$6:$A$26,Core!P$6:P$26)</f>
        <v>7.19</v>
      </c>
      <c r="Q31" s="6">
        <f>LOOKUP($A31,Core!$A$6:$A$26,Core!Q$6:Q$26)</f>
        <v>35.729999999999997</v>
      </c>
      <c r="R31" s="6">
        <f>LOOKUP($A31,Core!$A$6:$A$26,Core!R$6:R$26)</f>
        <v>227.92</v>
      </c>
      <c r="S31" s="6">
        <f>LOOKUP($A31,Core!$A$6:$A$26,Core!S$6:S$26)</f>
        <v>1153.6099999999999</v>
      </c>
      <c r="T31" s="6">
        <f>LOOKUP($A31,Core!$A$6:$A$26,Core!T$6:T$26)</f>
        <v>8886.18</v>
      </c>
      <c r="U31" s="6">
        <f>LOOKUP($A31,Core!$A$6:$A$26,Core!U$6:U$26)</f>
        <v>36480.92</v>
      </c>
      <c r="V31" s="9"/>
    </row>
    <row r="32" spans="1:23" s="2" customFormat="1" x14ac:dyDescent="0.3">
      <c r="A32" s="5">
        <v>2045</v>
      </c>
      <c r="B32" s="6">
        <f>LOOKUP($A32,Core!$A$6:$A$26,Core!B$6:B$26)</f>
        <v>16.09</v>
      </c>
      <c r="C32" s="6">
        <f>LOOKUP($A32,Core!$A$6:$A$26,Core!C$6:C$26)</f>
        <v>0.67</v>
      </c>
      <c r="D32" s="6">
        <f>LOOKUP($A32,Core!$A$6:$A$26,Core!D$6:D$26)</f>
        <v>482.75</v>
      </c>
      <c r="E32" s="6">
        <f>LOOKUP($A32,Core!$A$6:$A$26,Core!E$6:E$26)</f>
        <v>13.44</v>
      </c>
      <c r="F32" s="6">
        <f>LOOKUP($A32,Core!$A$6:$A$26,Core!F$6:F$26)</f>
        <v>7.13</v>
      </c>
      <c r="G32" s="6">
        <f>LOOKUP($A32,Core!$A$6:$A$26,Core!G$6:G$26)</f>
        <v>22.13</v>
      </c>
      <c r="H32" s="6">
        <f>LOOKUP($A32,Core!$A$6:$A$26,Core!H$6:H$26)</f>
        <v>14.53</v>
      </c>
      <c r="I32" s="6">
        <f>LOOKUP($A32,Core!$A$6:$A$26,Core!I$6:I$26)</f>
        <v>15.99</v>
      </c>
      <c r="J32" s="6">
        <f>LOOKUP($A32,Core!$A$6:$A$26,Core!J$6:J$26)</f>
        <v>1.91</v>
      </c>
      <c r="K32" s="6">
        <f>LOOKUP($A32,Core!$A$6:$A$26,Core!K$6:K$26)</f>
        <v>25.82</v>
      </c>
      <c r="L32" s="6">
        <f>LOOKUP($A32,Core!$A$6:$A$26,Core!L$6:L$26)</f>
        <v>585.92999999999995</v>
      </c>
      <c r="M32" s="6">
        <f>LOOKUP($A32,Core!$A$6:$A$26,Core!M$6:M$26)</f>
        <v>0</v>
      </c>
      <c r="N32" s="6">
        <f>LOOKUP($A32,Core!$A$6:$A$26,Core!N$6:N$26)</f>
        <v>0</v>
      </c>
      <c r="O32" s="6">
        <f>LOOKUP($A32,Core!$A$6:$A$26,Core!O$6:O$26)</f>
        <v>111.01</v>
      </c>
      <c r="P32" s="6">
        <f>LOOKUP($A32,Core!$A$6:$A$26,Core!P$6:P$26)</f>
        <v>7.61</v>
      </c>
      <c r="Q32" s="6">
        <f>LOOKUP($A32,Core!$A$6:$A$26,Core!Q$6:Q$26)</f>
        <v>34.1</v>
      </c>
      <c r="R32" s="6">
        <f>LOOKUP($A32,Core!$A$6:$A$26,Core!R$6:R$26)</f>
        <v>223.08</v>
      </c>
      <c r="S32" s="6">
        <f>LOOKUP($A32,Core!$A$6:$A$26,Core!S$6:S$26)</f>
        <v>1095.0999999999999</v>
      </c>
      <c r="T32" s="6">
        <f>LOOKUP($A32,Core!$A$6:$A$26,Core!T$6:T$26)</f>
        <v>8608.32</v>
      </c>
      <c r="U32" s="6">
        <f>LOOKUP($A32,Core!$A$6:$A$26,Core!U$6:U$26)</f>
        <v>35446.36</v>
      </c>
      <c r="V32" s="8"/>
      <c r="W32" s="9"/>
    </row>
    <row r="33" spans="1:23" s="2" customFormat="1" x14ac:dyDescent="0.3">
      <c r="A33" s="5">
        <v>2050</v>
      </c>
      <c r="B33" s="6">
        <f>LOOKUP($A33,Core!$A$6:$A$26,Core!B$6:B$26)</f>
        <v>17.11</v>
      </c>
      <c r="C33" s="6">
        <f>LOOKUP($A33,Core!$A$6:$A$26,Core!C$6:C$26)</f>
        <v>0.66</v>
      </c>
      <c r="D33" s="6">
        <f>LOOKUP($A33,Core!$A$6:$A$26,Core!D$6:D$26)</f>
        <v>500.53</v>
      </c>
      <c r="E33" s="6">
        <f>LOOKUP($A33,Core!$A$6:$A$26,Core!E$6:E$26)</f>
        <v>14.05</v>
      </c>
      <c r="F33" s="6">
        <f>LOOKUP($A33,Core!$A$6:$A$26,Core!F$6:F$26)</f>
        <v>6.53</v>
      </c>
      <c r="G33" s="6">
        <f>LOOKUP($A33,Core!$A$6:$A$26,Core!G$6:G$26)</f>
        <v>19.89</v>
      </c>
      <c r="H33" s="6">
        <f>LOOKUP($A33,Core!$A$6:$A$26,Core!H$6:H$26)</f>
        <v>14.59</v>
      </c>
      <c r="I33" s="6">
        <f>LOOKUP($A33,Core!$A$6:$A$26,Core!I$6:I$26)</f>
        <v>16.64</v>
      </c>
      <c r="J33" s="6">
        <f>LOOKUP($A33,Core!$A$6:$A$26,Core!J$6:J$26)</f>
        <v>2.02</v>
      </c>
      <c r="K33" s="6">
        <f>LOOKUP($A33,Core!$A$6:$A$26,Core!K$6:K$26)</f>
        <v>27.78</v>
      </c>
      <c r="L33" s="6">
        <f>LOOKUP($A33,Core!$A$6:$A$26,Core!L$6:L$26)</f>
        <v>636.51</v>
      </c>
      <c r="M33" s="6">
        <f>LOOKUP($A33,Core!$A$6:$A$26,Core!M$6:M$26)</f>
        <v>0</v>
      </c>
      <c r="N33" s="6">
        <f>LOOKUP($A33,Core!$A$6:$A$26,Core!N$6:N$26)</f>
        <v>0</v>
      </c>
      <c r="O33" s="6">
        <f>LOOKUP($A33,Core!$A$6:$A$26,Core!O$6:O$26)</f>
        <v>112.85</v>
      </c>
      <c r="P33" s="6">
        <f>LOOKUP($A33,Core!$A$6:$A$26,Core!P$6:P$26)</f>
        <v>8.01</v>
      </c>
      <c r="Q33" s="6">
        <f>LOOKUP($A33,Core!$A$6:$A$26,Core!Q$6:Q$26)</f>
        <v>32.520000000000003</v>
      </c>
      <c r="R33" s="6">
        <f>LOOKUP($A33,Core!$A$6:$A$26,Core!R$6:R$26)</f>
        <v>215.7</v>
      </c>
      <c r="S33" s="6">
        <f>LOOKUP($A33,Core!$A$6:$A$26,Core!S$6:S$26)</f>
        <v>1040.5999999999999</v>
      </c>
      <c r="T33" s="6">
        <f>LOOKUP($A33,Core!$A$6:$A$26,Core!T$6:T$26)</f>
        <v>8344.18</v>
      </c>
      <c r="U33" s="6">
        <f>LOOKUP($A33,Core!$A$6:$A$26,Core!U$6:U$26)</f>
        <v>34602.639999999999</v>
      </c>
      <c r="V33" s="8"/>
      <c r="W33" s="9"/>
    </row>
    <row r="34" spans="1:23" s="2" customFormat="1" x14ac:dyDescent="0.3">
      <c r="A34" s="5">
        <v>2055</v>
      </c>
      <c r="B34" s="6">
        <f>LOOKUP($A34,Core!$A$6:$A$26,Core!B$6:B$26)</f>
        <v>17.91</v>
      </c>
      <c r="C34" s="6">
        <f>LOOKUP($A34,Core!$A$6:$A$26,Core!C$6:C$26)</f>
        <v>0.48</v>
      </c>
      <c r="D34" s="6">
        <f>LOOKUP($A34,Core!$A$6:$A$26,Core!D$6:D$26)</f>
        <v>502.74</v>
      </c>
      <c r="E34" s="6">
        <f>LOOKUP($A34,Core!$A$6:$A$26,Core!E$6:E$26)</f>
        <v>14.28</v>
      </c>
      <c r="F34" s="6">
        <f>LOOKUP($A34,Core!$A$6:$A$26,Core!F$6:F$26)</f>
        <v>6.1</v>
      </c>
      <c r="G34" s="6">
        <f>LOOKUP($A34,Core!$A$6:$A$26,Core!G$6:G$26)</f>
        <v>17.75</v>
      </c>
      <c r="H34" s="6">
        <f>LOOKUP($A34,Core!$A$6:$A$26,Core!H$6:H$26)</f>
        <v>14.69</v>
      </c>
      <c r="I34" s="6">
        <f>LOOKUP($A34,Core!$A$6:$A$26,Core!I$6:I$26)</f>
        <v>17.239999999999998</v>
      </c>
      <c r="J34" s="6">
        <f>LOOKUP($A34,Core!$A$6:$A$26,Core!J$6:J$26)</f>
        <v>2.11</v>
      </c>
      <c r="K34" s="6">
        <f>LOOKUP($A34,Core!$A$6:$A$26,Core!K$6:K$26)</f>
        <v>29.91</v>
      </c>
      <c r="L34" s="6">
        <f>LOOKUP($A34,Core!$A$6:$A$26,Core!L$6:L$26)</f>
        <v>688.7</v>
      </c>
      <c r="M34" s="6">
        <f>LOOKUP($A34,Core!$A$6:$A$26,Core!M$6:M$26)</f>
        <v>0</v>
      </c>
      <c r="N34" s="6">
        <f>LOOKUP($A34,Core!$A$6:$A$26,Core!N$6:N$26)</f>
        <v>0</v>
      </c>
      <c r="O34" s="6">
        <f>LOOKUP($A34,Core!$A$6:$A$26,Core!O$6:O$26)</f>
        <v>114.56</v>
      </c>
      <c r="P34" s="6">
        <f>LOOKUP($A34,Core!$A$6:$A$26,Core!P$6:P$26)</f>
        <v>8.32</v>
      </c>
      <c r="Q34" s="6">
        <f>LOOKUP($A34,Core!$A$6:$A$26,Core!Q$6:Q$26)</f>
        <v>31.2</v>
      </c>
      <c r="R34" s="6">
        <f>LOOKUP($A34,Core!$A$6:$A$26,Core!R$6:R$26)</f>
        <v>205.42</v>
      </c>
      <c r="S34" s="6">
        <f>LOOKUP($A34,Core!$A$6:$A$26,Core!S$6:S$26)</f>
        <v>974.87</v>
      </c>
      <c r="T34" s="6">
        <f>LOOKUP($A34,Core!$A$6:$A$26,Core!T$6:T$26)</f>
        <v>8060.26</v>
      </c>
      <c r="U34" s="6">
        <f>LOOKUP($A34,Core!$A$6:$A$26,Core!U$6:U$26)</f>
        <v>32765.19</v>
      </c>
      <c r="V34" s="8"/>
      <c r="W34" s="9"/>
    </row>
    <row r="35" spans="1:23" s="2" customFormat="1" x14ac:dyDescent="0.3">
      <c r="A35" s="5">
        <v>2060</v>
      </c>
      <c r="B35" s="6">
        <f>LOOKUP($A35,Core!$A$6:$A$26,Core!B$6:B$26)</f>
        <v>18.75</v>
      </c>
      <c r="C35" s="6">
        <f>LOOKUP($A35,Core!$A$6:$A$26,Core!C$6:C$26)</f>
        <v>0.35</v>
      </c>
      <c r="D35" s="6">
        <f>LOOKUP($A35,Core!$A$6:$A$26,Core!D$6:D$26)</f>
        <v>507.49</v>
      </c>
      <c r="E35" s="6">
        <f>LOOKUP($A35,Core!$A$6:$A$26,Core!E$6:E$26)</f>
        <v>14.48</v>
      </c>
      <c r="F35" s="6">
        <f>LOOKUP($A35,Core!$A$6:$A$26,Core!F$6:F$26)</f>
        <v>5.76</v>
      </c>
      <c r="G35" s="6">
        <f>LOOKUP($A35,Core!$A$6:$A$26,Core!G$6:G$26)</f>
        <v>15.9</v>
      </c>
      <c r="H35" s="6">
        <f>LOOKUP($A35,Core!$A$6:$A$26,Core!H$6:H$26)</f>
        <v>14.8</v>
      </c>
      <c r="I35" s="6">
        <f>LOOKUP($A35,Core!$A$6:$A$26,Core!I$6:I$26)</f>
        <v>17.91</v>
      </c>
      <c r="J35" s="6">
        <f>LOOKUP($A35,Core!$A$6:$A$26,Core!J$6:J$26)</f>
        <v>2.21</v>
      </c>
      <c r="K35" s="6">
        <f>LOOKUP($A35,Core!$A$6:$A$26,Core!K$6:K$26)</f>
        <v>32.21</v>
      </c>
      <c r="L35" s="6">
        <f>LOOKUP($A35,Core!$A$6:$A$26,Core!L$6:L$26)</f>
        <v>743.78</v>
      </c>
      <c r="M35" s="6">
        <f>LOOKUP($A35,Core!$A$6:$A$26,Core!M$6:M$26)</f>
        <v>0</v>
      </c>
      <c r="N35" s="6">
        <f>LOOKUP($A35,Core!$A$6:$A$26,Core!N$6:N$26)</f>
        <v>0</v>
      </c>
      <c r="O35" s="6">
        <f>LOOKUP($A35,Core!$A$6:$A$26,Core!O$6:O$26)</f>
        <v>116.19</v>
      </c>
      <c r="P35" s="6">
        <f>LOOKUP($A35,Core!$A$6:$A$26,Core!P$6:P$26)</f>
        <v>8.61</v>
      </c>
      <c r="Q35" s="6">
        <f>LOOKUP($A35,Core!$A$6:$A$26,Core!Q$6:Q$26)</f>
        <v>30.03</v>
      </c>
      <c r="R35" s="6">
        <f>LOOKUP($A35,Core!$A$6:$A$26,Core!R$6:R$26)</f>
        <v>201.77</v>
      </c>
      <c r="S35" s="6">
        <f>LOOKUP($A35,Core!$A$6:$A$26,Core!S$6:S$26)</f>
        <v>923.65</v>
      </c>
      <c r="T35" s="6">
        <f>LOOKUP($A35,Core!$A$6:$A$26,Core!T$6:T$26)</f>
        <v>7847.92</v>
      </c>
      <c r="U35" s="6">
        <f>LOOKUP($A35,Core!$A$6:$A$26,Core!U$6:U$26)</f>
        <v>31594.76</v>
      </c>
      <c r="V35" s="8"/>
      <c r="W35" s="9"/>
    </row>
    <row r="36" spans="1:23" s="2" customFormat="1" x14ac:dyDescent="0.3">
      <c r="A36" s="5">
        <v>2065</v>
      </c>
      <c r="B36" s="6">
        <f>LOOKUP($A36,Core!$A$6:$A$26,Core!B$6:B$26)</f>
        <v>19.57</v>
      </c>
      <c r="C36" s="6">
        <f>LOOKUP($A36,Core!$A$6:$A$26,Core!C$6:C$26)</f>
        <v>0.27</v>
      </c>
      <c r="D36" s="6">
        <f>LOOKUP($A36,Core!$A$6:$A$26,Core!D$6:D$26)</f>
        <v>509.93</v>
      </c>
      <c r="E36" s="6">
        <f>LOOKUP($A36,Core!$A$6:$A$26,Core!E$6:E$26)</f>
        <v>14.65</v>
      </c>
      <c r="F36" s="6">
        <f>LOOKUP($A36,Core!$A$6:$A$26,Core!F$6:F$26)</f>
        <v>5.51</v>
      </c>
      <c r="G36" s="6">
        <f>LOOKUP($A36,Core!$A$6:$A$26,Core!G$6:G$26)</f>
        <v>14.28</v>
      </c>
      <c r="H36" s="6">
        <f>LOOKUP($A36,Core!$A$6:$A$26,Core!H$6:H$26)</f>
        <v>14.92</v>
      </c>
      <c r="I36" s="6">
        <f>LOOKUP($A36,Core!$A$6:$A$26,Core!I$6:I$26)</f>
        <v>18.64</v>
      </c>
      <c r="J36" s="6">
        <f>LOOKUP($A36,Core!$A$6:$A$26,Core!J$6:J$26)</f>
        <v>2.31</v>
      </c>
      <c r="K36" s="6">
        <f>LOOKUP($A36,Core!$A$6:$A$26,Core!K$6:K$26)</f>
        <v>34.659999999999997</v>
      </c>
      <c r="L36" s="6">
        <f>LOOKUP($A36,Core!$A$6:$A$26,Core!L$6:L$26)</f>
        <v>800.37</v>
      </c>
      <c r="M36" s="6">
        <f>LOOKUP($A36,Core!$A$6:$A$26,Core!M$6:M$26)</f>
        <v>0</v>
      </c>
      <c r="N36" s="6">
        <f>LOOKUP($A36,Core!$A$6:$A$26,Core!N$6:N$26)</f>
        <v>0</v>
      </c>
      <c r="O36" s="6">
        <f>LOOKUP($A36,Core!$A$6:$A$26,Core!O$6:O$26)</f>
        <v>117.88</v>
      </c>
      <c r="P36" s="6">
        <f>LOOKUP($A36,Core!$A$6:$A$26,Core!P$6:P$26)</f>
        <v>8.91</v>
      </c>
      <c r="Q36" s="6">
        <f>LOOKUP($A36,Core!$A$6:$A$26,Core!Q$6:Q$26)</f>
        <v>28.98</v>
      </c>
      <c r="R36" s="6">
        <f>LOOKUP($A36,Core!$A$6:$A$26,Core!R$6:R$26)</f>
        <v>196.81</v>
      </c>
      <c r="S36" s="6">
        <f>LOOKUP($A36,Core!$A$6:$A$26,Core!S$6:S$26)</f>
        <v>874.62</v>
      </c>
      <c r="T36" s="6">
        <f>LOOKUP($A36,Core!$A$6:$A$26,Core!T$6:T$26)</f>
        <v>7661.28</v>
      </c>
      <c r="U36" s="6">
        <f>LOOKUP($A36,Core!$A$6:$A$26,Core!U$6:U$26)</f>
        <v>30692.76</v>
      </c>
      <c r="V36" s="8"/>
      <c r="W36" s="9"/>
    </row>
    <row r="37" spans="1:23" s="2" customFormat="1" x14ac:dyDescent="0.3">
      <c r="A37" s="5">
        <v>2070</v>
      </c>
      <c r="B37" s="6">
        <f>LOOKUP($A37,Core!$A$6:$A$26,Core!B$6:B$26)</f>
        <v>20.14</v>
      </c>
      <c r="C37" s="6">
        <f>LOOKUP($A37,Core!$A$6:$A$26,Core!C$6:C$26)</f>
        <v>0.1</v>
      </c>
      <c r="D37" s="6">
        <f>LOOKUP($A37,Core!$A$6:$A$26,Core!D$6:D$26)</f>
        <v>510.07</v>
      </c>
      <c r="E37" s="6">
        <f>LOOKUP($A37,Core!$A$6:$A$26,Core!E$6:E$26)</f>
        <v>14.74</v>
      </c>
      <c r="F37" s="6">
        <f>LOOKUP($A37,Core!$A$6:$A$26,Core!F$6:F$26)</f>
        <v>5.24</v>
      </c>
      <c r="G37" s="6">
        <f>LOOKUP($A37,Core!$A$6:$A$26,Core!G$6:G$26)</f>
        <v>12.84</v>
      </c>
      <c r="H37" s="6">
        <f>LOOKUP($A37,Core!$A$6:$A$26,Core!H$6:H$26)</f>
        <v>14.62</v>
      </c>
      <c r="I37" s="6">
        <f>LOOKUP($A37,Core!$A$6:$A$26,Core!I$6:I$26)</f>
        <v>19.309999999999999</v>
      </c>
      <c r="J37" s="6">
        <f>LOOKUP($A37,Core!$A$6:$A$26,Core!J$6:J$26)</f>
        <v>2.38</v>
      </c>
      <c r="K37" s="6">
        <f>LOOKUP($A37,Core!$A$6:$A$26,Core!K$6:K$26)</f>
        <v>37.31</v>
      </c>
      <c r="L37" s="6">
        <f>LOOKUP($A37,Core!$A$6:$A$26,Core!L$6:L$26)</f>
        <v>860.52</v>
      </c>
      <c r="M37" s="6">
        <f>LOOKUP($A37,Core!$A$6:$A$26,Core!M$6:M$26)</f>
        <v>0</v>
      </c>
      <c r="N37" s="6">
        <f>LOOKUP($A37,Core!$A$6:$A$26,Core!N$6:N$26)</f>
        <v>0</v>
      </c>
      <c r="O37" s="6">
        <f>LOOKUP($A37,Core!$A$6:$A$26,Core!O$6:O$26)</f>
        <v>119.18</v>
      </c>
      <c r="P37" s="6">
        <f>LOOKUP($A37,Core!$A$6:$A$26,Core!P$6:P$26)</f>
        <v>9.15</v>
      </c>
      <c r="Q37" s="6">
        <f>LOOKUP($A37,Core!$A$6:$A$26,Core!Q$6:Q$26)</f>
        <v>27.95</v>
      </c>
      <c r="R37" s="6">
        <f>LOOKUP($A37,Core!$A$6:$A$26,Core!R$6:R$26)</f>
        <v>188.93</v>
      </c>
      <c r="S37" s="6">
        <f>LOOKUP($A37,Core!$A$6:$A$26,Core!S$6:S$26)</f>
        <v>816.32</v>
      </c>
      <c r="T37" s="6">
        <f>LOOKUP($A37,Core!$A$6:$A$26,Core!T$6:T$26)</f>
        <v>7403.17</v>
      </c>
      <c r="U37" s="6">
        <f>LOOKUP($A37,Core!$A$6:$A$26,Core!U$6:U$26)</f>
        <v>29217.69</v>
      </c>
      <c r="V37" s="8"/>
      <c r="W37" s="9"/>
    </row>
    <row r="38" spans="1:23" s="2" customFormat="1" x14ac:dyDescent="0.3">
      <c r="A38" s="5">
        <v>2075</v>
      </c>
      <c r="B38" s="6">
        <f>LOOKUP($A38,Core!$A$6:$A$26,Core!B$6:B$26)</f>
        <v>20.75</v>
      </c>
      <c r="C38" s="6">
        <f>LOOKUP($A38,Core!$A$6:$A$26,Core!C$6:C$26)</f>
        <v>0.01</v>
      </c>
      <c r="D38" s="6">
        <f>LOOKUP($A38,Core!$A$6:$A$26,Core!D$6:D$26)</f>
        <v>508.89</v>
      </c>
      <c r="E38" s="6">
        <f>LOOKUP($A38,Core!$A$6:$A$26,Core!E$6:E$26)</f>
        <v>14.82</v>
      </c>
      <c r="F38" s="6">
        <f>LOOKUP($A38,Core!$A$6:$A$26,Core!F$6:F$26)</f>
        <v>5.07</v>
      </c>
      <c r="G38" s="6">
        <f>LOOKUP($A38,Core!$A$6:$A$26,Core!G$6:G$26)</f>
        <v>11.77</v>
      </c>
      <c r="H38" s="6">
        <f>LOOKUP($A38,Core!$A$6:$A$26,Core!H$6:H$26)</f>
        <v>14.32</v>
      </c>
      <c r="I38" s="6">
        <f>LOOKUP($A38,Core!$A$6:$A$26,Core!I$6:I$26)</f>
        <v>20</v>
      </c>
      <c r="J38" s="6">
        <f>LOOKUP($A38,Core!$A$6:$A$26,Core!J$6:J$26)</f>
        <v>2.4500000000000002</v>
      </c>
      <c r="K38" s="6">
        <f>LOOKUP($A38,Core!$A$6:$A$26,Core!K$6:K$26)</f>
        <v>40.049999999999997</v>
      </c>
      <c r="L38" s="6">
        <f>LOOKUP($A38,Core!$A$6:$A$26,Core!L$6:L$26)</f>
        <v>921.49</v>
      </c>
      <c r="M38" s="6">
        <f>LOOKUP($A38,Core!$A$6:$A$26,Core!M$6:M$26)</f>
        <v>0</v>
      </c>
      <c r="N38" s="6">
        <f>LOOKUP($A38,Core!$A$6:$A$26,Core!N$6:N$26)</f>
        <v>0</v>
      </c>
      <c r="O38" s="6">
        <f>LOOKUP($A38,Core!$A$6:$A$26,Core!O$6:O$26)</f>
        <v>120.49</v>
      </c>
      <c r="P38" s="6">
        <f>LOOKUP($A38,Core!$A$6:$A$26,Core!P$6:P$26)</f>
        <v>9.43</v>
      </c>
      <c r="Q38" s="6">
        <f>LOOKUP($A38,Core!$A$6:$A$26,Core!Q$6:Q$26)</f>
        <v>27.26</v>
      </c>
      <c r="R38" s="6">
        <f>LOOKUP($A38,Core!$A$6:$A$26,Core!R$6:R$26)</f>
        <v>183.12</v>
      </c>
      <c r="S38" s="6">
        <f>LOOKUP($A38,Core!$A$6:$A$26,Core!S$6:S$26)</f>
        <v>769.76</v>
      </c>
      <c r="T38" s="6">
        <f>LOOKUP($A38,Core!$A$6:$A$26,Core!T$6:T$26)</f>
        <v>7192.49</v>
      </c>
      <c r="U38" s="6">
        <f>LOOKUP($A38,Core!$A$6:$A$26,Core!U$6:U$26)</f>
        <v>28212.47</v>
      </c>
      <c r="V38" s="8"/>
      <c r="W38" s="9"/>
    </row>
    <row r="39" spans="1:23" s="2" customFormat="1" x14ac:dyDescent="0.3">
      <c r="A39" s="5">
        <v>2080</v>
      </c>
      <c r="B39" s="6">
        <f>LOOKUP($A39,Core!$A$6:$A$26,Core!B$6:B$26)</f>
        <v>21.27</v>
      </c>
      <c r="C39" s="6">
        <f>LOOKUP($A39,Core!$A$6:$A$26,Core!C$6:C$26)</f>
        <v>-0.04</v>
      </c>
      <c r="D39" s="6">
        <f>LOOKUP($A39,Core!$A$6:$A$26,Core!D$6:D$26)</f>
        <v>506.16</v>
      </c>
      <c r="E39" s="6">
        <f>LOOKUP($A39,Core!$A$6:$A$26,Core!E$6:E$26)</f>
        <v>14.86</v>
      </c>
      <c r="F39" s="6">
        <f>LOOKUP($A39,Core!$A$6:$A$26,Core!F$6:F$26)</f>
        <v>4.88</v>
      </c>
      <c r="G39" s="6">
        <f>LOOKUP($A39,Core!$A$6:$A$26,Core!G$6:G$26)</f>
        <v>10.88</v>
      </c>
      <c r="H39" s="6">
        <f>LOOKUP($A39,Core!$A$6:$A$26,Core!H$6:H$26)</f>
        <v>13.87</v>
      </c>
      <c r="I39" s="6">
        <f>LOOKUP($A39,Core!$A$6:$A$26,Core!I$6:I$26)</f>
        <v>20.73</v>
      </c>
      <c r="J39" s="6">
        <f>LOOKUP($A39,Core!$A$6:$A$26,Core!J$6:J$26)</f>
        <v>2.5099999999999998</v>
      </c>
      <c r="K39" s="6">
        <f>LOOKUP($A39,Core!$A$6:$A$26,Core!K$6:K$26)</f>
        <v>42.77</v>
      </c>
      <c r="L39" s="6">
        <f>LOOKUP($A39,Core!$A$6:$A$26,Core!L$6:L$26)</f>
        <v>980.83</v>
      </c>
      <c r="M39" s="6">
        <f>LOOKUP($A39,Core!$A$6:$A$26,Core!M$6:M$26)</f>
        <v>0</v>
      </c>
      <c r="N39" s="6">
        <f>LOOKUP($A39,Core!$A$6:$A$26,Core!N$6:N$26)</f>
        <v>0</v>
      </c>
      <c r="O39" s="6">
        <f>LOOKUP($A39,Core!$A$6:$A$26,Core!O$6:O$26)</f>
        <v>121.87</v>
      </c>
      <c r="P39" s="6">
        <f>LOOKUP($A39,Core!$A$6:$A$26,Core!P$6:P$26)</f>
        <v>9.7200000000000006</v>
      </c>
      <c r="Q39" s="6">
        <f>LOOKUP($A39,Core!$A$6:$A$26,Core!Q$6:Q$26)</f>
        <v>26.71</v>
      </c>
      <c r="R39" s="6">
        <f>LOOKUP($A39,Core!$A$6:$A$26,Core!R$6:R$26)</f>
        <v>178.28</v>
      </c>
      <c r="S39" s="6">
        <f>LOOKUP($A39,Core!$A$6:$A$26,Core!S$6:S$26)</f>
        <v>729.44</v>
      </c>
      <c r="T39" s="6">
        <f>LOOKUP($A39,Core!$A$6:$A$26,Core!T$6:T$26)</f>
        <v>7003.81</v>
      </c>
      <c r="U39" s="6">
        <f>LOOKUP($A39,Core!$A$6:$A$26,Core!U$6:U$26)</f>
        <v>27394.86</v>
      </c>
      <c r="V39" s="8"/>
      <c r="W39" s="9"/>
    </row>
    <row r="40" spans="1:23" s="2" customFormat="1" x14ac:dyDescent="0.3">
      <c r="A40" s="5">
        <v>2085</v>
      </c>
      <c r="B40" s="6">
        <f>LOOKUP($A40,Core!$A$6:$A$26,Core!B$6:B$26)</f>
        <v>21.68</v>
      </c>
      <c r="C40" s="6">
        <f>LOOKUP($A40,Core!$A$6:$A$26,Core!C$6:C$26)</f>
        <v>-0.09</v>
      </c>
      <c r="D40" s="6">
        <f>LOOKUP($A40,Core!$A$6:$A$26,Core!D$6:D$26)</f>
        <v>502.12</v>
      </c>
      <c r="E40" s="6">
        <f>LOOKUP($A40,Core!$A$6:$A$26,Core!E$6:E$26)</f>
        <v>14.87</v>
      </c>
      <c r="F40" s="6">
        <f>LOOKUP($A40,Core!$A$6:$A$26,Core!F$6:F$26)</f>
        <v>4.8</v>
      </c>
      <c r="G40" s="6">
        <f>LOOKUP($A40,Core!$A$6:$A$26,Core!G$6:G$26)</f>
        <v>10.34</v>
      </c>
      <c r="H40" s="6">
        <f>LOOKUP($A40,Core!$A$6:$A$26,Core!H$6:H$26)</f>
        <v>13.26</v>
      </c>
      <c r="I40" s="6">
        <f>LOOKUP($A40,Core!$A$6:$A$26,Core!I$6:I$26)</f>
        <v>21.3</v>
      </c>
      <c r="J40" s="6">
        <f>LOOKUP($A40,Core!$A$6:$A$26,Core!J$6:J$26)</f>
        <v>2.54</v>
      </c>
      <c r="K40" s="6">
        <f>LOOKUP($A40,Core!$A$6:$A$26,Core!K$6:K$26)</f>
        <v>45.52</v>
      </c>
      <c r="L40" s="6">
        <f>LOOKUP($A40,Core!$A$6:$A$26,Core!L$6:L$26)</f>
        <v>1039.73</v>
      </c>
      <c r="M40" s="6">
        <f>LOOKUP($A40,Core!$A$6:$A$26,Core!M$6:M$26)</f>
        <v>0</v>
      </c>
      <c r="N40" s="6">
        <f>LOOKUP($A40,Core!$A$6:$A$26,Core!N$6:N$26)</f>
        <v>0</v>
      </c>
      <c r="O40" s="6">
        <f>LOOKUP($A40,Core!$A$6:$A$26,Core!O$6:O$26)</f>
        <v>122.74</v>
      </c>
      <c r="P40" s="6">
        <f>LOOKUP($A40,Core!$A$6:$A$26,Core!P$6:P$26)</f>
        <v>9.93</v>
      </c>
      <c r="Q40" s="6">
        <f>LOOKUP($A40,Core!$A$6:$A$26,Core!Q$6:Q$26)</f>
        <v>26.4</v>
      </c>
      <c r="R40" s="6">
        <f>LOOKUP($A40,Core!$A$6:$A$26,Core!R$6:R$26)</f>
        <v>174.45</v>
      </c>
      <c r="S40" s="6">
        <f>LOOKUP($A40,Core!$A$6:$A$26,Core!S$6:S$26)</f>
        <v>698.33</v>
      </c>
      <c r="T40" s="6">
        <f>LOOKUP($A40,Core!$A$6:$A$26,Core!T$6:T$26)</f>
        <v>6835.31</v>
      </c>
      <c r="U40" s="6">
        <f>LOOKUP($A40,Core!$A$6:$A$26,Core!U$6:U$26)</f>
        <v>26729.21</v>
      </c>
      <c r="V40" s="8"/>
      <c r="W40" s="9"/>
    </row>
    <row r="41" spans="1:23" s="2" customFormat="1" x14ac:dyDescent="0.3">
      <c r="A41" s="5">
        <v>2090</v>
      </c>
      <c r="B41" s="6">
        <f>LOOKUP($A41,Core!$A$6:$A$26,Core!B$6:B$26)</f>
        <v>22.01</v>
      </c>
      <c r="C41" s="6">
        <f>LOOKUP($A41,Core!$A$6:$A$26,Core!C$6:C$26)</f>
        <v>-0.13</v>
      </c>
      <c r="D41" s="6">
        <f>LOOKUP($A41,Core!$A$6:$A$26,Core!D$6:D$26)</f>
        <v>495.29</v>
      </c>
      <c r="E41" s="6">
        <f>LOOKUP($A41,Core!$A$6:$A$26,Core!E$6:E$26)</f>
        <v>14.84</v>
      </c>
      <c r="F41" s="6">
        <f>LOOKUP($A41,Core!$A$6:$A$26,Core!F$6:F$26)</f>
        <v>4.75</v>
      </c>
      <c r="G41" s="6">
        <f>LOOKUP($A41,Core!$A$6:$A$26,Core!G$6:G$26)</f>
        <v>9.93</v>
      </c>
      <c r="H41" s="6">
        <f>LOOKUP($A41,Core!$A$6:$A$26,Core!H$6:H$26)</f>
        <v>12.55</v>
      </c>
      <c r="I41" s="6">
        <f>LOOKUP($A41,Core!$A$6:$A$26,Core!I$6:I$26)</f>
        <v>21.88</v>
      </c>
      <c r="J41" s="6">
        <f>LOOKUP($A41,Core!$A$6:$A$26,Core!J$6:J$26)</f>
        <v>2.57</v>
      </c>
      <c r="K41" s="6">
        <f>LOOKUP($A41,Core!$A$6:$A$26,Core!K$6:K$26)</f>
        <v>48.2</v>
      </c>
      <c r="L41" s="6">
        <f>LOOKUP($A41,Core!$A$6:$A$26,Core!L$6:L$26)</f>
        <v>1094.71</v>
      </c>
      <c r="M41" s="6">
        <f>LOOKUP($A41,Core!$A$6:$A$26,Core!M$6:M$26)</f>
        <v>0</v>
      </c>
      <c r="N41" s="6">
        <f>LOOKUP($A41,Core!$A$6:$A$26,Core!N$6:N$26)</f>
        <v>0</v>
      </c>
      <c r="O41" s="6">
        <f>LOOKUP($A41,Core!$A$6:$A$26,Core!O$6:O$26)</f>
        <v>123.69</v>
      </c>
      <c r="P41" s="6">
        <f>LOOKUP($A41,Core!$A$6:$A$26,Core!P$6:P$26)</f>
        <v>10.09</v>
      </c>
      <c r="Q41" s="6">
        <f>LOOKUP($A41,Core!$A$6:$A$26,Core!Q$6:Q$26)</f>
        <v>26.2</v>
      </c>
      <c r="R41" s="6">
        <f>LOOKUP($A41,Core!$A$6:$A$26,Core!R$6:R$26)</f>
        <v>170.13</v>
      </c>
      <c r="S41" s="6">
        <f>LOOKUP($A41,Core!$A$6:$A$26,Core!S$6:S$26)</f>
        <v>673.25</v>
      </c>
      <c r="T41" s="6">
        <f>LOOKUP($A41,Core!$A$6:$A$26,Core!T$6:T$26)</f>
        <v>6681.13</v>
      </c>
      <c r="U41" s="6">
        <f>LOOKUP($A41,Core!$A$6:$A$26,Core!U$6:U$26)</f>
        <v>26257.26</v>
      </c>
      <c r="V41" s="8"/>
      <c r="W41" s="9"/>
    </row>
    <row r="42" spans="1:23" s="2" customFormat="1" x14ac:dyDescent="0.3">
      <c r="A42" s="5">
        <v>2095</v>
      </c>
      <c r="B42" s="6">
        <f>LOOKUP($A42,Core!$A$6:$A$26,Core!B$6:B$26)</f>
        <v>22.18</v>
      </c>
      <c r="C42" s="6">
        <f>LOOKUP($A42,Core!$A$6:$A$26,Core!C$6:C$26)</f>
        <v>-0.18</v>
      </c>
      <c r="D42" s="6">
        <f>LOOKUP($A42,Core!$A$6:$A$26,Core!D$6:D$26)</f>
        <v>490.67</v>
      </c>
      <c r="E42" s="6">
        <f>LOOKUP($A42,Core!$A$6:$A$26,Core!E$6:E$26)</f>
        <v>14.78</v>
      </c>
      <c r="F42" s="6">
        <f>LOOKUP($A42,Core!$A$6:$A$26,Core!F$6:F$26)</f>
        <v>4.71</v>
      </c>
      <c r="G42" s="6">
        <f>LOOKUP($A42,Core!$A$6:$A$26,Core!G$6:G$26)</f>
        <v>9.33</v>
      </c>
      <c r="H42" s="6">
        <f>LOOKUP($A42,Core!$A$6:$A$26,Core!H$6:H$26)</f>
        <v>11.56</v>
      </c>
      <c r="I42" s="6">
        <f>LOOKUP($A42,Core!$A$6:$A$26,Core!I$6:I$26)</f>
        <v>22.44</v>
      </c>
      <c r="J42" s="6">
        <f>LOOKUP($A42,Core!$A$6:$A$26,Core!J$6:J$26)</f>
        <v>2.61</v>
      </c>
      <c r="K42" s="6">
        <f>LOOKUP($A42,Core!$A$6:$A$26,Core!K$6:K$26)</f>
        <v>50.76</v>
      </c>
      <c r="L42" s="6">
        <f>LOOKUP($A42,Core!$A$6:$A$26,Core!L$6:L$26)</f>
        <v>1145.1300000000001</v>
      </c>
      <c r="M42" s="6">
        <f>LOOKUP($A42,Core!$A$6:$A$26,Core!M$6:M$26)</f>
        <v>0</v>
      </c>
      <c r="N42" s="6">
        <f>LOOKUP($A42,Core!$A$6:$A$26,Core!N$6:N$26)</f>
        <v>0</v>
      </c>
      <c r="O42" s="6">
        <f>LOOKUP($A42,Core!$A$6:$A$26,Core!O$6:O$26)</f>
        <v>124.66</v>
      </c>
      <c r="P42" s="6">
        <f>LOOKUP($A42,Core!$A$6:$A$26,Core!P$6:P$26)</f>
        <v>10.19</v>
      </c>
      <c r="Q42" s="6">
        <f>LOOKUP($A42,Core!$A$6:$A$26,Core!Q$6:Q$26)</f>
        <v>25.93</v>
      </c>
      <c r="R42" s="6">
        <f>LOOKUP($A42,Core!$A$6:$A$26,Core!R$6:R$26)</f>
        <v>157.06</v>
      </c>
      <c r="S42" s="6">
        <f>LOOKUP($A42,Core!$A$6:$A$26,Core!S$6:S$26)</f>
        <v>646.16</v>
      </c>
      <c r="T42" s="6">
        <f>LOOKUP($A42,Core!$A$6:$A$26,Core!T$6:T$26)</f>
        <v>6454.44</v>
      </c>
      <c r="U42" s="6">
        <f>LOOKUP($A42,Core!$A$6:$A$26,Core!U$6:U$26)</f>
        <v>25760.75</v>
      </c>
      <c r="V42" s="8"/>
      <c r="W42" s="9"/>
    </row>
    <row r="43" spans="1:23" s="2" customFormat="1" x14ac:dyDescent="0.3">
      <c r="A43" s="5"/>
      <c r="B43" s="6"/>
      <c r="C43" s="6"/>
      <c r="D43" s="6"/>
      <c r="E43" s="6"/>
      <c r="F43" s="6"/>
      <c r="G43" s="6"/>
      <c r="H43" s="6"/>
      <c r="I43" s="7"/>
      <c r="J43" s="7"/>
      <c r="K43" s="7"/>
      <c r="L43" s="7"/>
      <c r="M43" s="7"/>
      <c r="N43" s="7"/>
      <c r="O43" s="7"/>
      <c r="P43" s="7"/>
      <c r="Q43" s="14"/>
      <c r="R43" s="14"/>
      <c r="S43" s="14"/>
      <c r="T43" s="15"/>
      <c r="U43" s="15"/>
      <c r="V43" s="8"/>
      <c r="W43" s="9"/>
    </row>
    <row r="44" spans="1:23" x14ac:dyDescent="0.3">
      <c r="Q44" s="12"/>
      <c r="R44" s="12"/>
      <c r="S44" s="12"/>
      <c r="T44" s="11"/>
      <c r="U44" s="11"/>
      <c r="V44" s="11"/>
      <c r="W44" s="12"/>
    </row>
    <row r="45" spans="1:23" x14ac:dyDescent="0.3">
      <c r="F45" s="13" t="s">
        <v>29</v>
      </c>
      <c r="G45" s="13" t="s">
        <v>30</v>
      </c>
      <c r="Q45" s="12"/>
      <c r="R45" s="12"/>
      <c r="S45" s="12"/>
      <c r="T45" s="11"/>
      <c r="U45" s="11"/>
      <c r="V45" s="11"/>
      <c r="W45" s="12"/>
    </row>
    <row r="46" spans="1:23" x14ac:dyDescent="0.3">
      <c r="Q46" s="12"/>
      <c r="R46" s="12"/>
      <c r="S46" s="12"/>
      <c r="T46" s="12"/>
      <c r="U46" s="12"/>
      <c r="V46" s="12"/>
      <c r="W46" s="12"/>
    </row>
  </sheetData>
  <conditionalFormatting sqref="B44:U44 B46:U54 B45:E45 L45:U45">
    <cfRule type="cellIs" dxfId="0" priority="1" stopIfTrue="1" operator="equal">
      <formula>0</formula>
    </cfRule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Historical Data</vt:lpstr>
      <vt:lpstr>Core</vt:lpstr>
      <vt:lpstr>Hist_to_2008_Annual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2012-04-26T18:15:01Z</dcterms:modified>
</cp:coreProperties>
</file>