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9140" windowHeight="10404" tabRatio="870"/>
  </bookViews>
  <sheets>
    <sheet name="Notes" sheetId="16" r:id="rId1"/>
    <sheet name="Core Model Emissions" sheetId="15" r:id="rId2"/>
    <sheet name="Historical Raw Data" sheetId="6" r:id="rId3"/>
    <sheet name="Hist RCP MAGICC 6 Emissions" sheetId="14" r:id="rId4"/>
    <sheet name="GWP Weighting" sheetId="1" r:id="rId5"/>
    <sheet name="Region Mapping" sheetId="12" r:id="rId6"/>
    <sheet name="Country SO2 Data" sheetId="9" r:id="rId7"/>
    <sheet name="Regional SO2 Data" sheetId="13" r:id="rId8"/>
  </sheets>
  <externalReferences>
    <externalReference r:id="rId9"/>
    <externalReference r:id="rId10"/>
    <externalReference r:id="rId11"/>
  </externalReferences>
  <definedNames>
    <definedName name="Gg_Mt">'Historical Raw Data'!$D$25</definedName>
    <definedName name="Gg_Tg">'Historical Raw Data'!$D$22</definedName>
    <definedName name="N2O_N">'Historical Raw Data'!$D$28</definedName>
    <definedName name="NOx_N">'Historical Raw Data'!$D$31</definedName>
    <definedName name="SO2_S">'Historical Raw Data'!$D$34</definedName>
    <definedName name="sqchart">'[1]Single Query'!$K$9</definedName>
  </definedNames>
  <calcPr calcId="145621" concurrentCalc="0"/>
</workbook>
</file>

<file path=xl/calcChain.xml><?xml version="1.0" encoding="utf-8"?>
<calcChain xmlns="http://schemas.openxmlformats.org/spreadsheetml/2006/main">
  <c r="AM14" i="6" l="1"/>
  <c r="AN14" i="6"/>
  <c r="AL6" i="6"/>
  <c r="AL14" i="6"/>
  <c r="AM6" i="6"/>
  <c r="AN6" i="6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F3" i="1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A144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A143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A142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A141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A140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A139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A138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A137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A136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A135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A134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A133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A132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A131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A130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A129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A128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A127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A126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A125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A124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A123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A122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A121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A120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A119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A118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A117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A116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A115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A114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A113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A112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A111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A110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A109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A108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107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A106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A105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A104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A103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A102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A101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A100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A99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A98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A97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A96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A95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A94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A93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A92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91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A90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A89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A88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A87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A86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A85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A84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A83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A82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A81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A80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A79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A78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A77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A76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A75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A74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A73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A72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A71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A70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A69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A68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A67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A66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A65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A64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A63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A62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A61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A60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A59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A58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A57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A56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A55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A54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A53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A52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A51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A50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A49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48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47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46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45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44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43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42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41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40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39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A37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36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A35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34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33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A32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A31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A30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A29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A28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27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A26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A25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24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A23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22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21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20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19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18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A17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16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15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14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A13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12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11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10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9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8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7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6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5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4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3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2" i="9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43" i="9"/>
  <c r="B144" i="9"/>
  <c r="B11" i="1"/>
  <c r="B10" i="1"/>
  <c r="E3" i="1"/>
  <c r="F10" i="1"/>
  <c r="E5" i="1"/>
  <c r="F9" i="1"/>
  <c r="F5" i="1"/>
  <c r="F12" i="1"/>
  <c r="F11" i="1"/>
  <c r="G11" i="1"/>
  <c r="G10" i="1"/>
  <c r="H11" i="1"/>
  <c r="H10" i="1"/>
  <c r="I11" i="1"/>
  <c r="I10" i="1"/>
  <c r="J11" i="1"/>
  <c r="J10" i="1"/>
  <c r="K11" i="1"/>
  <c r="K10" i="1"/>
  <c r="L11" i="1"/>
  <c r="L10" i="1"/>
  <c r="M11" i="1"/>
  <c r="M10" i="1"/>
  <c r="N11" i="1"/>
  <c r="N10" i="1"/>
  <c r="O11" i="1"/>
  <c r="O10" i="1"/>
  <c r="P11" i="1"/>
  <c r="P10" i="1"/>
  <c r="Q11" i="1"/>
  <c r="Q10" i="1"/>
  <c r="R11" i="1"/>
  <c r="R10" i="1"/>
  <c r="S11" i="1"/>
  <c r="S10" i="1"/>
  <c r="T11" i="1"/>
  <c r="T10" i="1"/>
  <c r="U11" i="1"/>
  <c r="U10" i="1"/>
  <c r="V11" i="1"/>
  <c r="V10" i="1"/>
  <c r="W11" i="1"/>
  <c r="W10" i="1"/>
  <c r="X11" i="1"/>
  <c r="X10" i="1"/>
  <c r="F7" i="1"/>
  <c r="X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G12" i="1"/>
  <c r="G5" i="1"/>
  <c r="H12" i="1"/>
  <c r="H5" i="1"/>
  <c r="I12" i="1"/>
  <c r="I5" i="1"/>
  <c r="J12" i="1"/>
  <c r="J5" i="1"/>
  <c r="K12" i="1"/>
  <c r="K5" i="1"/>
  <c r="L12" i="1"/>
  <c r="L5" i="1"/>
  <c r="M12" i="1"/>
  <c r="M5" i="1"/>
  <c r="N12" i="1"/>
  <c r="N5" i="1"/>
  <c r="O12" i="1"/>
  <c r="O5" i="1"/>
  <c r="P12" i="1"/>
  <c r="P5" i="1"/>
  <c r="Q12" i="1"/>
  <c r="Q5" i="1"/>
  <c r="R12" i="1"/>
  <c r="R5" i="1"/>
  <c r="S12" i="1"/>
  <c r="S5" i="1"/>
  <c r="T12" i="1"/>
  <c r="T5" i="1"/>
  <c r="U12" i="1"/>
  <c r="U5" i="1"/>
  <c r="V12" i="1"/>
  <c r="V5" i="1"/>
  <c r="W12" i="1"/>
  <c r="W5" i="1"/>
  <c r="X12" i="1"/>
  <c r="X5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B9" i="1"/>
  <c r="E9" i="1"/>
  <c r="B4" i="1"/>
  <c r="E4" i="1"/>
  <c r="B6" i="1"/>
  <c r="E6" i="1"/>
  <c r="B7" i="1"/>
  <c r="E7" i="1"/>
  <c r="B8" i="1"/>
  <c r="E8" i="1"/>
  <c r="B12" i="1"/>
  <c r="E12" i="1"/>
  <c r="B3" i="1"/>
  <c r="D34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B13" i="6"/>
  <c r="B12" i="6"/>
  <c r="D3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D28" i="6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0" i="9"/>
  <c r="B133" i="9"/>
  <c r="B141" i="9"/>
  <c r="B7" i="9"/>
  <c r="B142" i="9"/>
  <c r="B140" i="9"/>
  <c r="B139" i="9"/>
  <c r="B138" i="9"/>
  <c r="B137" i="9"/>
  <c r="B136" i="9"/>
  <c r="B135" i="9"/>
  <c r="B134" i="9"/>
  <c r="B132" i="9"/>
  <c r="B131" i="9"/>
  <c r="B129" i="9"/>
  <c r="B128" i="9"/>
  <c r="B127" i="9"/>
  <c r="B126" i="9"/>
  <c r="B124" i="9"/>
  <c r="B123" i="9"/>
  <c r="B122" i="9"/>
  <c r="B121" i="9"/>
  <c r="B120" i="9"/>
  <c r="B119" i="9"/>
  <c r="B118" i="9"/>
  <c r="B116" i="9"/>
  <c r="B115" i="9"/>
  <c r="B114" i="9"/>
  <c r="B113" i="9"/>
  <c r="B112" i="9"/>
  <c r="B111" i="9"/>
  <c r="B110" i="9"/>
  <c r="B108" i="9"/>
  <c r="B107" i="9"/>
  <c r="B106" i="9"/>
  <c r="B105" i="9"/>
  <c r="B104" i="9"/>
  <c r="B103" i="9"/>
  <c r="B102" i="9"/>
  <c r="B100" i="9"/>
  <c r="B99" i="9"/>
  <c r="B98" i="9"/>
  <c r="B97" i="9"/>
  <c r="B96" i="9"/>
  <c r="B95" i="9"/>
  <c r="B94" i="9"/>
  <c r="B92" i="9"/>
  <c r="B91" i="9"/>
  <c r="B90" i="9"/>
  <c r="B89" i="9"/>
  <c r="B88" i="9"/>
  <c r="B87" i="9"/>
  <c r="B86" i="9"/>
  <c r="B84" i="9"/>
  <c r="B83" i="9"/>
  <c r="B82" i="9"/>
  <c r="B81" i="9"/>
  <c r="B80" i="9"/>
  <c r="B79" i="9"/>
  <c r="B78" i="9"/>
  <c r="B76" i="9"/>
  <c r="B75" i="9"/>
  <c r="B74" i="9"/>
  <c r="B73" i="9"/>
  <c r="B72" i="9"/>
  <c r="B71" i="9"/>
  <c r="B70" i="9"/>
  <c r="B68" i="9"/>
  <c r="B67" i="9"/>
  <c r="B66" i="9"/>
  <c r="B65" i="9"/>
  <c r="B64" i="9"/>
  <c r="B63" i="9"/>
  <c r="B62" i="9"/>
  <c r="B60" i="9"/>
  <c r="B59" i="9"/>
  <c r="B58" i="9"/>
  <c r="B57" i="9"/>
  <c r="B56" i="9"/>
  <c r="B55" i="9"/>
  <c r="B54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6" i="9"/>
  <c r="B35" i="9"/>
  <c r="B34" i="9"/>
  <c r="B33" i="9"/>
  <c r="B32" i="9"/>
  <c r="B31" i="9"/>
  <c r="B30" i="9"/>
  <c r="B28" i="9"/>
  <c r="B27" i="9"/>
  <c r="B26" i="9"/>
  <c r="B25" i="9"/>
  <c r="B24" i="9"/>
  <c r="B23" i="9"/>
  <c r="B22" i="9"/>
  <c r="B20" i="9"/>
  <c r="B19" i="9"/>
  <c r="B18" i="9"/>
  <c r="B17" i="9"/>
  <c r="B16" i="9"/>
  <c r="B15" i="9"/>
  <c r="B14" i="9"/>
  <c r="B12" i="9"/>
  <c r="B11" i="9"/>
  <c r="B10" i="9"/>
  <c r="B9" i="9"/>
  <c r="B8" i="9"/>
  <c r="B6" i="9"/>
  <c r="B5" i="9"/>
  <c r="B4" i="9"/>
  <c r="B3" i="9"/>
  <c r="B2" i="9"/>
  <c r="K146" i="9"/>
  <c r="U146" i="9"/>
  <c r="AC146" i="9"/>
  <c r="AS146" i="9"/>
  <c r="AK146" i="9"/>
  <c r="M146" i="9"/>
  <c r="N146" i="9"/>
  <c r="AP146" i="9"/>
  <c r="AQ146" i="9"/>
  <c r="AR146" i="9"/>
  <c r="AT146" i="9"/>
  <c r="AU146" i="9"/>
  <c r="AV146" i="9"/>
  <c r="AD146" i="9"/>
  <c r="AA146" i="9"/>
  <c r="E146" i="9"/>
  <c r="C146" i="9"/>
  <c r="AM146" i="9"/>
  <c r="AI146" i="9"/>
  <c r="AE146" i="9"/>
  <c r="W146" i="9"/>
  <c r="S146" i="9"/>
  <c r="O146" i="9"/>
  <c r="G146" i="9"/>
  <c r="AO146" i="9"/>
  <c r="AG146" i="9"/>
  <c r="Y146" i="9"/>
  <c r="Q146" i="9"/>
  <c r="I146" i="9"/>
  <c r="V146" i="9"/>
  <c r="F146" i="9"/>
  <c r="AL146" i="9"/>
  <c r="P146" i="9"/>
  <c r="H146" i="9"/>
  <c r="D146" i="9"/>
  <c r="AH146" i="9"/>
  <c r="Z146" i="9"/>
  <c r="R146" i="9"/>
  <c r="J146" i="9"/>
  <c r="AN146" i="9"/>
  <c r="AJ146" i="9"/>
  <c r="AF146" i="9"/>
  <c r="AB146" i="9"/>
  <c r="X146" i="9"/>
  <c r="T146" i="9"/>
  <c r="L146" i="9"/>
  <c r="D25" i="6"/>
  <c r="D22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N10" i="6"/>
  <c r="AM10" i="6"/>
  <c r="AK10" i="6"/>
  <c r="AJ10" i="6"/>
  <c r="AI10" i="6"/>
  <c r="AG10" i="6"/>
  <c r="AF10" i="6"/>
  <c r="AE10" i="6"/>
  <c r="AC10" i="6"/>
  <c r="AB10" i="6"/>
  <c r="AA10" i="6"/>
  <c r="Y10" i="6"/>
  <c r="X10" i="6"/>
  <c r="W10" i="6"/>
  <c r="U10" i="6"/>
  <c r="T10" i="6"/>
  <c r="S10" i="6"/>
  <c r="Q10" i="6"/>
  <c r="P10" i="6"/>
  <c r="O10" i="6"/>
  <c r="M10" i="6"/>
  <c r="L10" i="6"/>
  <c r="K10" i="6"/>
  <c r="I10" i="6"/>
  <c r="H10" i="6"/>
  <c r="G10" i="6"/>
  <c r="E10" i="6"/>
  <c r="D10" i="6"/>
  <c r="C10" i="6"/>
  <c r="B10" i="6"/>
  <c r="F10" i="6"/>
  <c r="J10" i="6"/>
  <c r="N10" i="6"/>
  <c r="R10" i="6"/>
  <c r="V10" i="6"/>
  <c r="Z10" i="6"/>
  <c r="AD10" i="6"/>
  <c r="AH10" i="6"/>
  <c r="AL10" i="6"/>
  <c r="K5" i="13"/>
  <c r="AB15" i="13"/>
  <c r="X11" i="13"/>
  <c r="AH11" i="13"/>
  <c r="M15" i="13"/>
  <c r="I2" i="13"/>
  <c r="S15" i="13"/>
  <c r="O6" i="13"/>
  <c r="O15" i="13"/>
  <c r="AR8" i="13"/>
  <c r="AK11" i="13"/>
  <c r="AB2" i="13"/>
  <c r="P15" i="13"/>
  <c r="AH3" i="13"/>
  <c r="K8" i="13"/>
  <c r="G3" i="13"/>
  <c r="AC8" i="13"/>
  <c r="K7" i="13"/>
  <c r="AK3" i="13"/>
  <c r="AE5" i="13"/>
  <c r="W7" i="13"/>
  <c r="AU3" i="13"/>
  <c r="AO5" i="13"/>
  <c r="AB3" i="13"/>
  <c r="Q7" i="13"/>
  <c r="AL5" i="13"/>
  <c r="O10" i="13"/>
  <c r="M12" i="13"/>
  <c r="AJ13" i="13"/>
  <c r="J15" i="13"/>
  <c r="M4" i="13"/>
  <c r="E10" i="13"/>
  <c r="AS11" i="13"/>
  <c r="AO13" i="13"/>
  <c r="AJ15" i="13"/>
  <c r="W6" i="13"/>
  <c r="H5" i="13"/>
  <c r="R10" i="13"/>
  <c r="N12" i="13"/>
  <c r="I14" i="13"/>
  <c r="AQ15" i="13"/>
  <c r="G12" i="13"/>
  <c r="U14" i="13"/>
  <c r="AD10" i="13"/>
  <c r="R14" i="13"/>
  <c r="AB10" i="13"/>
  <c r="P14" i="13"/>
  <c r="Y10" i="13"/>
  <c r="AI8" i="13"/>
  <c r="F7" i="13"/>
  <c r="F2" i="13"/>
  <c r="N8" i="13"/>
  <c r="L4" i="13"/>
  <c r="F6" i="13"/>
  <c r="Z8" i="13"/>
  <c r="V4" i="13"/>
  <c r="P6" i="13"/>
  <c r="AE4" i="13"/>
  <c r="U2" i="13"/>
  <c r="AG6" i="13"/>
  <c r="AM10" i="13"/>
  <c r="AG12" i="13"/>
  <c r="G14" i="13"/>
  <c r="Z15" i="13"/>
  <c r="AF5" i="13"/>
  <c r="Z10" i="13"/>
  <c r="V12" i="13"/>
  <c r="Q14" i="13"/>
  <c r="AS7" i="13"/>
  <c r="S9" i="13"/>
  <c r="AA6" i="13"/>
  <c r="AN10" i="13"/>
  <c r="AI12" i="13"/>
  <c r="AD14" i="13"/>
  <c r="AS14" i="13"/>
  <c r="I11" i="13"/>
  <c r="W13" i="13"/>
  <c r="AG9" i="13"/>
  <c r="U13" i="13"/>
  <c r="AA9" i="13"/>
  <c r="R13" i="13"/>
  <c r="V9" i="13"/>
  <c r="H7" i="13"/>
  <c r="H2" i="13"/>
  <c r="Z7" i="13"/>
  <c r="AD2" i="13"/>
  <c r="G2" i="13"/>
  <c r="AF4" i="13"/>
  <c r="AD6" i="13"/>
  <c r="AA2" i="13"/>
  <c r="AP4" i="13"/>
  <c r="I7" i="13"/>
  <c r="Z5" i="13"/>
  <c r="AN3" i="13"/>
  <c r="T9" i="13"/>
  <c r="N11" i="13"/>
  <c r="D13" i="13"/>
  <c r="W14" i="13"/>
  <c r="P8" i="13"/>
  <c r="AV8" i="13"/>
  <c r="AG2" i="13"/>
  <c r="L10" i="13"/>
  <c r="G15" i="13"/>
  <c r="P11" i="13"/>
  <c r="H8" i="13"/>
  <c r="AL14" i="13"/>
  <c r="AV10" i="13"/>
  <c r="AP15" i="13"/>
  <c r="AN9" i="13"/>
  <c r="U5" i="13"/>
  <c r="AU2" i="13"/>
  <c r="AJ7" i="13"/>
  <c r="W11" i="13"/>
  <c r="Y11" i="13"/>
  <c r="AB11" i="13"/>
  <c r="E13" i="13"/>
  <c r="AG13" i="13"/>
  <c r="AP9" i="13"/>
  <c r="D5" i="13"/>
  <c r="S13" i="13"/>
  <c r="AC9" i="13"/>
  <c r="AM14" i="13"/>
  <c r="AQ4" i="13"/>
  <c r="V3" i="13"/>
  <c r="E3" i="13"/>
  <c r="T12" i="13"/>
  <c r="W12" i="13"/>
  <c r="Z12" i="13"/>
  <c r="AU13" i="13"/>
  <c r="K13" i="13"/>
  <c r="U9" i="13"/>
  <c r="AD3" i="13"/>
  <c r="AQ12" i="13"/>
  <c r="AU6" i="13"/>
  <c r="T13" i="13"/>
  <c r="U6" i="13"/>
  <c r="E9" i="13"/>
  <c r="I8" i="13"/>
  <c r="AN7" i="13"/>
  <c r="AL3" i="13"/>
  <c r="AJ10" i="13"/>
  <c r="AE12" i="13"/>
  <c r="Z14" i="13"/>
  <c r="I4" i="13"/>
  <c r="AL10" i="13"/>
  <c r="AH12" i="13"/>
  <c r="AC14" i="13"/>
  <c r="Y4" i="13"/>
  <c r="AO10" i="13"/>
  <c r="AJ12" i="13"/>
  <c r="AF14" i="13"/>
  <c r="AT9" i="13"/>
  <c r="AO11" i="13"/>
  <c r="AK13" i="13"/>
  <c r="AF15" i="13"/>
  <c r="L15" i="13"/>
  <c r="N14" i="13"/>
  <c r="Q13" i="13"/>
  <c r="S12" i="13"/>
  <c r="U11" i="13"/>
  <c r="X10" i="13"/>
  <c r="Z9" i="13"/>
  <c r="X5" i="13"/>
  <c r="AN8" i="13"/>
  <c r="AM6" i="13"/>
  <c r="AT3" i="13"/>
  <c r="AO15" i="13"/>
  <c r="AR14" i="13"/>
  <c r="AT13" i="13"/>
  <c r="AV12" i="13"/>
  <c r="F12" i="13"/>
  <c r="H11" i="13"/>
  <c r="J10" i="13"/>
  <c r="L9" i="13"/>
  <c r="AC4" i="13"/>
  <c r="AT15" i="13"/>
  <c r="N15" i="13"/>
  <c r="AA14" i="13"/>
  <c r="AN13" i="13"/>
  <c r="H13" i="13"/>
  <c r="Q12" i="13"/>
  <c r="R11" i="13"/>
  <c r="W10" i="13"/>
  <c r="X9" i="13"/>
  <c r="AT5" i="13"/>
  <c r="K4" i="13"/>
  <c r="AG7" i="13"/>
  <c r="AH5" i="13"/>
  <c r="AR3" i="13"/>
  <c r="Y7" i="13"/>
  <c r="AS5" i="13"/>
  <c r="E5" i="13"/>
  <c r="F4" i="13"/>
  <c r="AI2" i="13"/>
  <c r="AM7" i="13"/>
  <c r="AH6" i="13"/>
  <c r="AI5" i="13"/>
  <c r="AN4" i="13"/>
  <c r="AO3" i="13"/>
  <c r="O2" i="13"/>
  <c r="AA7" i="13"/>
  <c r="AH2" i="13"/>
  <c r="AG8" i="13"/>
  <c r="AH7" i="13"/>
  <c r="K3" i="13"/>
  <c r="L2" i="13"/>
  <c r="S8" i="13"/>
  <c r="P7" i="13"/>
  <c r="AL9" i="13"/>
  <c r="AG11" i="13"/>
  <c r="AC13" i="13"/>
  <c r="X15" i="13"/>
  <c r="AO9" i="13"/>
  <c r="AJ11" i="13"/>
  <c r="AE13" i="13"/>
  <c r="AA15" i="13"/>
  <c r="AQ9" i="13"/>
  <c r="AM11" i="13"/>
  <c r="AH13" i="13"/>
  <c r="AC15" i="13"/>
  <c r="AO4" i="13"/>
  <c r="AR10" i="13"/>
  <c r="AM12" i="13"/>
  <c r="AH14" i="13"/>
  <c r="AG15" i="13"/>
  <c r="AJ14" i="13"/>
  <c r="AL13" i="13"/>
  <c r="AN12" i="13"/>
  <c r="AQ11" i="13"/>
  <c r="AS10" i="13"/>
  <c r="AU9" i="13"/>
  <c r="AO6" i="13"/>
  <c r="E4" i="13"/>
  <c r="Y9" i="13"/>
  <c r="T5" i="13"/>
  <c r="AF8" i="13"/>
  <c r="T15" i="13"/>
  <c r="V14" i="13"/>
  <c r="Y13" i="13"/>
  <c r="AA12" i="13"/>
  <c r="AC11" i="13"/>
  <c r="AF10" i="13"/>
  <c r="AH9" i="13"/>
  <c r="AV5" i="13"/>
  <c r="AO2" i="13"/>
  <c r="AD15" i="13"/>
  <c r="AQ14" i="13"/>
  <c r="K14" i="13"/>
  <c r="X13" i="13"/>
  <c r="AK12" i="13"/>
  <c r="AP11" i="13"/>
  <c r="AQ10" i="13"/>
  <c r="AR9" i="13"/>
  <c r="AS6" i="13"/>
  <c r="F5" i="13"/>
  <c r="AK2" i="13"/>
  <c r="AK6" i="13"/>
  <c r="AM4" i="13"/>
  <c r="M2" i="13"/>
  <c r="X6" i="13"/>
  <c r="Y5" i="13"/>
  <c r="Z4" i="13"/>
  <c r="AE3" i="13"/>
  <c r="AH8" i="13"/>
  <c r="I9" i="13"/>
  <c r="N6" i="13"/>
  <c r="O5" i="13"/>
  <c r="P4" i="13"/>
  <c r="R3" i="13"/>
  <c r="V8" i="13"/>
  <c r="I3" i="13"/>
  <c r="N2" i="13"/>
  <c r="M8" i="13"/>
  <c r="J7" i="13"/>
  <c r="AJ2" i="13"/>
  <c r="AM8" i="13"/>
  <c r="D17" i="13"/>
  <c r="H17" i="13"/>
  <c r="L17" i="13"/>
  <c r="P17" i="13"/>
  <c r="T17" i="13"/>
  <c r="X17" i="13"/>
  <c r="AB17" i="13"/>
  <c r="AF17" i="13"/>
  <c r="AJ17" i="13"/>
  <c r="AN17" i="13"/>
  <c r="AR17" i="13"/>
  <c r="AV17" i="13"/>
  <c r="G18" i="13"/>
  <c r="K18" i="13"/>
  <c r="O18" i="13"/>
  <c r="S18" i="13"/>
  <c r="W18" i="13"/>
  <c r="AA18" i="13"/>
  <c r="AE18" i="13"/>
  <c r="AI18" i="13"/>
  <c r="AM18" i="13"/>
  <c r="AQ18" i="13"/>
  <c r="AU18" i="13"/>
  <c r="F19" i="13"/>
  <c r="J19" i="13"/>
  <c r="N19" i="13"/>
  <c r="R19" i="13"/>
  <c r="V19" i="13"/>
  <c r="Z19" i="13"/>
  <c r="AD19" i="13"/>
  <c r="AH19" i="13"/>
  <c r="AL19" i="13"/>
  <c r="AP19" i="13"/>
  <c r="AT19" i="13"/>
  <c r="E20" i="13"/>
  <c r="I20" i="13"/>
  <c r="M20" i="13"/>
  <c r="Q20" i="13"/>
  <c r="U20" i="13"/>
  <c r="Y20" i="13"/>
  <c r="AC20" i="13"/>
  <c r="AG20" i="13"/>
  <c r="AK20" i="13"/>
  <c r="AO20" i="13"/>
  <c r="AS20" i="13"/>
  <c r="D21" i="13"/>
  <c r="H21" i="13"/>
  <c r="L21" i="13"/>
  <c r="P21" i="13"/>
  <c r="T21" i="13"/>
  <c r="X21" i="13"/>
  <c r="AB21" i="13"/>
  <c r="AF21" i="13"/>
  <c r="AJ21" i="13"/>
  <c r="AN21" i="13"/>
  <c r="AR21" i="13"/>
  <c r="AV21" i="13"/>
  <c r="G22" i="13"/>
  <c r="K22" i="13"/>
  <c r="O22" i="13"/>
  <c r="S22" i="13"/>
  <c r="W22" i="13"/>
  <c r="AA22" i="13"/>
  <c r="AE22" i="13"/>
  <c r="AI22" i="13"/>
  <c r="AM22" i="13"/>
  <c r="AQ22" i="13"/>
  <c r="AU22" i="13"/>
  <c r="C20" i="13"/>
  <c r="C7" i="13"/>
  <c r="D8" i="13"/>
  <c r="E17" i="13"/>
  <c r="I17" i="13"/>
  <c r="M17" i="13"/>
  <c r="Q17" i="13"/>
  <c r="U17" i="13"/>
  <c r="Y17" i="13"/>
  <c r="AC17" i="13"/>
  <c r="AG17" i="13"/>
  <c r="AK17" i="13"/>
  <c r="AO17" i="13"/>
  <c r="AS17" i="13"/>
  <c r="D18" i="13"/>
  <c r="H18" i="13"/>
  <c r="L18" i="13"/>
  <c r="P18" i="13"/>
  <c r="T18" i="13"/>
  <c r="X18" i="13"/>
  <c r="AB18" i="13"/>
  <c r="AF18" i="13"/>
  <c r="AJ18" i="13"/>
  <c r="AN18" i="13"/>
  <c r="AR18" i="13"/>
  <c r="AV18" i="13"/>
  <c r="G19" i="13"/>
  <c r="K19" i="13"/>
  <c r="O19" i="13"/>
  <c r="S19" i="13"/>
  <c r="W19" i="13"/>
  <c r="AA19" i="13"/>
  <c r="AE19" i="13"/>
  <c r="AI19" i="13"/>
  <c r="AM19" i="13"/>
  <c r="AQ19" i="13"/>
  <c r="AU19" i="13"/>
  <c r="F20" i="13"/>
  <c r="J20" i="13"/>
  <c r="N20" i="13"/>
  <c r="R20" i="13"/>
  <c r="V20" i="13"/>
  <c r="Z20" i="13"/>
  <c r="AD20" i="13"/>
  <c r="AH20" i="13"/>
  <c r="AL20" i="13"/>
  <c r="AP20" i="13"/>
  <c r="AT20" i="13"/>
  <c r="E21" i="13"/>
  <c r="I21" i="13"/>
  <c r="M21" i="13"/>
  <c r="Q21" i="13"/>
  <c r="U21" i="13"/>
  <c r="Y21" i="13"/>
  <c r="AC21" i="13"/>
  <c r="AG21" i="13"/>
  <c r="AK21" i="13"/>
  <c r="AO21" i="13"/>
  <c r="AS21" i="13"/>
  <c r="D22" i="13"/>
  <c r="H22" i="13"/>
  <c r="L22" i="13"/>
  <c r="P22" i="13"/>
  <c r="T22" i="13"/>
  <c r="X22" i="13"/>
  <c r="AB22" i="13"/>
  <c r="AF22" i="13"/>
  <c r="AJ22" i="13"/>
  <c r="AN22" i="13"/>
  <c r="AR22" i="13"/>
  <c r="AV22" i="13"/>
  <c r="C21" i="13"/>
  <c r="D7" i="13"/>
  <c r="E8" i="13"/>
  <c r="F17" i="13"/>
  <c r="N17" i="13"/>
  <c r="V17" i="13"/>
  <c r="AD17" i="13"/>
  <c r="AL17" i="13"/>
  <c r="AT17" i="13"/>
  <c r="I18" i="13"/>
  <c r="Q18" i="13"/>
  <c r="Y18" i="13"/>
  <c r="AG18" i="13"/>
  <c r="AO18" i="13"/>
  <c r="D19" i="13"/>
  <c r="L19" i="13"/>
  <c r="T19" i="13"/>
  <c r="AB19" i="13"/>
  <c r="AJ19" i="13"/>
  <c r="AR19" i="13"/>
  <c r="G20" i="13"/>
  <c r="O20" i="13"/>
  <c r="W20" i="13"/>
  <c r="AE20" i="13"/>
  <c r="AM20" i="13"/>
  <c r="AU20" i="13"/>
  <c r="J21" i="13"/>
  <c r="R21" i="13"/>
  <c r="Z21" i="13"/>
  <c r="AH21" i="13"/>
  <c r="AP21" i="13"/>
  <c r="E22" i="13"/>
  <c r="M22" i="13"/>
  <c r="U22" i="13"/>
  <c r="AC22" i="13"/>
  <c r="AK22" i="13"/>
  <c r="AS22" i="13"/>
  <c r="C22" i="13"/>
  <c r="G16" i="13"/>
  <c r="K16" i="13"/>
  <c r="O16" i="13"/>
  <c r="S16" i="13"/>
  <c r="W16" i="13"/>
  <c r="AA16" i="13"/>
  <c r="AE16" i="13"/>
  <c r="AI16" i="13"/>
  <c r="AM16" i="13"/>
  <c r="AQ16" i="13"/>
  <c r="AU16" i="13"/>
  <c r="C5" i="13"/>
  <c r="C11" i="13"/>
  <c r="C15" i="13"/>
  <c r="S20" i="13"/>
  <c r="AI20" i="13"/>
  <c r="F21" i="13"/>
  <c r="V21" i="13"/>
  <c r="AL21" i="13"/>
  <c r="I22" i="13"/>
  <c r="Y22" i="13"/>
  <c r="AO22" i="13"/>
  <c r="E7" i="13"/>
  <c r="I16" i="13"/>
  <c r="Q16" i="13"/>
  <c r="Y16" i="13"/>
  <c r="AG16" i="13"/>
  <c r="AO16" i="13"/>
  <c r="D16" i="13"/>
  <c r="C9" i="13"/>
  <c r="K17" i="13"/>
  <c r="AA17" i="13"/>
  <c r="AQ17" i="13"/>
  <c r="G17" i="13"/>
  <c r="O17" i="13"/>
  <c r="W17" i="13"/>
  <c r="AE17" i="13"/>
  <c r="AM17" i="13"/>
  <c r="AU17" i="13"/>
  <c r="J18" i="13"/>
  <c r="R18" i="13"/>
  <c r="Z18" i="13"/>
  <c r="AH18" i="13"/>
  <c r="AP18" i="13"/>
  <c r="E19" i="13"/>
  <c r="M19" i="13"/>
  <c r="U19" i="13"/>
  <c r="AC19" i="13"/>
  <c r="AK19" i="13"/>
  <c r="AS19" i="13"/>
  <c r="H20" i="13"/>
  <c r="P20" i="13"/>
  <c r="X20" i="13"/>
  <c r="AF20" i="13"/>
  <c r="AN20" i="13"/>
  <c r="AV20" i="13"/>
  <c r="K21" i="13"/>
  <c r="S21" i="13"/>
  <c r="AA21" i="13"/>
  <c r="AI21" i="13"/>
  <c r="AQ21" i="13"/>
  <c r="F22" i="13"/>
  <c r="N22" i="13"/>
  <c r="V22" i="13"/>
  <c r="AD22" i="13"/>
  <c r="AL22" i="13"/>
  <c r="AT22" i="13"/>
  <c r="C17" i="13"/>
  <c r="H16" i="13"/>
  <c r="L16" i="13"/>
  <c r="P16" i="13"/>
  <c r="T16" i="13"/>
  <c r="X16" i="13"/>
  <c r="AB16" i="13"/>
  <c r="AF16" i="13"/>
  <c r="AJ16" i="13"/>
  <c r="AN16" i="13"/>
  <c r="AR16" i="13"/>
  <c r="AV16" i="13"/>
  <c r="C2" i="13"/>
  <c r="C6" i="13"/>
  <c r="C12" i="13"/>
  <c r="C16" i="13"/>
  <c r="J17" i="13"/>
  <c r="R17" i="13"/>
  <c r="Z17" i="13"/>
  <c r="AH17" i="13"/>
  <c r="AP17" i="13"/>
  <c r="E18" i="13"/>
  <c r="M18" i="13"/>
  <c r="U18" i="13"/>
  <c r="AC18" i="13"/>
  <c r="AK18" i="13"/>
  <c r="AS18" i="13"/>
  <c r="H19" i="13"/>
  <c r="P19" i="13"/>
  <c r="X19" i="13"/>
  <c r="AF19" i="13"/>
  <c r="AN19" i="13"/>
  <c r="AV19" i="13"/>
  <c r="K20" i="13"/>
  <c r="AA20" i="13"/>
  <c r="AQ20" i="13"/>
  <c r="N21" i="13"/>
  <c r="AD21" i="13"/>
  <c r="AT21" i="13"/>
  <c r="Q22" i="13"/>
  <c r="AG22" i="13"/>
  <c r="C18" i="13"/>
  <c r="M16" i="13"/>
  <c r="U16" i="13"/>
  <c r="AC16" i="13"/>
  <c r="AK16" i="13"/>
  <c r="AS16" i="13"/>
  <c r="C3" i="13"/>
  <c r="C13" i="13"/>
  <c r="S17" i="13"/>
  <c r="AI17" i="13"/>
  <c r="F18" i="13"/>
  <c r="N18" i="13"/>
  <c r="AT18" i="13"/>
  <c r="AG19" i="13"/>
  <c r="T20" i="13"/>
  <c r="G21" i="13"/>
  <c r="AM21" i="13"/>
  <c r="Z22" i="13"/>
  <c r="C8" i="13"/>
  <c r="AP16" i="13"/>
  <c r="V18" i="13"/>
  <c r="AB20" i="13"/>
  <c r="AU21" i="13"/>
  <c r="AT16" i="13"/>
  <c r="AD18" i="13"/>
  <c r="Q19" i="13"/>
  <c r="D20" i="13"/>
  <c r="AJ20" i="13"/>
  <c r="W21" i="13"/>
  <c r="J22" i="13"/>
  <c r="AP22" i="13"/>
  <c r="R16" i="13"/>
  <c r="AH16" i="13"/>
  <c r="E16" i="13"/>
  <c r="AL18" i="13"/>
  <c r="Y19" i="13"/>
  <c r="L20" i="13"/>
  <c r="AR20" i="13"/>
  <c r="AE21" i="13"/>
  <c r="R22" i="13"/>
  <c r="C19" i="13"/>
  <c r="F16" i="13"/>
  <c r="V16" i="13"/>
  <c r="AL16" i="13"/>
  <c r="C4" i="13"/>
  <c r="J16" i="13"/>
  <c r="Z16" i="13"/>
  <c r="C10" i="13"/>
  <c r="I19" i="13"/>
  <c r="AO19" i="13"/>
  <c r="O21" i="13"/>
  <c r="AH22" i="13"/>
  <c r="N16" i="13"/>
  <c r="AD16" i="13"/>
  <c r="C14" i="13"/>
  <c r="T7" i="13"/>
  <c r="L7" i="13"/>
  <c r="AB7" i="13"/>
  <c r="AR7" i="13"/>
  <c r="O8" i="13"/>
  <c r="AE8" i="13"/>
  <c r="AU8" i="13"/>
  <c r="P2" i="13"/>
  <c r="AF2" i="13"/>
  <c r="AV2" i="13"/>
  <c r="S3" i="13"/>
  <c r="N7" i="13"/>
  <c r="AD7" i="13"/>
  <c r="AT7" i="13"/>
  <c r="U8" i="13"/>
  <c r="AK8" i="13"/>
  <c r="J2" i="13"/>
  <c r="Z2" i="13"/>
  <c r="AP2" i="13"/>
  <c r="M3" i="13"/>
  <c r="S7" i="13"/>
  <c r="F8" i="13"/>
  <c r="AL8" i="13"/>
  <c r="W2" i="13"/>
  <c r="J3" i="13"/>
  <c r="AG3" i="13"/>
  <c r="D4" i="13"/>
  <c r="T4" i="13"/>
  <c r="AJ4" i="13"/>
  <c r="G5" i="13"/>
  <c r="W5" i="13"/>
  <c r="AM5" i="13"/>
  <c r="J6" i="13"/>
  <c r="Z6" i="13"/>
  <c r="AP6" i="13"/>
  <c r="M9" i="13"/>
  <c r="AE7" i="13"/>
  <c r="R8" i="13"/>
  <c r="K2" i="13"/>
  <c r="AQ2" i="13"/>
  <c r="AA3" i="13"/>
  <c r="AQ3" i="13"/>
  <c r="N4" i="13"/>
  <c r="AD4" i="13"/>
  <c r="AT4" i="13"/>
  <c r="Q5" i="13"/>
  <c r="AG5" i="13"/>
  <c r="D6" i="13"/>
  <c r="T6" i="13"/>
  <c r="AJ6" i="13"/>
  <c r="L8" i="13"/>
  <c r="AC2" i="13"/>
  <c r="AJ3" i="13"/>
  <c r="W4" i="13"/>
  <c r="J5" i="13"/>
  <c r="AP5" i="13"/>
  <c r="AC6" i="13"/>
  <c r="H9" i="13"/>
  <c r="AJ8" i="13"/>
  <c r="H3" i="13"/>
  <c r="AV3" i="13"/>
  <c r="AI4" i="13"/>
  <c r="V5" i="13"/>
  <c r="I6" i="13"/>
  <c r="AN6" i="13"/>
  <c r="P9" i="13"/>
  <c r="AF9" i="13"/>
  <c r="AV9" i="13"/>
  <c r="S10" i="13"/>
  <c r="AI10" i="13"/>
  <c r="F11" i="13"/>
  <c r="V11" i="13"/>
  <c r="AL11" i="13"/>
  <c r="I12" i="13"/>
  <c r="Y12" i="13"/>
  <c r="L5" i="13"/>
  <c r="D10" i="13"/>
  <c r="AT10" i="13"/>
  <c r="AR11" i="13"/>
  <c r="AP12" i="13"/>
  <c r="AM13" i="13"/>
  <c r="AK14" i="13"/>
  <c r="AI15" i="13"/>
  <c r="AB5" i="13"/>
  <c r="F10" i="13"/>
  <c r="D11" i="13"/>
  <c r="AU11" i="13"/>
  <c r="AR12" i="13"/>
  <c r="AP13" i="13"/>
  <c r="AN14" i="13"/>
  <c r="AK15" i="13"/>
  <c r="AR5" i="13"/>
  <c r="I10" i="13"/>
  <c r="G11" i="13"/>
  <c r="D12" i="13"/>
  <c r="AU12" i="13"/>
  <c r="AS13" i="13"/>
  <c r="AP14" i="13"/>
  <c r="AN15" i="13"/>
  <c r="AC7" i="13"/>
  <c r="Q9" i="13"/>
  <c r="V10" i="13"/>
  <c r="T11" i="13"/>
  <c r="R12" i="13"/>
  <c r="O13" i="13"/>
  <c r="M14" i="13"/>
  <c r="K15" i="13"/>
  <c r="AR15" i="13"/>
  <c r="W15" i="13"/>
  <c r="AT14" i="13"/>
  <c r="Y14" i="13"/>
  <c r="D14" i="13"/>
  <c r="AA13" i="13"/>
  <c r="F13" i="13"/>
  <c r="AD12" i="13"/>
  <c r="H12" i="13"/>
  <c r="AF11" i="13"/>
  <c r="K11" i="13"/>
  <c r="AH10" i="13"/>
  <c r="M10" i="13"/>
  <c r="AK9" i="13"/>
  <c r="O9" i="13"/>
  <c r="K6" i="13"/>
  <c r="AK4" i="13"/>
  <c r="L3" i="13"/>
  <c r="U7" i="13"/>
  <c r="N9" i="13"/>
  <c r="G6" i="13"/>
  <c r="AG4" i="13"/>
  <c r="D3" i="13"/>
  <c r="M7" i="13"/>
  <c r="AE15" i="13"/>
  <c r="I15" i="13"/>
  <c r="AG14" i="13"/>
  <c r="L14" i="13"/>
  <c r="AI13" i="13"/>
  <c r="N13" i="13"/>
  <c r="AL12" i="13"/>
  <c r="P12" i="13"/>
  <c r="AN11" i="13"/>
  <c r="S11" i="13"/>
  <c r="AP10" i="13"/>
  <c r="U10" i="13"/>
  <c r="AS9" i="13"/>
  <c r="W9" i="13"/>
  <c r="AI6" i="13"/>
  <c r="P5" i="13"/>
  <c r="AP3" i="13"/>
  <c r="X8" i="13"/>
  <c r="AL15" i="13"/>
  <c r="V15" i="13"/>
  <c r="F15" i="13"/>
  <c r="AI14" i="13"/>
  <c r="S14" i="13"/>
  <c r="AV13" i="13"/>
  <c r="AF13" i="13"/>
  <c r="P13" i="13"/>
  <c r="AS12" i="13"/>
  <c r="AC12" i="13"/>
  <c r="E12" i="13"/>
  <c r="AD11" i="13"/>
  <c r="J11" i="13"/>
  <c r="AE10" i="13"/>
  <c r="K10" i="13"/>
  <c r="AJ9" i="13"/>
  <c r="K9" i="13"/>
  <c r="Y6" i="13"/>
  <c r="AD5" i="13"/>
  <c r="AA4" i="13"/>
  <c r="AF3" i="13"/>
  <c r="E2" i="13"/>
  <c r="AV6" i="13"/>
  <c r="M6" i="13"/>
  <c r="R5" i="13"/>
  <c r="O4" i="13"/>
  <c r="P3" i="13"/>
  <c r="AB8" i="13"/>
  <c r="AF6" i="13"/>
  <c r="L6" i="13"/>
  <c r="AK5" i="13"/>
  <c r="M5" i="13"/>
  <c r="AL4" i="13"/>
  <c r="R4" i="13"/>
  <c r="AM3" i="13"/>
  <c r="N3" i="13"/>
  <c r="S2" i="13"/>
  <c r="J8" i="13"/>
  <c r="O7" i="13"/>
  <c r="AT6" i="13"/>
  <c r="V6" i="13"/>
  <c r="AU5" i="13"/>
  <c r="AA5" i="13"/>
  <c r="AV4" i="13"/>
  <c r="AB4" i="13"/>
  <c r="H4" i="13"/>
  <c r="AC3" i="13"/>
  <c r="AM2" i="13"/>
  <c r="AT8" i="13"/>
  <c r="AQ7" i="13"/>
  <c r="U3" i="13"/>
  <c r="AT2" i="13"/>
  <c r="V2" i="13"/>
  <c r="AS8" i="13"/>
  <c r="Y8" i="13"/>
  <c r="AP7" i="13"/>
  <c r="V7" i="13"/>
  <c r="W3" i="13"/>
  <c r="AR2" i="13"/>
  <c r="X2" i="13"/>
  <c r="D2" i="13"/>
  <c r="AA8" i="13"/>
  <c r="G8" i="13"/>
  <c r="AF7" i="13"/>
  <c r="AE6" i="13"/>
  <c r="N10" i="13"/>
  <c r="L11" i="13"/>
  <c r="J12" i="13"/>
  <c r="G13" i="13"/>
  <c r="E14" i="13"/>
  <c r="AV14" i="13"/>
  <c r="AS15" i="13"/>
  <c r="AR6" i="13"/>
  <c r="Q10" i="13"/>
  <c r="O11" i="13"/>
  <c r="L12" i="13"/>
  <c r="J13" i="13"/>
  <c r="H14" i="13"/>
  <c r="E15" i="13"/>
  <c r="AV15" i="13"/>
  <c r="J9" i="13"/>
  <c r="T10" i="13"/>
  <c r="Q11" i="13"/>
  <c r="O12" i="13"/>
  <c r="M13" i="13"/>
  <c r="J14" i="13"/>
  <c r="H15" i="13"/>
  <c r="T3" i="13"/>
  <c r="AI9" i="13"/>
  <c r="AG10" i="13"/>
  <c r="AE11" i="13"/>
  <c r="AB12" i="13"/>
  <c r="Z13" i="13"/>
  <c r="X14" i="13"/>
  <c r="U15" i="13"/>
  <c r="AM15" i="13"/>
  <c r="Q15" i="13"/>
  <c r="AO14" i="13"/>
  <c r="T14" i="13"/>
  <c r="AQ13" i="13"/>
  <c r="V13" i="13"/>
  <c r="AT12" i="13"/>
  <c r="X12" i="13"/>
  <c r="AV11" i="13"/>
  <c r="AA11" i="13"/>
  <c r="E11" i="13"/>
  <c r="AC10" i="13"/>
  <c r="H10" i="13"/>
  <c r="AE9" i="13"/>
  <c r="G9" i="13"/>
  <c r="AN5" i="13"/>
  <c r="U4" i="13"/>
  <c r="Y2" i="13"/>
  <c r="AD9" i="13"/>
  <c r="D9" i="13"/>
  <c r="AJ5" i="13"/>
  <c r="Q4" i="13"/>
  <c r="Q2" i="13"/>
  <c r="AU15" i="13"/>
  <c r="Y15" i="13"/>
  <c r="D15" i="13"/>
  <c r="AB14" i="13"/>
  <c r="F14" i="13"/>
  <c r="AD13" i="13"/>
  <c r="I13" i="13"/>
  <c r="AF12" i="13"/>
  <c r="K12" i="13"/>
  <c r="AI11" i="13"/>
  <c r="M11" i="13"/>
  <c r="AK10" i="13"/>
  <c r="P10" i="13"/>
  <c r="AM9" i="13"/>
  <c r="R9" i="13"/>
  <c r="S6" i="13"/>
  <c r="AS4" i="13"/>
  <c r="Z3" i="13"/>
  <c r="AK7" i="13"/>
  <c r="AH15" i="13"/>
  <c r="R15" i="13"/>
  <c r="AU14" i="13"/>
  <c r="AE14" i="13"/>
  <c r="O14" i="13"/>
  <c r="AR13" i="13"/>
  <c r="AB13" i="13"/>
  <c r="L13" i="13"/>
  <c r="AO12" i="13"/>
  <c r="U12" i="13"/>
  <c r="AT11" i="13"/>
  <c r="Z11" i="13"/>
  <c r="AU10" i="13"/>
  <c r="AA10" i="13"/>
  <c r="G10" i="13"/>
  <c r="AB9" i="13"/>
  <c r="F9" i="13"/>
  <c r="Q6" i="13"/>
  <c r="N5" i="13"/>
  <c r="S4" i="13"/>
  <c r="X3" i="13"/>
  <c r="T8" i="13"/>
  <c r="AQ6" i="13"/>
  <c r="E6" i="13"/>
  <c r="AU4" i="13"/>
  <c r="G4" i="13"/>
  <c r="AS2" i="13"/>
  <c r="AO7" i="13"/>
  <c r="AB6" i="13"/>
  <c r="H6" i="13"/>
  <c r="AC5" i="13"/>
  <c r="I5" i="13"/>
  <c r="AH4" i="13"/>
  <c r="J4" i="13"/>
  <c r="AI3" i="13"/>
  <c r="F3" i="13"/>
  <c r="AP8" i="13"/>
  <c r="AU7" i="13"/>
  <c r="G7" i="13"/>
  <c r="AL6" i="13"/>
  <c r="R6" i="13"/>
  <c r="AQ5" i="13"/>
  <c r="S5" i="13"/>
  <c r="AR4" i="13"/>
  <c r="X4" i="13"/>
  <c r="AS3" i="13"/>
  <c r="Y3" i="13"/>
  <c r="AE2" i="13"/>
  <c r="AD8" i="13"/>
  <c r="AI7" i="13"/>
  <c r="Q3" i="13"/>
  <c r="AL2" i="13"/>
  <c r="R2" i="13"/>
  <c r="AO8" i="13"/>
  <c r="Q8" i="13"/>
  <c r="AL7" i="13"/>
  <c r="R7" i="13"/>
  <c r="O3" i="13"/>
  <c r="AN2" i="13"/>
  <c r="T2" i="13"/>
  <c r="AQ8" i="13"/>
  <c r="W8" i="13"/>
  <c r="AV7" i="13"/>
  <c r="X7" i="13"/>
  <c r="I26" i="13"/>
  <c r="H16" i="6"/>
  <c r="P26" i="13"/>
  <c r="O16" i="6"/>
  <c r="W27" i="13"/>
  <c r="V17" i="6"/>
  <c r="Y26" i="13"/>
  <c r="X16" i="6"/>
  <c r="AO26" i="13"/>
  <c r="AN16" i="6"/>
  <c r="T26" i="13"/>
  <c r="S16" i="6"/>
  <c r="P27" i="13"/>
  <c r="O17" i="6"/>
  <c r="X27" i="13"/>
  <c r="W17" i="6"/>
  <c r="AH25" i="13"/>
  <c r="AG15" i="6"/>
  <c r="S27" i="13"/>
  <c r="R17" i="6"/>
  <c r="AK26" i="13"/>
  <c r="AJ16" i="6"/>
  <c r="AS26" i="13"/>
  <c r="AK25" i="13"/>
  <c r="AJ15" i="6"/>
  <c r="AR26" i="13"/>
  <c r="L26" i="13"/>
  <c r="K16" i="6"/>
  <c r="AV26" i="13"/>
  <c r="D27" i="13"/>
  <c r="C17" i="6"/>
  <c r="O26" i="13"/>
  <c r="N16" i="6"/>
  <c r="AE26" i="13"/>
  <c r="AD16" i="6"/>
  <c r="AL26" i="13"/>
  <c r="AK16" i="6"/>
  <c r="AU26" i="13"/>
  <c r="AH26" i="13"/>
  <c r="AG16" i="6"/>
  <c r="K25" i="13"/>
  <c r="J15" i="6"/>
  <c r="I25" i="13"/>
  <c r="H15" i="6"/>
  <c r="F26" i="13"/>
  <c r="E16" i="6"/>
  <c r="N27" i="13"/>
  <c r="M17" i="6"/>
  <c r="AU27" i="13"/>
  <c r="AO27" i="13"/>
  <c r="AN17" i="6"/>
  <c r="AC26" i="13"/>
  <c r="AB16" i="6"/>
  <c r="AQ27" i="13"/>
  <c r="AJ26" i="13"/>
  <c r="AI16" i="6"/>
  <c r="AM27" i="13"/>
  <c r="AL17" i="6"/>
  <c r="H26" i="13"/>
  <c r="G16" i="6"/>
  <c r="AG25" i="13"/>
  <c r="AF15" i="6"/>
  <c r="E26" i="13"/>
  <c r="D16" i="6"/>
  <c r="E25" i="13"/>
  <c r="D15" i="6"/>
  <c r="AO25" i="13"/>
  <c r="AN15" i="6"/>
  <c r="AF26" i="13"/>
  <c r="AE16" i="6"/>
  <c r="U26" i="13"/>
  <c r="T16" i="6"/>
  <c r="D26" i="13"/>
  <c r="C16" i="6"/>
  <c r="AA27" i="13"/>
  <c r="Z17" i="6"/>
  <c r="F25" i="13"/>
  <c r="E15" i="6"/>
  <c r="O27" i="13"/>
  <c r="N17" i="6"/>
  <c r="X26" i="13"/>
  <c r="W16" i="6"/>
  <c r="AB26" i="13"/>
  <c r="AA16" i="6"/>
  <c r="AC25" i="13"/>
  <c r="AB15" i="6"/>
  <c r="P25" i="13"/>
  <c r="AP27" i="13"/>
  <c r="AT27" i="13"/>
  <c r="AA26" i="13"/>
  <c r="Z16" i="6"/>
  <c r="H25" i="13"/>
  <c r="G15" i="6"/>
  <c r="O25" i="13"/>
  <c r="N15" i="6"/>
  <c r="AD25" i="13"/>
  <c r="AC15" i="6"/>
  <c r="U25" i="13"/>
  <c r="T15" i="6"/>
  <c r="K27" i="13"/>
  <c r="J17" i="6"/>
  <c r="AG26" i="13"/>
  <c r="AF16" i="6"/>
  <c r="Q27" i="13"/>
  <c r="P17" i="6"/>
  <c r="Z27" i="13"/>
  <c r="Y17" i="6"/>
  <c r="AI25" i="13"/>
  <c r="AH15" i="6"/>
  <c r="F27" i="13"/>
  <c r="E17" i="6"/>
  <c r="AS27" i="13"/>
  <c r="Z26" i="13"/>
  <c r="Y16" i="6"/>
  <c r="G25" i="13"/>
  <c r="F15" i="6"/>
  <c r="N25" i="13"/>
  <c r="M15" i="6"/>
  <c r="R25" i="13"/>
  <c r="Q15" i="6"/>
  <c r="AB27" i="13"/>
  <c r="AA17" i="6"/>
  <c r="Q25" i="13"/>
  <c r="P15" i="6"/>
  <c r="M25" i="13"/>
  <c r="L15" i="6"/>
  <c r="V25" i="13"/>
  <c r="U15" i="6"/>
  <c r="AF27" i="13"/>
  <c r="AE17" i="6"/>
  <c r="AI27" i="13"/>
  <c r="AH17" i="6"/>
  <c r="AJ27" i="13"/>
  <c r="AI17" i="6"/>
  <c r="Q26" i="13"/>
  <c r="P16" i="6"/>
  <c r="Z25" i="13"/>
  <c r="Y15" i="6"/>
  <c r="AV25" i="13"/>
  <c r="I27" i="13"/>
  <c r="H17" i="6"/>
  <c r="L25" i="13"/>
  <c r="K15" i="6"/>
  <c r="W26" i="13"/>
  <c r="V16" i="6"/>
  <c r="AD26" i="13"/>
  <c r="AC16" i="6"/>
  <c r="V26" i="13"/>
  <c r="U16" i="6"/>
  <c r="AM26" i="13"/>
  <c r="AL16" i="6"/>
  <c r="AT26" i="13"/>
  <c r="S25" i="13"/>
  <c r="R15" i="6"/>
  <c r="C27" i="13"/>
  <c r="B17" i="6"/>
  <c r="AD27" i="13"/>
  <c r="AC17" i="6"/>
  <c r="AQ26" i="13"/>
  <c r="K26" i="13"/>
  <c r="J16" i="6"/>
  <c r="X25" i="13"/>
  <c r="W15" i="6"/>
  <c r="AK27" i="13"/>
  <c r="AJ17" i="6"/>
  <c r="E27" i="13"/>
  <c r="D17" i="6"/>
  <c r="R26" i="13"/>
  <c r="Q16" i="6"/>
  <c r="AE25" i="13"/>
  <c r="AD15" i="6"/>
  <c r="AQ25" i="13"/>
  <c r="AS25" i="13"/>
  <c r="AV27" i="13"/>
  <c r="G27" i="13"/>
  <c r="F17" i="6"/>
  <c r="D25" i="13"/>
  <c r="T25" i="13"/>
  <c r="AN25" i="13"/>
  <c r="AM15" i="6"/>
  <c r="U27" i="13"/>
  <c r="T17" i="6"/>
  <c r="AU25" i="13"/>
  <c r="H27" i="13"/>
  <c r="G17" i="6"/>
  <c r="AN26" i="13"/>
  <c r="AM16" i="6"/>
  <c r="L27" i="13"/>
  <c r="K17" i="6"/>
  <c r="AP25" i="13"/>
  <c r="AR25" i="13"/>
  <c r="J27" i="13"/>
  <c r="I17" i="6"/>
  <c r="AB25" i="13"/>
  <c r="AA15" i="6"/>
  <c r="AG27" i="13"/>
  <c r="AF17" i="6"/>
  <c r="AL27" i="13"/>
  <c r="AK17" i="6"/>
  <c r="S26" i="13"/>
  <c r="R16" i="6"/>
  <c r="M27" i="13"/>
  <c r="L17" i="6"/>
  <c r="AM25" i="13"/>
  <c r="AL15" i="6"/>
  <c r="AL25" i="13"/>
  <c r="AK15" i="6"/>
  <c r="Y25" i="13"/>
  <c r="X15" i="6"/>
  <c r="AR27" i="13"/>
  <c r="AE27" i="13"/>
  <c r="AD17" i="6"/>
  <c r="AT25" i="13"/>
  <c r="M26" i="13"/>
  <c r="L16" i="6"/>
  <c r="AN27" i="13"/>
  <c r="AM17" i="6"/>
  <c r="T27" i="13"/>
  <c r="S17" i="6"/>
  <c r="J25" i="13"/>
  <c r="I15" i="6"/>
  <c r="AF25" i="13"/>
  <c r="AH27" i="13"/>
  <c r="AG17" i="6"/>
  <c r="R27" i="13"/>
  <c r="Q17" i="6"/>
  <c r="Y27" i="13"/>
  <c r="X17" i="6"/>
  <c r="AJ25" i="13"/>
  <c r="G26" i="13"/>
  <c r="F16" i="6"/>
  <c r="N26" i="13"/>
  <c r="M16" i="6"/>
  <c r="C25" i="13"/>
  <c r="B15" i="6"/>
  <c r="V27" i="13"/>
  <c r="U17" i="6"/>
  <c r="AI26" i="13"/>
  <c r="AH16" i="6"/>
  <c r="AC27" i="13"/>
  <c r="AB17" i="6"/>
  <c r="AP26" i="13"/>
  <c r="J26" i="13"/>
  <c r="I16" i="6"/>
  <c r="W25" i="13"/>
  <c r="V15" i="6"/>
  <c r="AA25" i="13"/>
  <c r="Z15" i="6"/>
  <c r="C26" i="13"/>
  <c r="B16" i="6"/>
  <c r="AS29" i="13"/>
  <c r="AQ29" i="13"/>
  <c r="AO29" i="13"/>
  <c r="AU29" i="13"/>
  <c r="AT29" i="13"/>
  <c r="AK29" i="13"/>
  <c r="N29" i="13"/>
  <c r="AR29" i="13"/>
  <c r="W29" i="13"/>
  <c r="F29" i="13"/>
  <c r="AP29" i="13"/>
  <c r="J29" i="13"/>
  <c r="Y29" i="13"/>
  <c r="E29" i="13"/>
  <c r="AV29" i="13"/>
  <c r="O29" i="13"/>
  <c r="AJ29" i="13"/>
  <c r="AI15" i="6"/>
  <c r="X29" i="13"/>
  <c r="S29" i="13"/>
  <c r="Q29" i="13"/>
  <c r="R29" i="13"/>
  <c r="AA29" i="13"/>
  <c r="AM29" i="13"/>
  <c r="AE29" i="13"/>
  <c r="T29" i="13"/>
  <c r="S15" i="6"/>
  <c r="AN29" i="13"/>
  <c r="V29" i="13"/>
  <c r="AC29" i="13"/>
  <c r="AB29" i="13"/>
  <c r="AG29" i="13"/>
  <c r="H29" i="13"/>
  <c r="U29" i="13"/>
  <c r="C29" i="13"/>
  <c r="AF29" i="13"/>
  <c r="AE15" i="6"/>
  <c r="L29" i="13"/>
  <c r="P29" i="13"/>
  <c r="O15" i="6"/>
  <c r="M29" i="13"/>
  <c r="AD29" i="13"/>
  <c r="AL29" i="13"/>
  <c r="D29" i="13"/>
  <c r="C15" i="6"/>
  <c r="Z29" i="13"/>
  <c r="K29" i="13"/>
  <c r="G29" i="13"/>
  <c r="AI29" i="13"/>
  <c r="AH29" i="13"/>
  <c r="I29" i="13"/>
</calcChain>
</file>

<file path=xl/comments1.xml><?xml version="1.0" encoding="utf-8"?>
<comments xmlns="http://schemas.openxmlformats.org/spreadsheetml/2006/main">
  <authors>
    <author>AndrewM</author>
  </authors>
  <commentList>
    <comment ref="M5" authorId="0">
      <text>
        <r>
          <rPr>
            <b/>
            <sz val="9"/>
            <color indexed="81"/>
            <rFont val="Tahoma"/>
            <charset val="1"/>
          </rPr>
          <t>AndrewM:</t>
        </r>
        <r>
          <rPr>
            <sz val="9"/>
            <color indexed="81"/>
            <rFont val="Tahoma"/>
            <charset val="1"/>
          </rPr>
          <t xml:space="preserve">
HFC143a set to zero because it's not produced by GCAM.</t>
        </r>
      </text>
    </comment>
  </commentList>
</comments>
</file>

<file path=xl/comments2.xml><?xml version="1.0" encoding="utf-8"?>
<comments xmlns="http://schemas.openxmlformats.org/spreadsheetml/2006/main">
  <authors>
    <author>AndrewM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AndrewM:</t>
        </r>
        <r>
          <rPr>
            <sz val="9"/>
            <color indexed="81"/>
            <rFont val="Tahoma"/>
            <family val="2"/>
          </rPr>
          <t xml:space="preserve">
Not read in to MAGICC.  Used to calculate HFC245ca values.</t>
        </r>
      </text>
    </comment>
  </commentList>
</comments>
</file>

<file path=xl/sharedStrings.xml><?xml version="1.0" encoding="utf-8"?>
<sst xmlns="http://schemas.openxmlformats.org/spreadsheetml/2006/main" count="603" uniqueCount="317">
  <si>
    <t>Gas</t>
  </si>
  <si>
    <t>Lifetime</t>
  </si>
  <si>
    <t>100-Year GWP</t>
  </si>
  <si>
    <t>CF4</t>
  </si>
  <si>
    <t>C2F6</t>
  </si>
  <si>
    <t>HFC125</t>
  </si>
  <si>
    <t>HFC134a</t>
  </si>
  <si>
    <t>HFC143a</t>
  </si>
  <si>
    <t>HFC227ea</t>
  </si>
  <si>
    <t>HFC245ca</t>
  </si>
  <si>
    <t>SF6</t>
  </si>
  <si>
    <t>CH4</t>
  </si>
  <si>
    <t>N2O</t>
  </si>
  <si>
    <t>SO2,1</t>
  </si>
  <si>
    <t>SO2,2</t>
  </si>
  <si>
    <t>SO2,3</t>
  </si>
  <si>
    <t>NOx</t>
  </si>
  <si>
    <t>NMVOCs</t>
  </si>
  <si>
    <t>CO</t>
  </si>
  <si>
    <t>Units</t>
  </si>
  <si>
    <t>Gg</t>
  </si>
  <si>
    <t>SO2</t>
  </si>
  <si>
    <t>Conversions:</t>
  </si>
  <si>
    <t>=</t>
  </si>
  <si>
    <t>Tg</t>
  </si>
  <si>
    <t>Mt</t>
  </si>
  <si>
    <t>Tg of N</t>
  </si>
  <si>
    <t>USA</t>
  </si>
  <si>
    <t>Canada</t>
  </si>
  <si>
    <t>Western Europe</t>
  </si>
  <si>
    <t>Japan</t>
  </si>
  <si>
    <t>Australia_NZ</t>
  </si>
  <si>
    <t>Former Soviet Union</t>
  </si>
  <si>
    <t>China</t>
  </si>
  <si>
    <t>Middle East</t>
  </si>
  <si>
    <t>Africa</t>
  </si>
  <si>
    <t>Latin America</t>
  </si>
  <si>
    <t>Southeast Asia</t>
  </si>
  <si>
    <t>Eastern Europe</t>
  </si>
  <si>
    <t>Korea</t>
  </si>
  <si>
    <t>India</t>
  </si>
  <si>
    <t>IEA Country Name</t>
  </si>
  <si>
    <t>ALBANIA</t>
  </si>
  <si>
    <t>ALGERIA</t>
  </si>
  <si>
    <t>ANGOLA</t>
  </si>
  <si>
    <t>ANTARCTICA</t>
  </si>
  <si>
    <t>ARGENTINA</t>
  </si>
  <si>
    <t>ARMENIA</t>
  </si>
  <si>
    <t>AUSTRALI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</si>
  <si>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</si>
  <si>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</si>
  <si>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</si>
  <si>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</si>
  <si>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</si>
  <si>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</si>
  <si>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</si>
  <si>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</si>
  <si>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BOSNIAHERZ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</si>
  <si>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</si>
  <si>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</si>
  <si>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</si>
  <si>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</si>
  <si>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</si>
  <si>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</si>
  <si>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</si>
  <si>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</si>
  <si>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</si>
  <si>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</si>
  <si>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CONGO</t>
  </si>
  <si>
    <t>CONGOREP</t>
  </si>
  <si>
    <t>COSTARICA</t>
  </si>
  <si>
    <t>COTEIVOIRE</t>
  </si>
  <si>
    <t>CROATIA</t>
  </si>
  <si>
    <t>CUBA</t>
  </si>
  <si>
    <t>CYPRUS</t>
  </si>
  <si>
    <t>CZECH</t>
  </si>
  <si>
    <t>DENMARK</t>
  </si>
  <si>
    <t>DOMINICANR</t>
  </si>
  <si>
    <t>ECUADOR</t>
  </si>
  <si>
    <t>EGYPT</t>
  </si>
  <si>
    <t>ELSALVADOR</t>
  </si>
  <si>
    <t>ERITREA</t>
  </si>
  <si>
    <t>ESTONIA</t>
  </si>
  <si>
    <t>ETHIOPIA</t>
  </si>
  <si>
    <t>FINLAND</t>
  </si>
  <si>
    <t>FRANCE</t>
  </si>
  <si>
    <t>FYROM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</si>
  <si>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</si>
  <si>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</si>
  <si>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</si>
  <si>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</si>
  <si>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</si>
  <si>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</si>
  <si>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</si>
  <si>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</si>
  <si>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</si>
  <si>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</si>
  <si>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</si>
  <si>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</si>
  <si>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</si>
  <si>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</si>
  <si>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</si>
  <si>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</si>
  <si>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</si>
  <si>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</si>
  <si>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</si>
  <si>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</si>
  <si>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</si>
  <si>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</si>
  <si>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</si>
  <si>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</si>
  <si>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</si>
  <si>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KOREADPR</t>
  </si>
  <si>
    <t>KUWAIT</t>
  </si>
  <si>
    <t>KYRGYZSTAN</t>
  </si>
  <si>
    <t>LATVIA</t>
  </si>
  <si>
    <t>LEBANON</t>
  </si>
  <si>
    <t>LIBYA</t>
  </si>
  <si>
    <t>LITHUANIA</t>
  </si>
  <si>
    <t>LUXEMBOU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</si>
  <si>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</si>
  <si>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</si>
  <si>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</si>
  <si>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</si>
  <si>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</si>
  <si>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</si>
  <si>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</si>
  <si>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</si>
  <si>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</si>
  <si>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NANTILLES</t>
  </si>
  <si>
    <t>NEPAL</t>
  </si>
  <si>
    <t>NETHLAND</t>
  </si>
  <si>
    <t>NICARAGUA</t>
  </si>
  <si>
    <t>NIGERIA</t>
  </si>
  <si>
    <t>NORWAY</t>
  </si>
  <si>
    <t>NZ</t>
  </si>
  <si>
    <t>OMAN</t>
  </si>
  <si>
    <t>OTHERAFRIC</t>
  </si>
  <si>
    <t>OTHERASIA</t>
  </si>
  <si>
    <t>OTHERLATIN</t>
  </si>
  <si>
    <t>PAKISTAN</t>
  </si>
  <si>
    <t>PANAMA</t>
  </si>
  <si>
    <t>PARAGUAY</t>
  </si>
  <si>
    <t>PERU</t>
  </si>
  <si>
    <t>PHILIPPINE</t>
  </si>
  <si>
    <t>POLAND</t>
  </si>
  <si>
    <t>PORTUGAL</t>
  </si>
  <si>
    <t>QATAR</t>
  </si>
  <si>
    <t>ROMANIA</t>
  </si>
  <si>
    <t>RUSSIA</t>
  </si>
  <si>
    <t>SAUDIARABI</t>
  </si>
  <si>
    <t>SENEGAL</t>
  </si>
  <si>
    <t>SERBMONT</t>
  </si>
  <si>
    <t>SINGAPORE</t>
  </si>
  <si>
    <t>SLOVAKIA</t>
  </si>
  <si>
    <t>SLOVENIA</t>
  </si>
  <si>
    <t>SOUTHAFRIC</t>
  </si>
  <si>
    <t>SPAIN</t>
  </si>
  <si>
    <t>SRILANKA</t>
  </si>
  <si>
    <t>SUDAN</t>
  </si>
  <si>
    <t>SWEDEN</t>
  </si>
  <si>
    <t>SWITLAND</t>
  </si>
  <si>
    <t>SYRIA</t>
  </si>
  <si>
    <t>TAIPEI</t>
  </si>
  <si>
    <t>TAJIKISTAN</t>
  </si>
  <si>
    <t>TANZANIA</t>
  </si>
  <si>
    <t>THAILAND</t>
  </si>
  <si>
    <t>TOGO</t>
  </si>
  <si>
    <t>TRINIDAD</t>
  </si>
  <si>
    <t>TUNISIA</t>
  </si>
  <si>
    <t>TURKEY</t>
  </si>
  <si>
    <t>TURKMENIST</t>
  </si>
  <si>
    <t>UAE</t>
  </si>
  <si>
    <t>UK</t>
  </si>
  <si>
    <t>UKRAINE</t>
  </si>
  <si>
    <t>URUGUAY</t>
  </si>
  <si>
    <t>UZBEKISTAN</t>
  </si>
  <si>
    <t>VENEZUELA</t>
  </si>
  <si>
    <t>VIETNAM</t>
  </si>
  <si>
    <t>YEMEN</t>
  </si>
  <si>
    <t>ZAMBIA</t>
  </si>
  <si>
    <t>ZIMBABWE</t>
  </si>
  <si>
    <t>INTAVIATION</t>
  </si>
  <si>
    <t>INTSHIPPING</t>
  </si>
  <si>
    <t>TOTAL</t>
  </si>
  <si>
    <t>GCAM Region</t>
  </si>
  <si>
    <t>N/A</t>
  </si>
  <si>
    <t>MAGICC SO2 Region</t>
  </si>
  <si>
    <t>SO2 Reg</t>
  </si>
  <si>
    <t>Total Check</t>
  </si>
  <si>
    <t>Mt of N</t>
  </si>
  <si>
    <t>N2</t>
  </si>
  <si>
    <t>N</t>
  </si>
  <si>
    <t>Tg of S</t>
  </si>
  <si>
    <t>S</t>
  </si>
  <si>
    <t>C6F14</t>
  </si>
  <si>
    <t>HFC23</t>
  </si>
  <si>
    <t>HFC32</t>
  </si>
  <si>
    <t>HFC245fa</t>
  </si>
  <si>
    <t>Read-In Gas</t>
  </si>
  <si>
    <t>GWP Ratio</t>
  </si>
  <si>
    <t>RCP45__EMISSIONS____________________________</t>
  </si>
  <si>
    <t>CONTENT:           GLOBAL ANNUAL EMISSIONS.</t>
  </si>
  <si>
    <t>RUN:               RCP4.5, FINAL RELEASE, 26 Nov. 2009</t>
  </si>
  <si>
    <t>RCP4.5 CONTACT:    MiniCAM group, Allison Thomson (Allison.Thomson@pnl.gov)</t>
  </si>
  <si>
    <t>DATE:              26/11/2009 11:29:06</t>
  </si>
  <si>
    <t>MAGICC-VERSION:    6.3.09, 25 November 2009</t>
  </si>
  <si>
    <t>FILE PRODUCED BY:  RCP Concentration Calculation &amp; Data Group, M. Meinshausen, S. Smith, K. Riahi, D. van Vuuren</t>
  </si>
  <si>
    <t>DOCUMENTATION:     M. Meinshausen, S. Smith et al. "The RCP GHG concentrations and their extension from 1765 to 2500", in prep., Climatic Change.</t>
  </si>
  <si>
    <t>CMIP5 INFO:        http://cmip-pcmdi.llnl.gov/cmip5/</t>
  </si>
  <si>
    <t>RCP DATABASE:      http://www.iiasa.ac.at/web-apps/tnt/RcpDb</t>
  </si>
  <si>
    <t>FURTHER INFO:      For data sources, aknowledgements and further information, see http://www.pik-potsdam.de/~mmalte/rcps.</t>
  </si>
  <si>
    <t>NOTE:              THIS EMISSION DATASET ONLY TO BE USED FOR EMISSION-DRIVEN ESM CMIP5 RUNS, AS CONCENTRATIONS, NOT EMISSIONS, SHALL BE PRESCRIBED IN MAIN CMIP5 RUNS.</t>
  </si>
  <si>
    <t xml:space="preserve">                   RCP4.5 starts 2005; 20th century data and earlier is provided for convenience.</t>
  </si>
  <si>
    <t>COLUMN_DESCRIPTION________________________________________</t>
  </si>
  <si>
    <t>1. FossilCO2        - Fossil &amp; Industrial CO2 (Fossil, Cement, Gas Flaring &amp; Bunker Fuels)</t>
  </si>
  <si>
    <t>2. OtherCO2         - Landuse related CO2 Emissions</t>
  </si>
  <si>
    <t>3. CH4              - Methane</t>
  </si>
  <si>
    <t>4. N2O              - Nitrous Oxide</t>
  </si>
  <si>
    <t>5. - 11.            - Tropospheric ozone precursors, aerosols and reactive gas emissions</t>
  </si>
  <si>
    <t>12. - 23.           - Flourinated gases controlled under the Kyoto Protocol, (HFCs, PFCs, SF6)</t>
  </si>
  <si>
    <t>24. - 39.           - Ozone Depleting Substances controlled under the Montreal Protocol (CFCs, HFCFC, Halons, CCl4, MCF, CH3Br, CH3Cl)</t>
  </si>
  <si>
    <t>&amp;THISFILE_SPECIFICATIONS</t>
  </si>
  <si>
    <t>THISFILE_DATACOLUMNS</t>
  </si>
  <si>
    <t>THISFILE_FIRSTYEAR</t>
  </si>
  <si>
    <t>THISFILE_LASTYEAR</t>
  </si>
  <si>
    <t>THISFILE_ANNUALSTEPS</t>
  </si>
  <si>
    <t>THISFILE_FIRSTDATAROW</t>
  </si>
  <si>
    <t>THISFILE_UNITS</t>
  </si>
  <si>
    <t>SEE ROW 37</t>
  </si>
  <si>
    <t>THISFILE_DATTYPE</t>
  </si>
  <si>
    <t>RCPDAT</t>
  </si>
  <si>
    <t>/</t>
  </si>
  <si>
    <t>COLUMN:</t>
  </si>
  <si>
    <t>UNITS:</t>
  </si>
  <si>
    <t>GtC/yr</t>
  </si>
  <si>
    <t>MtCH4/yr</t>
  </si>
  <si>
    <t>MtN2O-N/yr</t>
  </si>
  <si>
    <t>MtS/yr</t>
  </si>
  <si>
    <t>MtCO/yr</t>
  </si>
  <si>
    <t>Mt/yr</t>
  </si>
  <si>
    <t>MtN/yr</t>
  </si>
  <si>
    <t>kt/yr</t>
  </si>
  <si>
    <t>v YEARS/GAS &gt;</t>
  </si>
  <si>
    <t>FossilCO2</t>
  </si>
  <si>
    <t>OtherCO2</t>
  </si>
  <si>
    <t>SOx</t>
  </si>
  <si>
    <t>NMVOC</t>
  </si>
  <si>
    <t>BC</t>
  </si>
  <si>
    <t>OC</t>
  </si>
  <si>
    <t>NH3</t>
  </si>
  <si>
    <t>HFC43_10</t>
  </si>
  <si>
    <t>CFC_11</t>
  </si>
  <si>
    <t>CFC_12</t>
  </si>
  <si>
    <t>CFC_113</t>
  </si>
  <si>
    <t>CFC_114</t>
  </si>
  <si>
    <t>CFC_115</t>
  </si>
  <si>
    <t>CARB_TET</t>
  </si>
  <si>
    <t>MCF</t>
  </si>
  <si>
    <t>HCFC_22</t>
  </si>
  <si>
    <t>HCFC_141B</t>
  </si>
  <si>
    <t>HCFC_142B</t>
  </si>
  <si>
    <t>HALON1211</t>
  </si>
  <si>
    <t>HALON1202</t>
  </si>
  <si>
    <t>HALON1301</t>
  </si>
  <si>
    <t>HALON2402</t>
  </si>
  <si>
    <t>CH3BR</t>
  </si>
  <si>
    <t>CH3CL</t>
  </si>
  <si>
    <t>Emissions</t>
  </si>
  <si>
    <t xml:space="preserve"> Scenario Reference</t>
  </si>
  <si>
    <t xml:space="preserve">    </t>
  </si>
  <si>
    <t xml:space="preserve">      CO2</t>
  </si>
  <si>
    <t>CO2NetLandUse</t>
  </si>
  <si>
    <t xml:space="preserve">      CH4</t>
  </si>
  <si>
    <t xml:space="preserve">      N2O</t>
  </si>
  <si>
    <t xml:space="preserve">  SOXreg1</t>
  </si>
  <si>
    <t xml:space="preserve">  SOXreg2</t>
  </si>
  <si>
    <t xml:space="preserve">  SOXreg3</t>
  </si>
  <si>
    <t xml:space="preserve">      CF4</t>
  </si>
  <si>
    <t xml:space="preserve">     C2F6</t>
  </si>
  <si>
    <t xml:space="preserve">   HFC125</t>
  </si>
  <si>
    <t xml:space="preserve">  HFC134a</t>
  </si>
  <si>
    <t xml:space="preserve">  HFC143a</t>
  </si>
  <si>
    <t xml:space="preserve"> HFC227ea</t>
  </si>
  <si>
    <t xml:space="preserve"> HFC245ca</t>
  </si>
  <si>
    <t xml:space="preserve">      SF6</t>
  </si>
  <si>
    <t xml:space="preserve">      NOx</t>
  </si>
  <si>
    <t xml:space="preserve">   NMVOCs</t>
  </si>
  <si>
    <t xml:space="preserve">       CO</t>
  </si>
  <si>
    <t xml:space="preserve">       BC</t>
  </si>
  <si>
    <t xml:space="preserve">       OC</t>
  </si>
  <si>
    <t>Year</t>
  </si>
  <si>
    <t xml:space="preserve">   (Pg C)</t>
  </si>
  <si>
    <t xml:space="preserve">     (Tg)</t>
  </si>
  <si>
    <t xml:space="preserve">   (Tg N)</t>
  </si>
  <si>
    <t xml:space="preserve">   (Tg S)</t>
  </si>
  <si>
    <t xml:space="preserve">   (kton)</t>
  </si>
  <si>
    <t xml:space="preserve">   (Mt N)</t>
  </si>
  <si>
    <t xml:space="preserve">     (Mt)</t>
  </si>
  <si>
    <t>lookup:</t>
  </si>
  <si>
    <t>International Aviation</t>
  </si>
  <si>
    <t>International Shipping</t>
  </si>
  <si>
    <t>Region Mapping and Country SO2 data are used to assign SO2 emissions into the three different regions.</t>
  </si>
  <si>
    <t>Blue colored tabs are core model emissions.</t>
  </si>
  <si>
    <t>Historical Raw Data - The aggregate of all data collection and unit conversion.</t>
  </si>
  <si>
    <t>This sheet combines several data sources to create GCAM emissions inputs.  Both historic and future emissions are read in to Default Emissions Input.xlsx.</t>
  </si>
  <si>
    <t>Core Model Emissions - Unlinked output values from a core model gas.emk output csv.</t>
  </si>
  <si>
    <t>Hist RCP MAGICC 6 Emissions - Historical emissions from the RCP 4.5 scenario are used with GWP weights to create the appropriate emissions values.</t>
  </si>
  <si>
    <t>Chapter 2: Changes in Atmospheric Constituents and in Radiative Forcing</t>
  </si>
  <si>
    <t>Climate Change 2007:  The Physical Science Basis. Contribution of Working Group I to the Fourth Assessment Report of the Intergovernmental Panel on Climate Change</t>
  </si>
  <si>
    <t>GWP Weighting - Several gases are needed for MAGICC 6 input that are not in MAGICC 5 output.  Gases of similar lifetimes are converted to be read in where necessary.</t>
  </si>
  <si>
    <t>GWP data source:  IPCC Report</t>
  </si>
  <si>
    <t>Green tabs are all inputs from different data sources which are needed to yield a complete set of MAGICC 6 inputs.</t>
  </si>
  <si>
    <t>Table 2.14 (used for lifetime and 100-Year GWP data)</t>
  </si>
  <si>
    <t>Country-level data is first regionalized, then the GCAM regions are mapped to the SO2 regions.</t>
  </si>
  <si>
    <t>HFC143a set to zero because it's not produced by GCAM.</t>
  </si>
  <si>
    <t>Core model gas.emk - GCAM version 3.0, revision 4507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</si>
</sst>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2"/>
      <name val="Times"/>
      <family val="1"/>
    </font>
    <font>
      <sz val="12"/>
      <color theme="1"/>
      <name val="Times"/>
      <family val="1"/>
    </font>
    <font>
      <sz val="12"/>
      <color rgb="FF0070C0"/>
      <name val="Times"/>
      <family val="1"/>
    </font>
    <font>
      <b/>
      <sz val="12"/>
      <color theme="1"/>
      <name val="Times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quotePrefix="1" applyAlignment="1">
      <alignment horizontal="center"/>
    </xf>
    <xf numFmtId="0" fontId="3" fillId="0" borderId="0" xfId="0" applyFont="1"/>
    <xf numFmtId="0" fontId="4" fillId="2" borderId="1" xfId="2" applyFont="1" applyFill="1" applyBorder="1" applyAlignment="1">
      <alignment horizontal="left"/>
    </xf>
    <xf numFmtId="0" fontId="5" fillId="0" borderId="0" xfId="0" applyFont="1" applyAlignment="1"/>
    <xf numFmtId="0" fontId="4" fillId="0" borderId="0" xfId="2" applyFont="1"/>
    <xf numFmtId="1" fontId="5" fillId="0" borderId="0" xfId="0" applyNumberFormat="1" applyFont="1"/>
    <xf numFmtId="0" fontId="5" fillId="0" borderId="0" xfId="0" applyFont="1"/>
    <xf numFmtId="0" fontId="6" fillId="0" borderId="0" xfId="2" applyFont="1"/>
    <xf numFmtId="0" fontId="7" fillId="0" borderId="0" xfId="0" applyFont="1"/>
    <xf numFmtId="3" fontId="5" fillId="0" borderId="0" xfId="0" applyNumberFormat="1" applyFont="1"/>
    <xf numFmtId="0" fontId="8" fillId="0" borderId="0" xfId="1" applyFont="1" applyFill="1" applyBorder="1"/>
    <xf numFmtId="0" fontId="0" fillId="0" borderId="0" xfId="0" applyFont="1"/>
    <xf numFmtId="164" fontId="0" fillId="0" borderId="0" xfId="0" applyNumberFormat="1" applyFont="1"/>
    <xf numFmtId="0" fontId="2" fillId="0" borderId="1" xfId="0" applyFont="1" applyBorder="1"/>
    <xf numFmtId="0" fontId="8" fillId="2" borderId="1" xfId="2" applyFont="1" applyFill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10" fillId="0" borderId="0" xfId="0" applyFont="1"/>
    <xf numFmtId="164" fontId="10" fillId="0" borderId="0" xfId="0" applyNumberFormat="1" applyFont="1"/>
    <xf numFmtId="0" fontId="0" fillId="0" borderId="0" xfId="0" quotePrefix="1" applyFill="1" applyBorder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3" fontId="13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4" fillId="0" borderId="0" xfId="2" applyFont="1" applyFill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 indent="2"/>
    </xf>
    <xf numFmtId="0" fontId="17" fillId="0" borderId="0" xfId="0" applyFont="1"/>
    <xf numFmtId="0" fontId="0" fillId="0" borderId="0" xfId="0" applyAlignment="1">
      <alignment horizontal="left" indent="2"/>
    </xf>
    <xf numFmtId="0" fontId="18" fillId="0" borderId="0" xfId="0" applyFont="1"/>
    <xf numFmtId="0" fontId="0" fillId="0" borderId="0" xfId="0" applyAlignment="1"/>
    <xf numFmtId="0" fontId="12" fillId="0" borderId="0" xfId="3" applyFont="1"/>
    <xf numFmtId="0" fontId="19" fillId="0" borderId="0" xfId="0" applyFont="1"/>
    <xf numFmtId="0" fontId="0" fillId="0" borderId="0" xfId="0"/>
    <xf numFmtId="0" fontId="19" fillId="0" borderId="0" xfId="0" applyFont="1" applyAlignment="1">
      <alignment horizontal="center"/>
    </xf>
    <xf numFmtId="0" fontId="0" fillId="0" borderId="0" xfId="0"/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EDDocuments%20and%20Settings/ssmith/My%20Documents/EPA-CCSP%20MC2001%20non-CO2/exe/dataviewer12_non_CO2abtm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fault%20Emissions%20Inp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input/nonco2/Historical%20Emissions/Input%20Data/Tot%20Em%20-%20Compos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(4)"/>
      <sheetName val="Output"/>
      <sheetName val="Single Query"/>
      <sheetName val="Group Query"/>
      <sheetName val="Manage Data"/>
      <sheetName val="Edit Database"/>
      <sheetName val="Select Databas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Historical Data"/>
      <sheetName val="Core"/>
      <sheetName val="Hist_to_2008_Annual"/>
    </sheetNames>
    <sheetDataSet>
      <sheetData sheetId="0" refreshError="1"/>
      <sheetData sheetId="1" refreshError="1"/>
      <sheetData sheetId="2">
        <row r="4">
          <cell r="B4" t="str">
            <v>Foss CO2</v>
          </cell>
          <cell r="C4" t="str">
            <v>Defo CO2</v>
          </cell>
          <cell r="D4" t="str">
            <v>CH4</v>
          </cell>
          <cell r="E4" t="str">
            <v>N2O</v>
          </cell>
          <cell r="F4" t="str">
            <v>SO2,1</v>
          </cell>
          <cell r="G4" t="str">
            <v>SO2,2</v>
          </cell>
          <cell r="H4" t="str">
            <v>SO2,3</v>
          </cell>
          <cell r="I4" t="str">
            <v>CF4</v>
          </cell>
          <cell r="J4" t="str">
            <v>C2F6</v>
          </cell>
          <cell r="K4" t="str">
            <v>HFC125</v>
          </cell>
          <cell r="L4" t="str">
            <v>HFC134a</v>
          </cell>
          <cell r="M4" t="str">
            <v>HFC143a</v>
          </cell>
          <cell r="N4" t="str">
            <v>HFC227ea</v>
          </cell>
          <cell r="O4" t="str">
            <v>HFC245ca</v>
          </cell>
          <cell r="P4" t="str">
            <v>SF6</v>
          </cell>
          <cell r="Q4" t="str">
            <v>NOx</v>
          </cell>
          <cell r="R4" t="str">
            <v>NMVOCs</v>
          </cell>
          <cell r="S4" t="str">
            <v>CO</v>
          </cell>
          <cell r="T4" t="str">
            <v>BC</v>
          </cell>
          <cell r="U4" t="str">
            <v>OC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4"/>
      <sheetName val="CO"/>
      <sheetName val="N2O"/>
      <sheetName val="NOx"/>
      <sheetName val="NMVOC"/>
      <sheetName val="SO2"/>
      <sheetName val="Core Comparison"/>
    </sheetNames>
    <sheetDataSet>
      <sheetData sheetId="0">
        <row r="146">
          <cell r="C146">
            <v>246778.39436038013</v>
          </cell>
          <cell r="D146">
            <v>239277.24687108072</v>
          </cell>
          <cell r="E146">
            <v>249568.09229736394</v>
          </cell>
          <cell r="F146">
            <v>252384.18797503776</v>
          </cell>
          <cell r="G146">
            <v>250248.41044067001</v>
          </cell>
          <cell r="H146">
            <v>256064.17278709487</v>
          </cell>
          <cell r="I146">
            <v>262919.75042891758</v>
          </cell>
          <cell r="J146">
            <v>269825.37700086262</v>
          </cell>
          <cell r="K146">
            <v>269813.5903843306</v>
          </cell>
          <cell r="L146">
            <v>278158.13376715506</v>
          </cell>
          <cell r="M146">
            <v>280147.51373318577</v>
          </cell>
          <cell r="N146">
            <v>273932.82149885048</v>
          </cell>
          <cell r="O146">
            <v>293537.65770668362</v>
          </cell>
          <cell r="P146">
            <v>286118.96375163668</v>
          </cell>
          <cell r="Q146">
            <v>278797.33536428655</v>
          </cell>
          <cell r="R146">
            <v>281190.84864289727</v>
          </cell>
          <cell r="S146">
            <v>288854.67850214685</v>
          </cell>
          <cell r="T146">
            <v>301591.28126088466</v>
          </cell>
          <cell r="U146">
            <v>293481.45420848689</v>
          </cell>
          <cell r="V146">
            <v>300301.67236056959</v>
          </cell>
          <cell r="W146">
            <v>312243.62661698629</v>
          </cell>
          <cell r="X146">
            <v>314578.78186260234</v>
          </cell>
          <cell r="Y146">
            <v>321951.79276214453</v>
          </cell>
          <cell r="Z146">
            <v>306487.85394693288</v>
          </cell>
          <cell r="AA146">
            <v>311053.44316628081</v>
          </cell>
          <cell r="AB146">
            <v>309288.38375842373</v>
          </cell>
          <cell r="AC146">
            <v>309405.61198104569</v>
          </cell>
          <cell r="AD146">
            <v>340523.73740650067</v>
          </cell>
          <cell r="AE146">
            <v>315330.18902106484</v>
          </cell>
          <cell r="AF146">
            <v>307037.09572612721</v>
          </cell>
          <cell r="AG146">
            <v>306559.50849981094</v>
          </cell>
          <cell r="AH146">
            <v>312086.82936178485</v>
          </cell>
          <cell r="AI146">
            <v>321522.22208081977</v>
          </cell>
          <cell r="AJ146">
            <v>323209.04697385017</v>
          </cell>
          <cell r="AK146">
            <v>335141.09410892532</v>
          </cell>
          <cell r="AL146">
            <v>344360.64891040139</v>
          </cell>
          <cell r="AM146">
            <v>366487.63488076895</v>
          </cell>
          <cell r="AN146">
            <v>373733.71252682741</v>
          </cell>
          <cell r="AO146">
            <v>377848.71793807216</v>
          </cell>
        </row>
      </sheetData>
      <sheetData sheetId="1">
        <row r="146">
          <cell r="C146">
            <v>946594.20665617543</v>
          </cell>
          <cell r="D146">
            <v>750540.5568094037</v>
          </cell>
          <cell r="E146">
            <v>868955.19633759547</v>
          </cell>
          <cell r="F146">
            <v>848289.10318691994</v>
          </cell>
          <cell r="G146">
            <v>744685.29632954253</v>
          </cell>
          <cell r="H146">
            <v>799312.16613499064</v>
          </cell>
          <cell r="I146">
            <v>847034.46365076909</v>
          </cell>
          <cell r="J146">
            <v>920654.0581046202</v>
          </cell>
          <cell r="K146">
            <v>900412.8960911074</v>
          </cell>
          <cell r="L146">
            <v>1002054.8136690618</v>
          </cell>
          <cell r="M146">
            <v>1003946.6388578847</v>
          </cell>
          <cell r="N146">
            <v>900723.36652291834</v>
          </cell>
          <cell r="O146">
            <v>1113767.7386117892</v>
          </cell>
          <cell r="P146">
            <v>1010399.3260536675</v>
          </cell>
          <cell r="Q146">
            <v>840243.91152911109</v>
          </cell>
          <cell r="R146">
            <v>840556.71703535621</v>
          </cell>
          <cell r="S146">
            <v>888575.19831904152</v>
          </cell>
          <cell r="T146">
            <v>1042758.4973402119</v>
          </cell>
          <cell r="U146">
            <v>849557.75196319004</v>
          </cell>
          <cell r="V146">
            <v>868268.18516373553</v>
          </cell>
          <cell r="W146">
            <v>1045747.1233434919</v>
          </cell>
          <cell r="X146">
            <v>1021791.1717526756</v>
          </cell>
          <cell r="Y146">
            <v>1174203.7791308011</v>
          </cell>
          <cell r="Z146">
            <v>934837.61326709972</v>
          </cell>
          <cell r="AA146">
            <v>977620.74601882533</v>
          </cell>
          <cell r="AB146">
            <v>930104.05428674503</v>
          </cell>
          <cell r="AC146">
            <v>916978.0097787393</v>
          </cell>
          <cell r="AD146">
            <v>1232705.7906176206</v>
          </cell>
          <cell r="AE146">
            <v>1044935.4231786268</v>
          </cell>
          <cell r="AF146">
            <v>878188.34901803534</v>
          </cell>
          <cell r="AG146">
            <v>826878.23491758376</v>
          </cell>
          <cell r="AH146">
            <v>857729.36217947758</v>
          </cell>
          <cell r="AI146">
            <v>924184.39320074511</v>
          </cell>
          <cell r="AJ146">
            <v>862298.7802951202</v>
          </cell>
          <cell r="AK146">
            <v>891634.01779836125</v>
          </cell>
          <cell r="AL146">
            <v>933783.81509021146</v>
          </cell>
          <cell r="AM146">
            <v>1079290.2477139062</v>
          </cell>
          <cell r="AN146">
            <v>1170403.8664598023</v>
          </cell>
          <cell r="AO146">
            <v>957077.90599572042</v>
          </cell>
        </row>
      </sheetData>
      <sheetData sheetId="2">
        <row r="146">
          <cell r="C146">
            <v>7307.6265408080199</v>
          </cell>
          <cell r="D146">
            <v>6879.3948321657153</v>
          </cell>
          <cell r="E146">
            <v>7361.7946723355117</v>
          </cell>
          <cell r="F146">
            <v>7551.1681162468631</v>
          </cell>
          <cell r="G146">
            <v>7388.952701597228</v>
          </cell>
          <cell r="H146">
            <v>7667.9907727894833</v>
          </cell>
          <cell r="I146">
            <v>7917.5201015104203</v>
          </cell>
          <cell r="J146">
            <v>8286.5978518586562</v>
          </cell>
          <cell r="K146">
            <v>8409.7217527758094</v>
          </cell>
          <cell r="L146">
            <v>8900.7302481081988</v>
          </cell>
          <cell r="M146">
            <v>8955.8429435428916</v>
          </cell>
          <cell r="N146">
            <v>8680.5298821729448</v>
          </cell>
          <cell r="O146">
            <v>9190.7326503073364</v>
          </cell>
          <cell r="P146">
            <v>9134.6074630410149</v>
          </cell>
          <cell r="Q146">
            <v>8859.102081970188</v>
          </cell>
          <cell r="R146">
            <v>8830.740644579013</v>
          </cell>
          <cell r="S146">
            <v>9011.4887512379591</v>
          </cell>
          <cell r="T146">
            <v>9610.9008220857286</v>
          </cell>
          <cell r="U146">
            <v>9161.0751640642866</v>
          </cell>
          <cell r="V146">
            <v>9312.2132684398039</v>
          </cell>
          <cell r="W146">
            <v>9639.2259994310843</v>
          </cell>
          <cell r="X146">
            <v>9472.4719814265336</v>
          </cell>
          <cell r="Y146">
            <v>9985.2139929260156</v>
          </cell>
          <cell r="Z146">
            <v>9279.7760097183764</v>
          </cell>
          <cell r="AA146">
            <v>9457.1490754113638</v>
          </cell>
          <cell r="AB146">
            <v>9614.0637716690489</v>
          </cell>
          <cell r="AC146">
            <v>9768.001063518821</v>
          </cell>
          <cell r="AD146">
            <v>10405.903086705819</v>
          </cell>
          <cell r="AE146">
            <v>10107.204034848439</v>
          </cell>
          <cell r="AF146">
            <v>9565.0806982693866</v>
          </cell>
          <cell r="AG146">
            <v>9489.1654115318452</v>
          </cell>
          <cell r="AH146">
            <v>9632.8191104448906</v>
          </cell>
          <cell r="AI146">
            <v>11794.825266827091</v>
          </cell>
          <cell r="AJ146">
            <v>11693.277183073305</v>
          </cell>
          <cell r="AK146">
            <v>11942.211025622169</v>
          </cell>
          <cell r="AL146">
            <v>12160.585807669097</v>
          </cell>
          <cell r="AM146">
            <v>12752.146571459602</v>
          </cell>
          <cell r="AN146">
            <v>13304.02006423407</v>
          </cell>
          <cell r="AO146">
            <v>12703.168712604165</v>
          </cell>
        </row>
      </sheetData>
      <sheetData sheetId="3">
        <row r="146">
          <cell r="C146">
            <v>88392.289224628024</v>
          </cell>
          <cell r="D146">
            <v>82797.168597901007</v>
          </cell>
          <cell r="E146">
            <v>88577.208603621577</v>
          </cell>
          <cell r="F146">
            <v>91703.850769718614</v>
          </cell>
          <cell r="G146">
            <v>87494.032989177009</v>
          </cell>
          <cell r="H146">
            <v>88714.306328933424</v>
          </cell>
          <cell r="I146">
            <v>92791.60028433417</v>
          </cell>
          <cell r="J146">
            <v>97087.596139975794</v>
          </cell>
          <cell r="K146">
            <v>98631.784509851423</v>
          </cell>
          <cell r="L146">
            <v>103699.01929960592</v>
          </cell>
          <cell r="M146">
            <v>103225.01690214463</v>
          </cell>
          <cell r="N146">
            <v>98345.280116410373</v>
          </cell>
          <cell r="O146">
            <v>100524.58642127078</v>
          </cell>
          <cell r="P146">
            <v>99628.739455623159</v>
          </cell>
          <cell r="Q146">
            <v>96522.067393764606</v>
          </cell>
          <cell r="R146">
            <v>97390.134969985898</v>
          </cell>
          <cell r="S146">
            <v>100109.81034905925</v>
          </cell>
          <cell r="T146">
            <v>104720.76622271539</v>
          </cell>
          <cell r="U146">
            <v>104918.40530172049</v>
          </cell>
          <cell r="V146">
            <v>107541.60933707835</v>
          </cell>
          <cell r="W146">
            <v>114225.35957198404</v>
          </cell>
          <cell r="X146">
            <v>111904.79553012503</v>
          </cell>
          <cell r="Y146">
            <v>118759.44219280418</v>
          </cell>
          <cell r="Z146">
            <v>114056.01655489228</v>
          </cell>
          <cell r="AA146">
            <v>114406.43605675087</v>
          </cell>
          <cell r="AB146">
            <v>115944.10076097303</v>
          </cell>
          <cell r="AC146">
            <v>116369.97325656876</v>
          </cell>
          <cell r="AD146">
            <v>119243.01519224969</v>
          </cell>
          <cell r="AE146">
            <v>121379.94642090614</v>
          </cell>
          <cell r="AF146">
            <v>115213.61944398418</v>
          </cell>
          <cell r="AG146">
            <v>114938.63757800411</v>
          </cell>
          <cell r="AH146">
            <v>114839.79875593055</v>
          </cell>
          <cell r="AI146">
            <v>116890.05472515922</v>
          </cell>
          <cell r="AJ146">
            <v>118082.97734373259</v>
          </cell>
          <cell r="AK146">
            <v>122019.45194331293</v>
          </cell>
          <cell r="AL146">
            <v>125437.12924403077</v>
          </cell>
          <cell r="AM146">
            <v>132543.0299393333</v>
          </cell>
          <cell r="AN146">
            <v>142529.51745001075</v>
          </cell>
          <cell r="AO146">
            <v>135418.83593558168</v>
          </cell>
        </row>
      </sheetData>
      <sheetData sheetId="4">
        <row r="146">
          <cell r="C146">
            <v>145521.74637312206</v>
          </cell>
          <cell r="D146">
            <v>132493.93309527703</v>
          </cell>
          <cell r="E146">
            <v>145504.50221364296</v>
          </cell>
          <cell r="F146">
            <v>142429.04836463268</v>
          </cell>
          <cell r="G146">
            <v>134404.12684267067</v>
          </cell>
          <cell r="H146">
            <v>137746.63294633938</v>
          </cell>
          <cell r="I146">
            <v>144663.19428598165</v>
          </cell>
          <cell r="J146">
            <v>154175.08909354292</v>
          </cell>
          <cell r="K146">
            <v>151401.69992810622</v>
          </cell>
          <cell r="L146">
            <v>161291.3744962062</v>
          </cell>
          <cell r="M146">
            <v>160221.86116091127</v>
          </cell>
          <cell r="N146">
            <v>151286.09171129751</v>
          </cell>
          <cell r="O146">
            <v>181441.98129196843</v>
          </cell>
          <cell r="P146">
            <v>161070.3843166038</v>
          </cell>
          <cell r="Q146">
            <v>147317.93065813626</v>
          </cell>
          <cell r="R146">
            <v>144968.57396396957</v>
          </cell>
          <cell r="S146">
            <v>154540.14468119218</v>
          </cell>
          <cell r="T146">
            <v>170294.44002656738</v>
          </cell>
          <cell r="U146">
            <v>151441.79824263617</v>
          </cell>
          <cell r="V146">
            <v>153906.51644827987</v>
          </cell>
          <cell r="W146">
            <v>166250.3538171378</v>
          </cell>
          <cell r="X146">
            <v>174687.25561678765</v>
          </cell>
          <cell r="Y146">
            <v>182646.8576215739</v>
          </cell>
          <cell r="Z146">
            <v>159683.34758427402</v>
          </cell>
          <cell r="AA146">
            <v>169025.97062123189</v>
          </cell>
          <cell r="AB146">
            <v>157435.17432939736</v>
          </cell>
          <cell r="AC146">
            <v>155342.90448575601</v>
          </cell>
          <cell r="AD146">
            <v>215951.70787920587</v>
          </cell>
          <cell r="AE146">
            <v>167016.1442278474</v>
          </cell>
          <cell r="AF146">
            <v>152693.50461746653</v>
          </cell>
          <cell r="AG146">
            <v>148422.03920577379</v>
          </cell>
          <cell r="AH146">
            <v>152874.60223773954</v>
          </cell>
          <cell r="AI146">
            <v>167880.48075147625</v>
          </cell>
          <cell r="AJ146">
            <v>158339.94769411883</v>
          </cell>
          <cell r="AK146">
            <v>162948.10487147165</v>
          </cell>
          <cell r="AL146">
            <v>165758.76923624022</v>
          </cell>
          <cell r="AM146">
            <v>186326.32887106735</v>
          </cell>
          <cell r="AN146">
            <v>181441.89872092701</v>
          </cell>
          <cell r="AO146">
            <v>168507.07231167564</v>
          </cell>
        </row>
      </sheetData>
      <sheetData sheetId="5">
        <row r="2">
          <cell r="A2" t="str">
            <v>ALBANIA</v>
          </cell>
          <cell r="C2">
            <v>46.651612811325805</v>
          </cell>
          <cell r="D2">
            <v>52.454987472860026</v>
          </cell>
          <cell r="E2">
            <v>57.881063258493029</v>
          </cell>
          <cell r="F2">
            <v>49.962622699572364</v>
          </cell>
          <cell r="G2">
            <v>53.134196436427459</v>
          </cell>
          <cell r="H2">
            <v>52.073285007553494</v>
          </cell>
          <cell r="I2">
            <v>53.665994863995223</v>
          </cell>
          <cell r="J2">
            <v>58.310879912971473</v>
          </cell>
          <cell r="K2">
            <v>57.572176644913192</v>
          </cell>
          <cell r="L2">
            <v>75.521773973315035</v>
          </cell>
          <cell r="M2">
            <v>82.803361492432984</v>
          </cell>
          <cell r="N2">
            <v>78.576954504739263</v>
          </cell>
          <cell r="O2">
            <v>81.959071498181729</v>
          </cell>
          <cell r="P2">
            <v>89.799849629895917</v>
          </cell>
          <cell r="Q2">
            <v>98.020818350419788</v>
          </cell>
          <cell r="R2">
            <v>98.553153436751145</v>
          </cell>
          <cell r="S2">
            <v>101.65814916455869</v>
          </cell>
          <cell r="T2">
            <v>109.92369955490916</v>
          </cell>
          <cell r="U2">
            <v>110.25893743778944</v>
          </cell>
          <cell r="V2">
            <v>110.92859407723833</v>
          </cell>
          <cell r="W2">
            <v>93.268650028502805</v>
          </cell>
          <cell r="X2">
            <v>50.688147232412632</v>
          </cell>
          <cell r="Y2">
            <v>23.302961265815362</v>
          </cell>
          <cell r="Z2">
            <v>21.112625528258494</v>
          </cell>
          <cell r="AA2">
            <v>18.79696128713281</v>
          </cell>
          <cell r="AB2">
            <v>19.341191118477798</v>
          </cell>
          <cell r="AC2">
            <v>15.424907209755624</v>
          </cell>
          <cell r="AD2">
            <v>7.8077428712179406</v>
          </cell>
          <cell r="AE2">
            <v>12.866339891148135</v>
          </cell>
          <cell r="AF2">
            <v>14.536989763949677</v>
          </cell>
          <cell r="AG2">
            <v>13.465286555868124</v>
          </cell>
          <cell r="AH2">
            <v>10.588650910115481</v>
          </cell>
          <cell r="AI2">
            <v>10.639600376235135</v>
          </cell>
          <cell r="AJ2">
            <v>9.9216426964307445</v>
          </cell>
          <cell r="AK2">
            <v>9.9114041351156175</v>
          </cell>
          <cell r="AL2">
            <v>10.337085815038463</v>
          </cell>
          <cell r="AM2">
            <v>10.112272668482483</v>
          </cell>
          <cell r="AN2">
            <v>9.0356772393192468</v>
          </cell>
          <cell r="AO2">
            <v>8.9244235614322758</v>
          </cell>
        </row>
        <row r="3">
          <cell r="A3" t="str">
            <v>ALGERIA</v>
          </cell>
          <cell r="C3">
            <v>114.22778987120311</v>
          </cell>
          <cell r="D3">
            <v>91.152165411915945</v>
          </cell>
          <cell r="E3">
            <v>121.06537872402012</v>
          </cell>
          <cell r="F3">
            <v>123.23382823083952</v>
          </cell>
          <cell r="G3">
            <v>123.17013919749284</v>
          </cell>
          <cell r="H3">
            <v>120.37115169284247</v>
          </cell>
          <cell r="I3">
            <v>141.80881190979756</v>
          </cell>
          <cell r="J3">
            <v>151.79737207912564</v>
          </cell>
          <cell r="K3">
            <v>164.43176765354701</v>
          </cell>
          <cell r="L3">
            <v>167.55137450393531</v>
          </cell>
          <cell r="M3">
            <v>145.91881701887013</v>
          </cell>
          <cell r="N3">
            <v>134.05562098515884</v>
          </cell>
          <cell r="O3">
            <v>132.68173767826718</v>
          </cell>
          <cell r="P3">
            <v>130.5566783949084</v>
          </cell>
          <cell r="Q3">
            <v>138.70266695277729</v>
          </cell>
          <cell r="R3">
            <v>139.77312388708691</v>
          </cell>
          <cell r="S3">
            <v>140.31132132532974</v>
          </cell>
          <cell r="T3">
            <v>128.1245596792433</v>
          </cell>
          <cell r="U3">
            <v>145.4084780918003</v>
          </cell>
          <cell r="V3">
            <v>139.61169385495054</v>
          </cell>
          <cell r="W3">
            <v>138.18807283386781</v>
          </cell>
          <cell r="X3">
            <v>141.5651989776793</v>
          </cell>
          <cell r="Y3">
            <v>149.35127504115519</v>
          </cell>
          <cell r="Z3">
            <v>153.80163711998654</v>
          </cell>
          <cell r="AA3">
            <v>149.46273750526638</v>
          </cell>
          <cell r="AB3">
            <v>151.20501636839643</v>
          </cell>
          <cell r="AC3">
            <v>157.66119678544837</v>
          </cell>
          <cell r="AD3">
            <v>159.94205381460239</v>
          </cell>
          <cell r="AE3">
            <v>166.81275318428666</v>
          </cell>
          <cell r="AF3">
            <v>175.92416720643462</v>
          </cell>
          <cell r="AG3">
            <v>183.65672609927984</v>
          </cell>
          <cell r="AH3">
            <v>153.425094308864</v>
          </cell>
          <cell r="AI3">
            <v>153.24065054949546</v>
          </cell>
          <cell r="AJ3">
            <v>144.73543741475135</v>
          </cell>
          <cell r="AK3">
            <v>124.2029710590043</v>
          </cell>
          <cell r="AL3">
            <v>91.053100930828734</v>
          </cell>
          <cell r="AM3">
            <v>93.315631204364649</v>
          </cell>
          <cell r="AN3">
            <v>96.075106443442039</v>
          </cell>
          <cell r="AO3">
            <v>96.81058458133478</v>
          </cell>
        </row>
        <row r="4">
          <cell r="A4" t="str">
            <v>ANGOLA</v>
          </cell>
          <cell r="C4">
            <v>10.429409716299936</v>
          </cell>
          <cell r="D4">
            <v>10.64452626220416</v>
          </cell>
          <cell r="E4">
            <v>13.584962119229949</v>
          </cell>
          <cell r="F4">
            <v>14.011862518482172</v>
          </cell>
          <cell r="G4">
            <v>14.096888230050038</v>
          </cell>
          <cell r="H4">
            <v>12.682623513971702</v>
          </cell>
          <cell r="I4">
            <v>12.479564823532899</v>
          </cell>
          <cell r="J4">
            <v>11.108333333178042</v>
          </cell>
          <cell r="K4">
            <v>12.550674200687734</v>
          </cell>
          <cell r="L4">
            <v>12.879065525860506</v>
          </cell>
          <cell r="M4">
            <v>13.434457017220259</v>
          </cell>
          <cell r="N4">
            <v>12.180632251500203</v>
          </cell>
          <cell r="O4">
            <v>11.500175499049643</v>
          </cell>
          <cell r="P4">
            <v>13.838285345702964</v>
          </cell>
          <cell r="Q4">
            <v>15.034913191096832</v>
          </cell>
          <cell r="R4">
            <v>17.579192815676908</v>
          </cell>
          <cell r="S4">
            <v>19.787982393464056</v>
          </cell>
          <cell r="T4">
            <v>23.491152703721532</v>
          </cell>
          <cell r="U4">
            <v>28.414142590798619</v>
          </cell>
          <cell r="V4">
            <v>28.649248146641554</v>
          </cell>
          <cell r="W4">
            <v>29.39106020656013</v>
          </cell>
          <cell r="X4">
            <v>29.832810442850413</v>
          </cell>
          <cell r="Y4">
            <v>31.2174777009607</v>
          </cell>
          <cell r="Z4">
            <v>29.030114342200136</v>
          </cell>
          <cell r="AA4">
            <v>30.119603330449184</v>
          </cell>
          <cell r="AB4">
            <v>31.07161309996701</v>
          </cell>
          <cell r="AC4">
            <v>32.808640164609585</v>
          </cell>
          <cell r="AD4">
            <v>33.010708823288212</v>
          </cell>
          <cell r="AE4">
            <v>31.710979288217963</v>
          </cell>
          <cell r="AF4">
            <v>32.534900446562183</v>
          </cell>
          <cell r="AG4">
            <v>31.139776560117678</v>
          </cell>
          <cell r="AH4">
            <v>27.511993472797666</v>
          </cell>
          <cell r="AI4">
            <v>26.790641919153511</v>
          </cell>
          <cell r="AJ4">
            <v>23.451666883814525</v>
          </cell>
          <cell r="AK4">
            <v>20.063790091474843</v>
          </cell>
          <cell r="AL4">
            <v>15.984434414812517</v>
          </cell>
          <cell r="AM4">
            <v>20.442351276810186</v>
          </cell>
          <cell r="AN4">
            <v>22.81579856803959</v>
          </cell>
          <cell r="AO4">
            <v>24.644956032907718</v>
          </cell>
        </row>
        <row r="5">
          <cell r="A5" t="str">
            <v>ANTARCTICA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A6" t="str">
            <v>ARGENTINA</v>
          </cell>
          <cell r="C6">
            <v>166.19771029531864</v>
          </cell>
          <cell r="D6">
            <v>176.9251354129978</v>
          </cell>
          <cell r="E6">
            <v>159.06347587928963</v>
          </cell>
          <cell r="F6">
            <v>150.00545638224631</v>
          </cell>
          <cell r="G6">
            <v>151.0343043227696</v>
          </cell>
          <cell r="H6">
            <v>157.5774594002022</v>
          </cell>
          <cell r="I6">
            <v>154.80621618359842</v>
          </cell>
          <cell r="J6">
            <v>149.70566631114616</v>
          </cell>
          <cell r="K6">
            <v>143.65184428835076</v>
          </cell>
          <cell r="L6">
            <v>167.51432783144784</v>
          </cell>
          <cell r="M6">
            <v>145.58619674347045</v>
          </cell>
          <cell r="N6">
            <v>140.55766197249773</v>
          </cell>
          <cell r="O6">
            <v>135.89605919249979</v>
          </cell>
          <cell r="P6">
            <v>134.71070989347857</v>
          </cell>
          <cell r="Q6">
            <v>130.16517475271613</v>
          </cell>
          <cell r="R6">
            <v>119.14357757087002</v>
          </cell>
          <cell r="S6">
            <v>118.88280727794107</v>
          </cell>
          <cell r="T6">
            <v>133.18358017614051</v>
          </cell>
          <cell r="U6">
            <v>138.14931162927354</v>
          </cell>
          <cell r="V6">
            <v>121.45951411345884</v>
          </cell>
          <cell r="W6">
            <v>112.80697152344125</v>
          </cell>
          <cell r="X6">
            <v>125.6620415477333</v>
          </cell>
          <cell r="Y6">
            <v>124.08917929749218</v>
          </cell>
          <cell r="Z6">
            <v>123.15242952172579</v>
          </cell>
          <cell r="AA6">
            <v>139.35418331322819</v>
          </cell>
          <cell r="AB6">
            <v>134.11853738220256</v>
          </cell>
          <cell r="AC6">
            <v>132.21077836207076</v>
          </cell>
          <cell r="AD6">
            <v>143.65755768523667</v>
          </cell>
          <cell r="AE6">
            <v>137.00442728628974</v>
          </cell>
          <cell r="AF6">
            <v>136.56192319011245</v>
          </cell>
          <cell r="AG6">
            <v>136.77986629144493</v>
          </cell>
          <cell r="AH6">
            <v>125.52740655618069</v>
          </cell>
          <cell r="AI6">
            <v>118.90688316735729</v>
          </cell>
          <cell r="AJ6">
            <v>121.95826063344529</v>
          </cell>
          <cell r="AK6">
            <v>137.95217737690737</v>
          </cell>
          <cell r="AL6">
            <v>132.43837927787848</v>
          </cell>
          <cell r="AM6">
            <v>154.6450301453558</v>
          </cell>
          <cell r="AN6">
            <v>163.13159855924096</v>
          </cell>
          <cell r="AO6">
            <v>160.96286057827911</v>
          </cell>
        </row>
        <row r="7">
          <cell r="A7" t="str">
            <v>ARMENIA</v>
          </cell>
          <cell r="C7">
            <v>43.867204955493676</v>
          </cell>
          <cell r="D7">
            <v>48.277224496657468</v>
          </cell>
          <cell r="E7">
            <v>52.826126411560651</v>
          </cell>
          <cell r="F7">
            <v>58.868501922510617</v>
          </cell>
          <cell r="G7">
            <v>62.576468677370364</v>
          </cell>
          <cell r="H7">
            <v>65.634637232710361</v>
          </cell>
          <cell r="I7">
            <v>68.97028187960683</v>
          </cell>
          <cell r="J7">
            <v>73.388317991658198</v>
          </cell>
          <cell r="K7">
            <v>75.72070321923934</v>
          </cell>
          <cell r="L7">
            <v>80.41028914329118</v>
          </cell>
          <cell r="M7">
            <v>82.572008726361375</v>
          </cell>
          <cell r="N7">
            <v>82.741541219902388</v>
          </cell>
          <cell r="O7">
            <v>82.828725093208661</v>
          </cell>
          <cell r="P7">
            <v>83.887266320794637</v>
          </cell>
          <cell r="Q7">
            <v>84.665757314749229</v>
          </cell>
          <cell r="R7">
            <v>86.93722415943023</v>
          </cell>
          <cell r="S7">
            <v>88.326816981301718</v>
          </cell>
          <cell r="T7">
            <v>88.028389226577687</v>
          </cell>
          <cell r="U7">
            <v>88.63209626010007</v>
          </cell>
          <cell r="V7">
            <v>89.484222739671722</v>
          </cell>
          <cell r="W7">
            <v>81.970643697516223</v>
          </cell>
          <cell r="X7">
            <v>97.987360079748584</v>
          </cell>
          <cell r="Y7">
            <v>59.910565353621216</v>
          </cell>
          <cell r="Z7">
            <v>18.969230122114627</v>
          </cell>
          <cell r="AA7">
            <v>7.7331403756799864</v>
          </cell>
          <cell r="AB7">
            <v>5.2680991286152992</v>
          </cell>
          <cell r="AC7">
            <v>3.6127582564782159</v>
          </cell>
          <cell r="AD7">
            <v>3.0087795524560215</v>
          </cell>
          <cell r="AE7">
            <v>3.0155173144147529</v>
          </cell>
          <cell r="AF7">
            <v>4.4341312189227784</v>
          </cell>
          <cell r="AG7">
            <v>13.365664020859034</v>
          </cell>
          <cell r="AH7">
            <v>13.370476919099936</v>
          </cell>
          <cell r="AI7">
            <v>21.660170226970603</v>
          </cell>
          <cell r="AJ7">
            <v>24.690616216474346</v>
          </cell>
          <cell r="AK7">
            <v>24.368634977989746</v>
          </cell>
          <cell r="AL7">
            <v>31.5977218075334</v>
          </cell>
          <cell r="AM7">
            <v>28.471452681162535</v>
          </cell>
          <cell r="AN7">
            <v>23.786549336176154</v>
          </cell>
          <cell r="AO7">
            <v>24.291979849510422</v>
          </cell>
        </row>
        <row r="8">
          <cell r="A8" t="str">
            <v>AUSTRALI</v>
          </cell>
          <cell r="C8">
            <v>1451.2403102190315</v>
          </cell>
          <cell r="D8">
            <v>1568.4746075067594</v>
          </cell>
          <cell r="E8">
            <v>750.25193713064857</v>
          </cell>
          <cell r="F8">
            <v>1050.1005766355102</v>
          </cell>
          <cell r="G8">
            <v>1359.2999044527187</v>
          </cell>
          <cell r="H8">
            <v>1468.697408132158</v>
          </cell>
          <cell r="I8">
            <v>1422.1150923150078</v>
          </cell>
          <cell r="J8">
            <v>1523.5800698750597</v>
          </cell>
          <cell r="K8">
            <v>1557.9980069466537</v>
          </cell>
          <cell r="L8">
            <v>1591.7853662781099</v>
          </cell>
          <cell r="M8">
            <v>1616.6418446381838</v>
          </cell>
          <cell r="N8">
            <v>1538.6913212245327</v>
          </cell>
          <cell r="O8">
            <v>1589.9962982510658</v>
          </cell>
          <cell r="P8">
            <v>1489.187243022923</v>
          </cell>
          <cell r="Q8">
            <v>1477.245397756303</v>
          </cell>
          <cell r="R8">
            <v>1477.8289634305984</v>
          </cell>
          <cell r="S8">
            <v>1489.6879543173213</v>
          </cell>
          <cell r="T8">
            <v>1521.6479382740454</v>
          </cell>
          <cell r="U8">
            <v>1573.1468513081211</v>
          </cell>
          <cell r="V8">
            <v>1621.7784958312577</v>
          </cell>
          <cell r="W8">
            <v>1593.9700000000003</v>
          </cell>
          <cell r="X8">
            <v>1645.8700000000001</v>
          </cell>
          <cell r="Y8">
            <v>1744.8799999999999</v>
          </cell>
          <cell r="Z8">
            <v>1793.6499999999999</v>
          </cell>
          <cell r="AA8">
            <v>1855.1599999999999</v>
          </cell>
          <cell r="AB8">
            <v>1732.84</v>
          </cell>
          <cell r="AC8">
            <v>1793.8000000000002</v>
          </cell>
          <cell r="AD8">
            <v>1835.93</v>
          </cell>
          <cell r="AE8">
            <v>1784</v>
          </cell>
          <cell r="AF8">
            <v>1861.2999999999997</v>
          </cell>
          <cell r="AG8">
            <v>2374.5600000000004</v>
          </cell>
          <cell r="AH8">
            <v>2618.1000000000008</v>
          </cell>
          <cell r="AI8">
            <v>2796.8600000000006</v>
          </cell>
          <cell r="AJ8">
            <v>2800.2300000000005</v>
          </cell>
          <cell r="AK8">
            <v>2526.46</v>
          </cell>
          <cell r="AL8">
            <v>2522.0700000000006</v>
          </cell>
          <cell r="AM8">
            <v>2413.2938626745236</v>
          </cell>
          <cell r="AN8">
            <v>2589.4432975554382</v>
          </cell>
          <cell r="AO8">
            <v>2705.1468706776818</v>
          </cell>
        </row>
        <row r="9">
          <cell r="A9" t="str">
            <v>AUSTRIA</v>
          </cell>
          <cell r="C9">
            <v>475.25289206448917</v>
          </cell>
          <cell r="D9">
            <v>480.65363438490931</v>
          </cell>
          <cell r="E9">
            <v>412.13454332554863</v>
          </cell>
          <cell r="F9">
            <v>432.50383780009497</v>
          </cell>
          <cell r="G9">
            <v>421.09451901636578</v>
          </cell>
          <cell r="H9">
            <v>399.12644603224453</v>
          </cell>
          <cell r="I9">
            <v>457.36784769595056</v>
          </cell>
          <cell r="J9">
            <v>441.31412694356732</v>
          </cell>
          <cell r="K9">
            <v>452.93619266948417</v>
          </cell>
          <cell r="L9">
            <v>439.56349382873691</v>
          </cell>
          <cell r="M9">
            <v>384.5</v>
          </cell>
          <cell r="N9">
            <v>334.2000000000001</v>
          </cell>
          <cell r="O9">
            <v>316.3</v>
          </cell>
          <cell r="P9">
            <v>237.50000000000006</v>
          </cell>
          <cell r="Q9">
            <v>211.8</v>
          </cell>
          <cell r="R9">
            <v>190</v>
          </cell>
          <cell r="S9">
            <v>165.08645274725274</v>
          </cell>
          <cell r="T9">
            <v>141.63580659340664</v>
          </cell>
          <cell r="U9">
            <v>102.38081758241758</v>
          </cell>
          <cell r="V9">
            <v>87.056518681318693</v>
          </cell>
          <cell r="W9">
            <v>74.239999999999981</v>
          </cell>
          <cell r="X9">
            <v>71.33</v>
          </cell>
          <cell r="Y9">
            <v>54.97</v>
          </cell>
          <cell r="Z9">
            <v>53.3</v>
          </cell>
          <cell r="AA9">
            <v>47.54999999999999</v>
          </cell>
          <cell r="AB9">
            <v>46.79</v>
          </cell>
          <cell r="AC9">
            <v>44.550000000000011</v>
          </cell>
          <cell r="AD9">
            <v>40.08</v>
          </cell>
          <cell r="AE9">
            <v>35.480000000000004</v>
          </cell>
          <cell r="AF9">
            <v>33.700000000000003</v>
          </cell>
          <cell r="AG9">
            <v>31.5</v>
          </cell>
          <cell r="AH9">
            <v>32.609999999999992</v>
          </cell>
          <cell r="AI9">
            <v>31.58</v>
          </cell>
          <cell r="AJ9">
            <v>32.349999999999994</v>
          </cell>
          <cell r="AK9">
            <v>26.799999999999997</v>
          </cell>
          <cell r="AL9">
            <v>26.529999999999998</v>
          </cell>
          <cell r="AM9">
            <v>28.652230582635763</v>
          </cell>
          <cell r="AN9">
            <v>26.587102083311297</v>
          </cell>
          <cell r="AO9">
            <v>27.471656617758729</v>
          </cell>
        </row>
        <row r="10">
          <cell r="A10" t="str">
            <v>AZERBAIJAN</v>
          </cell>
          <cell r="C10">
            <v>144.3481595681271</v>
          </cell>
          <cell r="D10">
            <v>39.218847347413352</v>
          </cell>
          <cell r="E10">
            <v>41.614864986422965</v>
          </cell>
          <cell r="F10">
            <v>44.862174211614636</v>
          </cell>
          <cell r="G10">
            <v>46.91559546266231</v>
          </cell>
          <cell r="H10">
            <v>48.624423054453644</v>
          </cell>
          <cell r="I10">
            <v>50.313844425171943</v>
          </cell>
          <cell r="J10">
            <v>52.326802900425228</v>
          </cell>
          <cell r="K10">
            <v>53.314832931403643</v>
          </cell>
          <cell r="L10">
            <v>55.228292554395772</v>
          </cell>
          <cell r="M10">
            <v>55.648218486010215</v>
          </cell>
          <cell r="N10">
            <v>55.648494377954123</v>
          </cell>
          <cell r="O10">
            <v>55.68029050043441</v>
          </cell>
          <cell r="P10">
            <v>56.140921397805016</v>
          </cell>
          <cell r="Q10">
            <v>56.428752199822476</v>
          </cell>
          <cell r="R10">
            <v>57.445556342897163</v>
          </cell>
          <cell r="S10">
            <v>57.108480874163973</v>
          </cell>
          <cell r="T10">
            <v>55.644567331640097</v>
          </cell>
          <cell r="U10">
            <v>54.713517128108101</v>
          </cell>
          <cell r="V10">
            <v>53.670828075575599</v>
          </cell>
          <cell r="W10">
            <v>254.16944486077028</v>
          </cell>
          <cell r="X10">
            <v>287.82144888622969</v>
          </cell>
          <cell r="Y10">
            <v>164.59695497049282</v>
          </cell>
          <cell r="Z10">
            <v>211.57215951775822</v>
          </cell>
          <cell r="AA10">
            <v>181.59428362035027</v>
          </cell>
          <cell r="AB10">
            <v>175.10898885758752</v>
          </cell>
          <cell r="AC10">
            <v>172.03920643632085</v>
          </cell>
          <cell r="AD10">
            <v>166.23039302393602</v>
          </cell>
          <cell r="AE10">
            <v>181.94705626664566</v>
          </cell>
          <cell r="AF10">
            <v>192.03147020125596</v>
          </cell>
          <cell r="AG10">
            <v>201.10626110727506</v>
          </cell>
          <cell r="AH10">
            <v>120.42932807108332</v>
          </cell>
          <cell r="AI10">
            <v>110.43531871436724</v>
          </cell>
          <cell r="AJ10">
            <v>127.96318100921263</v>
          </cell>
          <cell r="AK10">
            <v>112.88432360329914</v>
          </cell>
          <cell r="AL10">
            <v>127.57066661074676</v>
          </cell>
          <cell r="AM10">
            <v>94.152992575283193</v>
          </cell>
          <cell r="AN10">
            <v>79.868008397949168</v>
          </cell>
          <cell r="AO10">
            <v>108.26415015402608</v>
          </cell>
        </row>
        <row r="11">
          <cell r="A11" t="str">
            <v>BAHRAIN</v>
          </cell>
          <cell r="C11">
            <v>1.3366192876333503</v>
          </cell>
          <cell r="D11">
            <v>1.4290748028351137</v>
          </cell>
          <cell r="E11">
            <v>2.2578071632913042</v>
          </cell>
          <cell r="F11">
            <v>2.904790669930418</v>
          </cell>
          <cell r="G11">
            <v>3.6156001836421403</v>
          </cell>
          <cell r="H11">
            <v>4.2822723778627605</v>
          </cell>
          <cell r="I11">
            <v>4.708888996938839</v>
          </cell>
          <cell r="J11">
            <v>5.201704820977044</v>
          </cell>
          <cell r="K11">
            <v>5.6061513457768175</v>
          </cell>
          <cell r="L11">
            <v>5.7879426586987046</v>
          </cell>
          <cell r="M11">
            <v>6.2313247549733282</v>
          </cell>
          <cell r="N11">
            <v>7.093707094190659</v>
          </cell>
          <cell r="O11">
            <v>7.9240012724876108</v>
          </cell>
          <cell r="P11">
            <v>8.7981702705445848</v>
          </cell>
          <cell r="Q11">
            <v>9.5243557313287166</v>
          </cell>
          <cell r="R11">
            <v>10.280658140989249</v>
          </cell>
          <cell r="S11">
            <v>10.509845936566393</v>
          </cell>
          <cell r="T11">
            <v>10.812375199002668</v>
          </cell>
          <cell r="U11">
            <v>11.206576218334829</v>
          </cell>
          <cell r="V11">
            <v>11.58636906500608</v>
          </cell>
          <cell r="W11">
            <v>12.563122125143716</v>
          </cell>
          <cell r="X11">
            <v>17.405102285236691</v>
          </cell>
          <cell r="Y11">
            <v>24.391812318067135</v>
          </cell>
          <cell r="Z11">
            <v>34.793232701956441</v>
          </cell>
          <cell r="AA11">
            <v>38.32636407348334</v>
          </cell>
          <cell r="AB11">
            <v>42.771403793767</v>
          </cell>
          <cell r="AC11">
            <v>47.541989727283188</v>
          </cell>
          <cell r="AD11">
            <v>53.253139180664441</v>
          </cell>
          <cell r="AE11">
            <v>58.856785987047282</v>
          </cell>
          <cell r="AF11">
            <v>61.570692899303971</v>
          </cell>
          <cell r="AG11">
            <v>67.105173133494816</v>
          </cell>
          <cell r="AH11">
            <v>63.163974168741134</v>
          </cell>
          <cell r="AI11">
            <v>60.389054342618067</v>
          </cell>
          <cell r="AJ11">
            <v>58.395256725234475</v>
          </cell>
          <cell r="AK11">
            <v>55.227796692607058</v>
          </cell>
          <cell r="AL11">
            <v>60.995126898403782</v>
          </cell>
          <cell r="AM11">
            <v>64.618824160380015</v>
          </cell>
          <cell r="AN11">
            <v>63.729054532829899</v>
          </cell>
          <cell r="AO11">
            <v>60.855257179283932</v>
          </cell>
        </row>
        <row r="12">
          <cell r="A12" t="str">
            <v>BANGLADESH</v>
          </cell>
          <cell r="C12">
            <v>5.0906966339982747</v>
          </cell>
          <cell r="D12">
            <v>40.300050984842386</v>
          </cell>
          <cell r="E12">
            <v>40.543677564801541</v>
          </cell>
          <cell r="F12">
            <v>47.409433659173281</v>
          </cell>
          <cell r="G12">
            <v>50.152034588421515</v>
          </cell>
          <cell r="H12">
            <v>55.551565057787542</v>
          </cell>
          <cell r="I12">
            <v>59.189328854602344</v>
          </cell>
          <cell r="J12">
            <v>58.03608099524169</v>
          </cell>
          <cell r="K12">
            <v>61.788892213135703</v>
          </cell>
          <cell r="L12">
            <v>67.599567962374735</v>
          </cell>
          <cell r="M12">
            <v>75.961982051885826</v>
          </cell>
          <cell r="N12">
            <v>73.672881644272366</v>
          </cell>
          <cell r="O12">
            <v>72.348608303672904</v>
          </cell>
          <cell r="P12">
            <v>62.467516299262726</v>
          </cell>
          <cell r="Q12">
            <v>63.8144694398366</v>
          </cell>
          <cell r="R12">
            <v>62.557812494987203</v>
          </cell>
          <cell r="S12">
            <v>66.966650333944685</v>
          </cell>
          <cell r="T12">
            <v>63.967886425811663</v>
          </cell>
          <cell r="U12">
            <v>60.644933210703265</v>
          </cell>
          <cell r="V12">
            <v>67.196069657322766</v>
          </cell>
          <cell r="W12">
            <v>65.315429210203689</v>
          </cell>
          <cell r="X12">
            <v>60.268166356124325</v>
          </cell>
          <cell r="Y12">
            <v>65.860323072074365</v>
          </cell>
          <cell r="Z12">
            <v>72.646226500488353</v>
          </cell>
          <cell r="AA12">
            <v>77.377166783452623</v>
          </cell>
          <cell r="AB12">
            <v>90.997791366467638</v>
          </cell>
          <cell r="AC12">
            <v>92.488306121652982</v>
          </cell>
          <cell r="AD12">
            <v>107.60016584138874</v>
          </cell>
          <cell r="AE12">
            <v>108.1249648781982</v>
          </cell>
          <cell r="AF12">
            <v>106.20257292216407</v>
          </cell>
          <cell r="AG12">
            <v>97.782191893478654</v>
          </cell>
          <cell r="AH12">
            <v>114.56381063649008</v>
          </cell>
          <cell r="AI12">
            <v>115.63454895833671</v>
          </cell>
          <cell r="AJ12">
            <v>116.84198866805167</v>
          </cell>
          <cell r="AK12">
            <v>114.94522535809521</v>
          </cell>
          <cell r="AL12">
            <v>125.86653558060937</v>
          </cell>
          <cell r="AM12">
            <v>125.35437224303989</v>
          </cell>
          <cell r="AN12">
            <v>129.73614287305477</v>
          </cell>
          <cell r="AO12">
            <v>135.5175267071854</v>
          </cell>
        </row>
        <row r="13">
          <cell r="A13" t="str">
            <v>BELARUS</v>
          </cell>
          <cell r="C13">
            <v>433.82338293906565</v>
          </cell>
          <cell r="D13">
            <v>465.41606178785889</v>
          </cell>
          <cell r="E13">
            <v>497.72604097573713</v>
          </cell>
          <cell r="F13">
            <v>540.00753816425254</v>
          </cell>
          <cell r="G13">
            <v>560.97875849946013</v>
          </cell>
          <cell r="H13">
            <v>578.37066354509</v>
          </cell>
          <cell r="I13">
            <v>594.95318954530455</v>
          </cell>
          <cell r="J13">
            <v>621.53047701487128</v>
          </cell>
          <cell r="K13">
            <v>630.10011616028987</v>
          </cell>
          <cell r="L13">
            <v>657.81244316644199</v>
          </cell>
          <cell r="M13">
            <v>667.4323069392824</v>
          </cell>
          <cell r="N13">
            <v>657.90770582979872</v>
          </cell>
          <cell r="O13">
            <v>652.14159446022325</v>
          </cell>
          <cell r="P13">
            <v>653.04939100260742</v>
          </cell>
          <cell r="Q13">
            <v>651.2494865000026</v>
          </cell>
          <cell r="R13">
            <v>663.73522457003173</v>
          </cell>
          <cell r="S13">
            <v>667.46242050858746</v>
          </cell>
          <cell r="T13">
            <v>656.78080831148611</v>
          </cell>
          <cell r="U13">
            <v>654.86919407632001</v>
          </cell>
          <cell r="V13">
            <v>655.23360725486248</v>
          </cell>
          <cell r="W13">
            <v>623.62943007964282</v>
          </cell>
          <cell r="X13">
            <v>587.12651040768765</v>
          </cell>
          <cell r="Y13">
            <v>419.41184572941205</v>
          </cell>
          <cell r="Z13">
            <v>333.80811369309282</v>
          </cell>
          <cell r="AA13">
            <v>294.42650765804302</v>
          </cell>
          <cell r="AB13">
            <v>256.43575448864374</v>
          </cell>
          <cell r="AC13">
            <v>234.33991788633031</v>
          </cell>
          <cell r="AD13">
            <v>191.63358851496284</v>
          </cell>
          <cell r="AE13">
            <v>182.99215606600291</v>
          </cell>
          <cell r="AF13">
            <v>164.52874063981176</v>
          </cell>
          <cell r="AG13">
            <v>136.39837468052642</v>
          </cell>
          <cell r="AH13">
            <v>126.16269549830518</v>
          </cell>
          <cell r="AI13">
            <v>121.39801191009532</v>
          </cell>
          <cell r="AJ13">
            <v>114.00012630994451</v>
          </cell>
          <cell r="AK13">
            <v>115.44992064054146</v>
          </cell>
          <cell r="AL13">
            <v>112.95808428714795</v>
          </cell>
          <cell r="AM13">
            <v>123.20523167334289</v>
          </cell>
          <cell r="AN13">
            <v>81.280527009848228</v>
          </cell>
          <cell r="AO13">
            <v>85.882432020073693</v>
          </cell>
        </row>
        <row r="14">
          <cell r="A14" t="str">
            <v>BELGIUM</v>
          </cell>
          <cell r="C14">
            <v>1130.0593597466129</v>
          </cell>
          <cell r="D14">
            <v>1024.6607489594069</v>
          </cell>
          <cell r="E14">
            <v>1081.4561710739865</v>
          </cell>
          <cell r="F14">
            <v>1123.5140745582919</v>
          </cell>
          <cell r="G14">
            <v>1006.8887799012426</v>
          </cell>
          <cell r="H14">
            <v>859.02967987330646</v>
          </cell>
          <cell r="I14">
            <v>958.6737613031537</v>
          </cell>
          <cell r="J14">
            <v>931.51724760256798</v>
          </cell>
          <cell r="K14">
            <v>978.25957286154198</v>
          </cell>
          <cell r="L14">
            <v>957.08917026894494</v>
          </cell>
          <cell r="M14">
            <v>828.00000000000011</v>
          </cell>
          <cell r="N14">
            <v>712.00000000000011</v>
          </cell>
          <cell r="O14">
            <v>693.99999999999989</v>
          </cell>
          <cell r="P14">
            <v>560</v>
          </cell>
          <cell r="Q14">
            <v>499.99999999999994</v>
          </cell>
          <cell r="R14">
            <v>400</v>
          </cell>
          <cell r="S14">
            <v>355.05089784946233</v>
          </cell>
          <cell r="T14">
            <v>324.26620430107528</v>
          </cell>
          <cell r="U14">
            <v>292.16990322580648</v>
          </cell>
          <cell r="V14">
            <v>249.31344086021511</v>
          </cell>
          <cell r="W14">
            <v>263.70999999999998</v>
          </cell>
          <cell r="X14">
            <v>269.68</v>
          </cell>
          <cell r="Y14">
            <v>265.91000000000003</v>
          </cell>
          <cell r="Z14">
            <v>247.44</v>
          </cell>
          <cell r="AA14">
            <v>223.33999999999997</v>
          </cell>
          <cell r="AB14">
            <v>190.34999999999997</v>
          </cell>
          <cell r="AC14">
            <v>181.98</v>
          </cell>
          <cell r="AD14">
            <v>171.70999999999998</v>
          </cell>
          <cell r="AE14">
            <v>157.68</v>
          </cell>
          <cell r="AF14">
            <v>121.24</v>
          </cell>
          <cell r="AG14">
            <v>117.48000000000003</v>
          </cell>
          <cell r="AH14">
            <v>113.37</v>
          </cell>
          <cell r="AI14">
            <v>105.55</v>
          </cell>
          <cell r="AJ14">
            <v>108.24000000000001</v>
          </cell>
          <cell r="AK14">
            <v>111.49999999999999</v>
          </cell>
          <cell r="AL14">
            <v>101.93</v>
          </cell>
          <cell r="AM14">
            <v>93.478198543692955</v>
          </cell>
          <cell r="AN14">
            <v>79.241828257426349</v>
          </cell>
          <cell r="AO14">
            <v>76.51537260701015</v>
          </cell>
        </row>
        <row r="15">
          <cell r="A15" t="str">
            <v>BENIN</v>
          </cell>
          <cell r="C15">
            <v>1.7943502308243275</v>
          </cell>
          <cell r="D15">
            <v>1.8252688910239274</v>
          </cell>
          <cell r="E15">
            <v>2.1225408370720684</v>
          </cell>
          <cell r="F15">
            <v>2.3612391323434032</v>
          </cell>
          <cell r="G15">
            <v>2.2029397117267351</v>
          </cell>
          <cell r="H15">
            <v>2.3373969817054334</v>
          </cell>
          <cell r="I15">
            <v>1.8998340300890575</v>
          </cell>
          <cell r="J15">
            <v>2.0856219945142476</v>
          </cell>
          <cell r="K15">
            <v>2.2144785132485625</v>
          </cell>
          <cell r="L15">
            <v>2.2301421803622707</v>
          </cell>
          <cell r="M15">
            <v>2.3228217353606286</v>
          </cell>
          <cell r="N15">
            <v>2.0847011631515082</v>
          </cell>
          <cell r="O15">
            <v>2.2939719626940889</v>
          </cell>
          <cell r="P15">
            <v>2.3800277800031582</v>
          </cell>
          <cell r="Q15">
            <v>2.3106956727389716</v>
          </cell>
          <cell r="R15">
            <v>2.604989430872747</v>
          </cell>
          <cell r="S15">
            <v>2.4417209254558285</v>
          </cell>
          <cell r="T15">
            <v>2.3029749563660138</v>
          </cell>
          <cell r="U15">
            <v>2.3261154266681507</v>
          </cell>
          <cell r="V15">
            <v>2.1646937150213659</v>
          </cell>
          <cell r="W15">
            <v>2.1233768270575819</v>
          </cell>
          <cell r="X15">
            <v>1.8909354232051609</v>
          </cell>
          <cell r="Y15">
            <v>1.9303556660299059</v>
          </cell>
          <cell r="Z15">
            <v>1.8942044424820164</v>
          </cell>
          <cell r="AA15">
            <v>1.8821238427553375</v>
          </cell>
          <cell r="AB15">
            <v>1.8656782246816954</v>
          </cell>
          <cell r="AC15">
            <v>3.681909100417851</v>
          </cell>
          <cell r="AD15">
            <v>4.187149774644114</v>
          </cell>
          <cell r="AE15">
            <v>4.2875568925768297</v>
          </cell>
          <cell r="AF15">
            <v>4.3185912133275668</v>
          </cell>
          <cell r="AG15">
            <v>8.1162689926051268</v>
          </cell>
          <cell r="AH15">
            <v>4.9489857548608231</v>
          </cell>
          <cell r="AI15">
            <v>4.9724472130078539</v>
          </cell>
          <cell r="AJ15">
            <v>5.1365277606734878</v>
          </cell>
          <cell r="AK15">
            <v>4.9684269291874665</v>
          </cell>
          <cell r="AL15">
            <v>4.7470072111913497</v>
          </cell>
          <cell r="AM15">
            <v>5.0917160398894676</v>
          </cell>
          <cell r="AN15">
            <v>6.8473747734453925</v>
          </cell>
          <cell r="AO15">
            <v>9.2713041393798701</v>
          </cell>
        </row>
        <row r="16">
          <cell r="A16" t="str">
            <v>BOLIVIA</v>
          </cell>
          <cell r="C16">
            <v>13.082978657098581</v>
          </cell>
          <cell r="D16">
            <v>15.301098230255352</v>
          </cell>
          <cell r="E16">
            <v>17.091521105697709</v>
          </cell>
          <cell r="F16">
            <v>17.383122869234235</v>
          </cell>
          <cell r="G16">
            <v>17.308577054647301</v>
          </cell>
          <cell r="H16">
            <v>17.152513313051973</v>
          </cell>
          <cell r="I16">
            <v>18.068410888744804</v>
          </cell>
          <cell r="J16">
            <v>16.37158218132619</v>
          </cell>
          <cell r="K16">
            <v>16.36184200890402</v>
          </cell>
          <cell r="L16">
            <v>15.126260628765777</v>
          </cell>
          <cell r="M16">
            <v>15.225563008644039</v>
          </cell>
          <cell r="N16">
            <v>14.502122164050462</v>
          </cell>
          <cell r="O16">
            <v>15.264245156926329</v>
          </cell>
          <cell r="P16">
            <v>15.325466359729003</v>
          </cell>
          <cell r="Q16">
            <v>13.98797840747967</v>
          </cell>
          <cell r="R16">
            <v>13.237626710586017</v>
          </cell>
          <cell r="S16">
            <v>12.407203923188611</v>
          </cell>
          <cell r="T16">
            <v>12.343174882761904</v>
          </cell>
          <cell r="U16">
            <v>12.995254423290893</v>
          </cell>
          <cell r="V16">
            <v>13.418390834897849</v>
          </cell>
          <cell r="W16">
            <v>14.531529896826596</v>
          </cell>
          <cell r="X16">
            <v>15.89510847416091</v>
          </cell>
          <cell r="Y16">
            <v>15.884823895030054</v>
          </cell>
          <cell r="Z16">
            <v>16.66599109092968</v>
          </cell>
          <cell r="AA16">
            <v>18.252892394552973</v>
          </cell>
          <cell r="AB16">
            <v>20.268665501278786</v>
          </cell>
          <cell r="AC16">
            <v>20.850527206276471</v>
          </cell>
          <cell r="AD16">
            <v>20.360642032908252</v>
          </cell>
          <cell r="AE16">
            <v>21.720397493934819</v>
          </cell>
          <cell r="AF16">
            <v>21.359937442840632</v>
          </cell>
          <cell r="AG16">
            <v>20.525373706159989</v>
          </cell>
          <cell r="AH16">
            <v>22.110870004755775</v>
          </cell>
          <cell r="AI16">
            <v>21.722359519715123</v>
          </cell>
          <cell r="AJ16">
            <v>23.113761664493072</v>
          </cell>
          <cell r="AK16">
            <v>24.353839650185876</v>
          </cell>
          <cell r="AL16">
            <v>25.120191437983461</v>
          </cell>
          <cell r="AM16">
            <v>7.6386811090020759</v>
          </cell>
          <cell r="AN16">
            <v>7.3284486064957681</v>
          </cell>
          <cell r="AO16">
            <v>7.4803695482063981</v>
          </cell>
        </row>
        <row r="17">
          <cell r="A17" t="str">
            <v>BOSNIAHERZ</v>
          </cell>
          <cell r="C17">
            <v>146.28697252261392</v>
          </cell>
          <cell r="D17">
            <v>150.0399130344214</v>
          </cell>
          <cell r="E17">
            <v>173.6253809560942</v>
          </cell>
          <cell r="F17">
            <v>171.8570624421541</v>
          </cell>
          <cell r="G17">
            <v>183.37054681295771</v>
          </cell>
          <cell r="H17">
            <v>191.66455774463896</v>
          </cell>
          <cell r="I17">
            <v>203.48014244917817</v>
          </cell>
          <cell r="J17">
            <v>212.24492392815964</v>
          </cell>
          <cell r="K17">
            <v>244.17867914582592</v>
          </cell>
          <cell r="L17">
            <v>246.90030527538283</v>
          </cell>
          <cell r="M17">
            <v>263.5263151599288</v>
          </cell>
          <cell r="N17">
            <v>302.61271375653729</v>
          </cell>
          <cell r="O17">
            <v>319.15813328010825</v>
          </cell>
          <cell r="P17">
            <v>347.54007906251212</v>
          </cell>
          <cell r="Q17">
            <v>385.20676582107734</v>
          </cell>
          <cell r="R17">
            <v>392.84675142278877</v>
          </cell>
          <cell r="S17">
            <v>392.12538799035855</v>
          </cell>
          <cell r="T17">
            <v>394.48533896780469</v>
          </cell>
          <cell r="U17">
            <v>392.58480369133275</v>
          </cell>
          <cell r="V17">
            <v>373.41721094488508</v>
          </cell>
          <cell r="W17">
            <v>470.00211365697652</v>
          </cell>
          <cell r="X17">
            <v>419.04001617828482</v>
          </cell>
          <cell r="Y17">
            <v>339.27455955497521</v>
          </cell>
          <cell r="Z17">
            <v>292.92846789623701</v>
          </cell>
          <cell r="AA17">
            <v>37.52774343262751</v>
          </cell>
          <cell r="AB17">
            <v>42.810799058651391</v>
          </cell>
          <cell r="AC17">
            <v>43.955406806468332</v>
          </cell>
          <cell r="AD17">
            <v>126.87071875884006</v>
          </cell>
          <cell r="AE17">
            <v>162.57273981543497</v>
          </cell>
          <cell r="AF17">
            <v>157.42669943843342</v>
          </cell>
          <cell r="AG17">
            <v>189.49069036582435</v>
          </cell>
          <cell r="AH17">
            <v>202.57291979564624</v>
          </cell>
          <cell r="AI17">
            <v>193.66569309653667</v>
          </cell>
          <cell r="AJ17">
            <v>202.98939936554478</v>
          </cell>
          <cell r="AK17">
            <v>211.96126851122708</v>
          </cell>
          <cell r="AL17">
            <v>222.64423955303025</v>
          </cell>
          <cell r="AM17">
            <v>249.87194613826099</v>
          </cell>
          <cell r="AN17">
            <v>261.74047814430497</v>
          </cell>
          <cell r="AO17">
            <v>261.85877101182047</v>
          </cell>
        </row>
        <row r="18">
          <cell r="A18" t="str">
            <v>BOTSWANA</v>
          </cell>
          <cell r="C18">
            <v>9.0658126040622497E-2</v>
          </cell>
          <cell r="D18">
            <v>9.3566792294807355E-2</v>
          </cell>
          <cell r="E18">
            <v>0.10338149078726967</v>
          </cell>
          <cell r="F18">
            <v>0.10272717755443887</v>
          </cell>
          <cell r="G18">
            <v>5.3691231418827474</v>
          </cell>
          <cell r="H18">
            <v>12.999283440375208</v>
          </cell>
          <cell r="I18">
            <v>0.120393634840871</v>
          </cell>
          <cell r="J18">
            <v>0.15965242881072025</v>
          </cell>
          <cell r="K18">
            <v>0.18189907872696817</v>
          </cell>
          <cell r="L18">
            <v>0.22835531825795644</v>
          </cell>
          <cell r="M18">
            <v>0.24144158291457288</v>
          </cell>
          <cell r="N18">
            <v>11.817811369932823</v>
          </cell>
          <cell r="O18">
            <v>12.327548389323681</v>
          </cell>
          <cell r="P18">
            <v>11.906953019481106</v>
          </cell>
          <cell r="Q18">
            <v>11.623318333111406</v>
          </cell>
          <cell r="R18">
            <v>12.559618476154899</v>
          </cell>
          <cell r="S18">
            <v>14.34932390926231</v>
          </cell>
          <cell r="T18">
            <v>14.748260092466078</v>
          </cell>
          <cell r="U18">
            <v>17.935867698588741</v>
          </cell>
          <cell r="V18">
            <v>19.259198819543141</v>
          </cell>
          <cell r="W18">
            <v>22.61943048281243</v>
          </cell>
          <cell r="X18">
            <v>22.976878202943031</v>
          </cell>
          <cell r="Y18">
            <v>25.930760687207382</v>
          </cell>
          <cell r="Z18">
            <v>25.538148255663121</v>
          </cell>
          <cell r="AA18">
            <v>24.565608067008682</v>
          </cell>
          <cell r="AB18">
            <v>69.259704520491098</v>
          </cell>
          <cell r="AC18">
            <v>66.365365443351806</v>
          </cell>
          <cell r="AD18">
            <v>64.928147722649157</v>
          </cell>
          <cell r="AE18">
            <v>75.063150374552308</v>
          </cell>
          <cell r="AF18">
            <v>72.519580109223241</v>
          </cell>
          <cell r="AG18">
            <v>78.465469685925342</v>
          </cell>
          <cell r="AH18">
            <v>66.745700358955148</v>
          </cell>
          <cell r="AI18">
            <v>73.29746241756655</v>
          </cell>
          <cell r="AJ18">
            <v>79.560735804383739</v>
          </cell>
          <cell r="AK18">
            <v>71.556074224113175</v>
          </cell>
          <cell r="AL18">
            <v>85.243256377737495</v>
          </cell>
          <cell r="AM18">
            <v>75.039677308913056</v>
          </cell>
          <cell r="AN18">
            <v>71.923056651573432</v>
          </cell>
          <cell r="AO18">
            <v>73.480232465747136</v>
          </cell>
        </row>
        <row r="19">
          <cell r="A19" t="str">
            <v>BRAZIL</v>
          </cell>
          <cell r="C19">
            <v>777.49664778621684</v>
          </cell>
          <cell r="D19">
            <v>841.24893758707185</v>
          </cell>
          <cell r="E19">
            <v>882.73149722799508</v>
          </cell>
          <cell r="F19">
            <v>1036.3716474781247</v>
          </cell>
          <cell r="G19">
            <v>1104.4496553150975</v>
          </cell>
          <cell r="H19">
            <v>1149.6711787010786</v>
          </cell>
          <cell r="I19">
            <v>1275.7807139478791</v>
          </cell>
          <cell r="J19">
            <v>1327.5677322610395</v>
          </cell>
          <cell r="K19">
            <v>1475.1593105842026</v>
          </cell>
          <cell r="L19">
            <v>1556.1171472263648</v>
          </cell>
          <cell r="M19">
            <v>1561.8941958296214</v>
          </cell>
          <cell r="N19">
            <v>1453.5257973121668</v>
          </cell>
          <cell r="O19">
            <v>1393.9500275634341</v>
          </cell>
          <cell r="P19">
            <v>1369.4802801970975</v>
          </cell>
          <cell r="Q19">
            <v>1377.0115268634459</v>
          </cell>
          <cell r="R19">
            <v>1435.8237516559616</v>
          </cell>
          <cell r="S19">
            <v>1545.2259980324382</v>
          </cell>
          <cell r="T19">
            <v>1629.6360590760871</v>
          </cell>
          <cell r="U19">
            <v>1631.2973508538992</v>
          </cell>
          <cell r="V19">
            <v>1663.5409680524212</v>
          </cell>
          <cell r="W19">
            <v>1643.2922697940032</v>
          </cell>
          <cell r="X19">
            <v>1611.794995811862</v>
          </cell>
          <cell r="Y19">
            <v>1621.7560504478811</v>
          </cell>
          <cell r="Z19">
            <v>1608.9554552506011</v>
          </cell>
          <cell r="AA19">
            <v>1647.9756908202598</v>
          </cell>
          <cell r="AB19">
            <v>1699.3300286345764</v>
          </cell>
          <cell r="AC19">
            <v>1759.0350271163268</v>
          </cell>
          <cell r="AD19">
            <v>1773.8424866003934</v>
          </cell>
          <cell r="AE19">
            <v>1721.9327953626087</v>
          </cell>
          <cell r="AF19">
            <v>1792.8415624469353</v>
          </cell>
          <cell r="AG19">
            <v>1734.696440974255</v>
          </cell>
          <cell r="AH19">
            <v>1670.2541879399344</v>
          </cell>
          <cell r="AI19">
            <v>1523.9295102589028</v>
          </cell>
          <cell r="AJ19">
            <v>1427.514730151642</v>
          </cell>
          <cell r="AK19">
            <v>1468.5960617778173</v>
          </cell>
          <cell r="AL19">
            <v>1437.8242168323384</v>
          </cell>
          <cell r="AM19">
            <v>1093.6366624905884</v>
          </cell>
          <cell r="AN19">
            <v>1110.0611899250125</v>
          </cell>
          <cell r="AO19">
            <v>1103.1424016319843</v>
          </cell>
        </row>
        <row r="20">
          <cell r="A20" t="str">
            <v>BRUNEI</v>
          </cell>
          <cell r="C20">
            <v>1.6412970831092795</v>
          </cell>
          <cell r="D20">
            <v>1.5661695936493061</v>
          </cell>
          <cell r="E20">
            <v>2.0066419640870325</v>
          </cell>
          <cell r="F20">
            <v>2.6230303471057668</v>
          </cell>
          <cell r="G20">
            <v>2.8362224040955391</v>
          </cell>
          <cell r="H20">
            <v>2.981827843128189</v>
          </cell>
          <cell r="I20">
            <v>3.5134644585489805</v>
          </cell>
          <cell r="J20">
            <v>3.7414726203858142</v>
          </cell>
          <cell r="K20">
            <v>4.0324859492378451</v>
          </cell>
          <cell r="L20">
            <v>3.9584419563501614</v>
          </cell>
          <cell r="M20">
            <v>3.8010892832923009</v>
          </cell>
          <cell r="N20">
            <v>3.5054908853467963</v>
          </cell>
          <cell r="O20">
            <v>3.5921725200295276</v>
          </cell>
          <cell r="P20">
            <v>3.6448887229426958</v>
          </cell>
          <cell r="Q20">
            <v>3.5912743760635744</v>
          </cell>
          <cell r="R20">
            <v>3.6587701804841188</v>
          </cell>
          <cell r="S20">
            <v>3.9077510197687997</v>
          </cell>
          <cell r="T20">
            <v>3.9034930158511925</v>
          </cell>
          <cell r="U20">
            <v>3.7804047905398077</v>
          </cell>
          <cell r="V20">
            <v>3.7786153051647853</v>
          </cell>
          <cell r="W20">
            <v>3.8198881863714877</v>
          </cell>
          <cell r="X20">
            <v>4.2103749992981321</v>
          </cell>
          <cell r="Y20">
            <v>4.7155894726992837</v>
          </cell>
          <cell r="Z20">
            <v>4.9919550494551652</v>
          </cell>
          <cell r="AA20">
            <v>5.3978689216116038</v>
          </cell>
          <cell r="AB20">
            <v>5.6893755593215012</v>
          </cell>
          <cell r="AC20">
            <v>5.9091668704422045</v>
          </cell>
          <cell r="AD20">
            <v>6.184368121569582</v>
          </cell>
          <cell r="AE20">
            <v>6.2970258957536087</v>
          </cell>
          <cell r="AF20">
            <v>6.9541774130760308</v>
          </cell>
          <cell r="AG20">
            <v>7.5872497337683429</v>
          </cell>
          <cell r="AH20">
            <v>8.3250415373064293</v>
          </cell>
          <cell r="AI20">
            <v>9.2409811472268348</v>
          </cell>
          <cell r="AJ20">
            <v>10.159824917570392</v>
          </cell>
          <cell r="AK20">
            <v>10.66287693128524</v>
          </cell>
          <cell r="AL20">
            <v>11.75164214823246</v>
          </cell>
          <cell r="AM20">
            <v>10.517232624769104</v>
          </cell>
          <cell r="AN20">
            <v>10.005819241276001</v>
          </cell>
          <cell r="AO20">
            <v>10.194189131111491</v>
          </cell>
        </row>
        <row r="21">
          <cell r="A21" t="str">
            <v>BULGARIA</v>
          </cell>
          <cell r="C21">
            <v>1557.0801551052575</v>
          </cell>
          <cell r="D21">
            <v>1532.3364209339795</v>
          </cell>
          <cell r="E21">
            <v>1569.6448690847549</v>
          </cell>
          <cell r="F21">
            <v>1621.7504487795768</v>
          </cell>
          <cell r="G21">
            <v>1640.6826435907863</v>
          </cell>
          <cell r="H21">
            <v>1712.0400775526286</v>
          </cell>
          <cell r="I21">
            <v>1617.9792590561094</v>
          </cell>
          <cell r="J21">
            <v>1733.6482203090086</v>
          </cell>
          <cell r="K21">
            <v>1896.188564963516</v>
          </cell>
          <cell r="L21">
            <v>1971.9606691894433</v>
          </cell>
          <cell r="M21">
            <v>2050</v>
          </cell>
          <cell r="N21">
            <v>2012.4938433816938</v>
          </cell>
          <cell r="O21">
            <v>2138.2552981173749</v>
          </cell>
          <cell r="P21">
            <v>2116.6057494822353</v>
          </cell>
          <cell r="Q21">
            <v>2119.2023014745896</v>
          </cell>
          <cell r="R21">
            <v>2233.2104997554238</v>
          </cell>
          <cell r="S21">
            <v>2334.5857273429428</v>
          </cell>
          <cell r="T21">
            <v>2420</v>
          </cell>
          <cell r="U21">
            <v>2227.9999999999991</v>
          </cell>
          <cell r="V21">
            <v>2180.0000000000005</v>
          </cell>
          <cell r="W21">
            <v>2007</v>
          </cell>
          <cell r="X21">
            <v>1664.9</v>
          </cell>
          <cell r="Y21">
            <v>1115.7000000000003</v>
          </cell>
          <cell r="Z21">
            <v>1425.7000000000003</v>
          </cell>
          <cell r="AA21">
            <v>1479.4000000000003</v>
          </cell>
          <cell r="AB21">
            <v>1476.7000000000003</v>
          </cell>
          <cell r="AC21">
            <v>1420.3</v>
          </cell>
          <cell r="AD21">
            <v>1364.7</v>
          </cell>
          <cell r="AE21">
            <v>1191.77</v>
          </cell>
          <cell r="AF21">
            <v>1056.33</v>
          </cell>
          <cell r="AG21">
            <v>1044.58</v>
          </cell>
          <cell r="AH21">
            <v>1095.77</v>
          </cell>
          <cell r="AI21">
            <v>982.8900000000001</v>
          </cell>
          <cell r="AJ21">
            <v>1043.18</v>
          </cell>
          <cell r="AK21">
            <v>997.47</v>
          </cell>
          <cell r="AL21">
            <v>957.21000000000015</v>
          </cell>
          <cell r="AM21">
            <v>954.98963512655166</v>
          </cell>
          <cell r="AN21">
            <v>1067.1501859425653</v>
          </cell>
          <cell r="AO21">
            <v>1070.3507959349861</v>
          </cell>
        </row>
        <row r="22">
          <cell r="A22" t="str">
            <v>CAMBODIA</v>
          </cell>
          <cell r="C22">
            <v>3.4927563804235873</v>
          </cell>
          <cell r="D22">
            <v>3.5424146724980807</v>
          </cell>
          <cell r="E22">
            <v>3.5800773665600722</v>
          </cell>
          <cell r="F22">
            <v>3.6010027076288802</v>
          </cell>
          <cell r="G22">
            <v>3.5993952733308316</v>
          </cell>
          <cell r="H22">
            <v>3.5732066295416645</v>
          </cell>
          <cell r="I22">
            <v>3.5176059151514294</v>
          </cell>
          <cell r="J22">
            <v>3.4393641891356199</v>
          </cell>
          <cell r="K22">
            <v>3.3622063359803498</v>
          </cell>
          <cell r="L22">
            <v>3.3180182540789245</v>
          </cell>
          <cell r="M22">
            <v>3.3290608695902635</v>
          </cell>
          <cell r="N22">
            <v>3.4048901855978508</v>
          </cell>
          <cell r="O22">
            <v>3.5375561230428754</v>
          </cell>
          <cell r="P22">
            <v>3.7100716304004147</v>
          </cell>
          <cell r="Q22">
            <v>3.8966462726284887</v>
          </cell>
          <cell r="R22">
            <v>4.0780588004524931</v>
          </cell>
          <cell r="S22">
            <v>4.2491083357850039</v>
          </cell>
          <cell r="T22">
            <v>4.4142501850894513</v>
          </cell>
          <cell r="U22">
            <v>4.5753102688791545</v>
          </cell>
          <cell r="V22">
            <v>4.7369603661349737</v>
          </cell>
          <cell r="W22">
            <v>4.9022970407051112</v>
          </cell>
          <cell r="X22">
            <v>5.0707463887061399</v>
          </cell>
          <cell r="Y22">
            <v>5.2392385277861955</v>
          </cell>
          <cell r="Z22">
            <v>5.4056882738355005</v>
          </cell>
          <cell r="AA22">
            <v>5.5674803367888011</v>
          </cell>
          <cell r="AB22">
            <v>8.9535943777862101</v>
          </cell>
          <cell r="AC22">
            <v>9.5592794390940288</v>
          </cell>
          <cell r="AD22">
            <v>11.106406064457504</v>
          </cell>
          <cell r="AE22">
            <v>12.400944831952614</v>
          </cell>
          <cell r="AF22">
            <v>12.711898351197387</v>
          </cell>
          <cell r="AG22">
            <v>10.244449233637921</v>
          </cell>
          <cell r="AH22">
            <v>11.181864804386077</v>
          </cell>
          <cell r="AI22">
            <v>11.623019964129661</v>
          </cell>
          <cell r="AJ22">
            <v>12.217094422373503</v>
          </cell>
          <cell r="AK22">
            <v>12.710498529064422</v>
          </cell>
          <cell r="AL22">
            <v>13.313975197432246</v>
          </cell>
          <cell r="AM22">
            <v>19.333094227374826</v>
          </cell>
          <cell r="AN22">
            <v>45.772691125379666</v>
          </cell>
          <cell r="AO22">
            <v>25.991293586181403</v>
          </cell>
        </row>
        <row r="23">
          <cell r="A23" t="str">
            <v>CAMEROON</v>
          </cell>
          <cell r="C23">
            <v>6.1040130054008603</v>
          </cell>
          <cell r="D23">
            <v>6.6403037808910357</v>
          </cell>
          <cell r="E23">
            <v>6.8637154508944764</v>
          </cell>
          <cell r="F23">
            <v>7.0712394691467448</v>
          </cell>
          <cell r="G23">
            <v>7.226103974845473</v>
          </cell>
          <cell r="H23">
            <v>8.0624488079043068</v>
          </cell>
          <cell r="I23">
            <v>8.0285206853072566</v>
          </cell>
          <cell r="J23">
            <v>9.4635072040389154</v>
          </cell>
          <cell r="K23">
            <v>10.233558600810678</v>
          </cell>
          <cell r="L23">
            <v>10.782848763159944</v>
          </cell>
          <cell r="M23">
            <v>11.772601383836079</v>
          </cell>
          <cell r="N23">
            <v>12.548648965058081</v>
          </cell>
          <cell r="O23">
            <v>12.247783390713236</v>
          </cell>
          <cell r="P23">
            <v>12.592372638437183</v>
          </cell>
          <cell r="Q23">
            <v>12.918859051012848</v>
          </cell>
          <cell r="R23">
            <v>13.64484125865431</v>
          </cell>
          <cell r="S23">
            <v>13.725873672493321</v>
          </cell>
          <cell r="T23">
            <v>13.829693408830094</v>
          </cell>
          <cell r="U23">
            <v>14.526064156213973</v>
          </cell>
          <cell r="V23">
            <v>15.509175054645707</v>
          </cell>
          <cell r="W23">
            <v>15.523504188330394</v>
          </cell>
          <cell r="X23">
            <v>23.53608428627361</v>
          </cell>
          <cell r="Y23">
            <v>31.434354493110447</v>
          </cell>
          <cell r="Z23">
            <v>40.745320540911187</v>
          </cell>
          <cell r="AA23">
            <v>47.722578821847158</v>
          </cell>
          <cell r="AB23">
            <v>52.491462890906959</v>
          </cell>
          <cell r="AC23">
            <v>64.842832676445639</v>
          </cell>
          <cell r="AD23">
            <v>76.071056727856842</v>
          </cell>
          <cell r="AE23">
            <v>91.488657943632248</v>
          </cell>
          <cell r="AF23">
            <v>90.819837246965264</v>
          </cell>
          <cell r="AG23">
            <v>106.81421211212709</v>
          </cell>
          <cell r="AH23">
            <v>88.078163920295381</v>
          </cell>
          <cell r="AI23">
            <v>69.131542268491387</v>
          </cell>
          <cell r="AJ23">
            <v>58.996449930725021</v>
          </cell>
          <cell r="AK23">
            <v>45.618511299264256</v>
          </cell>
          <cell r="AL23">
            <v>31.064822236699566</v>
          </cell>
          <cell r="AM23">
            <v>41.541139386595688</v>
          </cell>
          <cell r="AN23">
            <v>88.231612834090896</v>
          </cell>
          <cell r="AO23">
            <v>64.720822300759096</v>
          </cell>
        </row>
        <row r="24">
          <cell r="A24" t="str">
            <v>CANADA</v>
          </cell>
          <cell r="C24">
            <v>5152.4335547630008</v>
          </cell>
          <cell r="D24">
            <v>4916.08419287367</v>
          </cell>
          <cell r="E24">
            <v>4908.2263759440848</v>
          </cell>
          <cell r="F24">
            <v>5139.4400121818062</v>
          </cell>
          <cell r="G24">
            <v>5062.7330138205079</v>
          </cell>
          <cell r="H24">
            <v>4566.5265671329998</v>
          </cell>
          <cell r="I24">
            <v>4570.7456439127382</v>
          </cell>
          <cell r="J24">
            <v>4434.8516146504517</v>
          </cell>
          <cell r="K24">
            <v>3959.8448458641524</v>
          </cell>
          <cell r="L24">
            <v>3770.398160548204</v>
          </cell>
          <cell r="M24">
            <v>4035.1695120242084</v>
          </cell>
          <cell r="N24">
            <v>3775.3954199809141</v>
          </cell>
          <cell r="O24">
            <v>3387.8845963121944</v>
          </cell>
          <cell r="P24">
            <v>3626.3082980758054</v>
          </cell>
          <cell r="Q24">
            <v>3469.8077006303115</v>
          </cell>
          <cell r="R24">
            <v>3606.4279999999999</v>
          </cell>
          <cell r="S24">
            <v>3215.5510000000004</v>
          </cell>
          <cell r="T24">
            <v>3501.6009999999997</v>
          </cell>
          <cell r="U24">
            <v>3607.7840000000001</v>
          </cell>
          <cell r="V24">
            <v>3233.67</v>
          </cell>
          <cell r="W24">
            <v>3079.4720000000002</v>
          </cell>
          <cell r="X24">
            <v>3231.5010000000002</v>
          </cell>
          <cell r="Y24">
            <v>2980.5130000000004</v>
          </cell>
          <cell r="Z24">
            <v>2324.5099999999993</v>
          </cell>
          <cell r="AA24">
            <v>2290.41</v>
          </cell>
          <cell r="AB24">
            <v>2386.9259999999999</v>
          </cell>
          <cell r="AC24">
            <v>2305.4159999999993</v>
          </cell>
          <cell r="AD24">
            <v>2268.2310000000002</v>
          </cell>
          <cell r="AE24">
            <v>2233.5600000000004</v>
          </cell>
          <cell r="AF24">
            <v>2211.7919999999999</v>
          </cell>
          <cell r="AG24">
            <v>2234.7540000000004</v>
          </cell>
          <cell r="AH24">
            <v>2279.4669999999996</v>
          </cell>
          <cell r="AI24">
            <v>2227.2710000000002</v>
          </cell>
          <cell r="AJ24">
            <v>2180.0769999999998</v>
          </cell>
          <cell r="AK24">
            <v>2131.9450000000002</v>
          </cell>
          <cell r="AL24">
            <v>2024.2429999999999</v>
          </cell>
          <cell r="AM24">
            <v>1879.2569012716588</v>
          </cell>
          <cell r="AN24">
            <v>1940.4800526537999</v>
          </cell>
          <cell r="AO24">
            <v>1821.8604489616428</v>
          </cell>
        </row>
        <row r="25">
          <cell r="A25" t="str">
            <v>CHILE</v>
          </cell>
          <cell r="C25">
            <v>1560.596463537672</v>
          </cell>
          <cell r="D25">
            <v>1509.5620653007215</v>
          </cell>
          <cell r="E25">
            <v>1530.8664532694538</v>
          </cell>
          <cell r="F25">
            <v>1461.893601776005</v>
          </cell>
          <cell r="G25">
            <v>1639.8227503034736</v>
          </cell>
          <cell r="H25">
            <v>1600.462810529257</v>
          </cell>
          <cell r="I25">
            <v>1881.2782589099343</v>
          </cell>
          <cell r="J25">
            <v>1957.835473648335</v>
          </cell>
          <cell r="K25">
            <v>2047.2599915913647</v>
          </cell>
          <cell r="L25">
            <v>2096.376867968896</v>
          </cell>
          <cell r="M25">
            <v>2107.299728371951</v>
          </cell>
          <cell r="N25">
            <v>2114.1867972796108</v>
          </cell>
          <cell r="O25">
            <v>2271.5084473414418</v>
          </cell>
          <cell r="P25">
            <v>2264.4351993575651</v>
          </cell>
          <cell r="Q25">
            <v>2306.9404140634133</v>
          </cell>
          <cell r="R25">
            <v>2220.7911955236709</v>
          </cell>
          <cell r="S25">
            <v>2227.5384404959495</v>
          </cell>
          <cell r="T25">
            <v>2181.6911618171166</v>
          </cell>
          <cell r="U25">
            <v>2334.8053599100685</v>
          </cell>
          <cell r="V25">
            <v>2423.9998154434275</v>
          </cell>
          <cell r="W25">
            <v>2324.4264581670095</v>
          </cell>
          <cell r="X25">
            <v>2160.2198290448337</v>
          </cell>
          <cell r="Y25">
            <v>2059.9001546886479</v>
          </cell>
          <cell r="Z25">
            <v>1982.3813417926665</v>
          </cell>
          <cell r="AA25">
            <v>1837.0593209350357</v>
          </cell>
          <cell r="AB25">
            <v>1826.2576769630409</v>
          </cell>
          <cell r="AC25">
            <v>1822.8807728589147</v>
          </cell>
          <cell r="AD25">
            <v>1723.1255737062816</v>
          </cell>
          <cell r="AE25">
            <v>1467.4521764157089</v>
          </cell>
          <cell r="AF25">
            <v>1330.003834890912</v>
          </cell>
          <cell r="AG25">
            <v>1145.4856803826767</v>
          </cell>
          <cell r="AH25">
            <v>963.88461884445769</v>
          </cell>
          <cell r="AI25">
            <v>761.98865059816001</v>
          </cell>
          <cell r="AJ25">
            <v>563.69704846947923</v>
          </cell>
          <cell r="AK25">
            <v>853.940994135849</v>
          </cell>
          <cell r="AL25">
            <v>1158.7626760440467</v>
          </cell>
          <cell r="AM25">
            <v>1205.9993025440222</v>
          </cell>
          <cell r="AN25">
            <v>1271.9579030717143</v>
          </cell>
          <cell r="AO25">
            <v>1206.2105262339842</v>
          </cell>
        </row>
        <row r="26">
          <cell r="A26" t="str">
            <v>CHINA</v>
          </cell>
          <cell r="C26">
            <v>7327.1237385783234</v>
          </cell>
          <cell r="D26">
            <v>8025.7915397592096</v>
          </cell>
          <cell r="E26">
            <v>8423.2257381971485</v>
          </cell>
          <cell r="F26">
            <v>8605.0071011015607</v>
          </cell>
          <cell r="G26">
            <v>8603.2576065047051</v>
          </cell>
          <cell r="H26">
            <v>9997.0175804678292</v>
          </cell>
          <cell r="I26">
            <v>10074.446969611265</v>
          </cell>
          <cell r="J26">
            <v>11624.857240830748</v>
          </cell>
          <cell r="K26">
            <v>12971.404419352646</v>
          </cell>
          <cell r="L26">
            <v>13263.831721757311</v>
          </cell>
          <cell r="M26">
            <v>11980.922659743703</v>
          </cell>
          <cell r="N26">
            <v>12074.758022295759</v>
          </cell>
          <cell r="O26">
            <v>12558.16180121493</v>
          </cell>
          <cell r="P26">
            <v>13147.635339492543</v>
          </cell>
          <cell r="Q26">
            <v>14383.946832949443</v>
          </cell>
          <cell r="R26">
            <v>14072.646738268706</v>
          </cell>
          <cell r="S26">
            <v>14575.850901795204</v>
          </cell>
          <cell r="T26">
            <v>15543.32487054054</v>
          </cell>
          <cell r="U26">
            <v>16709.761494559436</v>
          </cell>
          <cell r="V26">
            <v>17149.057613388701</v>
          </cell>
          <cell r="W26">
            <v>17194.156754659765</v>
          </cell>
          <cell r="X26">
            <v>18116.694430701871</v>
          </cell>
          <cell r="Y26">
            <v>18688.689223960278</v>
          </cell>
          <cell r="Z26">
            <v>20003.887893772335</v>
          </cell>
          <cell r="AA26">
            <v>20853.086494892064</v>
          </cell>
          <cell r="AB26">
            <v>22496.799275988462</v>
          </cell>
          <cell r="AC26">
            <v>23099.578039268181</v>
          </cell>
          <cell r="AD26">
            <v>21804.066569961851</v>
          </cell>
          <cell r="AE26">
            <v>21842.01493379059</v>
          </cell>
          <cell r="AF26">
            <v>20649.914617179955</v>
          </cell>
          <cell r="AG26">
            <v>21392.84635126268</v>
          </cell>
          <cell r="AH26">
            <v>22020.29076987557</v>
          </cell>
          <cell r="AI26">
            <v>23288.589667061016</v>
          </cell>
          <cell r="AJ26">
            <v>26075.13180785341</v>
          </cell>
          <cell r="AK26">
            <v>29699.895143112208</v>
          </cell>
          <cell r="AL26">
            <v>32673.438446643107</v>
          </cell>
          <cell r="AM26">
            <v>35358.085266655507</v>
          </cell>
          <cell r="AN26">
            <v>37707.09799272658</v>
          </cell>
          <cell r="AO26">
            <v>43819.805957141696</v>
          </cell>
        </row>
        <row r="27">
          <cell r="A27" t="str">
            <v>COLOMBIA</v>
          </cell>
          <cell r="C27">
            <v>103.97057785443397</v>
          </cell>
          <cell r="D27">
            <v>112.76410425062085</v>
          </cell>
          <cell r="E27">
            <v>111.85078860113966</v>
          </cell>
          <cell r="F27">
            <v>113.83112208690549</v>
          </cell>
          <cell r="G27">
            <v>122.59746267992602</v>
          </cell>
          <cell r="H27">
            <v>83.95025090355297</v>
          </cell>
          <cell r="I27">
            <v>89.390577539291201</v>
          </cell>
          <cell r="J27">
            <v>90.280122556482027</v>
          </cell>
          <cell r="K27">
            <v>89.03304565065045</v>
          </cell>
          <cell r="L27">
            <v>88.615696179204491</v>
          </cell>
          <cell r="M27">
            <v>90.865123625185518</v>
          </cell>
          <cell r="N27">
            <v>89.193857692892109</v>
          </cell>
          <cell r="O27">
            <v>88.505824350493313</v>
          </cell>
          <cell r="P27">
            <v>93.899957493143205</v>
          </cell>
          <cell r="Q27">
            <v>97.21142356470807</v>
          </cell>
          <cell r="R27">
            <v>105.87859339472487</v>
          </cell>
          <cell r="S27">
            <v>109.89707024216322</v>
          </cell>
          <cell r="T27">
            <v>116.56807471609075</v>
          </cell>
          <cell r="U27">
            <v>114.66435712876124</v>
          </cell>
          <cell r="V27">
            <v>123.38197307677504</v>
          </cell>
          <cell r="W27">
            <v>125.63708995040021</v>
          </cell>
          <cell r="X27">
            <v>130.2442007961136</v>
          </cell>
          <cell r="Y27">
            <v>138.48604276130314</v>
          </cell>
          <cell r="Z27">
            <v>144.15234386101034</v>
          </cell>
          <cell r="AA27">
            <v>145.79932502592581</v>
          </cell>
          <cell r="AB27">
            <v>156.67317145323818</v>
          </cell>
          <cell r="AC27">
            <v>158.02503571935912</v>
          </cell>
          <cell r="AD27">
            <v>156.4236004662684</v>
          </cell>
          <cell r="AE27">
            <v>152.3337675837623</v>
          </cell>
          <cell r="AF27">
            <v>146.32235659375954</v>
          </cell>
          <cell r="AG27">
            <v>150.43446858313067</v>
          </cell>
          <cell r="AH27">
            <v>138.73777086857768</v>
          </cell>
          <cell r="AI27">
            <v>134.81934763123724</v>
          </cell>
          <cell r="AJ27">
            <v>129.80390097301398</v>
          </cell>
          <cell r="AK27">
            <v>126.68049412987227</v>
          </cell>
          <cell r="AL27">
            <v>124.97268696210699</v>
          </cell>
          <cell r="AM27">
            <v>126.02655775817674</v>
          </cell>
          <cell r="AN27">
            <v>133.05332968610563</v>
          </cell>
          <cell r="AO27">
            <v>138.29405625275848</v>
          </cell>
        </row>
        <row r="28">
          <cell r="A28" t="str">
            <v>CONGO</v>
          </cell>
          <cell r="C28">
            <v>19.556852692222051</v>
          </cell>
          <cell r="D28">
            <v>20.492052041214311</v>
          </cell>
          <cell r="E28">
            <v>20.839575945633126</v>
          </cell>
          <cell r="F28">
            <v>19.954186465813198</v>
          </cell>
          <cell r="G28">
            <v>19.91555959338541</v>
          </cell>
          <cell r="H28">
            <v>19.978893998284409</v>
          </cell>
          <cell r="I28">
            <v>19.355149184482659</v>
          </cell>
          <cell r="J28">
            <v>20.860430652277788</v>
          </cell>
          <cell r="K28">
            <v>21.17991679809591</v>
          </cell>
          <cell r="L28">
            <v>22.987926847230689</v>
          </cell>
          <cell r="M28">
            <v>23.154802421178772</v>
          </cell>
          <cell r="N28">
            <v>25.007133857750311</v>
          </cell>
          <cell r="O28">
            <v>20.022845092547335</v>
          </cell>
          <cell r="P28">
            <v>26.677761120456303</v>
          </cell>
          <cell r="Q28">
            <v>26.082856996518586</v>
          </cell>
          <cell r="R28">
            <v>24.915231024942084</v>
          </cell>
          <cell r="S28">
            <v>24.506960920144845</v>
          </cell>
          <cell r="T28">
            <v>26.991341243905776</v>
          </cell>
          <cell r="U28">
            <v>28.382608887075161</v>
          </cell>
          <cell r="V28">
            <v>28.010711078032859</v>
          </cell>
          <cell r="W28">
            <v>25.710967302284516</v>
          </cell>
          <cell r="X28">
            <v>40.404637726966158</v>
          </cell>
          <cell r="Y28">
            <v>53.184818548620882</v>
          </cell>
          <cell r="Z28">
            <v>66.55191914640875</v>
          </cell>
          <cell r="AA28">
            <v>86.189500452201543</v>
          </cell>
          <cell r="AB28">
            <v>113.11914186799939</v>
          </cell>
          <cell r="AC28">
            <v>139.39179636220769</v>
          </cell>
          <cell r="AD28">
            <v>152.05565695898878</v>
          </cell>
          <cell r="AE28">
            <v>162.56381016580306</v>
          </cell>
          <cell r="AF28">
            <v>180.59527598933519</v>
          </cell>
          <cell r="AG28">
            <v>180.21848755117344</v>
          </cell>
          <cell r="AH28">
            <v>162.7831325276685</v>
          </cell>
          <cell r="AI28">
            <v>128.95245544291529</v>
          </cell>
          <cell r="AJ28">
            <v>99.012655666262546</v>
          </cell>
          <cell r="AK28">
            <v>72.780929280524063</v>
          </cell>
          <cell r="AL28">
            <v>48.782576302421617</v>
          </cell>
          <cell r="AM28">
            <v>21.054862990519563</v>
          </cell>
          <cell r="AN28">
            <v>71.258991750342673</v>
          </cell>
          <cell r="AO28">
            <v>29.443149446936946</v>
          </cell>
        </row>
        <row r="29">
          <cell r="A29" t="str">
            <v>CONGOREP</v>
          </cell>
          <cell r="C29">
            <v>390.9574482704021</v>
          </cell>
          <cell r="D29">
            <v>378.26914267533255</v>
          </cell>
          <cell r="E29">
            <v>371.8446771857175</v>
          </cell>
          <cell r="F29">
            <v>340.34740805915379</v>
          </cell>
          <cell r="G29">
            <v>349.0381491971296</v>
          </cell>
          <cell r="H29">
            <v>349.7773690479745</v>
          </cell>
          <cell r="I29">
            <v>324.22963806125205</v>
          </cell>
          <cell r="J29">
            <v>354.65518461726151</v>
          </cell>
          <cell r="K29">
            <v>316.08049346426031</v>
          </cell>
          <cell r="L29">
            <v>307.16660358396342</v>
          </cell>
          <cell r="M29">
            <v>358.38498953413216</v>
          </cell>
          <cell r="N29">
            <v>396.9121511863417</v>
          </cell>
          <cell r="O29">
            <v>383.74877350489004</v>
          </cell>
          <cell r="P29">
            <v>383.03405784041291</v>
          </cell>
          <cell r="Q29">
            <v>376.92629167091764</v>
          </cell>
          <cell r="R29">
            <v>367.51132421259126</v>
          </cell>
          <cell r="S29">
            <v>379.41307296636779</v>
          </cell>
          <cell r="T29">
            <v>376.29342817462862</v>
          </cell>
          <cell r="U29">
            <v>350.13581999137506</v>
          </cell>
          <cell r="V29">
            <v>329.43265323617248</v>
          </cell>
          <cell r="W29">
            <v>250.30764528568128</v>
          </cell>
          <cell r="X29">
            <v>120.13223616925893</v>
          </cell>
          <cell r="Y29">
            <v>59.256601649009149</v>
          </cell>
          <cell r="Z29">
            <v>27.454213497837753</v>
          </cell>
          <cell r="AA29">
            <v>27.949763986792632</v>
          </cell>
          <cell r="AB29">
            <v>26.541873866552219</v>
          </cell>
          <cell r="AC29">
            <v>27.842266266013375</v>
          </cell>
          <cell r="AD29">
            <v>14.855323745612004</v>
          </cell>
          <cell r="AE29">
            <v>14.895551267391232</v>
          </cell>
          <cell r="AF29">
            <v>15.021905438058461</v>
          </cell>
          <cell r="AG29">
            <v>15.414559626840484</v>
          </cell>
          <cell r="AH29">
            <v>15.471022234182774</v>
          </cell>
          <cell r="AI29">
            <v>15.113114901518871</v>
          </cell>
          <cell r="AJ29">
            <v>15.584747184872022</v>
          </cell>
          <cell r="AK29">
            <v>15.534463857310396</v>
          </cell>
          <cell r="AL29">
            <v>15.646245396224845</v>
          </cell>
          <cell r="AM29">
            <v>26.184727670793833</v>
          </cell>
          <cell r="AN29">
            <v>53.480080556483536</v>
          </cell>
          <cell r="AO29">
            <v>18.893608777663168</v>
          </cell>
        </row>
        <row r="30">
          <cell r="A30" t="str">
            <v>COSTARICA</v>
          </cell>
          <cell r="C30">
            <v>10.192877064470135</v>
          </cell>
          <cell r="D30">
            <v>11.886629128154688</v>
          </cell>
          <cell r="E30">
            <v>12.730293044801282</v>
          </cell>
          <cell r="F30">
            <v>14.413610361988065</v>
          </cell>
          <cell r="G30">
            <v>12.329018790039893</v>
          </cell>
          <cell r="H30">
            <v>13.119786074708724</v>
          </cell>
          <cell r="I30">
            <v>12.908181717441993</v>
          </cell>
          <cell r="J30">
            <v>18.551299154068985</v>
          </cell>
          <cell r="K30">
            <v>19.235033365454427</v>
          </cell>
          <cell r="L30">
            <v>18.708495577648875</v>
          </cell>
          <cell r="M30">
            <v>15.013111698551954</v>
          </cell>
          <cell r="N30">
            <v>14.878966230540835</v>
          </cell>
          <cell r="O30">
            <v>12.038816599993748</v>
          </cell>
          <cell r="P30">
            <v>12.120877764747929</v>
          </cell>
          <cell r="Q30">
            <v>12.890765587977553</v>
          </cell>
          <cell r="R30">
            <v>13.982032334322771</v>
          </cell>
          <cell r="S30">
            <v>14.208315691289753</v>
          </cell>
          <cell r="T30">
            <v>15.569451765789962</v>
          </cell>
          <cell r="U30">
            <v>15.130978117289521</v>
          </cell>
          <cell r="V30">
            <v>17.63162868884946</v>
          </cell>
          <cell r="W30">
            <v>18.183078358229018</v>
          </cell>
          <cell r="X30">
            <v>18.599553030550179</v>
          </cell>
          <cell r="Y30">
            <v>24.282787300745284</v>
          </cell>
          <cell r="Z30">
            <v>21.784882560051667</v>
          </cell>
          <cell r="AA30">
            <v>26.934565787926868</v>
          </cell>
          <cell r="AB30">
            <v>25.881838264980345</v>
          </cell>
          <cell r="AC30">
            <v>21.280142357999058</v>
          </cell>
          <cell r="AD30">
            <v>19.561701553914634</v>
          </cell>
          <cell r="AE30">
            <v>20.743708657599591</v>
          </cell>
          <cell r="AF30">
            <v>19.522495108668217</v>
          </cell>
          <cell r="AG30">
            <v>19.404574617211374</v>
          </cell>
          <cell r="AH30">
            <v>18.7156372649006</v>
          </cell>
          <cell r="AI30">
            <v>16.876349007905862</v>
          </cell>
          <cell r="AJ30">
            <v>16.22436469907041</v>
          </cell>
          <cell r="AK30">
            <v>15.888267608153882</v>
          </cell>
          <cell r="AL30">
            <v>14.821002055515855</v>
          </cell>
          <cell r="AM30">
            <v>17.642336224071212</v>
          </cell>
          <cell r="AN30">
            <v>20.727822777352422</v>
          </cell>
          <cell r="AO30">
            <v>18.994559275882033</v>
          </cell>
        </row>
        <row r="31">
          <cell r="A31" t="str">
            <v>COTEIVOIRE</v>
          </cell>
          <cell r="C31">
            <v>17.777459480366915</v>
          </cell>
          <cell r="D31">
            <v>17.970335522728938</v>
          </cell>
          <cell r="E31">
            <v>18.984931925587638</v>
          </cell>
          <cell r="F31">
            <v>19.981021141437854</v>
          </cell>
          <cell r="G31">
            <v>19.372329071928096</v>
          </cell>
          <cell r="H31">
            <v>19.992714217616914</v>
          </cell>
          <cell r="I31">
            <v>22.994140277500289</v>
          </cell>
          <cell r="J31">
            <v>22.597331819508451</v>
          </cell>
          <cell r="K31">
            <v>27.06590155539326</v>
          </cell>
          <cell r="L31">
            <v>23.632443562410558</v>
          </cell>
          <cell r="M31">
            <v>20.231004765671141</v>
          </cell>
          <cell r="N31">
            <v>17.000320172208475</v>
          </cell>
          <cell r="O31">
            <v>17.652114505055795</v>
          </cell>
          <cell r="P31">
            <v>25.731872665102951</v>
          </cell>
          <cell r="Q31">
            <v>24.066572669677711</v>
          </cell>
          <cell r="R31">
            <v>20.830924189131444</v>
          </cell>
          <cell r="S31">
            <v>20.847784123229548</v>
          </cell>
          <cell r="T31">
            <v>20.895369301438333</v>
          </cell>
          <cell r="U31">
            <v>20.211203224508338</v>
          </cell>
          <cell r="V31">
            <v>18.16924234713289</v>
          </cell>
          <cell r="W31">
            <v>16.947318745621821</v>
          </cell>
          <cell r="X31">
            <v>18.596600195132332</v>
          </cell>
          <cell r="Y31">
            <v>20.518806974530079</v>
          </cell>
          <cell r="Z31">
            <v>24.440073445131095</v>
          </cell>
          <cell r="AA31">
            <v>27.93033410845921</v>
          </cell>
          <cell r="AB31">
            <v>28.96758887445932</v>
          </cell>
          <cell r="AC31">
            <v>31.689801855791075</v>
          </cell>
          <cell r="AD31">
            <v>35.585022079169896</v>
          </cell>
          <cell r="AE31">
            <v>33.600879894660771</v>
          </cell>
          <cell r="AF31">
            <v>39.314329918223144</v>
          </cell>
          <cell r="AG31">
            <v>34.373287081614038</v>
          </cell>
          <cell r="AH31">
            <v>28.689564409430407</v>
          </cell>
          <cell r="AI31">
            <v>29.240316092016911</v>
          </cell>
          <cell r="AJ31">
            <v>21.384097955804485</v>
          </cell>
          <cell r="AK31">
            <v>18.244348417097328</v>
          </cell>
          <cell r="AL31">
            <v>12.204260565118368</v>
          </cell>
          <cell r="AM31">
            <v>12.011294005228171</v>
          </cell>
          <cell r="AN31">
            <v>12.621280471452412</v>
          </cell>
          <cell r="AO31">
            <v>14.538218637647098</v>
          </cell>
        </row>
        <row r="32">
          <cell r="A32" t="str">
            <v>CROATIA</v>
          </cell>
          <cell r="C32">
            <v>103.70634160608094</v>
          </cell>
          <cell r="D32">
            <v>104.96816019146269</v>
          </cell>
          <cell r="E32">
            <v>158.54806859525769</v>
          </cell>
          <cell r="F32">
            <v>146.31793283795696</v>
          </cell>
          <cell r="G32">
            <v>146.80300508745896</v>
          </cell>
          <cell r="H32">
            <v>149.30612861628993</v>
          </cell>
          <cell r="I32">
            <v>153.51509615700462</v>
          </cell>
          <cell r="J32">
            <v>170.88555803731595</v>
          </cell>
          <cell r="K32">
            <v>194.92759911686028</v>
          </cell>
          <cell r="L32">
            <v>184.014915834356</v>
          </cell>
          <cell r="M32">
            <v>167.16475755127658</v>
          </cell>
          <cell r="N32">
            <v>164.32501159855272</v>
          </cell>
          <cell r="O32">
            <v>166.34245530697476</v>
          </cell>
          <cell r="P32">
            <v>165.51385423053378</v>
          </cell>
          <cell r="Q32">
            <v>176.5392262518682</v>
          </cell>
          <cell r="R32">
            <v>186.1263716296026</v>
          </cell>
          <cell r="S32">
            <v>188.25560071571795</v>
          </cell>
          <cell r="T32">
            <v>197.62644445907407</v>
          </cell>
          <cell r="U32">
            <v>194.83416093950169</v>
          </cell>
          <cell r="V32">
            <v>192.81862386768631</v>
          </cell>
          <cell r="W32">
            <v>168.709131031959</v>
          </cell>
          <cell r="X32">
            <v>128.84317185833677</v>
          </cell>
          <cell r="Y32">
            <v>114.94563869523199</v>
          </cell>
          <cell r="Z32">
            <v>101.30920866200722</v>
          </cell>
          <cell r="AA32">
            <v>87.806475254634123</v>
          </cell>
          <cell r="AB32">
            <v>90.946329894761803</v>
          </cell>
          <cell r="AC32">
            <v>79.610415546828293</v>
          </cell>
          <cell r="AD32">
            <v>85.091660072288931</v>
          </cell>
          <cell r="AE32">
            <v>89.125557939907424</v>
          </cell>
          <cell r="AF32">
            <v>76.02129761213817</v>
          </cell>
          <cell r="AG32">
            <v>70.233549807836539</v>
          </cell>
          <cell r="AH32">
            <v>69.796626333291428</v>
          </cell>
          <cell r="AI32">
            <v>71.071020519682222</v>
          </cell>
          <cell r="AJ32">
            <v>76.137055454779485</v>
          </cell>
          <cell r="AK32">
            <v>69.080155411385334</v>
          </cell>
          <cell r="AL32">
            <v>68.010885678391958</v>
          </cell>
          <cell r="AM32">
            <v>68.417999910273053</v>
          </cell>
          <cell r="AN32">
            <v>72.442100220245521</v>
          </cell>
          <cell r="AO32">
            <v>71.322023690655044</v>
          </cell>
        </row>
        <row r="33">
          <cell r="A33" t="str">
            <v>CUBA</v>
          </cell>
          <cell r="C33">
            <v>267.08086607390101</v>
          </cell>
          <cell r="D33">
            <v>262.94682717037631</v>
          </cell>
          <cell r="E33">
            <v>270.89765081340511</v>
          </cell>
          <cell r="F33">
            <v>262.02086053294181</v>
          </cell>
          <cell r="G33">
            <v>266.69794263989974</v>
          </cell>
          <cell r="H33">
            <v>274.39615003555059</v>
          </cell>
          <cell r="I33">
            <v>283.21888592730278</v>
          </cell>
          <cell r="J33">
            <v>289.87686447937875</v>
          </cell>
          <cell r="K33">
            <v>302.25120267431612</v>
          </cell>
          <cell r="L33">
            <v>295.12651523003831</v>
          </cell>
          <cell r="M33">
            <v>300.06294829017924</v>
          </cell>
          <cell r="N33">
            <v>313.7911576552907</v>
          </cell>
          <cell r="O33">
            <v>329.20371417938617</v>
          </cell>
          <cell r="P33">
            <v>324.09132818137317</v>
          </cell>
          <cell r="Q33">
            <v>330.92877205958956</v>
          </cell>
          <cell r="R33">
            <v>307.56857470349536</v>
          </cell>
          <cell r="S33">
            <v>321.96355941724823</v>
          </cell>
          <cell r="T33">
            <v>331.78833957499455</v>
          </cell>
          <cell r="U33">
            <v>410.36525009357695</v>
          </cell>
          <cell r="V33">
            <v>392.67692759148343</v>
          </cell>
          <cell r="W33">
            <v>355.48544407369371</v>
          </cell>
          <cell r="X33">
            <v>298.5611953290304</v>
          </cell>
          <cell r="Y33">
            <v>268.84537316915083</v>
          </cell>
          <cell r="Z33">
            <v>262.63070932284785</v>
          </cell>
          <cell r="AA33">
            <v>277.61329241848455</v>
          </cell>
          <cell r="AB33">
            <v>300.97303058571725</v>
          </cell>
          <cell r="AC33">
            <v>312.46222359039717</v>
          </cell>
          <cell r="AD33">
            <v>331.31127487211933</v>
          </cell>
          <cell r="AE33">
            <v>340.27543100108056</v>
          </cell>
          <cell r="AF33">
            <v>314.60140334089658</v>
          </cell>
          <cell r="AG33">
            <v>319.88994055690864</v>
          </cell>
          <cell r="AH33">
            <v>304.23506977411057</v>
          </cell>
          <cell r="AI33">
            <v>304.60876985599504</v>
          </cell>
          <cell r="AJ33">
            <v>306.13556622439359</v>
          </cell>
          <cell r="AK33">
            <v>263.61328524141578</v>
          </cell>
          <cell r="AL33">
            <v>243.07245356053483</v>
          </cell>
          <cell r="AM33">
            <v>221.99194607491364</v>
          </cell>
          <cell r="AN33">
            <v>230.64739529821986</v>
          </cell>
          <cell r="AO33">
            <v>272.24123843544595</v>
          </cell>
        </row>
        <row r="34">
          <cell r="A34" t="str">
            <v>CYPRUS</v>
          </cell>
          <cell r="C34">
            <v>23.431236479768618</v>
          </cell>
          <cell r="D34">
            <v>25.08263023645323</v>
          </cell>
          <cell r="E34">
            <v>33.423970850731536</v>
          </cell>
          <cell r="F34">
            <v>32.679756477820504</v>
          </cell>
          <cell r="G34">
            <v>23.974064687592332</v>
          </cell>
          <cell r="H34">
            <v>21.157051748912185</v>
          </cell>
          <cell r="I34">
            <v>24.379862017067616</v>
          </cell>
          <cell r="J34">
            <v>25.827477777728593</v>
          </cell>
          <cell r="K34">
            <v>24.561092733782697</v>
          </cell>
          <cell r="L34">
            <v>27.311758154765144</v>
          </cell>
          <cell r="M34">
            <v>28.003271566164152</v>
          </cell>
          <cell r="N34">
            <v>28.002617252931323</v>
          </cell>
          <cell r="O34">
            <v>33.002617252931323</v>
          </cell>
          <cell r="P34">
            <v>30.002617252931323</v>
          </cell>
          <cell r="Q34">
            <v>33.003271566164152</v>
          </cell>
          <cell r="R34">
            <v>35.003271566164152</v>
          </cell>
          <cell r="S34">
            <v>38.003271566164152</v>
          </cell>
          <cell r="T34">
            <v>39.003271566164152</v>
          </cell>
          <cell r="U34">
            <v>42.00261725293133</v>
          </cell>
          <cell r="V34">
            <v>42.00261725293133</v>
          </cell>
          <cell r="W34">
            <v>46.002617252931323</v>
          </cell>
          <cell r="X34">
            <v>33.002617252931323</v>
          </cell>
          <cell r="Y34">
            <v>39.102617252931324</v>
          </cell>
          <cell r="Z34">
            <v>43.402617252931321</v>
          </cell>
          <cell r="AA34">
            <v>42.104580192629818</v>
          </cell>
          <cell r="AB34">
            <v>41.304580192629814</v>
          </cell>
          <cell r="AC34">
            <v>45.305234505862643</v>
          </cell>
          <cell r="AD34">
            <v>48.104580192629818</v>
          </cell>
          <cell r="AE34">
            <v>48.805234505862643</v>
          </cell>
          <cell r="AF34">
            <v>27.132287445062897</v>
          </cell>
          <cell r="AG34">
            <v>26.16351404868383</v>
          </cell>
          <cell r="AH34">
            <v>26.176179678653114</v>
          </cell>
          <cell r="AI34">
            <v>28.150952308463232</v>
          </cell>
          <cell r="AJ34">
            <v>33.378861972594393</v>
          </cell>
          <cell r="AK34">
            <v>34.824394674212556</v>
          </cell>
          <cell r="AL34">
            <v>32.742443498883837</v>
          </cell>
          <cell r="AM34">
            <v>33.569797736086066</v>
          </cell>
          <cell r="AN34">
            <v>34.902516973619605</v>
          </cell>
          <cell r="AO34">
            <v>35.751575141681485</v>
          </cell>
        </row>
        <row r="35">
          <cell r="A35" t="str">
            <v>CZECH</v>
          </cell>
          <cell r="C35">
            <v>2532.7006867157356</v>
          </cell>
          <cell r="D35">
            <v>2347.0941826640665</v>
          </cell>
          <cell r="E35">
            <v>2314.1335658291005</v>
          </cell>
          <cell r="F35">
            <v>2237.1611491630465</v>
          </cell>
          <cell r="G35">
            <v>2176.8625448327552</v>
          </cell>
          <cell r="H35">
            <v>2250.7452029974097</v>
          </cell>
          <cell r="I35">
            <v>2295.0242255611897</v>
          </cell>
          <cell r="J35">
            <v>2395.2456246938777</v>
          </cell>
          <cell r="K35">
            <v>2303.5075274181681</v>
          </cell>
          <cell r="L35">
            <v>2410.5596741709801</v>
          </cell>
          <cell r="M35">
            <v>2257</v>
          </cell>
          <cell r="N35">
            <v>2341.0000000000005</v>
          </cell>
          <cell r="O35">
            <v>2387.0000000000005</v>
          </cell>
          <cell r="P35">
            <v>2337.9999999999995</v>
          </cell>
          <cell r="Q35">
            <v>2304.9999999999995</v>
          </cell>
          <cell r="R35">
            <v>2277</v>
          </cell>
          <cell r="S35">
            <v>2177</v>
          </cell>
          <cell r="T35">
            <v>2164</v>
          </cell>
          <cell r="U35">
            <v>2066</v>
          </cell>
          <cell r="V35">
            <v>1997.9999999999995</v>
          </cell>
          <cell r="W35">
            <v>1876</v>
          </cell>
          <cell r="X35">
            <v>1774.9</v>
          </cell>
          <cell r="Y35">
            <v>1536.9000000000003</v>
          </cell>
          <cell r="Z35">
            <v>1417.9</v>
          </cell>
          <cell r="AA35">
            <v>1269.2</v>
          </cell>
          <cell r="AB35">
            <v>1090.4000000000001</v>
          </cell>
          <cell r="AC35">
            <v>946.39999999999975</v>
          </cell>
          <cell r="AD35">
            <v>700.20000000000016</v>
          </cell>
          <cell r="AE35">
            <v>443.39999999999992</v>
          </cell>
          <cell r="AF35">
            <v>268.91000000000003</v>
          </cell>
          <cell r="AG35">
            <v>264.40999999999997</v>
          </cell>
          <cell r="AH35">
            <v>250.32999999999998</v>
          </cell>
          <cell r="AI35">
            <v>236.71</v>
          </cell>
          <cell r="AJ35">
            <v>232.09000000000003</v>
          </cell>
          <cell r="AK35">
            <v>227.16999999999993</v>
          </cell>
          <cell r="AL35">
            <v>218.58999999999997</v>
          </cell>
          <cell r="AM35">
            <v>212.20145113495613</v>
          </cell>
          <cell r="AN35">
            <v>205.22071981916696</v>
          </cell>
          <cell r="AO35">
            <v>193.58758696732195</v>
          </cell>
        </row>
        <row r="36">
          <cell r="A36" t="str">
            <v>DENMARK</v>
          </cell>
          <cell r="C36">
            <v>600.01668051563524</v>
          </cell>
          <cell r="D36">
            <v>567.89009197786436</v>
          </cell>
          <cell r="E36">
            <v>497.33343122380592</v>
          </cell>
          <cell r="F36">
            <v>515.32997023017663</v>
          </cell>
          <cell r="G36">
            <v>426.935241900395</v>
          </cell>
          <cell r="H36">
            <v>470.6253283335659</v>
          </cell>
          <cell r="I36">
            <v>501.31395065219579</v>
          </cell>
          <cell r="J36">
            <v>473.33861060250911</v>
          </cell>
          <cell r="K36">
            <v>443.26801659025574</v>
          </cell>
          <cell r="L36">
            <v>437.20198802374262</v>
          </cell>
          <cell r="M36">
            <v>452.1</v>
          </cell>
          <cell r="N36">
            <v>370.4</v>
          </cell>
          <cell r="O36">
            <v>378.70000000000005</v>
          </cell>
          <cell r="P36">
            <v>322.89999999999998</v>
          </cell>
          <cell r="Q36">
            <v>305.5</v>
          </cell>
          <cell r="R36">
            <v>343.50000000000011</v>
          </cell>
          <cell r="S36">
            <v>292.2</v>
          </cell>
          <cell r="T36">
            <v>258.8</v>
          </cell>
          <cell r="U36">
            <v>254.89999999999998</v>
          </cell>
          <cell r="V36">
            <v>197.70000000000002</v>
          </cell>
          <cell r="W36">
            <v>177.64000000000001</v>
          </cell>
          <cell r="X36">
            <v>235.28999999999996</v>
          </cell>
          <cell r="Y36">
            <v>182.43999999999997</v>
          </cell>
          <cell r="Z36">
            <v>148.04999999999998</v>
          </cell>
          <cell r="AA36">
            <v>146.45999999999998</v>
          </cell>
          <cell r="AB36">
            <v>136.94000000000003</v>
          </cell>
          <cell r="AC36">
            <v>171.70000000000002</v>
          </cell>
          <cell r="AD36">
            <v>99.410000000000039</v>
          </cell>
          <cell r="AE36">
            <v>76.28</v>
          </cell>
          <cell r="AF36">
            <v>55.089999999999996</v>
          </cell>
          <cell r="AG36">
            <v>28.480000000000004</v>
          </cell>
          <cell r="AH36">
            <v>26.560000000000002</v>
          </cell>
          <cell r="AI36">
            <v>24.869999999999997</v>
          </cell>
          <cell r="AJ36">
            <v>31.559999999999995</v>
          </cell>
          <cell r="AK36">
            <v>24.840000000000003</v>
          </cell>
          <cell r="AL36">
            <v>21.76</v>
          </cell>
          <cell r="AM36">
            <v>24.794147082066843</v>
          </cell>
          <cell r="AN36">
            <v>20.862524904541871</v>
          </cell>
          <cell r="AO36">
            <v>19.992662322838697</v>
          </cell>
        </row>
        <row r="37">
          <cell r="A37" t="str">
            <v>DOMINICANR</v>
          </cell>
          <cell r="C37">
            <v>29.267335022223165</v>
          </cell>
          <cell r="D37">
            <v>32.101988699191509</v>
          </cell>
          <cell r="E37">
            <v>45.534218468994958</v>
          </cell>
          <cell r="F37">
            <v>44.508651051867218</v>
          </cell>
          <cell r="G37">
            <v>48.71732115273381</v>
          </cell>
          <cell r="H37">
            <v>50.721081183850842</v>
          </cell>
          <cell r="I37">
            <v>50.516642670291041</v>
          </cell>
          <cell r="J37">
            <v>55.091085357200214</v>
          </cell>
          <cell r="K37">
            <v>56.239083394900632</v>
          </cell>
          <cell r="L37">
            <v>59.571221510706586</v>
          </cell>
          <cell r="M37">
            <v>63.344016644975426</v>
          </cell>
          <cell r="N37">
            <v>61.076842954579206</v>
          </cell>
          <cell r="O37">
            <v>57.375652664849923</v>
          </cell>
          <cell r="P37">
            <v>69.117855500951222</v>
          </cell>
          <cell r="Q37">
            <v>71.466238518625346</v>
          </cell>
          <cell r="R37">
            <v>57.490748047937664</v>
          </cell>
          <cell r="S37">
            <v>70.424064383611068</v>
          </cell>
          <cell r="T37">
            <v>74.712133941111006</v>
          </cell>
          <cell r="U37">
            <v>78.887809845672237</v>
          </cell>
          <cell r="V37">
            <v>75.091813289285767</v>
          </cell>
          <cell r="W37">
            <v>66.369470112121491</v>
          </cell>
          <cell r="X37">
            <v>66.583039213167339</v>
          </cell>
          <cell r="Y37">
            <v>77.531842602264348</v>
          </cell>
          <cell r="Z37">
            <v>71.040999310833044</v>
          </cell>
          <cell r="AA37">
            <v>85.49844756773426</v>
          </cell>
          <cell r="AB37">
            <v>85.245910615013671</v>
          </cell>
          <cell r="AC37">
            <v>86.532222161345985</v>
          </cell>
          <cell r="AD37">
            <v>95.67240007811246</v>
          </cell>
          <cell r="AE37">
            <v>103.67624089203507</v>
          </cell>
          <cell r="AF37">
            <v>104.91709936655509</v>
          </cell>
          <cell r="AG37">
            <v>103.66299871150018</v>
          </cell>
          <cell r="AH37">
            <v>99.685018194649501</v>
          </cell>
          <cell r="AI37">
            <v>109.85245920528236</v>
          </cell>
          <cell r="AJ37">
            <v>100.65562405863156</v>
          </cell>
          <cell r="AK37">
            <v>92.62464822893331</v>
          </cell>
          <cell r="AL37">
            <v>82.974461125667148</v>
          </cell>
          <cell r="AM37">
            <v>88.111565271617877</v>
          </cell>
          <cell r="AN37">
            <v>95.103458606690879</v>
          </cell>
          <cell r="AO37">
            <v>94.064608337253631</v>
          </cell>
        </row>
        <row r="38">
          <cell r="A38" t="str">
            <v>ECUADOR</v>
          </cell>
          <cell r="C38">
            <v>29.385650414810485</v>
          </cell>
          <cell r="D38">
            <v>29.94903668945048</v>
          </cell>
          <cell r="E38">
            <v>30.893473911239674</v>
          </cell>
          <cell r="F38">
            <v>36.855867884446553</v>
          </cell>
          <cell r="G38">
            <v>44.628831139624559</v>
          </cell>
          <cell r="H38">
            <v>45.825981729170948</v>
          </cell>
          <cell r="I38">
            <v>53.612318355934946</v>
          </cell>
          <cell r="J38">
            <v>62.971398623882891</v>
          </cell>
          <cell r="K38">
            <v>72.117495694019681</v>
          </cell>
          <cell r="L38">
            <v>83.203885765482141</v>
          </cell>
          <cell r="M38">
            <v>87.101888167620771</v>
          </cell>
          <cell r="N38">
            <v>98.091010116071786</v>
          </cell>
          <cell r="O38">
            <v>97.653744318753766</v>
          </cell>
          <cell r="P38">
            <v>88.814941111708634</v>
          </cell>
          <cell r="Q38">
            <v>86.680943011890491</v>
          </cell>
          <cell r="R38">
            <v>87.923509584901169</v>
          </cell>
          <cell r="S38">
            <v>87.354930250069771</v>
          </cell>
          <cell r="T38">
            <v>84.078196512783322</v>
          </cell>
          <cell r="U38">
            <v>84.894968995195569</v>
          </cell>
          <cell r="V38">
            <v>82.758861284594843</v>
          </cell>
          <cell r="W38">
            <v>90.062593344866357</v>
          </cell>
          <cell r="X38">
            <v>94.32336693932271</v>
          </cell>
          <cell r="Y38">
            <v>97.100462970863461</v>
          </cell>
          <cell r="Z38">
            <v>85.964218019661374</v>
          </cell>
          <cell r="AA38">
            <v>90.661869041795114</v>
          </cell>
          <cell r="AB38">
            <v>102.58491336592432</v>
          </cell>
          <cell r="AC38">
            <v>102.92919476066562</v>
          </cell>
          <cell r="AD38">
            <v>107.00571484401713</v>
          </cell>
          <cell r="AE38">
            <v>102.48460195575421</v>
          </cell>
          <cell r="AF38">
            <v>85.665046129246775</v>
          </cell>
          <cell r="AG38">
            <v>86.811874926295388</v>
          </cell>
          <cell r="AH38">
            <v>93.246968613248256</v>
          </cell>
          <cell r="AI38">
            <v>94.585610083997466</v>
          </cell>
          <cell r="AJ38">
            <v>85.658261215604711</v>
          </cell>
          <cell r="AK38">
            <v>82.369346276063538</v>
          </cell>
          <cell r="AL38">
            <v>84.778989583332091</v>
          </cell>
          <cell r="AM38">
            <v>85.025838627357203</v>
          </cell>
          <cell r="AN38">
            <v>82.649234417339144</v>
          </cell>
          <cell r="AO38">
            <v>81.989810874982027</v>
          </cell>
        </row>
        <row r="39">
          <cell r="A39" t="str">
            <v>EGYPT</v>
          </cell>
          <cell r="C39">
            <v>194.96580395381332</v>
          </cell>
          <cell r="D39">
            <v>210.91991926113761</v>
          </cell>
          <cell r="E39">
            <v>234.03422342399921</v>
          </cell>
          <cell r="F39">
            <v>210.09373032434988</v>
          </cell>
          <cell r="G39">
            <v>225.19225145999363</v>
          </cell>
          <cell r="H39">
            <v>255.04182940126174</v>
          </cell>
          <cell r="I39">
            <v>304.7316699907592</v>
          </cell>
          <cell r="J39">
            <v>320.29389858803791</v>
          </cell>
          <cell r="K39">
            <v>325.44380184565392</v>
          </cell>
          <cell r="L39">
            <v>355.23817710246198</v>
          </cell>
          <cell r="M39">
            <v>382.62809731635309</v>
          </cell>
          <cell r="N39">
            <v>435.99606787809915</v>
          </cell>
          <cell r="O39">
            <v>482.73426285682723</v>
          </cell>
          <cell r="P39">
            <v>536.85497777098044</v>
          </cell>
          <cell r="Q39">
            <v>575.19669759307226</v>
          </cell>
          <cell r="R39">
            <v>583.4887464254133</v>
          </cell>
          <cell r="S39">
            <v>581.34793264909104</v>
          </cell>
          <cell r="T39">
            <v>663.4771854165399</v>
          </cell>
          <cell r="U39">
            <v>653.95124673388932</v>
          </cell>
          <cell r="V39">
            <v>649.13428448581897</v>
          </cell>
          <cell r="W39">
            <v>666.65910494091702</v>
          </cell>
          <cell r="X39">
            <v>622.57161395341222</v>
          </cell>
          <cell r="Y39">
            <v>634.87446520740446</v>
          </cell>
          <cell r="Z39">
            <v>605.9086848617211</v>
          </cell>
          <cell r="AA39">
            <v>505.38991833204074</v>
          </cell>
          <cell r="AB39">
            <v>548.40550244610074</v>
          </cell>
          <cell r="AC39">
            <v>578.98497608864216</v>
          </cell>
          <cell r="AD39">
            <v>633.92829914797244</v>
          </cell>
          <cell r="AE39">
            <v>669.57637442074201</v>
          </cell>
          <cell r="AF39">
            <v>621.36192275910105</v>
          </cell>
          <cell r="AG39">
            <v>559.04988880391136</v>
          </cell>
          <cell r="AH39">
            <v>528.88093526625948</v>
          </cell>
          <cell r="AI39">
            <v>517.85945399459797</v>
          </cell>
          <cell r="AJ39">
            <v>496.34186255214098</v>
          </cell>
          <cell r="AK39">
            <v>537.45543936796082</v>
          </cell>
          <cell r="AL39">
            <v>510.60915617042713</v>
          </cell>
          <cell r="AM39">
            <v>537.45921468940969</v>
          </cell>
          <cell r="AN39">
            <v>553.87176379458106</v>
          </cell>
          <cell r="AO39">
            <v>510.60809863115952</v>
          </cell>
        </row>
        <row r="40">
          <cell r="A40" t="str">
            <v>ELSALVADOR</v>
          </cell>
          <cell r="C40">
            <v>13.644912928436209</v>
          </cell>
          <cell r="D40">
            <v>13.704903491160833</v>
          </cell>
          <cell r="E40">
            <v>15.193345270633403</v>
          </cell>
          <cell r="F40">
            <v>17.229303898310512</v>
          </cell>
          <cell r="G40">
            <v>16.493815872824577</v>
          </cell>
          <cell r="H40">
            <v>18.340994243855132</v>
          </cell>
          <cell r="I40">
            <v>17.49409567783702</v>
          </cell>
          <cell r="J40">
            <v>17.690310063946065</v>
          </cell>
          <cell r="K40">
            <v>16.775457814279562</v>
          </cell>
          <cell r="L40">
            <v>15.645753996351223</v>
          </cell>
          <cell r="M40">
            <v>13.609554336595204</v>
          </cell>
          <cell r="N40">
            <v>12.550637581510356</v>
          </cell>
          <cell r="O40">
            <v>11.97658563772727</v>
          </cell>
          <cell r="P40">
            <v>11.612547618926884</v>
          </cell>
          <cell r="Q40">
            <v>12.021757636985475</v>
          </cell>
          <cell r="R40">
            <v>12.532365239322123</v>
          </cell>
          <cell r="S40">
            <v>12.06488436913676</v>
          </cell>
          <cell r="T40">
            <v>16.170433601790236</v>
          </cell>
          <cell r="U40">
            <v>16.591842924236307</v>
          </cell>
          <cell r="V40">
            <v>15.156908012876729</v>
          </cell>
          <cell r="W40">
            <v>15.085906852117709</v>
          </cell>
          <cell r="X40">
            <v>22.301332185426055</v>
          </cell>
          <cell r="Y40">
            <v>24.490459331792188</v>
          </cell>
          <cell r="Z40">
            <v>27.350234785429514</v>
          </cell>
          <cell r="AA40">
            <v>32.642975796031656</v>
          </cell>
          <cell r="AB40">
            <v>34.726043352801064</v>
          </cell>
          <cell r="AC40">
            <v>26.733982703930799</v>
          </cell>
          <cell r="AD40">
            <v>34.697225540315884</v>
          </cell>
          <cell r="AE40">
            <v>35.998548472735784</v>
          </cell>
          <cell r="AF40">
            <v>31.882180844297793</v>
          </cell>
          <cell r="AG40">
            <v>31.814262588857705</v>
          </cell>
          <cell r="AH40">
            <v>31.644250529726296</v>
          </cell>
          <cell r="AI40">
            <v>30.94273674982934</v>
          </cell>
          <cell r="AJ40">
            <v>30.34655039666707</v>
          </cell>
          <cell r="AK40">
            <v>27.81419416538418</v>
          </cell>
          <cell r="AL40">
            <v>26.861602665726121</v>
          </cell>
          <cell r="AM40">
            <v>26.053646793246365</v>
          </cell>
          <cell r="AN40">
            <v>32.535046918291577</v>
          </cell>
          <cell r="AO40">
            <v>31.408058570855065</v>
          </cell>
        </row>
        <row r="41">
          <cell r="A41" t="str">
            <v>ERITREA</v>
          </cell>
          <cell r="C41">
            <v>0.21681625808215793</v>
          </cell>
          <cell r="D41">
            <v>0.22258156450235009</v>
          </cell>
          <cell r="E41">
            <v>0.22850200189533576</v>
          </cell>
          <cell r="F41">
            <v>0.23459166231131529</v>
          </cell>
          <cell r="G41">
            <v>0.24086972988585539</v>
          </cell>
          <cell r="H41">
            <v>0.2473450861632002</v>
          </cell>
          <cell r="I41">
            <v>0.25403857316717515</v>
          </cell>
          <cell r="J41">
            <v>0.2609331383328321</v>
          </cell>
          <cell r="K41">
            <v>0.26795536089442146</v>
          </cell>
          <cell r="L41">
            <v>0.27500529387405176</v>
          </cell>
          <cell r="M41">
            <v>0.28201863489139717</v>
          </cell>
          <cell r="N41">
            <v>0.28885268713560569</v>
          </cell>
          <cell r="O41">
            <v>0.29552379264808598</v>
          </cell>
          <cell r="P41">
            <v>0.30230680561803958</v>
          </cell>
          <cell r="Q41">
            <v>0.30958718506565169</v>
          </cell>
          <cell r="R41">
            <v>0.31757808805277599</v>
          </cell>
          <cell r="S41">
            <v>0.32660351331343013</v>
          </cell>
          <cell r="T41">
            <v>0.33643171175314313</v>
          </cell>
          <cell r="U41">
            <v>0.34606475306067025</v>
          </cell>
          <cell r="V41">
            <v>0.35413618204893921</v>
          </cell>
          <cell r="W41">
            <v>0.35977134424081081</v>
          </cell>
          <cell r="X41">
            <v>0.36257341223946715</v>
          </cell>
          <cell r="Y41">
            <v>6.1069153984307363</v>
          </cell>
          <cell r="Z41">
            <v>8.3833247184427204</v>
          </cell>
          <cell r="AA41">
            <v>9.620505035432295</v>
          </cell>
          <cell r="AB41">
            <v>10.828466489283295</v>
          </cell>
          <cell r="AC41">
            <v>12.081556643252384</v>
          </cell>
          <cell r="AD41">
            <v>11.783933626959035</v>
          </cell>
          <cell r="AE41">
            <v>9.271525719595104</v>
          </cell>
          <cell r="AF41">
            <v>11.058806772926545</v>
          </cell>
          <cell r="AG41">
            <v>6.1782793128945706</v>
          </cell>
          <cell r="AH41">
            <v>6.1481159500183464</v>
          </cell>
          <cell r="AI41">
            <v>5.7407222753928533</v>
          </cell>
          <cell r="AJ41">
            <v>5.6003680703593925</v>
          </cell>
          <cell r="AK41">
            <v>5.2571258575561881</v>
          </cell>
          <cell r="AL41">
            <v>4.5777233627902021</v>
          </cell>
          <cell r="AM41">
            <v>4.4020359298917171</v>
          </cell>
          <cell r="AN41">
            <v>4.7454692946331836</v>
          </cell>
          <cell r="AO41">
            <v>5.8350213503209503</v>
          </cell>
        </row>
        <row r="42">
          <cell r="A42" t="str">
            <v>ESTONIA</v>
          </cell>
          <cell r="C42">
            <v>257.63515123594084</v>
          </cell>
          <cell r="D42">
            <v>266.16262400265475</v>
          </cell>
          <cell r="E42">
            <v>278.26948964953255</v>
          </cell>
          <cell r="F42">
            <v>287.12617759912655</v>
          </cell>
          <cell r="G42">
            <v>289.15840299326351</v>
          </cell>
          <cell r="H42">
            <v>301.52230629286237</v>
          </cell>
          <cell r="I42">
            <v>297.33447164801748</v>
          </cell>
          <cell r="J42">
            <v>303.30024594056852</v>
          </cell>
          <cell r="K42">
            <v>298.0993924313741</v>
          </cell>
          <cell r="L42">
            <v>301.43551042760947</v>
          </cell>
          <cell r="M42">
            <v>308.4673153211557</v>
          </cell>
          <cell r="N42">
            <v>288.59796671695705</v>
          </cell>
          <cell r="O42">
            <v>287.76170083619354</v>
          </cell>
          <cell r="P42">
            <v>284.13669392732191</v>
          </cell>
          <cell r="Q42">
            <v>276.97341195119969</v>
          </cell>
          <cell r="R42">
            <v>302.88487509196125</v>
          </cell>
          <cell r="S42">
            <v>309.63747352063115</v>
          </cell>
          <cell r="T42">
            <v>306.19834397238361</v>
          </cell>
          <cell r="U42">
            <v>310.08865733585316</v>
          </cell>
          <cell r="V42">
            <v>296.23812440690335</v>
          </cell>
          <cell r="W42">
            <v>256.8837137020123</v>
          </cell>
          <cell r="X42">
            <v>234.47115926889316</v>
          </cell>
          <cell r="Y42">
            <v>183.12984776136409</v>
          </cell>
          <cell r="Z42">
            <v>146.67478441346915</v>
          </cell>
          <cell r="AA42">
            <v>143.53275388723304</v>
          </cell>
          <cell r="AB42">
            <v>123.31345548174488</v>
          </cell>
          <cell r="AC42">
            <v>131.35071611087531</v>
          </cell>
          <cell r="AD42">
            <v>133.75122489396671</v>
          </cell>
          <cell r="AE42">
            <v>130.9029234663362</v>
          </cell>
          <cell r="AF42">
            <v>124.82425549240122</v>
          </cell>
          <cell r="AG42">
            <v>114.94886823299392</v>
          </cell>
          <cell r="AH42">
            <v>112.28456742471715</v>
          </cell>
          <cell r="AI42">
            <v>111.07113968008535</v>
          </cell>
          <cell r="AJ42">
            <v>131.7882722521654</v>
          </cell>
          <cell r="AK42">
            <v>131.23533045913152</v>
          </cell>
          <cell r="AL42">
            <v>122.45823635305794</v>
          </cell>
          <cell r="AM42">
            <v>108.42178729061007</v>
          </cell>
          <cell r="AN42">
            <v>138.82790600980104</v>
          </cell>
          <cell r="AO42">
            <v>119.75634994932395</v>
          </cell>
        </row>
        <row r="43">
          <cell r="A43" t="str">
            <v>ETHIOPIA</v>
          </cell>
          <cell r="C43">
            <v>16.409040897022678</v>
          </cell>
          <cell r="D43">
            <v>17.507648217996522</v>
          </cell>
          <cell r="E43">
            <v>16.386338470773964</v>
          </cell>
          <cell r="F43">
            <v>16.878341693622595</v>
          </cell>
          <cell r="G43">
            <v>16.918956587151261</v>
          </cell>
          <cell r="H43">
            <v>16.001599287662952</v>
          </cell>
          <cell r="I43">
            <v>15.773443265969963</v>
          </cell>
          <cell r="J43">
            <v>15.058132270862709</v>
          </cell>
          <cell r="K43">
            <v>15.405573476092814</v>
          </cell>
          <cell r="L43">
            <v>16.223547640599733</v>
          </cell>
          <cell r="M43">
            <v>16.949823342087157</v>
          </cell>
          <cell r="N43">
            <v>18.639379707652949</v>
          </cell>
          <cell r="O43">
            <v>17.42159818507842</v>
          </cell>
          <cell r="P43">
            <v>18.277268377795249</v>
          </cell>
          <cell r="Q43">
            <v>17.904211949613657</v>
          </cell>
          <cell r="R43">
            <v>18.480827104427043</v>
          </cell>
          <cell r="S43">
            <v>19.732920526475819</v>
          </cell>
          <cell r="T43">
            <v>20.481132809293698</v>
          </cell>
          <cell r="U43">
            <v>21.538114518771224</v>
          </cell>
          <cell r="V43">
            <v>22.743211029558573</v>
          </cell>
          <cell r="W43">
            <v>24.327767130216799</v>
          </cell>
          <cell r="X43">
            <v>25.056199644082135</v>
          </cell>
          <cell r="Y43">
            <v>17.60258100356403</v>
          </cell>
          <cell r="Z43">
            <v>20.275866119374353</v>
          </cell>
          <cell r="AA43">
            <v>22.640906492925517</v>
          </cell>
          <cell r="AB43">
            <v>24.499799905764963</v>
          </cell>
          <cell r="AC43">
            <v>26.453036068673796</v>
          </cell>
          <cell r="AD43">
            <v>28.212091482262263</v>
          </cell>
          <cell r="AE43">
            <v>29.487609437867224</v>
          </cell>
          <cell r="AF43">
            <v>29.423685322199034</v>
          </cell>
          <cell r="AG43">
            <v>31.629781928146379</v>
          </cell>
          <cell r="AH43">
            <v>35.499957587300663</v>
          </cell>
          <cell r="AI43">
            <v>35.092493147286071</v>
          </cell>
          <cell r="AJ43">
            <v>35.642465568020455</v>
          </cell>
          <cell r="AK43">
            <v>34.360509706570006</v>
          </cell>
          <cell r="AL43">
            <v>33.351954586477319</v>
          </cell>
          <cell r="AM43">
            <v>45.600780514646537</v>
          </cell>
          <cell r="AN43">
            <v>42.417934752766598</v>
          </cell>
          <cell r="AO43">
            <v>44.836827348809138</v>
          </cell>
        </row>
        <row r="44">
          <cell r="A44" t="str">
            <v>FINLAND</v>
          </cell>
          <cell r="C44">
            <v>591.57362332495813</v>
          </cell>
          <cell r="D44">
            <v>581.84926038155777</v>
          </cell>
          <cell r="E44">
            <v>635.89062620490677</v>
          </cell>
          <cell r="F44">
            <v>698.93622835465715</v>
          </cell>
          <cell r="G44">
            <v>656.44650324520433</v>
          </cell>
          <cell r="H44">
            <v>590.78681166247895</v>
          </cell>
          <cell r="I44">
            <v>655.12220603760852</v>
          </cell>
          <cell r="J44">
            <v>594.5958661175772</v>
          </cell>
          <cell r="K44">
            <v>642.02558898963707</v>
          </cell>
          <cell r="L44">
            <v>594.19234076024441</v>
          </cell>
          <cell r="M44">
            <v>584</v>
          </cell>
          <cell r="N44">
            <v>534.00000000000011</v>
          </cell>
          <cell r="O44">
            <v>483.99999999999994</v>
          </cell>
          <cell r="P44">
            <v>371.99999999999994</v>
          </cell>
          <cell r="Q44">
            <v>368.00000000000011</v>
          </cell>
          <cell r="R44">
            <v>382</v>
          </cell>
          <cell r="S44">
            <v>331</v>
          </cell>
          <cell r="T44">
            <v>328</v>
          </cell>
          <cell r="U44">
            <v>302</v>
          </cell>
          <cell r="V44">
            <v>244</v>
          </cell>
          <cell r="W44">
            <v>248.70000000000005</v>
          </cell>
          <cell r="X44">
            <v>201.78999999999996</v>
          </cell>
          <cell r="Y44">
            <v>157.84000000000003</v>
          </cell>
          <cell r="Z44">
            <v>137.66999999999999</v>
          </cell>
          <cell r="AA44">
            <v>122.99000000000001</v>
          </cell>
          <cell r="AB44">
            <v>104.49</v>
          </cell>
          <cell r="AC44">
            <v>109.84</v>
          </cell>
          <cell r="AD44">
            <v>100.77</v>
          </cell>
          <cell r="AE44">
            <v>93.04</v>
          </cell>
          <cell r="AF44">
            <v>90.88</v>
          </cell>
          <cell r="AG44">
            <v>80.44</v>
          </cell>
          <cell r="AH44">
            <v>89.56</v>
          </cell>
          <cell r="AI44">
            <v>88.430000000000021</v>
          </cell>
          <cell r="AJ44">
            <v>101.11000000000001</v>
          </cell>
          <cell r="AK44">
            <v>83.109999999999985</v>
          </cell>
          <cell r="AL44">
            <v>67.86</v>
          </cell>
          <cell r="AM44">
            <v>75.060098794132571</v>
          </cell>
          <cell r="AN44">
            <v>73.88656555953348</v>
          </cell>
          <cell r="AO44">
            <v>68.406005829143467</v>
          </cell>
        </row>
        <row r="45">
          <cell r="A45" t="str">
            <v>FRANCE</v>
          </cell>
          <cell r="C45">
            <v>3363.5155983927248</v>
          </cell>
          <cell r="D45">
            <v>3546.8544379475657</v>
          </cell>
          <cell r="E45">
            <v>3666.3987446920673</v>
          </cell>
          <cell r="F45">
            <v>4150.6078289182124</v>
          </cell>
          <cell r="G45">
            <v>4191.9207319286133</v>
          </cell>
          <cell r="H45">
            <v>3920.2577991963622</v>
          </cell>
          <cell r="I45">
            <v>4324.8139602348492</v>
          </cell>
          <cell r="J45">
            <v>3983.0371803599628</v>
          </cell>
          <cell r="K45">
            <v>3877.0096314299012</v>
          </cell>
          <cell r="L45">
            <v>3688.7253210091244</v>
          </cell>
          <cell r="M45">
            <v>3211.0000000000005</v>
          </cell>
          <cell r="N45">
            <v>2523</v>
          </cell>
          <cell r="O45">
            <v>2414</v>
          </cell>
          <cell r="P45">
            <v>1984</v>
          </cell>
          <cell r="Q45">
            <v>1770.0000000000002</v>
          </cell>
          <cell r="R45">
            <v>1479</v>
          </cell>
          <cell r="S45">
            <v>1343.0000000000002</v>
          </cell>
          <cell r="T45">
            <v>1329</v>
          </cell>
          <cell r="U45">
            <v>1220</v>
          </cell>
          <cell r="V45">
            <v>1379</v>
          </cell>
          <cell r="W45">
            <v>1368.3</v>
          </cell>
          <cell r="X45">
            <v>1478.1800000000005</v>
          </cell>
          <cell r="Y45">
            <v>1301.5100000000002</v>
          </cell>
          <cell r="Z45">
            <v>1148.7500000000002</v>
          </cell>
          <cell r="AA45">
            <v>1090.4499999999998</v>
          </cell>
          <cell r="AB45">
            <v>1024.4099999999999</v>
          </cell>
          <cell r="AC45">
            <v>999.30000000000007</v>
          </cell>
          <cell r="AD45">
            <v>853.87999999999988</v>
          </cell>
          <cell r="AE45">
            <v>873.57</v>
          </cell>
          <cell r="AF45">
            <v>760.61</v>
          </cell>
          <cell r="AG45">
            <v>669.56999999999994</v>
          </cell>
          <cell r="AH45">
            <v>615.97</v>
          </cell>
          <cell r="AI45">
            <v>571.66</v>
          </cell>
          <cell r="AJ45">
            <v>572.4799999999999</v>
          </cell>
          <cell r="AK45">
            <v>563.60000000000014</v>
          </cell>
          <cell r="AL45">
            <v>544.53</v>
          </cell>
          <cell r="AM45">
            <v>507.1468357981019</v>
          </cell>
          <cell r="AN45">
            <v>488.20272194201465</v>
          </cell>
          <cell r="AO45">
            <v>467.08219462935</v>
          </cell>
        </row>
        <row r="46">
          <cell r="A46" t="str">
            <v>FYROM</v>
          </cell>
          <cell r="C46">
            <v>69.63342534461809</v>
          </cell>
          <cell r="D46">
            <v>76.001976818635029</v>
          </cell>
          <cell r="E46">
            <v>77.153004297813538</v>
          </cell>
          <cell r="F46">
            <v>83.451545583177079</v>
          </cell>
          <cell r="G46">
            <v>92.576201259346135</v>
          </cell>
          <cell r="H46">
            <v>108.16863421980227</v>
          </cell>
          <cell r="I46">
            <v>107.63227511954251</v>
          </cell>
          <cell r="J46">
            <v>120.44575346425701</v>
          </cell>
          <cell r="K46">
            <v>128.65598759236894</v>
          </cell>
          <cell r="L46">
            <v>135.93355490493536</v>
          </cell>
          <cell r="M46">
            <v>136.76500907368342</v>
          </cell>
          <cell r="N46">
            <v>150.78426972745683</v>
          </cell>
          <cell r="O46">
            <v>155.25247502534157</v>
          </cell>
          <cell r="P46">
            <v>162.00347843269094</v>
          </cell>
          <cell r="Q46">
            <v>163.88289782362318</v>
          </cell>
          <cell r="R46">
            <v>167.76797862538689</v>
          </cell>
          <cell r="S46">
            <v>164.52569029442407</v>
          </cell>
          <cell r="T46">
            <v>167.47238239706923</v>
          </cell>
          <cell r="U46">
            <v>164.51213271214669</v>
          </cell>
          <cell r="V46">
            <v>163.21189973082943</v>
          </cell>
          <cell r="W46">
            <v>151.27457522556955</v>
          </cell>
          <cell r="X46">
            <v>148.00712876884805</v>
          </cell>
          <cell r="Y46">
            <v>111.87176143036</v>
          </cell>
          <cell r="Z46">
            <v>118.42718525988808</v>
          </cell>
          <cell r="AA46">
            <v>114.54596534753959</v>
          </cell>
          <cell r="AB46">
            <v>100.72962292068119</v>
          </cell>
          <cell r="AC46">
            <v>106.24747699557108</v>
          </cell>
          <cell r="AD46">
            <v>94.160654109395225</v>
          </cell>
          <cell r="AE46">
            <v>113.59309320802357</v>
          </cell>
          <cell r="AF46">
            <v>98.47988172457687</v>
          </cell>
          <cell r="AG46">
            <v>98.638950742448031</v>
          </cell>
          <cell r="AH46">
            <v>105.55412546037803</v>
          </cell>
          <cell r="AI46">
            <v>88.953573929498035</v>
          </cell>
          <cell r="AJ46">
            <v>71.890052425100606</v>
          </cell>
          <cell r="AK46">
            <v>62.881824649049044</v>
          </cell>
          <cell r="AL46">
            <v>63.038892560101814</v>
          </cell>
          <cell r="AM46">
            <v>62.417218520340874</v>
          </cell>
          <cell r="AN46">
            <v>63.735688316127465</v>
          </cell>
          <cell r="AO46">
            <v>62.870446757456868</v>
          </cell>
        </row>
        <row r="47">
          <cell r="A47" t="str">
            <v>GABON</v>
          </cell>
          <cell r="C47">
            <v>15.153007555542825</v>
          </cell>
          <cell r="D47">
            <v>15.598464225374473</v>
          </cell>
          <cell r="E47">
            <v>16.670352218343446</v>
          </cell>
          <cell r="F47">
            <v>19.985642885570336</v>
          </cell>
          <cell r="G47">
            <v>25.3841528771284</v>
          </cell>
          <cell r="H47">
            <v>28.118547055904759</v>
          </cell>
          <cell r="I47">
            <v>30.332883830314234</v>
          </cell>
          <cell r="J47">
            <v>30.173881298469698</v>
          </cell>
          <cell r="K47">
            <v>30.251829434409196</v>
          </cell>
          <cell r="L47">
            <v>28.490791486726227</v>
          </cell>
          <cell r="M47">
            <v>25.015496640783201</v>
          </cell>
          <cell r="N47">
            <v>23.231556095376245</v>
          </cell>
          <cell r="O47">
            <v>24.008162414503097</v>
          </cell>
          <cell r="P47">
            <v>24.354276896059645</v>
          </cell>
          <cell r="Q47">
            <v>23.545566993158541</v>
          </cell>
          <cell r="R47">
            <v>25.654530236060936</v>
          </cell>
          <cell r="S47">
            <v>23.731378208829728</v>
          </cell>
          <cell r="T47">
            <v>22.078738440995682</v>
          </cell>
          <cell r="U47">
            <v>22.820739640576676</v>
          </cell>
          <cell r="V47">
            <v>26.699587947581445</v>
          </cell>
          <cell r="W47">
            <v>33.295094658418137</v>
          </cell>
          <cell r="X47">
            <v>37.825230705217244</v>
          </cell>
          <cell r="Y47">
            <v>39.061873860196222</v>
          </cell>
          <cell r="Z47">
            <v>42.818210677924576</v>
          </cell>
          <cell r="AA47">
            <v>48.264246546109682</v>
          </cell>
          <cell r="AB47">
            <v>53.181187775707933</v>
          </cell>
          <cell r="AC47">
            <v>55.68434631560654</v>
          </cell>
          <cell r="AD47">
            <v>58.146766376176465</v>
          </cell>
          <cell r="AE47">
            <v>57.438642932527287</v>
          </cell>
          <cell r="AF47">
            <v>52.645457361295719</v>
          </cell>
          <cell r="AG47">
            <v>47.369299520457297</v>
          </cell>
          <cell r="AH47">
            <v>38.381625284097609</v>
          </cell>
          <cell r="AI47">
            <v>29.926149342913092</v>
          </cell>
          <cell r="AJ47">
            <v>24.288415956185951</v>
          </cell>
          <cell r="AK47">
            <v>18.695723591411575</v>
          </cell>
          <cell r="AL47">
            <v>14.026682955260693</v>
          </cell>
          <cell r="AM47">
            <v>11.951903297240998</v>
          </cell>
          <cell r="AN47">
            <v>13.491752789801716</v>
          </cell>
          <cell r="AO47">
            <v>22.724119736375371</v>
          </cell>
        </row>
        <row r="48">
          <cell r="A48" t="str">
            <v>GEORGIA</v>
          </cell>
          <cell r="C48">
            <v>88.858365193995425</v>
          </cell>
          <cell r="D48">
            <v>96.003645706644846</v>
          </cell>
          <cell r="E48">
            <v>103.27107469491285</v>
          </cell>
          <cell r="F48">
            <v>113.03327681070601</v>
          </cell>
          <cell r="G48">
            <v>116.40135496841444</v>
          </cell>
          <cell r="H48">
            <v>118.06250980156061</v>
          </cell>
          <cell r="I48">
            <v>122.13893574435164</v>
          </cell>
          <cell r="J48">
            <v>128.13805102622544</v>
          </cell>
          <cell r="K48">
            <v>130.43658436728475</v>
          </cell>
          <cell r="L48">
            <v>136.84196105720591</v>
          </cell>
          <cell r="M48">
            <v>139.54121706343645</v>
          </cell>
          <cell r="N48">
            <v>138.21721546661686</v>
          </cell>
          <cell r="O48">
            <v>137.53183993585696</v>
          </cell>
          <cell r="P48">
            <v>138.05421344896973</v>
          </cell>
          <cell r="Q48">
            <v>138.2557116765405</v>
          </cell>
          <cell r="R48">
            <v>141.62175303227426</v>
          </cell>
          <cell r="S48">
            <v>142.32878306833101</v>
          </cell>
          <cell r="T48">
            <v>140.84192322320311</v>
          </cell>
          <cell r="U48">
            <v>141.24876811155391</v>
          </cell>
          <cell r="V48">
            <v>141.48476287539663</v>
          </cell>
          <cell r="W48">
            <v>153.23494698135102</v>
          </cell>
          <cell r="X48">
            <v>103.94637516609787</v>
          </cell>
          <cell r="Y48">
            <v>74.431911248063116</v>
          </cell>
          <cell r="Z48">
            <v>55.60455425862709</v>
          </cell>
          <cell r="AA48">
            <v>48.712488563548405</v>
          </cell>
          <cell r="AB48">
            <v>45.209301636141326</v>
          </cell>
          <cell r="AC48">
            <v>19.869508886959757</v>
          </cell>
          <cell r="AD48">
            <v>18.390193059981634</v>
          </cell>
          <cell r="AE48">
            <v>16.910655138310172</v>
          </cell>
          <cell r="AF48">
            <v>14.009453845717108</v>
          </cell>
          <cell r="AG48">
            <v>13.348446069692153</v>
          </cell>
          <cell r="AH48">
            <v>10.087096466601579</v>
          </cell>
          <cell r="AI48">
            <v>9.2198778955859275</v>
          </cell>
          <cell r="AJ48">
            <v>11.447993498870689</v>
          </cell>
          <cell r="AK48">
            <v>11.092117585973899</v>
          </cell>
          <cell r="AL48">
            <v>11.596587217276639</v>
          </cell>
          <cell r="AM48">
            <v>8.9416442452719558</v>
          </cell>
          <cell r="AN48">
            <v>10.967112582042049</v>
          </cell>
          <cell r="AO48">
            <v>13.218088924731665</v>
          </cell>
        </row>
        <row r="49">
          <cell r="A49" t="str">
            <v>GERMANY</v>
          </cell>
          <cell r="C49">
            <v>8116.572315346345</v>
          </cell>
          <cell r="D49">
            <v>8056.3502882583971</v>
          </cell>
          <cell r="E49">
            <v>8218.3082113018099</v>
          </cell>
          <cell r="F49">
            <v>8492.0240999773396</v>
          </cell>
          <cell r="G49">
            <v>8189.8970822343881</v>
          </cell>
          <cell r="H49">
            <v>7693.2861576731748</v>
          </cell>
          <cell r="I49">
            <v>8213.7299707945022</v>
          </cell>
          <cell r="J49">
            <v>7905.1457930769129</v>
          </cell>
          <cell r="K49">
            <v>7761.7240887910211</v>
          </cell>
          <cell r="L49">
            <v>7920.1372628247082</v>
          </cell>
          <cell r="M49">
            <v>7513.9999999999991</v>
          </cell>
          <cell r="N49">
            <v>7441</v>
          </cell>
          <cell r="O49">
            <v>7440</v>
          </cell>
          <cell r="P49">
            <v>7346.0000000000009</v>
          </cell>
          <cell r="Q49">
            <v>7633</v>
          </cell>
          <cell r="R49">
            <v>7731.9999999999991</v>
          </cell>
          <cell r="S49">
            <v>7640.9999999999982</v>
          </cell>
          <cell r="T49">
            <v>7396.0000000000009</v>
          </cell>
          <cell r="U49">
            <v>6487</v>
          </cell>
          <cell r="V49">
            <v>6165.0000000000009</v>
          </cell>
          <cell r="W49">
            <v>5352.06</v>
          </cell>
          <cell r="X49">
            <v>3932.8100000000004</v>
          </cell>
          <cell r="Y49">
            <v>3210.5799999999995</v>
          </cell>
          <cell r="Z49">
            <v>2864.4100000000012</v>
          </cell>
          <cell r="AA49">
            <v>2397.64</v>
          </cell>
          <cell r="AB49">
            <v>1723.48</v>
          </cell>
          <cell r="AC49">
            <v>1447.7899999999997</v>
          </cell>
          <cell r="AD49">
            <v>1206.25</v>
          </cell>
          <cell r="AE49">
            <v>968.4899999999999</v>
          </cell>
          <cell r="AF49">
            <v>795.69</v>
          </cell>
          <cell r="AG49">
            <v>636.82999999999993</v>
          </cell>
          <cell r="AH49">
            <v>640.75000000000011</v>
          </cell>
          <cell r="AI49">
            <v>600.51</v>
          </cell>
          <cell r="AJ49">
            <v>604.4</v>
          </cell>
          <cell r="AK49">
            <v>581.71000000000015</v>
          </cell>
          <cell r="AL49">
            <v>572.83999999999992</v>
          </cell>
          <cell r="AM49">
            <v>553.37199704035561</v>
          </cell>
          <cell r="AN49">
            <v>551.27598127417252</v>
          </cell>
          <cell r="AO49">
            <v>585.89461308714908</v>
          </cell>
        </row>
        <row r="50">
          <cell r="A50" t="str">
            <v>GHANA</v>
          </cell>
          <cell r="C50">
            <v>16.896534604473672</v>
          </cell>
          <cell r="D50">
            <v>14.798451602058094</v>
          </cell>
          <cell r="E50">
            <v>15.484076071257647</v>
          </cell>
          <cell r="F50">
            <v>15.711217259120327</v>
          </cell>
          <cell r="G50">
            <v>16.006883170737417</v>
          </cell>
          <cell r="H50">
            <v>16.52293829889523</v>
          </cell>
          <cell r="I50">
            <v>16.953843946624971</v>
          </cell>
          <cell r="J50">
            <v>18.056401935629584</v>
          </cell>
          <cell r="K50">
            <v>18.454701594288778</v>
          </cell>
          <cell r="L50">
            <v>17.578915795020787</v>
          </cell>
          <cell r="M50">
            <v>17.31618556827377</v>
          </cell>
          <cell r="N50">
            <v>20.196428391593454</v>
          </cell>
          <cell r="O50">
            <v>17.349962594970716</v>
          </cell>
          <cell r="P50">
            <v>13.472251380665368</v>
          </cell>
          <cell r="Q50">
            <v>16.037618001749244</v>
          </cell>
          <cell r="R50">
            <v>16.038552097913765</v>
          </cell>
          <cell r="S50">
            <v>17.193007702842518</v>
          </cell>
          <cell r="T50">
            <v>18.408762048549935</v>
          </cell>
          <cell r="U50">
            <v>18.840513874220889</v>
          </cell>
          <cell r="V50">
            <v>20.139566689705759</v>
          </cell>
          <cell r="W50">
            <v>20.023035830858973</v>
          </cell>
          <cell r="X50">
            <v>18.910431407726257</v>
          </cell>
          <cell r="Y50">
            <v>20.683260852659021</v>
          </cell>
          <cell r="Z50">
            <v>20.709006552302135</v>
          </cell>
          <cell r="AA50">
            <v>20.833086609673291</v>
          </cell>
          <cell r="AB50">
            <v>21.880110178743159</v>
          </cell>
          <cell r="AC50">
            <v>23.374246501683004</v>
          </cell>
          <cell r="AD50">
            <v>24.21124946470438</v>
          </cell>
          <cell r="AE50">
            <v>29.827281593808209</v>
          </cell>
          <cell r="AF50">
            <v>34.263566276683889</v>
          </cell>
          <cell r="AG50">
            <v>32.74697881809692</v>
          </cell>
          <cell r="AH50">
            <v>34.372116915602739</v>
          </cell>
          <cell r="AI50">
            <v>35.050380294466954</v>
          </cell>
          <cell r="AJ50">
            <v>30.881823133810482</v>
          </cell>
          <cell r="AK50">
            <v>22.762545943494644</v>
          </cell>
          <cell r="AL50">
            <v>25.980483002795619</v>
          </cell>
          <cell r="AM50">
            <v>41.364352285312705</v>
          </cell>
          <cell r="AN50">
            <v>57.987695339405725</v>
          </cell>
          <cell r="AO50">
            <v>69.6145669698262</v>
          </cell>
        </row>
        <row r="51">
          <cell r="A51" t="str">
            <v>GIBRALTAR</v>
          </cell>
          <cell r="C51">
            <v>0.69085586849691627</v>
          </cell>
          <cell r="D51">
            <v>0.72652056955053557</v>
          </cell>
          <cell r="E51">
            <v>0.68042387213905264</v>
          </cell>
          <cell r="F51">
            <v>0.65468726575585445</v>
          </cell>
          <cell r="G51">
            <v>0.62896482671447296</v>
          </cell>
          <cell r="H51">
            <v>0.64927207870104786</v>
          </cell>
          <cell r="I51">
            <v>0.67975568810728437</v>
          </cell>
          <cell r="J51">
            <v>0.62699489657883734</v>
          </cell>
          <cell r="K51">
            <v>0.61454795066262091</v>
          </cell>
          <cell r="L51">
            <v>0.72413256413923832</v>
          </cell>
          <cell r="M51">
            <v>0.85855542489343639</v>
          </cell>
          <cell r="N51">
            <v>0.67594874483912981</v>
          </cell>
          <cell r="O51">
            <v>0.76889240560701566</v>
          </cell>
          <cell r="P51">
            <v>0.79966471567142505</v>
          </cell>
          <cell r="Q51">
            <v>0.79476794371386561</v>
          </cell>
          <cell r="R51">
            <v>0.79867953787979007</v>
          </cell>
          <cell r="S51">
            <v>0.82404074644792213</v>
          </cell>
          <cell r="T51">
            <v>0.83815924688914256</v>
          </cell>
          <cell r="U51">
            <v>0.89547414806946135</v>
          </cell>
          <cell r="V51">
            <v>0.97345317252750707</v>
          </cell>
          <cell r="W51">
            <v>0.98479505204713624</v>
          </cell>
          <cell r="X51">
            <v>1.1140366767386543</v>
          </cell>
          <cell r="Y51">
            <v>1.1681795021971555</v>
          </cell>
          <cell r="Z51">
            <v>1.138932224118071</v>
          </cell>
          <cell r="AA51">
            <v>1.1192294851282347</v>
          </cell>
          <cell r="AB51">
            <v>1.0767873281620801</v>
          </cell>
          <cell r="AC51">
            <v>1.0131648099088943</v>
          </cell>
          <cell r="AD51">
            <v>0.98367832197621163</v>
          </cell>
          <cell r="AE51">
            <v>0.95269218591586879</v>
          </cell>
          <cell r="AF51">
            <v>0.9215802270002752</v>
          </cell>
          <cell r="AG51">
            <v>0.8747089833379954</v>
          </cell>
          <cell r="AH51">
            <v>0.88816083336651963</v>
          </cell>
          <cell r="AI51">
            <v>0.93228613566386409</v>
          </cell>
          <cell r="AJ51">
            <v>0.95489273977452171</v>
          </cell>
          <cell r="AK51">
            <v>0.99692871674529515</v>
          </cell>
          <cell r="AL51">
            <v>1.025741103065074</v>
          </cell>
          <cell r="AM51">
            <v>1.086036948673093</v>
          </cell>
          <cell r="AN51">
            <v>1.1161994452916857</v>
          </cell>
          <cell r="AO51">
            <v>1.0304396921271273</v>
          </cell>
        </row>
        <row r="52">
          <cell r="A52" t="str">
            <v>GREECE</v>
          </cell>
          <cell r="C52">
            <v>282.13952710659663</v>
          </cell>
          <cell r="D52">
            <v>339.59639146496568</v>
          </cell>
          <cell r="E52">
            <v>390.97428630682327</v>
          </cell>
          <cell r="F52">
            <v>458.07807821804062</v>
          </cell>
          <cell r="G52">
            <v>467.74878929118131</v>
          </cell>
          <cell r="H52">
            <v>541.43117986726384</v>
          </cell>
          <cell r="I52">
            <v>587.03548100931482</v>
          </cell>
          <cell r="J52">
            <v>550.41198194632216</v>
          </cell>
          <cell r="K52">
            <v>488.37881789997874</v>
          </cell>
          <cell r="L52">
            <v>466.27316507487035</v>
          </cell>
          <cell r="M52">
            <v>400.00000000000006</v>
          </cell>
          <cell r="N52">
            <v>440.25042444617185</v>
          </cell>
          <cell r="O52">
            <v>419.80668997760432</v>
          </cell>
          <cell r="P52">
            <v>451.33024849783698</v>
          </cell>
          <cell r="Q52">
            <v>430.23306367056477</v>
          </cell>
          <cell r="R52">
            <v>461.32120116613254</v>
          </cell>
          <cell r="S52">
            <v>466.45208572132509</v>
          </cell>
          <cell r="T52">
            <v>503.73060769531207</v>
          </cell>
          <cell r="U52">
            <v>526.9315388813535</v>
          </cell>
          <cell r="V52">
            <v>517.54300945628688</v>
          </cell>
          <cell r="W52">
            <v>469.14003009628277</v>
          </cell>
          <cell r="X52">
            <v>524.68000000000006</v>
          </cell>
          <cell r="Y52">
            <v>543.52</v>
          </cell>
          <cell r="Z52">
            <v>541.66000000000008</v>
          </cell>
          <cell r="AA52">
            <v>512.52</v>
          </cell>
          <cell r="AB52">
            <v>536.02</v>
          </cell>
          <cell r="AC52">
            <v>523.22</v>
          </cell>
          <cell r="AD52">
            <v>517.97</v>
          </cell>
          <cell r="AE52">
            <v>527.23</v>
          </cell>
          <cell r="AF52">
            <v>544.21</v>
          </cell>
          <cell r="AG52">
            <v>492.81999999999994</v>
          </cell>
          <cell r="AH52">
            <v>502.13</v>
          </cell>
          <cell r="AI52">
            <v>517.37</v>
          </cell>
          <cell r="AJ52">
            <v>541.8712884567127</v>
          </cell>
          <cell r="AK52">
            <v>526.89847259887392</v>
          </cell>
          <cell r="AL52">
            <v>543.15101484744059</v>
          </cell>
          <cell r="AM52">
            <v>527.17959767161585</v>
          </cell>
          <cell r="AN52">
            <v>533.15070573930609</v>
          </cell>
          <cell r="AO52">
            <v>515.71671413961087</v>
          </cell>
        </row>
        <row r="53">
          <cell r="A53" t="str">
            <v>GUATEMALA</v>
          </cell>
          <cell r="C53">
            <v>26.445045909988725</v>
          </cell>
          <cell r="D53">
            <v>27.213034563342674</v>
          </cell>
          <cell r="E53">
            <v>28.292704633216257</v>
          </cell>
          <cell r="F53">
            <v>27.974517296959331</v>
          </cell>
          <cell r="G53">
            <v>27.545416655591897</v>
          </cell>
          <cell r="H53">
            <v>30.033975378273919</v>
          </cell>
          <cell r="I53">
            <v>31.340870989776054</v>
          </cell>
          <cell r="J53">
            <v>35.311144541780585</v>
          </cell>
          <cell r="K53">
            <v>40.018856417308911</v>
          </cell>
          <cell r="L53">
            <v>45.423512307950901</v>
          </cell>
          <cell r="M53">
            <v>45.740599082203467</v>
          </cell>
          <cell r="N53">
            <v>37.268002285883824</v>
          </cell>
          <cell r="O53">
            <v>31.306813956120511</v>
          </cell>
          <cell r="P53">
            <v>23.85445801604963</v>
          </cell>
          <cell r="Q53">
            <v>25.924426840823568</v>
          </cell>
          <cell r="R53">
            <v>24.598751777137505</v>
          </cell>
          <cell r="S53">
            <v>15.651458771345547</v>
          </cell>
          <cell r="T53">
            <v>18.617470253653476</v>
          </cell>
          <cell r="U53">
            <v>19.637198461005752</v>
          </cell>
          <cell r="V53">
            <v>20.294459134728047</v>
          </cell>
          <cell r="W53">
            <v>21.003085361317947</v>
          </cell>
          <cell r="X53">
            <v>22.256468102372711</v>
          </cell>
          <cell r="Y53">
            <v>30.601673120059189</v>
          </cell>
          <cell r="Z53">
            <v>33.381097288171361</v>
          </cell>
          <cell r="AA53">
            <v>35.258751022135328</v>
          </cell>
          <cell r="AB53">
            <v>40.437294100925783</v>
          </cell>
          <cell r="AC53">
            <v>39.204701348847969</v>
          </cell>
          <cell r="AD53">
            <v>41.143207697054471</v>
          </cell>
          <cell r="AE53">
            <v>55.196867396895897</v>
          </cell>
          <cell r="AF53">
            <v>51.512321348929817</v>
          </cell>
          <cell r="AG53">
            <v>58.497288807630945</v>
          </cell>
          <cell r="AH53">
            <v>58.761075679055295</v>
          </cell>
          <cell r="AI53">
            <v>60.451256230361636</v>
          </cell>
          <cell r="AJ53">
            <v>57.004050840817477</v>
          </cell>
          <cell r="AK53">
            <v>58.422583050208658</v>
          </cell>
          <cell r="AL53">
            <v>55.884473674181443</v>
          </cell>
          <cell r="AM53">
            <v>44.503653048804189</v>
          </cell>
          <cell r="AN53">
            <v>47.447168140599103</v>
          </cell>
          <cell r="AO53">
            <v>46.151939855709152</v>
          </cell>
        </row>
        <row r="54">
          <cell r="A54" t="str">
            <v>HAITI</v>
          </cell>
          <cell r="C54">
            <v>4.6299940708409029</v>
          </cell>
          <cell r="D54">
            <v>4.5749903943318717</v>
          </cell>
          <cell r="E54">
            <v>3.9928854295274099</v>
          </cell>
          <cell r="F54">
            <v>3.7942981989600155</v>
          </cell>
          <cell r="G54">
            <v>4.1325757806882262</v>
          </cell>
          <cell r="H54">
            <v>3.8140374799063901</v>
          </cell>
          <cell r="I54">
            <v>5.1729296446528066</v>
          </cell>
          <cell r="J54">
            <v>5.3772355145040054</v>
          </cell>
          <cell r="K54">
            <v>5.7428860101876493</v>
          </cell>
          <cell r="L54">
            <v>5.693222719437653</v>
          </cell>
          <cell r="M54">
            <v>5.4883031841875525</v>
          </cell>
          <cell r="N54">
            <v>4.1603199886769779</v>
          </cell>
          <cell r="O54">
            <v>5.4914623612092726</v>
          </cell>
          <cell r="P54">
            <v>6.3773271286246445</v>
          </cell>
          <cell r="Q54">
            <v>6.640535097274177</v>
          </cell>
          <cell r="R54">
            <v>6.7927192493165238</v>
          </cell>
          <cell r="S54">
            <v>6.1665568835146551</v>
          </cell>
          <cell r="T54">
            <v>6.9114975985093032</v>
          </cell>
          <cell r="U54">
            <v>7.372331327522601</v>
          </cell>
          <cell r="V54">
            <v>7.6954121713324435</v>
          </cell>
          <cell r="W54">
            <v>7.4108457531104435</v>
          </cell>
          <cell r="X54">
            <v>6.9501751703078689</v>
          </cell>
          <cell r="Y54">
            <v>5.9053048225326803</v>
          </cell>
          <cell r="Z54">
            <v>4.3283304510419409</v>
          </cell>
          <cell r="AA54">
            <v>1.7108354691231711</v>
          </cell>
          <cell r="AB54">
            <v>5.4489963902271876</v>
          </cell>
          <cell r="AC54">
            <v>6.3835814788940981</v>
          </cell>
          <cell r="AD54">
            <v>7.8104000808685843</v>
          </cell>
          <cell r="AE54">
            <v>7.2282177022392382</v>
          </cell>
          <cell r="AF54">
            <v>7.0763691294619955</v>
          </cell>
          <cell r="AG54">
            <v>6.790349943957823</v>
          </cell>
          <cell r="AH54">
            <v>6.9109463183077855</v>
          </cell>
          <cell r="AI54">
            <v>7.6215880672245682</v>
          </cell>
          <cell r="AJ54">
            <v>6.6998331941059099</v>
          </cell>
          <cell r="AK54">
            <v>5.9302895319271185</v>
          </cell>
          <cell r="AL54">
            <v>5.9628416760322418</v>
          </cell>
          <cell r="AM54">
            <v>6.1487478488353879</v>
          </cell>
          <cell r="AN54">
            <v>7.6141382821104218</v>
          </cell>
          <cell r="AO54">
            <v>7.3411191654270986</v>
          </cell>
        </row>
        <row r="55">
          <cell r="A55" t="str">
            <v>HONDURAS</v>
          </cell>
          <cell r="C55">
            <v>10.421479384497971</v>
          </cell>
          <cell r="D55">
            <v>9.459986593921597</v>
          </cell>
          <cell r="E55">
            <v>9.4774438156309042</v>
          </cell>
          <cell r="F55">
            <v>9.9257877135690542</v>
          </cell>
          <cell r="G55">
            <v>9.6556967587149689</v>
          </cell>
          <cell r="H55">
            <v>9.8378891285054646</v>
          </cell>
          <cell r="I55">
            <v>10.395331280499022</v>
          </cell>
          <cell r="J55">
            <v>11.432730075141823</v>
          </cell>
          <cell r="K55">
            <v>11.793725780619644</v>
          </cell>
          <cell r="L55">
            <v>12.70288196896789</v>
          </cell>
          <cell r="M55">
            <v>12.83679079833772</v>
          </cell>
          <cell r="N55">
            <v>11.763887088140969</v>
          </cell>
          <cell r="O55">
            <v>11.385281394161307</v>
          </cell>
          <cell r="P55">
            <v>12.765614340839326</v>
          </cell>
          <cell r="Q55">
            <v>13.956344131262671</v>
          </cell>
          <cell r="R55">
            <v>12.195779852820834</v>
          </cell>
          <cell r="S55">
            <v>11.899073738287321</v>
          </cell>
          <cell r="T55">
            <v>13.573430467399668</v>
          </cell>
          <cell r="U55">
            <v>15.285285415251529</v>
          </cell>
          <cell r="V55">
            <v>17.051336721626662</v>
          </cell>
          <cell r="W55">
            <v>16.077959290203982</v>
          </cell>
          <cell r="X55">
            <v>15.612287769461876</v>
          </cell>
          <cell r="Y55">
            <v>16.835828395314291</v>
          </cell>
          <cell r="Z55">
            <v>16.665393194058762</v>
          </cell>
          <cell r="AA55">
            <v>18.441188410100381</v>
          </cell>
          <cell r="AB55">
            <v>25.784097208099755</v>
          </cell>
          <cell r="AC55">
            <v>23.353703828860379</v>
          </cell>
          <cell r="AD55">
            <v>23.370222961315314</v>
          </cell>
          <cell r="AE55">
            <v>29.770656452622873</v>
          </cell>
          <cell r="AF55">
            <v>27.558999653542955</v>
          </cell>
          <cell r="AG55">
            <v>29.262633681287195</v>
          </cell>
          <cell r="AH55">
            <v>32.714291291358869</v>
          </cell>
          <cell r="AI55">
            <v>32.246090877235147</v>
          </cell>
          <cell r="AJ55">
            <v>35.71225784839433</v>
          </cell>
          <cell r="AK55">
            <v>40.465667414744317</v>
          </cell>
          <cell r="AL55">
            <v>38.843022314701244</v>
          </cell>
          <cell r="AM55">
            <v>33.062132682841209</v>
          </cell>
          <cell r="AN55">
            <v>51.864507586033326</v>
          </cell>
          <cell r="AO55">
            <v>51.823773718569768</v>
          </cell>
        </row>
        <row r="56">
          <cell r="A56" t="str">
            <v>HONGKONG</v>
          </cell>
          <cell r="C56">
            <v>28.434727337517991</v>
          </cell>
          <cell r="D56">
            <v>30.262037250581681</v>
          </cell>
          <cell r="E56">
            <v>31.341579673798137</v>
          </cell>
          <cell r="F56">
            <v>31.589842980599609</v>
          </cell>
          <cell r="G56">
            <v>32.763289143835394</v>
          </cell>
          <cell r="H56">
            <v>32.362490111240753</v>
          </cell>
          <cell r="I56">
            <v>37.115810526735892</v>
          </cell>
          <cell r="J56">
            <v>42.072250653966456</v>
          </cell>
          <cell r="K56">
            <v>45.148394755157533</v>
          </cell>
          <cell r="L56">
            <v>44.273370036055255</v>
          </cell>
          <cell r="M56">
            <v>46.22855340877404</v>
          </cell>
          <cell r="N56">
            <v>50.942410240243177</v>
          </cell>
          <cell r="O56">
            <v>68.021664414908599</v>
          </cell>
          <cell r="P56">
            <v>106.03538848391453</v>
          </cell>
          <cell r="Q56">
            <v>128.9280463056279</v>
          </cell>
          <cell r="R56">
            <v>147.01132516291966</v>
          </cell>
          <cell r="S56">
            <v>172.09732948197447</v>
          </cell>
          <cell r="T56">
            <v>202.74796096521635</v>
          </cell>
          <cell r="U56">
            <v>224.75069218126495</v>
          </cell>
          <cell r="V56">
            <v>237.89098909037975</v>
          </cell>
          <cell r="W56">
            <v>250.94887208604956</v>
          </cell>
          <cell r="X56">
            <v>269.56541452467934</v>
          </cell>
          <cell r="Y56">
            <v>290.73091778738484</v>
          </cell>
          <cell r="Z56">
            <v>311.22687702401964</v>
          </cell>
          <cell r="AA56">
            <v>244.04605129120799</v>
          </cell>
          <cell r="AB56">
            <v>243.57022557212912</v>
          </cell>
          <cell r="AC56">
            <v>202.29076320630065</v>
          </cell>
          <cell r="AD56">
            <v>156.21967585565849</v>
          </cell>
          <cell r="AE56">
            <v>190.84305671815005</v>
          </cell>
          <cell r="AF56">
            <v>172.0262702650943</v>
          </cell>
          <cell r="AG56">
            <v>177.06232568311253</v>
          </cell>
          <cell r="AH56">
            <v>182.42673989249022</v>
          </cell>
          <cell r="AI56">
            <v>193.40160208747096</v>
          </cell>
          <cell r="AJ56">
            <v>240.19285344362444</v>
          </cell>
          <cell r="AK56">
            <v>243.16422740262294</v>
          </cell>
          <cell r="AL56">
            <v>246.02603583465643</v>
          </cell>
          <cell r="AM56">
            <v>258.40098963086592</v>
          </cell>
          <cell r="AN56">
            <v>278.39794952410398</v>
          </cell>
          <cell r="AO56">
            <v>302.39545283208497</v>
          </cell>
        </row>
        <row r="57">
          <cell r="A57" t="str">
            <v>HUNGARY</v>
          </cell>
          <cell r="C57">
            <v>1662.3809478975602</v>
          </cell>
          <cell r="D57">
            <v>1628.6933305760031</v>
          </cell>
          <cell r="E57">
            <v>1605.500165723088</v>
          </cell>
          <cell r="F57">
            <v>1653.8952353889447</v>
          </cell>
          <cell r="G57">
            <v>1616.6302493666926</v>
          </cell>
          <cell r="H57">
            <v>1615.0319443312828</v>
          </cell>
          <cell r="I57">
            <v>1643.1865765881871</v>
          </cell>
          <cell r="J57">
            <v>1615.1819433017702</v>
          </cell>
          <cell r="K57">
            <v>1741.9410234056504</v>
          </cell>
          <cell r="L57">
            <v>1666.2323703536129</v>
          </cell>
          <cell r="M57">
            <v>1633</v>
          </cell>
          <cell r="N57">
            <v>1580</v>
          </cell>
          <cell r="O57">
            <v>1545</v>
          </cell>
          <cell r="P57">
            <v>1479.9999999999998</v>
          </cell>
          <cell r="Q57">
            <v>1440</v>
          </cell>
          <cell r="R57">
            <v>1403.9999999999998</v>
          </cell>
          <cell r="S57">
            <v>1362.0000000000002</v>
          </cell>
          <cell r="T57">
            <v>1284.9999999999998</v>
          </cell>
          <cell r="U57">
            <v>1218</v>
          </cell>
          <cell r="V57">
            <v>1102</v>
          </cell>
          <cell r="W57">
            <v>979.85834020963023</v>
          </cell>
          <cell r="X57">
            <v>904.72190159269769</v>
          </cell>
          <cell r="Y57">
            <v>813.14191420401357</v>
          </cell>
          <cell r="Z57">
            <v>757.04666666666662</v>
          </cell>
          <cell r="AA57">
            <v>743.90333333333319</v>
          </cell>
          <cell r="AB57">
            <v>707.29000000000008</v>
          </cell>
          <cell r="AC57">
            <v>677.46999999999991</v>
          </cell>
          <cell r="AD57">
            <v>662.89999999999975</v>
          </cell>
          <cell r="AE57">
            <v>593.03</v>
          </cell>
          <cell r="AF57">
            <v>597.97000000000014</v>
          </cell>
          <cell r="AG57">
            <v>488.96000000000015</v>
          </cell>
          <cell r="AH57">
            <v>403.88</v>
          </cell>
          <cell r="AI57">
            <v>364.91999999999996</v>
          </cell>
          <cell r="AJ57">
            <v>347.81</v>
          </cell>
          <cell r="AK57">
            <v>248.79000000000005</v>
          </cell>
          <cell r="AL57">
            <v>146.64999999999998</v>
          </cell>
          <cell r="AM57">
            <v>150.51635648274805</v>
          </cell>
          <cell r="AN57">
            <v>142.12158755706221</v>
          </cell>
          <cell r="AO57">
            <v>145.05362962248526</v>
          </cell>
        </row>
        <row r="58">
          <cell r="A58" t="str">
            <v>ICELAND</v>
          </cell>
          <cell r="C58">
            <v>7.5393533312398358</v>
          </cell>
          <cell r="D58">
            <v>8.1029611912098343</v>
          </cell>
          <cell r="E58">
            <v>8.7046424014747874</v>
          </cell>
          <cell r="F58">
            <v>9.4743035533046047</v>
          </cell>
          <cell r="G58">
            <v>9.8106882540122591</v>
          </cell>
          <cell r="H58">
            <v>9.0574730605104801</v>
          </cell>
          <cell r="I58">
            <v>10.327099025075979</v>
          </cell>
          <cell r="J58">
            <v>11.400493561245495</v>
          </cell>
          <cell r="K58">
            <v>12.300115551214859</v>
          </cell>
          <cell r="L58">
            <v>12.084796265658579</v>
          </cell>
          <cell r="M58">
            <v>11</v>
          </cell>
          <cell r="N58">
            <v>9.6789773676529069</v>
          </cell>
          <cell r="O58">
            <v>8.8128587027267251</v>
          </cell>
          <cell r="P58">
            <v>8.5905148076154045</v>
          </cell>
          <cell r="Q58">
            <v>8.4024425046904092</v>
          </cell>
          <cell r="R58">
            <v>8.0415272191874152</v>
          </cell>
          <cell r="S58">
            <v>8.107755933794369</v>
          </cell>
          <cell r="T58">
            <v>8.1883806905564338</v>
          </cell>
          <cell r="U58">
            <v>8.5498403735872497</v>
          </cell>
          <cell r="V58">
            <v>8.5993086499438771</v>
          </cell>
          <cell r="W58">
            <v>18.73362147181324</v>
          </cell>
          <cell r="X58">
            <v>17.322984601620853</v>
          </cell>
          <cell r="Y58">
            <v>17.450412803031391</v>
          </cell>
          <cell r="Z58">
            <v>17.809483497139446</v>
          </cell>
          <cell r="AA58">
            <v>17.613182011895585</v>
          </cell>
          <cell r="AB58">
            <v>15.943751217756409</v>
          </cell>
          <cell r="AC58">
            <v>17.613150407484177</v>
          </cell>
          <cell r="AD58">
            <v>17.759718629217886</v>
          </cell>
          <cell r="AE58">
            <v>18.305563354979959</v>
          </cell>
          <cell r="AF58">
            <v>27.133475683984322</v>
          </cell>
          <cell r="AG58">
            <v>33.361810187503707</v>
          </cell>
          <cell r="AH58">
            <v>36.544797878920711</v>
          </cell>
          <cell r="AI58">
            <v>39.825803732415906</v>
          </cell>
          <cell r="AJ58">
            <v>31.782545804226991</v>
          </cell>
          <cell r="AK58">
            <v>30.92818557891249</v>
          </cell>
          <cell r="AL58">
            <v>38.347637227055955</v>
          </cell>
          <cell r="AM58">
            <v>41.245339768611281</v>
          </cell>
          <cell r="AN58">
            <v>46.116439031189195</v>
          </cell>
          <cell r="AO58">
            <v>56.923581549006798</v>
          </cell>
        </row>
        <row r="59">
          <cell r="A59" t="str">
            <v>INDIA</v>
          </cell>
          <cell r="C59">
            <v>1114.088347242968</v>
          </cell>
          <cell r="D59">
            <v>1135.1303433496557</v>
          </cell>
          <cell r="E59">
            <v>1198.2069351595305</v>
          </cell>
          <cell r="F59">
            <v>1207.2512391712271</v>
          </cell>
          <cell r="G59">
            <v>1285.2051853044593</v>
          </cell>
          <cell r="H59">
            <v>1334.70326543642</v>
          </cell>
          <cell r="I59">
            <v>1412.2464788043742</v>
          </cell>
          <cell r="J59">
            <v>1460.1483474558529</v>
          </cell>
          <cell r="K59">
            <v>1465.5125649647084</v>
          </cell>
          <cell r="L59">
            <v>1599.3433021327335</v>
          </cell>
          <cell r="M59">
            <v>1674.0047471441294</v>
          </cell>
          <cell r="N59">
            <v>1848.6385506640127</v>
          </cell>
          <cell r="O59">
            <v>2021.7326009823005</v>
          </cell>
          <cell r="P59">
            <v>2155.0737900544359</v>
          </cell>
          <cell r="Q59">
            <v>2318.0972920385952</v>
          </cell>
          <cell r="R59">
            <v>2432.6198569521712</v>
          </cell>
          <cell r="S59">
            <v>2616.953233043293</v>
          </cell>
          <cell r="T59">
            <v>2781.3804254408524</v>
          </cell>
          <cell r="U59">
            <v>2937.7247305847654</v>
          </cell>
          <cell r="V59">
            <v>3142.567176302055</v>
          </cell>
          <cell r="W59">
            <v>3301.6885763544788</v>
          </cell>
          <cell r="X59">
            <v>3477.8763230862382</v>
          </cell>
          <cell r="Y59">
            <v>3649.4525630138683</v>
          </cell>
          <cell r="Z59">
            <v>3777.0163984062265</v>
          </cell>
          <cell r="AA59">
            <v>3970.9959680516704</v>
          </cell>
          <cell r="AB59">
            <v>4213.9173374019829</v>
          </cell>
          <cell r="AC59">
            <v>4645.3220125060197</v>
          </cell>
          <cell r="AD59">
            <v>4826.1259219998537</v>
          </cell>
          <cell r="AE59">
            <v>4949.9650282371731</v>
          </cell>
          <cell r="AF59">
            <v>5274.5918885221472</v>
          </cell>
          <cell r="AG59">
            <v>5362.529636478549</v>
          </cell>
          <cell r="AH59">
            <v>5410.6602034170364</v>
          </cell>
          <cell r="AI59">
            <v>5580.9090492704081</v>
          </cell>
          <cell r="AJ59">
            <v>5736.8326552658191</v>
          </cell>
          <cell r="AK59">
            <v>6049.003230925704</v>
          </cell>
          <cell r="AL59">
            <v>6274.5141097327933</v>
          </cell>
          <cell r="AM59">
            <v>6809.8023412130142</v>
          </cell>
          <cell r="AN59">
            <v>7306.9144612697455</v>
          </cell>
          <cell r="AO59">
            <v>7877.5030491710604</v>
          </cell>
        </row>
        <row r="60">
          <cell r="A60" t="str">
            <v>INDONESIA</v>
          </cell>
          <cell r="C60">
            <v>107.52965457879256</v>
          </cell>
          <cell r="D60">
            <v>114.30437701752035</v>
          </cell>
          <cell r="E60">
            <v>129.12867760669883</v>
          </cell>
          <cell r="F60">
            <v>147.77457099182328</v>
          </cell>
          <cell r="G60">
            <v>152.95032342344493</v>
          </cell>
          <cell r="H60">
            <v>153.31898238075684</v>
          </cell>
          <cell r="I60">
            <v>165.28211284410293</v>
          </cell>
          <cell r="J60">
            <v>185.35865487389901</v>
          </cell>
          <cell r="K60">
            <v>190.08434906224818</v>
          </cell>
          <cell r="L60">
            <v>195.29113580409927</v>
          </cell>
          <cell r="M60">
            <v>205.91240437435897</v>
          </cell>
          <cell r="N60">
            <v>215.22834348497719</v>
          </cell>
          <cell r="O60">
            <v>204.98935671265042</v>
          </cell>
          <cell r="P60">
            <v>206.09968032981675</v>
          </cell>
          <cell r="Q60">
            <v>216.23040313523327</v>
          </cell>
          <cell r="R60">
            <v>218.35019226259118</v>
          </cell>
          <cell r="S60">
            <v>268.94117680103506</v>
          </cell>
          <cell r="T60">
            <v>282.92363810380141</v>
          </cell>
          <cell r="U60">
            <v>291.83755555593348</v>
          </cell>
          <cell r="V60">
            <v>315.77637226147039</v>
          </cell>
          <cell r="W60">
            <v>348.81398445637268</v>
          </cell>
          <cell r="X60">
            <v>371.35858867272668</v>
          </cell>
          <cell r="Y60">
            <v>370.25019545841394</v>
          </cell>
          <cell r="Z60">
            <v>372.47397738206706</v>
          </cell>
          <cell r="AA60">
            <v>394.85578208496815</v>
          </cell>
          <cell r="AB60">
            <v>399.88634286403442</v>
          </cell>
          <cell r="AC60">
            <v>452.50454748368389</v>
          </cell>
          <cell r="AD60">
            <v>520.48599498356498</v>
          </cell>
          <cell r="AE60">
            <v>522.01431200272486</v>
          </cell>
          <cell r="AF60">
            <v>862.9516641097506</v>
          </cell>
          <cell r="AG60">
            <v>1011.5258941073484</v>
          </cell>
          <cell r="AH60">
            <v>1181.2140219677656</v>
          </cell>
          <cell r="AI60">
            <v>1197.5885529481111</v>
          </cell>
          <cell r="AJ60">
            <v>1298.8428589034977</v>
          </cell>
          <cell r="AK60">
            <v>1313.1657929476048</v>
          </cell>
          <cell r="AL60">
            <v>1534.9864536478901</v>
          </cell>
          <cell r="AM60">
            <v>2314.0564733336078</v>
          </cell>
          <cell r="AN60">
            <v>1329.2732365761196</v>
          </cell>
          <cell r="AO60">
            <v>1349.1966499913972</v>
          </cell>
        </row>
        <row r="61">
          <cell r="A61" t="str">
            <v>IRAN</v>
          </cell>
          <cell r="C61">
            <v>501.21345044905348</v>
          </cell>
          <cell r="D61">
            <v>598.30917537702089</v>
          </cell>
          <cell r="E61">
            <v>657.71740331941692</v>
          </cell>
          <cell r="F61">
            <v>760.3582655827106</v>
          </cell>
          <cell r="G61">
            <v>822.23727230236807</v>
          </cell>
          <cell r="H61">
            <v>832.02516016833897</v>
          </cell>
          <cell r="I61">
            <v>912.06464137470039</v>
          </cell>
          <cell r="J61">
            <v>961.41457857066314</v>
          </cell>
          <cell r="K61">
            <v>877.85200388775866</v>
          </cell>
          <cell r="L61">
            <v>854.58560042837337</v>
          </cell>
          <cell r="M61">
            <v>673.14096291877809</v>
          </cell>
          <cell r="N61">
            <v>663.33423553926991</v>
          </cell>
          <cell r="O61">
            <v>799.63316239889355</v>
          </cell>
          <cell r="P61">
            <v>928.56628489304069</v>
          </cell>
          <cell r="Q61">
            <v>1016.5764351458419</v>
          </cell>
          <cell r="R61">
            <v>1088.6555795743102</v>
          </cell>
          <cell r="S61">
            <v>1025.7597222031907</v>
          </cell>
          <cell r="T61">
            <v>1049.0202550597401</v>
          </cell>
          <cell r="U61">
            <v>1082.1042577603284</v>
          </cell>
          <cell r="V61">
            <v>1182.1594901309586</v>
          </cell>
          <cell r="W61">
            <v>1213.6244632943974</v>
          </cell>
          <cell r="X61">
            <v>1270.0490419772493</v>
          </cell>
          <cell r="Y61">
            <v>1340.7010418687212</v>
          </cell>
          <cell r="Z61">
            <v>1303.6182575992973</v>
          </cell>
          <cell r="AA61">
            <v>1385.1426261641477</v>
          </cell>
          <cell r="AB61">
            <v>1355.5717241163948</v>
          </cell>
          <cell r="AC61">
            <v>1335.2735343501429</v>
          </cell>
          <cell r="AD61">
            <v>1336.2307731705048</v>
          </cell>
          <cell r="AE61">
            <v>1345.5201113385613</v>
          </cell>
          <cell r="AF61">
            <v>1357.0401030397084</v>
          </cell>
          <cell r="AG61">
            <v>1358.8110180951876</v>
          </cell>
          <cell r="AH61">
            <v>1474.9878767251475</v>
          </cell>
          <cell r="AI61">
            <v>1420.4028763961428</v>
          </cell>
          <cell r="AJ61">
            <v>1372.5741064285357</v>
          </cell>
          <cell r="AK61">
            <v>1469.8893605135661</v>
          </cell>
          <cell r="AL61">
            <v>1598.0040990084481</v>
          </cell>
          <cell r="AM61">
            <v>1794.2933511588856</v>
          </cell>
          <cell r="AN61">
            <v>1876.738219847042</v>
          </cell>
          <cell r="AO61">
            <v>1081.4320337108174</v>
          </cell>
        </row>
        <row r="62">
          <cell r="A62" t="str">
            <v>IRAQ</v>
          </cell>
          <cell r="C62">
            <v>136.85836068507422</v>
          </cell>
          <cell r="D62">
            <v>149.34787828756615</v>
          </cell>
          <cell r="E62">
            <v>159.79236744881769</v>
          </cell>
          <cell r="F62">
            <v>172.97004240905613</v>
          </cell>
          <cell r="G62">
            <v>163.28715064349126</v>
          </cell>
          <cell r="H62">
            <v>161.02732669239492</v>
          </cell>
          <cell r="I62">
            <v>178.34182927406926</v>
          </cell>
          <cell r="J62">
            <v>192.47833774198023</v>
          </cell>
          <cell r="K62">
            <v>226.8110401426261</v>
          </cell>
          <cell r="L62">
            <v>316.16309001275511</v>
          </cell>
          <cell r="M62">
            <v>307.56653649294998</v>
          </cell>
          <cell r="N62">
            <v>238.56223908561211</v>
          </cell>
          <cell r="O62">
            <v>268.63767957360687</v>
          </cell>
          <cell r="P62">
            <v>283.51007734238806</v>
          </cell>
          <cell r="Q62">
            <v>297.34386697880984</v>
          </cell>
          <cell r="R62">
            <v>332.96319711427316</v>
          </cell>
          <cell r="S62">
            <v>350.69642815908509</v>
          </cell>
          <cell r="T62">
            <v>382.20986843735477</v>
          </cell>
          <cell r="U62">
            <v>401.13084201987897</v>
          </cell>
          <cell r="V62">
            <v>413.61793819192906</v>
          </cell>
          <cell r="W62">
            <v>386.50678322629898</v>
          </cell>
          <cell r="X62">
            <v>288.12454437574178</v>
          </cell>
          <cell r="Y62">
            <v>364.86693129781725</v>
          </cell>
          <cell r="Z62">
            <v>411.821808204793</v>
          </cell>
          <cell r="AA62">
            <v>474.31985744184215</v>
          </cell>
          <cell r="AB62">
            <v>464.25362660052281</v>
          </cell>
          <cell r="AC62">
            <v>453.65654995835786</v>
          </cell>
          <cell r="AD62">
            <v>448.85458262752547</v>
          </cell>
          <cell r="AE62">
            <v>460.52576850712438</v>
          </cell>
          <cell r="AF62">
            <v>455.19928021203884</v>
          </cell>
          <cell r="AG62">
            <v>477.99270851945704</v>
          </cell>
          <cell r="AH62">
            <v>520.02158065418587</v>
          </cell>
          <cell r="AI62">
            <v>498.07774877495638</v>
          </cell>
          <cell r="AJ62">
            <v>434.06493635290008</v>
          </cell>
          <cell r="AK62">
            <v>468.56629681436704</v>
          </cell>
          <cell r="AL62">
            <v>484.75098312040177</v>
          </cell>
          <cell r="AM62">
            <v>502.19007152992191</v>
          </cell>
          <cell r="AN62">
            <v>512.68952954773476</v>
          </cell>
          <cell r="AO62">
            <v>535.52030629692717</v>
          </cell>
        </row>
        <row r="63">
          <cell r="A63" t="str">
            <v>IRELAND</v>
          </cell>
          <cell r="C63">
            <v>198.02849033995793</v>
          </cell>
          <cell r="D63">
            <v>217.88109859207276</v>
          </cell>
          <cell r="E63">
            <v>205.00396104014038</v>
          </cell>
          <cell r="F63">
            <v>176.37758205867473</v>
          </cell>
          <cell r="G63">
            <v>196.01645748071243</v>
          </cell>
          <cell r="H63">
            <v>200.01424516997898</v>
          </cell>
          <cell r="I63">
            <v>190.060924754936</v>
          </cell>
          <cell r="J63">
            <v>196.93963216655726</v>
          </cell>
          <cell r="K63">
            <v>197.45687234849242</v>
          </cell>
          <cell r="L63">
            <v>229.13030413789298</v>
          </cell>
          <cell r="M63">
            <v>222</v>
          </cell>
          <cell r="N63">
            <v>192</v>
          </cell>
          <cell r="O63">
            <v>158</v>
          </cell>
          <cell r="P63">
            <v>142</v>
          </cell>
          <cell r="Q63">
            <v>142</v>
          </cell>
          <cell r="R63">
            <v>140</v>
          </cell>
          <cell r="S63">
            <v>162</v>
          </cell>
          <cell r="T63">
            <v>174</v>
          </cell>
          <cell r="U63">
            <v>151.99999999999997</v>
          </cell>
          <cell r="V63">
            <v>162</v>
          </cell>
          <cell r="W63">
            <v>182.59</v>
          </cell>
          <cell r="X63">
            <v>179.76999999999998</v>
          </cell>
          <cell r="Y63">
            <v>168.3</v>
          </cell>
          <cell r="Z63">
            <v>159.36000000000001</v>
          </cell>
          <cell r="AA63">
            <v>173.89000000000004</v>
          </cell>
          <cell r="AB63">
            <v>159.84</v>
          </cell>
          <cell r="AC63">
            <v>148.42999999999998</v>
          </cell>
          <cell r="AD63">
            <v>164.99999999999997</v>
          </cell>
          <cell r="AE63">
            <v>176.46</v>
          </cell>
          <cell r="AF63">
            <v>157.41</v>
          </cell>
          <cell r="AG63">
            <v>136.88</v>
          </cell>
          <cell r="AH63">
            <v>129.36000000000001</v>
          </cell>
          <cell r="AI63">
            <v>99.38</v>
          </cell>
          <cell r="AJ63">
            <v>77.680000000000007</v>
          </cell>
          <cell r="AK63">
            <v>71.859999999999985</v>
          </cell>
          <cell r="AL63">
            <v>70.599999999999994</v>
          </cell>
          <cell r="AM63">
            <v>65.457981891388755</v>
          </cell>
          <cell r="AN63">
            <v>51.215175774729779</v>
          </cell>
          <cell r="AO63">
            <v>51.448834007258519</v>
          </cell>
        </row>
        <row r="64">
          <cell r="A64" t="str">
            <v>ISRAEL</v>
          </cell>
          <cell r="C64">
            <v>122.47655196558456</v>
          </cell>
          <cell r="D64">
            <v>118.7343436451215</v>
          </cell>
          <cell r="E64">
            <v>125.24927075436167</v>
          </cell>
          <cell r="F64">
            <v>133.61101977124738</v>
          </cell>
          <cell r="G64">
            <v>134.35255808529993</v>
          </cell>
          <cell r="H64">
            <v>137.92277637058916</v>
          </cell>
          <cell r="I64">
            <v>139.16829762885371</v>
          </cell>
          <cell r="J64">
            <v>149.35809410556436</v>
          </cell>
          <cell r="K64">
            <v>159.05827658369947</v>
          </cell>
          <cell r="L64">
            <v>163.33101942601127</v>
          </cell>
          <cell r="M64">
            <v>161.69662640750613</v>
          </cell>
          <cell r="N64">
            <v>169.60267823222878</v>
          </cell>
          <cell r="O64">
            <v>177.59937415572597</v>
          </cell>
          <cell r="P64">
            <v>181.55102306788643</v>
          </cell>
          <cell r="Q64">
            <v>188.33375812311368</v>
          </cell>
          <cell r="R64">
            <v>199.03012531534586</v>
          </cell>
          <cell r="S64">
            <v>214.32660081832458</v>
          </cell>
          <cell r="T64">
            <v>233.63023148228211</v>
          </cell>
          <cell r="U64">
            <v>249.92902548567724</v>
          </cell>
          <cell r="V64">
            <v>262.30690227755446</v>
          </cell>
          <cell r="W64">
            <v>273.12258930732247</v>
          </cell>
          <cell r="X64">
            <v>277.71712798202128</v>
          </cell>
          <cell r="Y64">
            <v>297.1386057933293</v>
          </cell>
          <cell r="Z64">
            <v>321.87059017538826</v>
          </cell>
          <cell r="AA64">
            <v>343.04181599343775</v>
          </cell>
          <cell r="AB64">
            <v>363.69662755947564</v>
          </cell>
          <cell r="AC64">
            <v>376.04950021113399</v>
          </cell>
          <cell r="AD64">
            <v>397.06666063065757</v>
          </cell>
          <cell r="AE64">
            <v>403.01123220657138</v>
          </cell>
          <cell r="AF64">
            <v>412.82741530314382</v>
          </cell>
          <cell r="AG64">
            <v>442.50629473619438</v>
          </cell>
          <cell r="AH64">
            <v>452.12107918885152</v>
          </cell>
          <cell r="AI64">
            <v>485.98362526217227</v>
          </cell>
          <cell r="AJ64">
            <v>498.92200910885515</v>
          </cell>
          <cell r="AK64">
            <v>478.36822914004597</v>
          </cell>
          <cell r="AL64">
            <v>454.25719900690098</v>
          </cell>
          <cell r="AM64">
            <v>430.11866000934384</v>
          </cell>
          <cell r="AN64">
            <v>430.21650457388728</v>
          </cell>
          <cell r="AO64">
            <v>416.88386717793486</v>
          </cell>
        </row>
        <row r="65">
          <cell r="A65" t="str">
            <v>ITALY</v>
          </cell>
          <cell r="C65">
            <v>3947.2670961259696</v>
          </cell>
          <cell r="D65">
            <v>4060.4732410745069</v>
          </cell>
          <cell r="E65">
            <v>4206.0501636128965</v>
          </cell>
          <cell r="F65">
            <v>4413.217885412997</v>
          </cell>
          <cell r="G65">
            <v>4290.9186139433268</v>
          </cell>
          <cell r="H65">
            <v>3859.1335480629846</v>
          </cell>
          <cell r="I65">
            <v>4010.5932917791833</v>
          </cell>
          <cell r="J65">
            <v>3631.8531130761421</v>
          </cell>
          <cell r="K65">
            <v>3541.0965782274693</v>
          </cell>
          <cell r="L65">
            <v>3556.9634066006138</v>
          </cell>
          <cell r="M65">
            <v>3437.0000000000009</v>
          </cell>
          <cell r="N65">
            <v>3176.0000000000009</v>
          </cell>
          <cell r="O65">
            <v>2935</v>
          </cell>
          <cell r="P65">
            <v>2935</v>
          </cell>
          <cell r="Q65">
            <v>2243</v>
          </cell>
          <cell r="R65">
            <v>2045.0000000000002</v>
          </cell>
          <cell r="S65">
            <v>2061</v>
          </cell>
          <cell r="T65">
            <v>2163</v>
          </cell>
          <cell r="U65">
            <v>2101</v>
          </cell>
          <cell r="V65">
            <v>1998.9999999999998</v>
          </cell>
          <cell r="W65">
            <v>1793.1200000000001</v>
          </cell>
          <cell r="X65">
            <v>1675.4299999999998</v>
          </cell>
          <cell r="Y65">
            <v>1576.1800000000003</v>
          </cell>
          <cell r="Z65">
            <v>1475.8600000000004</v>
          </cell>
          <cell r="AA65">
            <v>1386.7799999999997</v>
          </cell>
          <cell r="AB65">
            <v>1318.89</v>
          </cell>
          <cell r="AC65">
            <v>1209.04</v>
          </cell>
          <cell r="AD65">
            <v>1132.05</v>
          </cell>
          <cell r="AE65">
            <v>995.45999999999992</v>
          </cell>
          <cell r="AF65">
            <v>898.24999999999977</v>
          </cell>
          <cell r="AG65">
            <v>753.68999999999983</v>
          </cell>
          <cell r="AH65">
            <v>703.32</v>
          </cell>
          <cell r="AI65">
            <v>621.12999999999977</v>
          </cell>
          <cell r="AJ65">
            <v>524.19000000000005</v>
          </cell>
          <cell r="AK65">
            <v>487.20000000000005</v>
          </cell>
          <cell r="AL65">
            <v>406.51</v>
          </cell>
          <cell r="AM65">
            <v>410.34027084208071</v>
          </cell>
          <cell r="AN65">
            <v>337.40364291988419</v>
          </cell>
          <cell r="AO65">
            <v>333.37238479589701</v>
          </cell>
        </row>
        <row r="66">
          <cell r="A66" t="str">
            <v>JAMAICA</v>
          </cell>
          <cell r="C66">
            <v>61.636189512972692</v>
          </cell>
          <cell r="D66">
            <v>69.630858986841758</v>
          </cell>
          <cell r="E66">
            <v>78.237169010772831</v>
          </cell>
          <cell r="F66">
            <v>102.25000091565731</v>
          </cell>
          <cell r="G66">
            <v>93.511953222360177</v>
          </cell>
          <cell r="H66">
            <v>86.582507597161992</v>
          </cell>
          <cell r="I66">
            <v>72.544436919943251</v>
          </cell>
          <cell r="J66">
            <v>82.803655632662881</v>
          </cell>
          <cell r="K66">
            <v>86.317386334777268</v>
          </cell>
          <cell r="L66">
            <v>86.699114611651737</v>
          </cell>
          <cell r="M66">
            <v>79.292507208909825</v>
          </cell>
          <cell r="N66">
            <v>78.043860996859067</v>
          </cell>
          <cell r="O66">
            <v>67.457706480190282</v>
          </cell>
          <cell r="P66">
            <v>68.734884397004663</v>
          </cell>
          <cell r="Q66">
            <v>62.192486382596364</v>
          </cell>
          <cell r="R66">
            <v>52.990717682761918</v>
          </cell>
          <cell r="S66">
            <v>51.198832861132956</v>
          </cell>
          <cell r="T66">
            <v>53.053206401116768</v>
          </cell>
          <cell r="U66">
            <v>56.584034356375135</v>
          </cell>
          <cell r="V66">
            <v>70.659537253020687</v>
          </cell>
          <cell r="W66">
            <v>98.335041915012511</v>
          </cell>
          <cell r="X66">
            <v>99.080467456638928</v>
          </cell>
          <cell r="Y66">
            <v>102.39957083724819</v>
          </cell>
          <cell r="Z66">
            <v>102.21151140402527</v>
          </cell>
          <cell r="AA66">
            <v>103.05499476122844</v>
          </cell>
          <cell r="AB66">
            <v>102.64820140370578</v>
          </cell>
          <cell r="AC66">
            <v>104.54685564596058</v>
          </cell>
          <cell r="AD66">
            <v>105.98432196381179</v>
          </cell>
          <cell r="AE66">
            <v>110.31928185827239</v>
          </cell>
          <cell r="AF66">
            <v>112.69825864082556</v>
          </cell>
          <cell r="AG66">
            <v>113.54263718807709</v>
          </cell>
          <cell r="AH66">
            <v>105.98371628078075</v>
          </cell>
          <cell r="AI66">
            <v>96.962327283982248</v>
          </cell>
          <cell r="AJ66">
            <v>92.371127139026569</v>
          </cell>
          <cell r="AK66">
            <v>84.085143726987241</v>
          </cell>
          <cell r="AL66">
            <v>69.768700069563536</v>
          </cell>
          <cell r="AM66">
            <v>71.801124323135909</v>
          </cell>
          <cell r="AN66">
            <v>74.381935331814063</v>
          </cell>
          <cell r="AO66">
            <v>70.225447239364172</v>
          </cell>
        </row>
        <row r="67">
          <cell r="A67" t="str">
            <v>JAPAN</v>
          </cell>
          <cell r="C67">
            <v>5336.7807882734633</v>
          </cell>
          <cell r="D67">
            <v>4820.3723010861131</v>
          </cell>
          <cell r="E67">
            <v>4165.8820458960372</v>
          </cell>
          <cell r="F67">
            <v>3953.3677175985231</v>
          </cell>
          <cell r="G67">
            <v>3215.2192085354845</v>
          </cell>
          <cell r="H67">
            <v>2442.8903941367312</v>
          </cell>
          <cell r="I67">
            <v>2464.0633113971403</v>
          </cell>
          <cell r="J67">
            <v>2075.3809732093996</v>
          </cell>
          <cell r="K67">
            <v>1859.4385937112183</v>
          </cell>
          <cell r="L67">
            <v>1558.8586893295621</v>
          </cell>
          <cell r="M67">
            <v>1317</v>
          </cell>
          <cell r="N67">
            <v>1258.9999999999998</v>
          </cell>
          <cell r="O67">
            <v>1158.9999999999998</v>
          </cell>
          <cell r="P67">
            <v>1113</v>
          </cell>
          <cell r="Q67">
            <v>1043</v>
          </cell>
          <cell r="R67">
            <v>949.40000000000009</v>
          </cell>
          <cell r="S67">
            <v>920.70147906976752</v>
          </cell>
          <cell r="T67">
            <v>948.83482790697656</v>
          </cell>
          <cell r="U67">
            <v>975.2000465116281</v>
          </cell>
          <cell r="V67">
            <v>989.24762790697673</v>
          </cell>
          <cell r="W67">
            <v>974.75</v>
          </cell>
          <cell r="X67">
            <v>960.06999999999994</v>
          </cell>
          <cell r="Y67">
            <v>916.63</v>
          </cell>
          <cell r="Z67">
            <v>874.41</v>
          </cell>
          <cell r="AA67">
            <v>922.46999999999991</v>
          </cell>
          <cell r="AB67">
            <v>899.28000000000009</v>
          </cell>
          <cell r="AC67">
            <v>847.78</v>
          </cell>
          <cell r="AD67">
            <v>863.59999999999991</v>
          </cell>
          <cell r="AE67">
            <v>862.99999999999989</v>
          </cell>
          <cell r="AF67">
            <v>883.21000000000015</v>
          </cell>
          <cell r="AG67">
            <v>884.58999999999992</v>
          </cell>
          <cell r="AH67">
            <v>889.5100000000001</v>
          </cell>
          <cell r="AI67">
            <v>871.16999999999985</v>
          </cell>
          <cell r="AJ67">
            <v>863.02999999999986</v>
          </cell>
          <cell r="AK67">
            <v>848.83000000000015</v>
          </cell>
          <cell r="AL67">
            <v>833.66000000000008</v>
          </cell>
          <cell r="AM67">
            <v>766.93298886479806</v>
          </cell>
          <cell r="AN67">
            <v>782.66977369045071</v>
          </cell>
          <cell r="AO67">
            <v>710.53383060088993</v>
          </cell>
        </row>
        <row r="68">
          <cell r="A68" t="str">
            <v>JORDAN</v>
          </cell>
          <cell r="C68">
            <v>10.27692779993558</v>
          </cell>
          <cell r="D68">
            <v>10.669508367251392</v>
          </cell>
          <cell r="E68">
            <v>11.680952376931252</v>
          </cell>
          <cell r="F68">
            <v>13.244294454390019</v>
          </cell>
          <cell r="G68">
            <v>13.41599482966622</v>
          </cell>
          <cell r="H68">
            <v>14.913656888669372</v>
          </cell>
          <cell r="I68">
            <v>20.091934877901522</v>
          </cell>
          <cell r="J68">
            <v>21.725907262579248</v>
          </cell>
          <cell r="K68">
            <v>25.457107529106821</v>
          </cell>
          <cell r="L68">
            <v>25.850501173522893</v>
          </cell>
          <cell r="M68">
            <v>34.760829863698191</v>
          </cell>
          <cell r="N68">
            <v>45.458813403975483</v>
          </cell>
          <cell r="O68">
            <v>47.500772470379857</v>
          </cell>
          <cell r="P68">
            <v>52.71317401756783</v>
          </cell>
          <cell r="Q68">
            <v>60.367327955318629</v>
          </cell>
          <cell r="R68">
            <v>63.814289410562701</v>
          </cell>
          <cell r="S68">
            <v>69.053047430199655</v>
          </cell>
          <cell r="T68">
            <v>74.60924608706614</v>
          </cell>
          <cell r="U68">
            <v>69.362838464493265</v>
          </cell>
          <cell r="V68">
            <v>67.647068988565195</v>
          </cell>
          <cell r="W68">
            <v>70.637364281162164</v>
          </cell>
          <cell r="X68">
            <v>72.225753896447031</v>
          </cell>
          <cell r="Y68">
            <v>82.862285420871402</v>
          </cell>
          <cell r="Z68">
            <v>83.016106518903456</v>
          </cell>
          <cell r="AA68">
            <v>85.777079523792239</v>
          </cell>
          <cell r="AB68">
            <v>90.395511121467791</v>
          </cell>
          <cell r="AC68">
            <v>95.173680432598786</v>
          </cell>
          <cell r="AD68">
            <v>97.105249376328459</v>
          </cell>
          <cell r="AE68">
            <v>102.5390575699886</v>
          </cell>
          <cell r="AF68">
            <v>100.5769324089332</v>
          </cell>
          <cell r="AG68">
            <v>101.92405595201102</v>
          </cell>
          <cell r="AH68">
            <v>99.300190373712624</v>
          </cell>
          <cell r="AI68">
            <v>107.21472430266508</v>
          </cell>
          <cell r="AJ68">
            <v>99.488725015596202</v>
          </cell>
          <cell r="AK68">
            <v>85.69162871521749</v>
          </cell>
          <cell r="AL68">
            <v>87.035608640045865</v>
          </cell>
          <cell r="AM68">
            <v>75.92469075500567</v>
          </cell>
          <cell r="AN68">
            <v>72.756232248175536</v>
          </cell>
          <cell r="AO68">
            <v>69.45416238496577</v>
          </cell>
        </row>
        <row r="69">
          <cell r="A69" t="str">
            <v>KAZAKHSTAN</v>
          </cell>
          <cell r="C69">
            <v>2323.0224993095358</v>
          </cell>
          <cell r="D69">
            <v>2380.5404310682702</v>
          </cell>
          <cell r="E69">
            <v>2374.5329179755404</v>
          </cell>
          <cell r="F69">
            <v>2380.8019653534971</v>
          </cell>
          <cell r="G69">
            <v>2245.7957980224796</v>
          </cell>
          <cell r="H69">
            <v>2143.3641528028488</v>
          </cell>
          <cell r="I69">
            <v>1749.7530208910448</v>
          </cell>
          <cell r="J69">
            <v>1645.5555051834406</v>
          </cell>
          <cell r="K69">
            <v>1628.2859196363686</v>
          </cell>
          <cell r="L69">
            <v>1738.995812835645</v>
          </cell>
          <cell r="M69">
            <v>2164.4331085066733</v>
          </cell>
          <cell r="N69">
            <v>2507.4516656796568</v>
          </cell>
          <cell r="O69">
            <v>2410.0938987790355</v>
          </cell>
          <cell r="P69">
            <v>2132.7223948899241</v>
          </cell>
          <cell r="Q69">
            <v>1825.342200669184</v>
          </cell>
          <cell r="R69">
            <v>2110.7391740807134</v>
          </cell>
          <cell r="S69">
            <v>2279.3673230265199</v>
          </cell>
          <cell r="T69">
            <v>2382.0274591556458</v>
          </cell>
          <cell r="U69">
            <v>2287.8131484952719</v>
          </cell>
          <cell r="V69">
            <v>2310.7210358214343</v>
          </cell>
          <cell r="W69">
            <v>2426.8849139230965</v>
          </cell>
          <cell r="X69">
            <v>2510.1596415236868</v>
          </cell>
          <cell r="Y69">
            <v>2138.2063561778318</v>
          </cell>
          <cell r="Z69">
            <v>1934.9026465713578</v>
          </cell>
          <cell r="AA69">
            <v>1855.0336067752366</v>
          </cell>
          <cell r="AB69">
            <v>1534.80105201074</v>
          </cell>
          <cell r="AC69">
            <v>1576.9946599440468</v>
          </cell>
          <cell r="AD69">
            <v>1612.1668735041592</v>
          </cell>
          <cell r="AE69">
            <v>1731.6664408822519</v>
          </cell>
          <cell r="AF69">
            <v>1713.30548974723</v>
          </cell>
          <cell r="AG69">
            <v>1766.8013917201417</v>
          </cell>
          <cell r="AH69">
            <v>1965.3933327599709</v>
          </cell>
          <cell r="AI69">
            <v>2111.9129866352091</v>
          </cell>
          <cell r="AJ69">
            <v>2229.2052351275438</v>
          </cell>
          <cell r="AK69">
            <v>2413.7729106757015</v>
          </cell>
          <cell r="AL69">
            <v>2580.8929122983059</v>
          </cell>
          <cell r="AM69">
            <v>2716.7154413164535</v>
          </cell>
          <cell r="AN69">
            <v>2650.3105070711213</v>
          </cell>
          <cell r="AO69">
            <v>2682.3438547371084</v>
          </cell>
        </row>
        <row r="70">
          <cell r="A70" t="str">
            <v>KENYA</v>
          </cell>
          <cell r="C70">
            <v>21.159854143699039</v>
          </cell>
          <cell r="D70">
            <v>27.138311014217287</v>
          </cell>
          <cell r="E70">
            <v>28.042423258226844</v>
          </cell>
          <cell r="F70">
            <v>28.828618936510619</v>
          </cell>
          <cell r="G70">
            <v>28.717630211935901</v>
          </cell>
          <cell r="H70">
            <v>29.098341538075534</v>
          </cell>
          <cell r="I70">
            <v>34.908123899858595</v>
          </cell>
          <cell r="J70">
            <v>35.612942793966688</v>
          </cell>
          <cell r="K70">
            <v>35.092256606426538</v>
          </cell>
          <cell r="L70">
            <v>35.927152024753276</v>
          </cell>
          <cell r="M70">
            <v>36.591122387335709</v>
          </cell>
          <cell r="N70">
            <v>36.447789693289685</v>
          </cell>
          <cell r="O70">
            <v>35.456526565617139</v>
          </cell>
          <cell r="P70">
            <v>31.868700669160557</v>
          </cell>
          <cell r="Q70">
            <v>34.895294712241608</v>
          </cell>
          <cell r="R70">
            <v>34.911848274029637</v>
          </cell>
          <cell r="S70">
            <v>39.9761290339626</v>
          </cell>
          <cell r="T70">
            <v>43.83575011311158</v>
          </cell>
          <cell r="U70">
            <v>42.41982531929488</v>
          </cell>
          <cell r="V70">
            <v>43.313373186091361</v>
          </cell>
          <cell r="W70">
            <v>41.736087645435276</v>
          </cell>
          <cell r="X70">
            <v>39.253784379900068</v>
          </cell>
          <cell r="Y70">
            <v>40.915800373021277</v>
          </cell>
          <cell r="Z70">
            <v>46.19414704356349</v>
          </cell>
          <cell r="AA70">
            <v>45.536691059978416</v>
          </cell>
          <cell r="AB70">
            <v>46.187292073730916</v>
          </cell>
          <cell r="AC70">
            <v>49.427846995786581</v>
          </cell>
          <cell r="AD70">
            <v>47.685517344603831</v>
          </cell>
          <cell r="AE70">
            <v>56.330824830693487</v>
          </cell>
          <cell r="AF70">
            <v>62.491327427244244</v>
          </cell>
          <cell r="AG70">
            <v>66.708220729574478</v>
          </cell>
          <cell r="AH70">
            <v>58.157445426546033</v>
          </cell>
          <cell r="AI70">
            <v>50.376184966484722</v>
          </cell>
          <cell r="AJ70">
            <v>42.566295553844938</v>
          </cell>
          <cell r="AK70">
            <v>46.485467370527807</v>
          </cell>
          <cell r="AL70">
            <v>48.175251775568334</v>
          </cell>
          <cell r="AM70">
            <v>53.586762244037743</v>
          </cell>
          <cell r="AN70">
            <v>51.851923332082109</v>
          </cell>
          <cell r="AO70">
            <v>52.082165686876841</v>
          </cell>
        </row>
        <row r="71">
          <cell r="A71" t="str">
            <v>KOREA</v>
          </cell>
          <cell r="C71">
            <v>554.94827455663017</v>
          </cell>
          <cell r="D71">
            <v>609.71547066853554</v>
          </cell>
          <cell r="E71">
            <v>639.00469969114374</v>
          </cell>
          <cell r="F71">
            <v>776.44649114426147</v>
          </cell>
          <cell r="G71">
            <v>820.0120416224571</v>
          </cell>
          <cell r="H71">
            <v>897.49296664524843</v>
          </cell>
          <cell r="I71">
            <v>993.04308342158936</v>
          </cell>
          <cell r="J71">
            <v>1055.9532128971211</v>
          </cell>
          <cell r="K71">
            <v>1153.526986658771</v>
          </cell>
          <cell r="L71">
            <v>1249.7905896481234</v>
          </cell>
          <cell r="M71">
            <v>1270.0496582649102</v>
          </cell>
          <cell r="N71">
            <v>1259.509051141134</v>
          </cell>
          <cell r="O71">
            <v>1230.9724439677389</v>
          </cell>
          <cell r="P71">
            <v>1239.8777502997341</v>
          </cell>
          <cell r="Q71">
            <v>1248.9733670932255</v>
          </cell>
          <cell r="R71">
            <v>1208.9016160864253</v>
          </cell>
          <cell r="S71">
            <v>1194.0682636871065</v>
          </cell>
          <cell r="T71">
            <v>1138.0040321892277</v>
          </cell>
          <cell r="U71">
            <v>1286.1842988831966</v>
          </cell>
          <cell r="V71">
            <v>1330.6868933507678</v>
          </cell>
          <cell r="W71">
            <v>1475.2986990425652</v>
          </cell>
          <cell r="X71">
            <v>1562.1694836699739</v>
          </cell>
          <cell r="Y71">
            <v>1648.0509068395056</v>
          </cell>
          <cell r="Z71">
            <v>1617.1309220258127</v>
          </cell>
          <cell r="AA71">
            <v>1625.1561083634185</v>
          </cell>
          <cell r="AB71">
            <v>1617.0554033861356</v>
          </cell>
          <cell r="AC71">
            <v>1553.4867385731231</v>
          </cell>
          <cell r="AD71">
            <v>1480.3010127204468</v>
          </cell>
          <cell r="AE71">
            <v>1045.173067075325</v>
          </cell>
          <cell r="AF71">
            <v>1053.4515276944439</v>
          </cell>
          <cell r="AG71">
            <v>942.54101040958335</v>
          </cell>
          <cell r="AH71">
            <v>843.32677117461492</v>
          </cell>
          <cell r="AI71">
            <v>706.32218567761038</v>
          </cell>
          <cell r="AJ71">
            <v>584.30928387249389</v>
          </cell>
          <cell r="AK71">
            <v>476.24413541807996</v>
          </cell>
          <cell r="AL71">
            <v>395.24583606667227</v>
          </cell>
          <cell r="AM71">
            <v>375.9198022964261</v>
          </cell>
          <cell r="AN71">
            <v>370.39906096936562</v>
          </cell>
          <cell r="AO71">
            <v>359.76653653971522</v>
          </cell>
        </row>
        <row r="72">
          <cell r="A72" t="str">
            <v>KOREADPR</v>
          </cell>
          <cell r="C72">
            <v>229.99568387946732</v>
          </cell>
          <cell r="D72">
            <v>318.92365238017476</v>
          </cell>
          <cell r="E72">
            <v>342.78909798237135</v>
          </cell>
          <cell r="F72">
            <v>354.9131610701063</v>
          </cell>
          <cell r="G72">
            <v>345.50014636828621</v>
          </cell>
          <cell r="H72">
            <v>376.56297162560833</v>
          </cell>
          <cell r="I72">
            <v>394.4593426571268</v>
          </cell>
          <cell r="J72">
            <v>418.97588054349092</v>
          </cell>
          <cell r="K72">
            <v>437.49244773721216</v>
          </cell>
          <cell r="L72">
            <v>447.75170403281538</v>
          </cell>
          <cell r="M72">
            <v>457.01464343639009</v>
          </cell>
          <cell r="N72">
            <v>472.35413042648219</v>
          </cell>
          <cell r="O72">
            <v>488.38712536544915</v>
          </cell>
          <cell r="P72">
            <v>507.63843208592004</v>
          </cell>
          <cell r="Q72">
            <v>530.50449425191027</v>
          </cell>
          <cell r="R72">
            <v>552.78873300811733</v>
          </cell>
          <cell r="S72">
            <v>553.52510428146923</v>
          </cell>
          <cell r="T72">
            <v>543.81979876241871</v>
          </cell>
          <cell r="U72">
            <v>553.52942477525312</v>
          </cell>
          <cell r="V72">
            <v>546.76714543541289</v>
          </cell>
          <cell r="W72">
            <v>532.53108894091895</v>
          </cell>
          <cell r="X72">
            <v>478.67445209520537</v>
          </cell>
          <cell r="Y72">
            <v>455.37550423877013</v>
          </cell>
          <cell r="Z72">
            <v>457.02981102602575</v>
          </cell>
          <cell r="AA72">
            <v>446.09365854231038</v>
          </cell>
          <cell r="AB72">
            <v>438.61709940539436</v>
          </cell>
          <cell r="AC72">
            <v>420.19180154212694</v>
          </cell>
          <cell r="AD72">
            <v>406.37008092279575</v>
          </cell>
          <cell r="AE72">
            <v>347.78529850434825</v>
          </cell>
          <cell r="AF72">
            <v>354.41381894146076</v>
          </cell>
          <cell r="AG72">
            <v>344.98910640237079</v>
          </cell>
          <cell r="AH72">
            <v>245.39610603185173</v>
          </cell>
          <cell r="AI72">
            <v>228.52927249631571</v>
          </cell>
          <cell r="AJ72">
            <v>230.99766785275418</v>
          </cell>
          <cell r="AK72">
            <v>236.21584341353798</v>
          </cell>
          <cell r="AL72">
            <v>247.70356098170095</v>
          </cell>
          <cell r="AM72">
            <v>251.43108294332799</v>
          </cell>
          <cell r="AN72">
            <v>213.43121958704637</v>
          </cell>
          <cell r="AO72">
            <v>230.62089187987237</v>
          </cell>
        </row>
        <row r="73">
          <cell r="A73" t="str">
            <v>KUWAIT</v>
          </cell>
          <cell r="C73">
            <v>169.11674821058364</v>
          </cell>
          <cell r="D73">
            <v>172.08848718661164</v>
          </cell>
          <cell r="E73">
            <v>188.06352673922663</v>
          </cell>
          <cell r="F73">
            <v>184.1806717219697</v>
          </cell>
          <cell r="G73">
            <v>165.09302661596521</v>
          </cell>
          <cell r="H73">
            <v>148.84396814436292</v>
          </cell>
          <cell r="I73">
            <v>138.96384409504262</v>
          </cell>
          <cell r="J73">
            <v>130.96851329313444</v>
          </cell>
          <cell r="K73">
            <v>135.34253368733681</v>
          </cell>
          <cell r="L73">
            <v>175.08544813316573</v>
          </cell>
          <cell r="M73">
            <v>162.10619057768264</v>
          </cell>
          <cell r="N73">
            <v>189.00864755721335</v>
          </cell>
          <cell r="O73">
            <v>235.67820010754343</v>
          </cell>
          <cell r="P73">
            <v>283.13787513661265</v>
          </cell>
          <cell r="Q73">
            <v>233.5892936650404</v>
          </cell>
          <cell r="R73">
            <v>256.10157071233903</v>
          </cell>
          <cell r="S73">
            <v>231.57933102323312</v>
          </cell>
          <cell r="T73">
            <v>234.12465723062289</v>
          </cell>
          <cell r="U73">
            <v>287.25555509381053</v>
          </cell>
          <cell r="V73">
            <v>278.38626938442098</v>
          </cell>
          <cell r="W73">
            <v>106.23029084658333</v>
          </cell>
          <cell r="X73">
            <v>103.51313744559152</v>
          </cell>
          <cell r="Y73">
            <v>139.66078977888748</v>
          </cell>
          <cell r="Z73">
            <v>130.77486424511977</v>
          </cell>
          <cell r="AA73">
            <v>161.23869837981599</v>
          </cell>
          <cell r="AB73">
            <v>179.70672897256003</v>
          </cell>
          <cell r="AC73">
            <v>170.35619584104728</v>
          </cell>
          <cell r="AD73">
            <v>187.60833098819018</v>
          </cell>
          <cell r="AE73">
            <v>247.10710376174598</v>
          </cell>
          <cell r="AF73">
            <v>287.00004259986639</v>
          </cell>
          <cell r="AG73">
            <v>290.35583836073897</v>
          </cell>
          <cell r="AH73">
            <v>290.85001537564375</v>
          </cell>
          <cell r="AI73">
            <v>292.62443721956578</v>
          </cell>
          <cell r="AJ73">
            <v>352.27151292192821</v>
          </cell>
          <cell r="AK73">
            <v>410.03296777285425</v>
          </cell>
          <cell r="AL73">
            <v>466.16203011881646</v>
          </cell>
          <cell r="AM73">
            <v>374.47006920304517</v>
          </cell>
          <cell r="AN73">
            <v>379.17208542595802</v>
          </cell>
          <cell r="AO73">
            <v>400.3280670660256</v>
          </cell>
        </row>
        <row r="74">
          <cell r="A74" t="str">
            <v>KYRGYZSTAN</v>
          </cell>
          <cell r="C74">
            <v>71.12008376056734</v>
          </cell>
          <cell r="D74">
            <v>74.408881479588075</v>
          </cell>
          <cell r="E74">
            <v>78.473443484983505</v>
          </cell>
          <cell r="F74">
            <v>81.78138091754866</v>
          </cell>
          <cell r="G74">
            <v>83.033513752291185</v>
          </cell>
          <cell r="H74">
            <v>87.382523567893614</v>
          </cell>
          <cell r="I74">
            <v>87.680612762406199</v>
          </cell>
          <cell r="J74">
            <v>91.131016158772553</v>
          </cell>
          <cell r="K74">
            <v>91.187389134906482</v>
          </cell>
          <cell r="L74">
            <v>93.966181022931679</v>
          </cell>
          <cell r="M74">
            <v>97.906643011432863</v>
          </cell>
          <cell r="N74">
            <v>93.300276000571316</v>
          </cell>
          <cell r="O74">
            <v>94.789018109829257</v>
          </cell>
          <cell r="P74">
            <v>95.372513303126809</v>
          </cell>
          <cell r="Q74">
            <v>94.487532745819948</v>
          </cell>
          <cell r="R74">
            <v>105.44200334026233</v>
          </cell>
          <cell r="S74">
            <v>109.13569427821439</v>
          </cell>
          <cell r="T74">
            <v>109.16079681359484</v>
          </cell>
          <cell r="U74">
            <v>111.86344900768975</v>
          </cell>
          <cell r="V74">
            <v>108.01603374273026</v>
          </cell>
          <cell r="W74">
            <v>93.685773696600194</v>
          </cell>
          <cell r="X74">
            <v>89.317154565877388</v>
          </cell>
          <cell r="Y74">
            <v>50.766850672098691</v>
          </cell>
          <cell r="Z74">
            <v>41.096060202944706</v>
          </cell>
          <cell r="AA74">
            <v>29.635651820453973</v>
          </cell>
          <cell r="AB74">
            <v>14.458007905185024</v>
          </cell>
          <cell r="AC74">
            <v>20.001539046186597</v>
          </cell>
          <cell r="AD74">
            <v>21.501982528416036</v>
          </cell>
          <cell r="AE74">
            <v>22.339275242098992</v>
          </cell>
          <cell r="AF74">
            <v>21.626077927487941</v>
          </cell>
          <cell r="AG74">
            <v>21.579709755811379</v>
          </cell>
          <cell r="AH74">
            <v>17.332864709443786</v>
          </cell>
          <cell r="AI74">
            <v>21.92234528414474</v>
          </cell>
          <cell r="AJ74">
            <v>26.987524418513367</v>
          </cell>
          <cell r="AK74">
            <v>28.662360860031029</v>
          </cell>
          <cell r="AL74">
            <v>26.333150589834176</v>
          </cell>
          <cell r="AM74">
            <v>24.395018954321852</v>
          </cell>
          <cell r="AN74">
            <v>26.24172985013389</v>
          </cell>
          <cell r="AO74">
            <v>27.047102323773338</v>
          </cell>
        </row>
        <row r="75">
          <cell r="A75" t="str">
            <v>LATVIA</v>
          </cell>
          <cell r="C75">
            <v>80.545274331523288</v>
          </cell>
          <cell r="D75">
            <v>85.72873722063251</v>
          </cell>
          <cell r="E75">
            <v>91.40990791026168</v>
          </cell>
          <cell r="F75">
            <v>98.255638602323927</v>
          </cell>
          <cell r="G75">
            <v>101.65828419428824</v>
          </cell>
          <cell r="H75">
            <v>105.00597113167039</v>
          </cell>
          <cell r="I75">
            <v>106.85576575456177</v>
          </cell>
          <cell r="J75">
            <v>110.58498169528801</v>
          </cell>
          <cell r="K75">
            <v>110.95474305898421</v>
          </cell>
          <cell r="L75">
            <v>114.4498314995184</v>
          </cell>
          <cell r="M75">
            <v>115.72877105640706</v>
          </cell>
          <cell r="N75">
            <v>106.2036830098326</v>
          </cell>
          <cell r="O75">
            <v>114.90076237806962</v>
          </cell>
          <cell r="P75">
            <v>124.73236107847158</v>
          </cell>
          <cell r="Q75">
            <v>143.39953746495999</v>
          </cell>
          <cell r="R75">
            <v>112.68813573240612</v>
          </cell>
          <cell r="S75">
            <v>106.70423799258211</v>
          </cell>
          <cell r="T75">
            <v>114.31607716389172</v>
          </cell>
          <cell r="U75">
            <v>124.28721596015835</v>
          </cell>
          <cell r="V75">
            <v>141.19822072848368</v>
          </cell>
          <cell r="W75">
            <v>101.41999999999999</v>
          </cell>
          <cell r="X75">
            <v>82.960000000000008</v>
          </cell>
          <cell r="Y75">
            <v>71.510000000000005</v>
          </cell>
          <cell r="Z75">
            <v>67.19</v>
          </cell>
          <cell r="AA75">
            <v>66.55</v>
          </cell>
          <cell r="AB75">
            <v>48.330000000000005</v>
          </cell>
          <cell r="AC75">
            <v>54.459999999999994</v>
          </cell>
          <cell r="AD75">
            <v>39.139999999999993</v>
          </cell>
          <cell r="AE75">
            <v>35.630000000000003</v>
          </cell>
          <cell r="AF75">
            <v>29.13</v>
          </cell>
          <cell r="AG75">
            <v>9.6100000000000012</v>
          </cell>
          <cell r="AH75">
            <v>7.8499999999999988</v>
          </cell>
          <cell r="AI75">
            <v>6.2399999999999993</v>
          </cell>
          <cell r="AJ75">
            <v>4.83</v>
          </cell>
          <cell r="AK75">
            <v>3.88</v>
          </cell>
          <cell r="AL75">
            <v>3.62</v>
          </cell>
          <cell r="AM75">
            <v>3.2448176594537643</v>
          </cell>
          <cell r="AN75">
            <v>3.3905966001518886</v>
          </cell>
          <cell r="AO75">
            <v>3.1376900162529093</v>
          </cell>
        </row>
        <row r="76">
          <cell r="A76" t="str">
            <v>LEBANON</v>
          </cell>
          <cell r="C76">
            <v>18.882748104800211</v>
          </cell>
          <cell r="D76">
            <v>26.127405299627778</v>
          </cell>
          <cell r="E76">
            <v>27.635259230050185</v>
          </cell>
          <cell r="F76">
            <v>38.330677070102908</v>
          </cell>
          <cell r="G76">
            <v>36.165680773712808</v>
          </cell>
          <cell r="H76">
            <v>31.701843496068907</v>
          </cell>
          <cell r="I76">
            <v>29.319504574375209</v>
          </cell>
          <cell r="J76">
            <v>28.952192157848373</v>
          </cell>
          <cell r="K76">
            <v>34.857225337769506</v>
          </cell>
          <cell r="L76">
            <v>38.473623084866688</v>
          </cell>
          <cell r="M76">
            <v>40.292736455101974</v>
          </cell>
          <cell r="N76">
            <v>37.400739699114268</v>
          </cell>
          <cell r="O76">
            <v>33.816021348989317</v>
          </cell>
          <cell r="P76">
            <v>36.744638248506632</v>
          </cell>
          <cell r="Q76">
            <v>35.740755849798695</v>
          </cell>
          <cell r="R76">
            <v>43.030140595059201</v>
          </cell>
          <cell r="S76">
            <v>46.91749018308569</v>
          </cell>
          <cell r="T76">
            <v>46.962120552248599</v>
          </cell>
          <cell r="U76">
            <v>39.1001551350178</v>
          </cell>
          <cell r="V76">
            <v>38.96786151876718</v>
          </cell>
          <cell r="W76">
            <v>39.012677270013441</v>
          </cell>
          <cell r="X76">
            <v>47.143397512789988</v>
          </cell>
          <cell r="Y76">
            <v>39.838874564804321</v>
          </cell>
          <cell r="Z76">
            <v>54.693530788278338</v>
          </cell>
          <cell r="AA76">
            <v>62.771641837195958</v>
          </cell>
          <cell r="AB76">
            <v>69.506976779543081</v>
          </cell>
          <cell r="AC76">
            <v>80.756094581676706</v>
          </cell>
          <cell r="AD76">
            <v>98.008747825106965</v>
          </cell>
          <cell r="AE76">
            <v>98.615553576939178</v>
          </cell>
          <cell r="AF76">
            <v>102.6058977573343</v>
          </cell>
          <cell r="AG76">
            <v>92.314526832880091</v>
          </cell>
          <cell r="AH76">
            <v>102.23204700228833</v>
          </cell>
          <cell r="AI76">
            <v>103.51071933327511</v>
          </cell>
          <cell r="AJ76">
            <v>114.25129246409108</v>
          </cell>
          <cell r="AK76">
            <v>97.179276751121449</v>
          </cell>
          <cell r="AL76">
            <v>103.55594643820511</v>
          </cell>
          <cell r="AM76">
            <v>81.15421627987736</v>
          </cell>
          <cell r="AN76">
            <v>78.264966160850747</v>
          </cell>
          <cell r="AO76">
            <v>98.40798129674738</v>
          </cell>
        </row>
        <row r="77">
          <cell r="A77" t="str">
            <v>LIBYA</v>
          </cell>
          <cell r="C77">
            <v>163.51080941216932</v>
          </cell>
          <cell r="D77">
            <v>136.7307338020301</v>
          </cell>
          <cell r="E77">
            <v>117.26437189259548</v>
          </cell>
          <cell r="F77">
            <v>116.08289737935472</v>
          </cell>
          <cell r="G77">
            <v>87.395531835548198</v>
          </cell>
          <cell r="H77">
            <v>89.238256863987772</v>
          </cell>
          <cell r="I77">
            <v>114.89718433509347</v>
          </cell>
          <cell r="J77">
            <v>124.47735694471129</v>
          </cell>
          <cell r="K77">
            <v>123.93118744544901</v>
          </cell>
          <cell r="L77">
            <v>132.61591909197784</v>
          </cell>
          <cell r="M77">
            <v>126.66157713047997</v>
          </cell>
          <cell r="N77">
            <v>104.08040557077904</v>
          </cell>
          <cell r="O77">
            <v>105.46193405822609</v>
          </cell>
          <cell r="P77">
            <v>103.13786442508169</v>
          </cell>
          <cell r="Q77">
            <v>103.85438604657966</v>
          </cell>
          <cell r="R77">
            <v>97.563683016060523</v>
          </cell>
          <cell r="S77">
            <v>97.338722626755924</v>
          </cell>
          <cell r="T77">
            <v>101.22430953473541</v>
          </cell>
          <cell r="U77">
            <v>108.38148704721182</v>
          </cell>
          <cell r="V77">
            <v>108.42505702472766</v>
          </cell>
          <cell r="W77">
            <v>120.47505317180924</v>
          </cell>
          <cell r="X77">
            <v>122.66554654019848</v>
          </cell>
          <cell r="Y77">
            <v>114.17298181244207</v>
          </cell>
          <cell r="Z77">
            <v>108.61224115465274</v>
          </cell>
          <cell r="AA77">
            <v>115.94056704637099</v>
          </cell>
          <cell r="AB77">
            <v>118.59389717077489</v>
          </cell>
          <cell r="AC77">
            <v>111.69222047852953</v>
          </cell>
          <cell r="AD77">
            <v>109.65646140319507</v>
          </cell>
          <cell r="AE77">
            <v>109.16829087189936</v>
          </cell>
          <cell r="AF77">
            <v>104.46844133309335</v>
          </cell>
          <cell r="AG77">
            <v>101.78925502343826</v>
          </cell>
          <cell r="AH77">
            <v>96.216240083948904</v>
          </cell>
          <cell r="AI77">
            <v>91.085396363551865</v>
          </cell>
          <cell r="AJ77">
            <v>88.187661410826649</v>
          </cell>
          <cell r="AK77">
            <v>80.041158624687071</v>
          </cell>
          <cell r="AL77">
            <v>75.795117427625229</v>
          </cell>
          <cell r="AM77">
            <v>75.148642433321086</v>
          </cell>
          <cell r="AN77">
            <v>75.183113520062633</v>
          </cell>
          <cell r="AO77">
            <v>84.50194059988705</v>
          </cell>
        </row>
        <row r="78">
          <cell r="A78" t="str">
            <v>LITHUANIA</v>
          </cell>
          <cell r="C78">
            <v>172.7332068589206</v>
          </cell>
          <cell r="D78">
            <v>182.55994647614591</v>
          </cell>
          <cell r="E78">
            <v>192.57134861215596</v>
          </cell>
          <cell r="F78">
            <v>205.12361362425236</v>
          </cell>
          <cell r="G78">
            <v>209.51871213560872</v>
          </cell>
          <cell r="H78">
            <v>213.30488704570524</v>
          </cell>
          <cell r="I78">
            <v>218.68196669713308</v>
          </cell>
          <cell r="J78">
            <v>228.04993494621098</v>
          </cell>
          <cell r="K78">
            <v>230.35428557223702</v>
          </cell>
          <cell r="L78">
            <v>239.46145823387329</v>
          </cell>
          <cell r="M78">
            <v>243.62117627777758</v>
          </cell>
          <cell r="N78">
            <v>238.24111375257749</v>
          </cell>
          <cell r="O78">
            <v>236.81292839074044</v>
          </cell>
          <cell r="P78">
            <v>236.91737063138748</v>
          </cell>
          <cell r="Q78">
            <v>235.75696134020819</v>
          </cell>
          <cell r="R78">
            <v>244.78387556552735</v>
          </cell>
          <cell r="S78">
            <v>248.16245994048208</v>
          </cell>
          <cell r="T78">
            <v>245.63691923456577</v>
          </cell>
          <cell r="U78">
            <v>247.1716822331052</v>
          </cell>
          <cell r="V78">
            <v>245.62638506065011</v>
          </cell>
          <cell r="W78">
            <v>214.13624999999999</v>
          </cell>
          <cell r="X78">
            <v>225.43718749999999</v>
          </cell>
          <cell r="Y78">
            <v>132.5428125</v>
          </cell>
          <cell r="Z78">
            <v>119.56468749999999</v>
          </cell>
          <cell r="AA78">
            <v>111.6984375</v>
          </cell>
          <cell r="AB78">
            <v>85.947187500000027</v>
          </cell>
          <cell r="AC78">
            <v>87.251249999999999</v>
          </cell>
          <cell r="AD78">
            <v>77.660937500000003</v>
          </cell>
          <cell r="AE78">
            <v>100.81812500000001</v>
          </cell>
          <cell r="AF78">
            <v>70.7926875</v>
          </cell>
          <cell r="AG78">
            <v>44.211624999999998</v>
          </cell>
          <cell r="AH78">
            <v>41.903687499999997</v>
          </cell>
          <cell r="AI78">
            <v>41.095749999999995</v>
          </cell>
          <cell r="AJ78">
            <v>38.380000000000003</v>
          </cell>
          <cell r="AK78">
            <v>40.890000000000008</v>
          </cell>
          <cell r="AL78">
            <v>41.94</v>
          </cell>
          <cell r="AM78">
            <v>44.286546799418737</v>
          </cell>
          <cell r="AN78">
            <v>38.499656670903484</v>
          </cell>
          <cell r="AO78">
            <v>39.966691858323998</v>
          </cell>
        </row>
        <row r="79">
          <cell r="A79" t="str">
            <v>LUXEMBOU</v>
          </cell>
          <cell r="C79">
            <v>42.003980066084729</v>
          </cell>
          <cell r="D79">
            <v>41.898871201496</v>
          </cell>
          <cell r="E79">
            <v>42.4624968404353</v>
          </cell>
          <cell r="F79">
            <v>47.500466413471649</v>
          </cell>
          <cell r="G79">
            <v>49.076515765748027</v>
          </cell>
          <cell r="H79">
            <v>39.001990033042368</v>
          </cell>
          <cell r="I79">
            <v>47.967043279207644</v>
          </cell>
          <cell r="J79">
            <v>48.111843647997532</v>
          </cell>
          <cell r="K79">
            <v>47.529849082329143</v>
          </cell>
          <cell r="L79">
            <v>36.680426296243304</v>
          </cell>
          <cell r="M79">
            <v>25.520000000000003</v>
          </cell>
          <cell r="N79">
            <v>25.519999999999992</v>
          </cell>
          <cell r="O79">
            <v>25.519999999999996</v>
          </cell>
          <cell r="P79">
            <v>25.52</v>
          </cell>
          <cell r="Q79">
            <v>25.520000000000003</v>
          </cell>
          <cell r="R79">
            <v>25.519999999999996</v>
          </cell>
          <cell r="S79">
            <v>25.52</v>
          </cell>
          <cell r="T79">
            <v>25.520000000000003</v>
          </cell>
          <cell r="U79">
            <v>25.519999999999996</v>
          </cell>
          <cell r="V79">
            <v>25.52</v>
          </cell>
          <cell r="W79">
            <v>26</v>
          </cell>
          <cell r="X79">
            <v>21.903399999999991</v>
          </cell>
          <cell r="Y79">
            <v>18.286799999999999</v>
          </cell>
          <cell r="Z79">
            <v>14.670199999999999</v>
          </cell>
          <cell r="AA79">
            <v>10.9536</v>
          </cell>
          <cell r="AB79">
            <v>7.3370000000000006</v>
          </cell>
          <cell r="AC79">
            <v>6.7087999999999992</v>
          </cell>
          <cell r="AD79">
            <v>6.0806000000000004</v>
          </cell>
          <cell r="AE79">
            <v>5.6524000000000001</v>
          </cell>
          <cell r="AF79">
            <v>4.940290000000001</v>
          </cell>
          <cell r="AG79">
            <v>4.3081300000000002</v>
          </cell>
          <cell r="AH79">
            <v>4.1682550000000003</v>
          </cell>
          <cell r="AI79">
            <v>4.0283800000000003</v>
          </cell>
          <cell r="AJ79">
            <v>3.8752500000000003</v>
          </cell>
          <cell r="AK79">
            <v>4</v>
          </cell>
          <cell r="AL79">
            <v>3.5908844665802411</v>
          </cell>
          <cell r="AM79">
            <v>4.2868969233213576</v>
          </cell>
          <cell r="AN79">
            <v>3.3921154275602348</v>
          </cell>
          <cell r="AO79">
            <v>3.209821769014495</v>
          </cell>
        </row>
        <row r="80">
          <cell r="A80" t="str">
            <v>MALAYSIA</v>
          </cell>
          <cell r="C80">
            <v>23.284556335124108</v>
          </cell>
          <cell r="D80">
            <v>26.421517866919601</v>
          </cell>
          <cell r="E80">
            <v>28.315904245920606</v>
          </cell>
          <cell r="F80">
            <v>29.135295304910695</v>
          </cell>
          <cell r="G80">
            <v>30.690160589778458</v>
          </cell>
          <cell r="H80">
            <v>32.700358373627971</v>
          </cell>
          <cell r="I80">
            <v>37.249487443187022</v>
          </cell>
          <cell r="J80">
            <v>37.327784562566734</v>
          </cell>
          <cell r="K80">
            <v>39.613965668512527</v>
          </cell>
          <cell r="L80">
            <v>43.202195333227195</v>
          </cell>
          <cell r="M80">
            <v>42.739297858648996</v>
          </cell>
          <cell r="N80">
            <v>42.968875304752345</v>
          </cell>
          <cell r="O80">
            <v>46.345182003919263</v>
          </cell>
          <cell r="P80">
            <v>52.663038330019475</v>
          </cell>
          <cell r="Q80">
            <v>55.913942594737307</v>
          </cell>
          <cell r="R80">
            <v>56.05707059410355</v>
          </cell>
          <cell r="S80">
            <v>59.825390181108936</v>
          </cell>
          <cell r="T80">
            <v>60.862023960472072</v>
          </cell>
          <cell r="U80">
            <v>66.719676903613774</v>
          </cell>
          <cell r="V80">
            <v>85.877844720543266</v>
          </cell>
          <cell r="W80">
            <v>98.676908779938756</v>
          </cell>
          <cell r="X80">
            <v>106.9088832790496</v>
          </cell>
          <cell r="Y80">
            <v>109.08618704327877</v>
          </cell>
          <cell r="Z80">
            <v>112.25823139231568</v>
          </cell>
          <cell r="AA80">
            <v>114.97346570476931</v>
          </cell>
          <cell r="AB80">
            <v>123.18831021610991</v>
          </cell>
          <cell r="AC80">
            <v>131.44606248153639</v>
          </cell>
          <cell r="AD80">
            <v>136.20091096880986</v>
          </cell>
          <cell r="AE80">
            <v>136.01098019110611</v>
          </cell>
          <cell r="AF80">
            <v>144.00052131655414</v>
          </cell>
          <cell r="AG80">
            <v>147.39335407638083</v>
          </cell>
          <cell r="AH80">
            <v>172.48723924892025</v>
          </cell>
          <cell r="AI80">
            <v>199.82400328183033</v>
          </cell>
          <cell r="AJ80">
            <v>248.78667475657267</v>
          </cell>
          <cell r="AK80">
            <v>303.01451202044643</v>
          </cell>
          <cell r="AL80">
            <v>308.7699407346247</v>
          </cell>
          <cell r="AM80">
            <v>295.38173874418339</v>
          </cell>
          <cell r="AN80">
            <v>336.54701678132267</v>
          </cell>
          <cell r="AO80">
            <v>328.28032993223229</v>
          </cell>
        </row>
        <row r="81">
          <cell r="A81" t="str">
            <v>MALTA</v>
          </cell>
          <cell r="C81">
            <v>19.939180279657968</v>
          </cell>
          <cell r="D81">
            <v>19.475811250901089</v>
          </cell>
          <cell r="E81">
            <v>27.268648811694213</v>
          </cell>
          <cell r="F81">
            <v>22.780279018801462</v>
          </cell>
          <cell r="G81">
            <v>20.96557381945037</v>
          </cell>
          <cell r="H81">
            <v>18.821063496560953</v>
          </cell>
          <cell r="I81">
            <v>21.381658397380864</v>
          </cell>
          <cell r="J81">
            <v>22.588494564867965</v>
          </cell>
          <cell r="K81">
            <v>28.094040572247039</v>
          </cell>
          <cell r="L81">
            <v>27.978640243035972</v>
          </cell>
          <cell r="M81">
            <v>29.649389602758166</v>
          </cell>
          <cell r="N81">
            <v>29.653069436505376</v>
          </cell>
          <cell r="O81">
            <v>29.656651343958792</v>
          </cell>
          <cell r="P81">
            <v>29.660090582932437</v>
          </cell>
          <cell r="Q81">
            <v>29.663366892813816</v>
          </cell>
          <cell r="R81">
            <v>29.666470987488861</v>
          </cell>
          <cell r="S81">
            <v>29.669346306080964</v>
          </cell>
          <cell r="T81">
            <v>29.671988627629208</v>
          </cell>
          <cell r="U81">
            <v>29.674510229694576</v>
          </cell>
          <cell r="V81">
            <v>29.677070664600578</v>
          </cell>
          <cell r="W81">
            <v>29.304015555872535</v>
          </cell>
          <cell r="X81">
            <v>41.010843209573224</v>
          </cell>
          <cell r="Y81">
            <v>34.496842977876483</v>
          </cell>
          <cell r="Z81">
            <v>30.15585210591696</v>
          </cell>
          <cell r="AA81">
            <v>31.164141438177431</v>
          </cell>
          <cell r="AB81">
            <v>32.937435379186731</v>
          </cell>
          <cell r="AC81">
            <v>30.509923032678337</v>
          </cell>
          <cell r="AD81">
            <v>27.81911573315038</v>
          </cell>
          <cell r="AE81">
            <v>27.02175450421247</v>
          </cell>
          <cell r="AF81">
            <v>25.803660725955073</v>
          </cell>
          <cell r="AG81">
            <v>26.457876720460657</v>
          </cell>
          <cell r="AH81">
            <v>29.858097779825734</v>
          </cell>
          <cell r="AI81">
            <v>29.987540740784741</v>
          </cell>
          <cell r="AJ81">
            <v>33.382299078229849</v>
          </cell>
          <cell r="AK81">
            <v>17.728904941373536</v>
          </cell>
          <cell r="AL81">
            <v>18.054280718857374</v>
          </cell>
          <cell r="AM81">
            <v>17.543052551782253</v>
          </cell>
          <cell r="AN81">
            <v>18.823559600936736</v>
          </cell>
          <cell r="AO81">
            <v>10.23320421919232</v>
          </cell>
        </row>
        <row r="82">
          <cell r="A82" t="str">
            <v>MEXICO</v>
          </cell>
          <cell r="C82">
            <v>1002.6014537803242</v>
          </cell>
          <cell r="D82">
            <v>1062.002375630522</v>
          </cell>
          <cell r="E82">
            <v>1232.2914674581809</v>
          </cell>
          <cell r="F82">
            <v>1209.0786355086823</v>
          </cell>
          <cell r="G82">
            <v>1500.5152645711221</v>
          </cell>
          <cell r="H82">
            <v>1533.7026991755181</v>
          </cell>
          <cell r="I82">
            <v>1848.0990725983393</v>
          </cell>
          <cell r="J82">
            <v>1763.3778067454889</v>
          </cell>
          <cell r="K82">
            <v>1860.0660526322536</v>
          </cell>
          <cell r="L82">
            <v>1818.2961903746518</v>
          </cell>
          <cell r="M82">
            <v>2003.3113651038207</v>
          </cell>
          <cell r="N82">
            <v>2079.2279819780288</v>
          </cell>
          <cell r="O82">
            <v>2163.7379957275607</v>
          </cell>
          <cell r="P82">
            <v>2135.1889924220777</v>
          </cell>
          <cell r="Q82">
            <v>2414.2829114828714</v>
          </cell>
          <cell r="R82">
            <v>2209.9146715948259</v>
          </cell>
          <cell r="S82">
            <v>2356.494024316286</v>
          </cell>
          <cell r="T82">
            <v>2512.6452757544503</v>
          </cell>
          <cell r="U82">
            <v>2427.856605270787</v>
          </cell>
          <cell r="V82">
            <v>2576.1223483274225</v>
          </cell>
          <cell r="W82">
            <v>2729.2230849914267</v>
          </cell>
          <cell r="X82">
            <v>2787.9293185715378</v>
          </cell>
          <cell r="Y82">
            <v>2780.4384137597272</v>
          </cell>
          <cell r="Z82">
            <v>2810.9596040489096</v>
          </cell>
          <cell r="AA82">
            <v>3003.8537438666476</v>
          </cell>
          <cell r="AB82">
            <v>2754.3179252530967</v>
          </cell>
          <cell r="AC82">
            <v>2752.3553554313312</v>
          </cell>
          <cell r="AD82">
            <v>2936.193549800355</v>
          </cell>
          <cell r="AE82">
            <v>3150.3397964721066</v>
          </cell>
          <cell r="AF82">
            <v>3011.7099547056855</v>
          </cell>
          <cell r="AG82">
            <v>2990.6150349178783</v>
          </cell>
          <cell r="AH82">
            <v>2814.7131141620616</v>
          </cell>
          <cell r="AI82">
            <v>2541.0995548993792</v>
          </cell>
          <cell r="AJ82">
            <v>2367.2692459082555</v>
          </cell>
          <cell r="AK82">
            <v>2189.279480126901</v>
          </cell>
          <cell r="AL82">
            <v>2145.1529230639885</v>
          </cell>
          <cell r="AM82">
            <v>1854.5592135650227</v>
          </cell>
          <cell r="AN82">
            <v>1759.5005780770207</v>
          </cell>
          <cell r="AO82">
            <v>1684.3188159278168</v>
          </cell>
        </row>
        <row r="83">
          <cell r="A83" t="str">
            <v>MOLDOVA</v>
          </cell>
          <cell r="C83">
            <v>214.49233329271334</v>
          </cell>
          <cell r="D83">
            <v>226.48576097528704</v>
          </cell>
          <cell r="E83">
            <v>240.37229106431556</v>
          </cell>
          <cell r="F83">
            <v>255.37319462031988</v>
          </cell>
          <cell r="G83">
            <v>262.22646678312464</v>
          </cell>
          <cell r="H83">
            <v>273.39818676735297</v>
          </cell>
          <cell r="I83">
            <v>277.35193591916385</v>
          </cell>
          <cell r="J83">
            <v>288.62642333558148</v>
          </cell>
          <cell r="K83">
            <v>290.02654520031547</v>
          </cell>
          <cell r="L83">
            <v>300.27454803933131</v>
          </cell>
          <cell r="M83">
            <v>308.32229203224739</v>
          </cell>
          <cell r="N83">
            <v>305.31718480496119</v>
          </cell>
          <cell r="O83">
            <v>287.31322110918086</v>
          </cell>
          <cell r="P83">
            <v>284.30936688850255</v>
          </cell>
          <cell r="Q83">
            <v>270.3061246971476</v>
          </cell>
          <cell r="R83">
            <v>282.30277368969791</v>
          </cell>
          <cell r="S83">
            <v>297.30056575639696</v>
          </cell>
          <cell r="T83">
            <v>317.29798921942376</v>
          </cell>
          <cell r="U83">
            <v>273.29546972643925</v>
          </cell>
          <cell r="V83">
            <v>238.29215666050274</v>
          </cell>
          <cell r="W83">
            <v>175.28839732614958</v>
          </cell>
          <cell r="X83">
            <v>159.01977702775051</v>
          </cell>
          <cell r="Y83">
            <v>142.79736350833662</v>
          </cell>
          <cell r="Z83">
            <v>126.57625654828816</v>
          </cell>
          <cell r="AA83">
            <v>110.35471098245054</v>
          </cell>
          <cell r="AB83">
            <v>94.134623651029912</v>
          </cell>
          <cell r="AC83">
            <v>77.913297624077188</v>
          </cell>
          <cell r="AD83">
            <v>61.69332563529494</v>
          </cell>
          <cell r="AE83">
            <v>45.471195750981593</v>
          </cell>
          <cell r="AF83">
            <v>29.249808899948068</v>
          </cell>
          <cell r="AG83">
            <v>13.027626788806948</v>
          </cell>
          <cell r="AH83">
            <v>12.607724886397703</v>
          </cell>
          <cell r="AI83">
            <v>15.450817826354454</v>
          </cell>
          <cell r="AJ83">
            <v>21.391932888211283</v>
          </cell>
          <cell r="AK83">
            <v>15.262101701314077</v>
          </cell>
          <cell r="AL83">
            <v>14.743110787619242</v>
          </cell>
          <cell r="AM83">
            <v>14.21777794596083</v>
          </cell>
          <cell r="AN83">
            <v>10.944899828130163</v>
          </cell>
          <cell r="AO83">
            <v>7.9376739100764597</v>
          </cell>
        </row>
        <row r="84">
          <cell r="A84" t="str">
            <v>MONGOLIA</v>
          </cell>
          <cell r="C84">
            <v>0.3643162696777989</v>
          </cell>
          <cell r="D84">
            <v>0.3975731492435714</v>
          </cell>
          <cell r="E84">
            <v>0.43088791177594465</v>
          </cell>
          <cell r="F84">
            <v>0.46425487355863793</v>
          </cell>
          <cell r="G84">
            <v>0.49766607738885871</v>
          </cell>
          <cell r="H84">
            <v>0.53111606689897761</v>
          </cell>
          <cell r="I84">
            <v>0.56460661540847423</v>
          </cell>
          <cell r="J84">
            <v>0.59814117861684712</v>
          </cell>
          <cell r="K84">
            <v>0.63171871072030061</v>
          </cell>
          <cell r="L84">
            <v>0.66533830232422975</v>
          </cell>
          <cell r="M84">
            <v>0.69900172674811412</v>
          </cell>
          <cell r="N84">
            <v>0.72003039396644286</v>
          </cell>
          <cell r="O84">
            <v>0.74108065930663758</v>
          </cell>
          <cell r="P84">
            <v>0.76221099684179205</v>
          </cell>
          <cell r="Q84">
            <v>0.78350102406956346</v>
          </cell>
          <cell r="R84">
            <v>96.406572458615841</v>
          </cell>
          <cell r="S84">
            <v>107.24733396027041</v>
          </cell>
          <cell r="T84">
            <v>112.16452338949435</v>
          </cell>
          <cell r="U84">
            <v>117.27056626578886</v>
          </cell>
          <cell r="V84">
            <v>112.75965818526058</v>
          </cell>
          <cell r="W84">
            <v>103.11061374992616</v>
          </cell>
          <cell r="X84">
            <v>104.97587686591898</v>
          </cell>
          <cell r="Y84">
            <v>90.636926322781349</v>
          </cell>
          <cell r="Z84">
            <v>81.903319197205974</v>
          </cell>
          <cell r="AA84">
            <v>72.976032830279919</v>
          </cell>
          <cell r="AB84">
            <v>71.770670830127145</v>
          </cell>
          <cell r="AC84">
            <v>69.692354985673589</v>
          </cell>
          <cell r="AD84">
            <v>66.981311445680291</v>
          </cell>
          <cell r="AE84">
            <v>65.389363083865192</v>
          </cell>
          <cell r="AF84">
            <v>64.824002684449994</v>
          </cell>
          <cell r="AG84">
            <v>66.235660457322268</v>
          </cell>
          <cell r="AH84">
            <v>66.104735990681874</v>
          </cell>
          <cell r="AI84">
            <v>70.208395395486676</v>
          </cell>
          <cell r="AJ84">
            <v>65.877507726966655</v>
          </cell>
          <cell r="AK84">
            <v>66.19839501061314</v>
          </cell>
          <cell r="AL84">
            <v>69.554135407738201</v>
          </cell>
          <cell r="AM84">
            <v>71.553894619130446</v>
          </cell>
          <cell r="AN84">
            <v>76.480684249433637</v>
          </cell>
          <cell r="AO84">
            <v>78.587299963867309</v>
          </cell>
        </row>
        <row r="85">
          <cell r="A85" t="str">
            <v>MOROCCO</v>
          </cell>
          <cell r="C85">
            <v>64.267021461739958</v>
          </cell>
          <cell r="D85">
            <v>70.492340646667685</v>
          </cell>
          <cell r="E85">
            <v>72.647062240664539</v>
          </cell>
          <cell r="F85">
            <v>90.97978761031365</v>
          </cell>
          <cell r="G85">
            <v>103.84210601733216</v>
          </cell>
          <cell r="H85">
            <v>110.86182166799395</v>
          </cell>
          <cell r="I85">
            <v>122.56295974012119</v>
          </cell>
          <cell r="J85">
            <v>142.483850407424</v>
          </cell>
          <cell r="K85">
            <v>153.70440758158611</v>
          </cell>
          <cell r="L85">
            <v>151.22016240626741</v>
          </cell>
          <cell r="M85">
            <v>163.26923174507706</v>
          </cell>
          <cell r="N85">
            <v>167.23644759660627</v>
          </cell>
          <cell r="O85">
            <v>180.03964053226636</v>
          </cell>
          <cell r="P85">
            <v>192.56933297552587</v>
          </cell>
          <cell r="Q85">
            <v>200.21647163747522</v>
          </cell>
          <cell r="R85">
            <v>212.86013698017317</v>
          </cell>
          <cell r="S85">
            <v>216.63773113922289</v>
          </cell>
          <cell r="T85">
            <v>219.39900837310299</v>
          </cell>
          <cell r="U85">
            <v>228.53598768949536</v>
          </cell>
          <cell r="V85">
            <v>245.48341262735565</v>
          </cell>
          <cell r="W85">
            <v>246.75712727312654</v>
          </cell>
          <cell r="X85">
            <v>257.98461193966915</v>
          </cell>
          <cell r="Y85">
            <v>277.33238319021814</v>
          </cell>
          <cell r="Z85">
            <v>279.33592316949995</v>
          </cell>
          <cell r="AA85">
            <v>303.87115501499551</v>
          </cell>
          <cell r="AB85">
            <v>300.13506372618696</v>
          </cell>
          <cell r="AC85">
            <v>285.02546941766468</v>
          </cell>
          <cell r="AD85">
            <v>301.26306123898536</v>
          </cell>
          <cell r="AE85">
            <v>312.19739102094792</v>
          </cell>
          <cell r="AF85">
            <v>345.45231372869364</v>
          </cell>
          <cell r="AG85">
            <v>337.59297402042262</v>
          </cell>
          <cell r="AH85">
            <v>333.8743581480349</v>
          </cell>
          <cell r="AI85">
            <v>335.06682627253019</v>
          </cell>
          <cell r="AJ85">
            <v>312.79152267350071</v>
          </cell>
          <cell r="AK85">
            <v>308.4877243498002</v>
          </cell>
          <cell r="AL85">
            <v>334.37105677267613</v>
          </cell>
          <cell r="AM85">
            <v>329.6150551880022</v>
          </cell>
          <cell r="AN85">
            <v>332.72484418007315</v>
          </cell>
          <cell r="AO85">
            <v>319.82863937585392</v>
          </cell>
        </row>
        <row r="86">
          <cell r="A86" t="str">
            <v>MOZAMBIQUE</v>
          </cell>
          <cell r="C86">
            <v>22.342706626591344</v>
          </cell>
          <cell r="D86">
            <v>26.47339317381056</v>
          </cell>
          <cell r="E86">
            <v>23.989260101614502</v>
          </cell>
          <cell r="F86">
            <v>24.630339977126798</v>
          </cell>
          <cell r="G86">
            <v>24.056945702627228</v>
          </cell>
          <cell r="H86">
            <v>21.622150673981366</v>
          </cell>
          <cell r="I86">
            <v>21.91536487417461</v>
          </cell>
          <cell r="J86">
            <v>20.288533184988751</v>
          </cell>
          <cell r="K86">
            <v>17.761315965475383</v>
          </cell>
          <cell r="L86">
            <v>17.315815672706041</v>
          </cell>
          <cell r="M86">
            <v>20.629068059247427</v>
          </cell>
          <cell r="N86">
            <v>18.466503007674046</v>
          </cell>
          <cell r="O86">
            <v>17.208820476642675</v>
          </cell>
          <cell r="P86">
            <v>16.008020798865211</v>
          </cell>
          <cell r="Q86">
            <v>14.098247211305955</v>
          </cell>
          <cell r="R86">
            <v>14.745552598809605</v>
          </cell>
          <cell r="S86">
            <v>14.477923117165139</v>
          </cell>
          <cell r="T86">
            <v>14.459345228651229</v>
          </cell>
          <cell r="U86">
            <v>14.534836962193785</v>
          </cell>
          <cell r="V86">
            <v>14.35649605837598</v>
          </cell>
          <cell r="W86">
            <v>9.4970645048595461</v>
          </cell>
          <cell r="X86">
            <v>8.7568156130832921</v>
          </cell>
          <cell r="Y86">
            <v>9.2895986232408649</v>
          </cell>
          <cell r="Z86">
            <v>10.270857947707233</v>
          </cell>
          <cell r="AA86">
            <v>9.5026052225622024</v>
          </cell>
          <cell r="AB86">
            <v>9.9490217522712516</v>
          </cell>
          <cell r="AC86">
            <v>7.6947939365118785</v>
          </cell>
          <cell r="AD86">
            <v>8.3227696204586561</v>
          </cell>
          <cell r="AE86">
            <v>9.8315808224959635</v>
          </cell>
          <cell r="AF86">
            <v>10.048039160864864</v>
          </cell>
          <cell r="AG86">
            <v>13.826941717269438</v>
          </cell>
          <cell r="AH86">
            <v>21.430082755435951</v>
          </cell>
          <cell r="AI86">
            <v>21.786976882474619</v>
          </cell>
          <cell r="AJ86">
            <v>28.551840257273774</v>
          </cell>
          <cell r="AK86">
            <v>32.679058344303797</v>
          </cell>
          <cell r="AL86">
            <v>31.212526502146932</v>
          </cell>
          <cell r="AM86">
            <v>9.9164137956940355</v>
          </cell>
          <cell r="AN86">
            <v>10.351234302697959</v>
          </cell>
          <cell r="AO86">
            <v>9.9964061247614353</v>
          </cell>
        </row>
        <row r="87">
          <cell r="A87" t="str">
            <v>MYANMAR</v>
          </cell>
          <cell r="C87">
            <v>32.975106965547489</v>
          </cell>
          <cell r="D87">
            <v>34.306953339031331</v>
          </cell>
          <cell r="E87">
            <v>33.743358726944912</v>
          </cell>
          <cell r="F87">
            <v>26.446108672133523</v>
          </cell>
          <cell r="G87">
            <v>26.234577160654339</v>
          </cell>
          <cell r="H87">
            <v>25.92433446887032</v>
          </cell>
          <cell r="I87">
            <v>28.049065657447567</v>
          </cell>
          <cell r="J87">
            <v>30.655859508802973</v>
          </cell>
          <cell r="K87">
            <v>33.289866815089667</v>
          </cell>
          <cell r="L87">
            <v>34.310926073623293</v>
          </cell>
          <cell r="M87">
            <v>35.34655665350553</v>
          </cell>
          <cell r="N87">
            <v>34.490002243843122</v>
          </cell>
          <cell r="O87">
            <v>34.453922058530715</v>
          </cell>
          <cell r="P87">
            <v>31.565274235684832</v>
          </cell>
          <cell r="Q87">
            <v>31.818245845121826</v>
          </cell>
          <cell r="R87">
            <v>31.265341810796958</v>
          </cell>
          <cell r="S87">
            <v>30.423487329221441</v>
          </cell>
          <cell r="T87">
            <v>21.874545931293035</v>
          </cell>
          <cell r="U87">
            <v>19.673554826176513</v>
          </cell>
          <cell r="V87">
            <v>20.512346177548132</v>
          </cell>
          <cell r="W87">
            <v>18.364229476424363</v>
          </cell>
          <cell r="X87">
            <v>18.132143918620027</v>
          </cell>
          <cell r="Y87">
            <v>21.993616405672466</v>
          </cell>
          <cell r="Z87">
            <v>18.247645247666416</v>
          </cell>
          <cell r="AA87">
            <v>19.003001449413777</v>
          </cell>
          <cell r="AB87">
            <v>22.024447464008588</v>
          </cell>
          <cell r="AC87">
            <v>22.018011841346791</v>
          </cell>
          <cell r="AD87">
            <v>22.727580421643417</v>
          </cell>
          <cell r="AE87">
            <v>25.55636017082826</v>
          </cell>
          <cell r="AF87">
            <v>29.684361436217394</v>
          </cell>
          <cell r="AG87">
            <v>29.559051991377526</v>
          </cell>
          <cell r="AH87">
            <v>26.736535011222923</v>
          </cell>
          <cell r="AI87">
            <v>28.246279168916995</v>
          </cell>
          <cell r="AJ87">
            <v>31.013131360176637</v>
          </cell>
          <cell r="AK87">
            <v>32.176180196032803</v>
          </cell>
          <cell r="AL87">
            <v>33.557459934546984</v>
          </cell>
          <cell r="AM87">
            <v>25.774660209418656</v>
          </cell>
          <cell r="AN87">
            <v>25.991283223261885</v>
          </cell>
          <cell r="AO87">
            <v>21.640664803119297</v>
          </cell>
        </row>
        <row r="88">
          <cell r="A88" t="str">
            <v>NAMIBIA</v>
          </cell>
          <cell r="C88">
            <v>3.6139847625272011E-2</v>
          </cell>
          <cell r="D88">
            <v>3.7219936886956358E-2</v>
          </cell>
          <cell r="E88">
            <v>3.8371875870409494E-2</v>
          </cell>
          <cell r="F88">
            <v>3.954865526647678E-2</v>
          </cell>
          <cell r="G88">
            <v>4.0685643133658397E-2</v>
          </cell>
          <cell r="H88">
            <v>4.173967339644942E-2</v>
          </cell>
          <cell r="I88">
            <v>4.2706293528060525E-2</v>
          </cell>
          <cell r="J88">
            <v>125.97621081262812</v>
          </cell>
          <cell r="K88">
            <v>109.12347811797798</v>
          </cell>
          <cell r="L88">
            <v>102.99594565767138</v>
          </cell>
          <cell r="M88">
            <v>97.570850364246255</v>
          </cell>
          <cell r="N88">
            <v>98.664178036485652</v>
          </cell>
          <cell r="O88">
            <v>117.72294629702185</v>
          </cell>
          <cell r="P88">
            <v>125.50246092851769</v>
          </cell>
          <cell r="Q88">
            <v>106.9116586469799</v>
          </cell>
          <cell r="R88">
            <v>101.83142784678246</v>
          </cell>
          <cell r="S88">
            <v>108.8586179744071</v>
          </cell>
          <cell r="T88">
            <v>92.079977614886502</v>
          </cell>
          <cell r="U88">
            <v>100.31156850554677</v>
          </cell>
          <cell r="V88">
            <v>93.794393469754127</v>
          </cell>
          <cell r="W88">
            <v>80.909307167660486</v>
          </cell>
          <cell r="X88">
            <v>89.066288122187729</v>
          </cell>
          <cell r="Y88">
            <v>98.912348991911898</v>
          </cell>
          <cell r="Z88">
            <v>95.908639883195164</v>
          </cell>
          <cell r="AA88">
            <v>86.590134784509303</v>
          </cell>
          <cell r="AB88">
            <v>90.467267310556139</v>
          </cell>
          <cell r="AC88">
            <v>52.770009822244681</v>
          </cell>
          <cell r="AD88">
            <v>69.210962357767173</v>
          </cell>
          <cell r="AE88">
            <v>34.546114095779892</v>
          </cell>
          <cell r="AF88">
            <v>15.904652371959992</v>
          </cell>
          <cell r="AG88">
            <v>37.35408080510382</v>
          </cell>
          <cell r="AH88">
            <v>67.429072435805594</v>
          </cell>
          <cell r="AI88">
            <v>66.12315382353745</v>
          </cell>
          <cell r="AJ88">
            <v>110.35780494541926</v>
          </cell>
          <cell r="AK88">
            <v>177.1585311032276</v>
          </cell>
          <cell r="AL88">
            <v>186.48248206824806</v>
          </cell>
          <cell r="AM88">
            <v>177.89294556324819</v>
          </cell>
          <cell r="AN88">
            <v>179.83684755099938</v>
          </cell>
          <cell r="AO88">
            <v>174.32759411384046</v>
          </cell>
        </row>
        <row r="89">
          <cell r="A89" t="str">
            <v>NANTILLES</v>
          </cell>
          <cell r="C89">
            <v>257.54628189187264</v>
          </cell>
          <cell r="D89">
            <v>223.29381441210589</v>
          </cell>
          <cell r="E89">
            <v>217.37086301399373</v>
          </cell>
          <cell r="F89">
            <v>244.07187298043723</v>
          </cell>
          <cell r="G89">
            <v>220.17850567370144</v>
          </cell>
          <cell r="H89">
            <v>153.95613089738771</v>
          </cell>
          <cell r="I89">
            <v>162.26147579035111</v>
          </cell>
          <cell r="J89">
            <v>164.00710073439441</v>
          </cell>
          <cell r="K89">
            <v>131.12512569420599</v>
          </cell>
          <cell r="L89">
            <v>130.57936309967471</v>
          </cell>
          <cell r="M89">
            <v>121.82643506268782</v>
          </cell>
          <cell r="N89">
            <v>112.38438994617856</v>
          </cell>
          <cell r="O89">
            <v>101.28939133255422</v>
          </cell>
          <cell r="P89">
            <v>93.288756416193763</v>
          </cell>
          <cell r="Q89">
            <v>92.867939335088749</v>
          </cell>
          <cell r="R89">
            <v>57.603000205868803</v>
          </cell>
          <cell r="S89">
            <v>56.979267997767657</v>
          </cell>
          <cell r="T89">
            <v>51.578337161703438</v>
          </cell>
          <cell r="U89">
            <v>43.095098052211142</v>
          </cell>
          <cell r="V89">
            <v>35.375515058351382</v>
          </cell>
          <cell r="W89">
            <v>30.0552938377431</v>
          </cell>
          <cell r="X89">
            <v>29.784927689258442</v>
          </cell>
          <cell r="Y89">
            <v>29.546416439188416</v>
          </cell>
          <cell r="Z89">
            <v>23.035844095947681</v>
          </cell>
          <cell r="AA89">
            <v>23.532105965270638</v>
          </cell>
          <cell r="AB89">
            <v>22.955444334860928</v>
          </cell>
          <cell r="AC89">
            <v>22.626402889081547</v>
          </cell>
          <cell r="AD89">
            <v>22.39324457595157</v>
          </cell>
          <cell r="AE89">
            <v>22.366492653937257</v>
          </cell>
          <cell r="AF89">
            <v>21.863337044073671</v>
          </cell>
          <cell r="AG89">
            <v>21.780061159419411</v>
          </cell>
          <cell r="AH89">
            <v>20.52190263026273</v>
          </cell>
          <cell r="AI89">
            <v>20.916499551537644</v>
          </cell>
          <cell r="AJ89">
            <v>20.777520287931008</v>
          </cell>
          <cell r="AK89">
            <v>19.297234566475929</v>
          </cell>
          <cell r="AL89">
            <v>18.069529889809381</v>
          </cell>
          <cell r="AM89">
            <v>18.230093013191929</v>
          </cell>
          <cell r="AN89">
            <v>19.509430013552642</v>
          </cell>
          <cell r="AO89">
            <v>18.899791980824581</v>
          </cell>
        </row>
        <row r="90">
          <cell r="A90" t="str">
            <v>NEPAL</v>
          </cell>
          <cell r="C90">
            <v>4.8856272449869946</v>
          </cell>
          <cell r="D90">
            <v>4.631538146849028</v>
          </cell>
          <cell r="E90">
            <v>5.5791616756133298</v>
          </cell>
          <cell r="F90">
            <v>7.7712384165256534</v>
          </cell>
          <cell r="G90">
            <v>7.6332154714767828</v>
          </cell>
          <cell r="H90">
            <v>6.7147026899670017</v>
          </cell>
          <cell r="I90">
            <v>5.5375944862045428</v>
          </cell>
          <cell r="J90">
            <v>6.2001293620221558</v>
          </cell>
          <cell r="K90">
            <v>6.1056169115539873</v>
          </cell>
          <cell r="L90">
            <v>8.5912396103701845</v>
          </cell>
          <cell r="M90">
            <v>10.555167952856902</v>
          </cell>
          <cell r="N90">
            <v>9.6065781250097455</v>
          </cell>
          <cell r="O90">
            <v>10.569343799916233</v>
          </cell>
          <cell r="P90">
            <v>13.883733241015458</v>
          </cell>
          <cell r="Q90">
            <v>14.86339364657244</v>
          </cell>
          <cell r="R90">
            <v>11.354679299293151</v>
          </cell>
          <cell r="S90">
            <v>13.891111290985211</v>
          </cell>
          <cell r="T90">
            <v>13.897415501435121</v>
          </cell>
          <cell r="U90">
            <v>13.859842322730792</v>
          </cell>
          <cell r="V90">
            <v>10.964062676053473</v>
          </cell>
          <cell r="W90">
            <v>15.126228642321147</v>
          </cell>
          <cell r="X90">
            <v>18.042957073962523</v>
          </cell>
          <cell r="Y90">
            <v>18.287184495240929</v>
          </cell>
          <cell r="Z90">
            <v>20.561331979853293</v>
          </cell>
          <cell r="AA90">
            <v>25.004695383383083</v>
          </cell>
          <cell r="AB90">
            <v>25.545377854040801</v>
          </cell>
          <cell r="AC90">
            <v>26.129930656795835</v>
          </cell>
          <cell r="AD90">
            <v>30.212345125555348</v>
          </cell>
          <cell r="AE90">
            <v>31.819713171947033</v>
          </cell>
          <cell r="AF90">
            <v>43.144425429618558</v>
          </cell>
          <cell r="AG90">
            <v>43.077571036915394</v>
          </cell>
          <cell r="AH90">
            <v>46.319783470759376</v>
          </cell>
          <cell r="AI90">
            <v>34.65664032059798</v>
          </cell>
          <cell r="AJ90">
            <v>37.041581937847589</v>
          </cell>
          <cell r="AK90">
            <v>37.241719982194027</v>
          </cell>
          <cell r="AL90">
            <v>37.137809560272615</v>
          </cell>
          <cell r="AM90">
            <v>37.160917162450019</v>
          </cell>
          <cell r="AN90">
            <v>36.924881125855073</v>
          </cell>
          <cell r="AO90">
            <v>37.185692631562802</v>
          </cell>
        </row>
        <row r="91">
          <cell r="A91" t="str">
            <v>NETHLAND</v>
          </cell>
          <cell r="C91">
            <v>844.09953092369551</v>
          </cell>
          <cell r="D91">
            <v>635.1782400200558</v>
          </cell>
          <cell r="E91">
            <v>609.4006807090982</v>
          </cell>
          <cell r="F91">
            <v>589.60824833242566</v>
          </cell>
          <cell r="G91">
            <v>505.90417488661313</v>
          </cell>
          <cell r="H91">
            <v>466.0497654618477</v>
          </cell>
          <cell r="I91">
            <v>477.15988808867496</v>
          </cell>
          <cell r="J91">
            <v>436.91285730519257</v>
          </cell>
          <cell r="K91">
            <v>486.42249963025444</v>
          </cell>
          <cell r="L91">
            <v>498.74476723864933</v>
          </cell>
          <cell r="M91">
            <v>490</v>
          </cell>
          <cell r="N91">
            <v>463.99999999999994</v>
          </cell>
          <cell r="O91">
            <v>404.00000000000006</v>
          </cell>
          <cell r="P91">
            <v>322.99999999999994</v>
          </cell>
          <cell r="Q91">
            <v>299</v>
          </cell>
          <cell r="R91">
            <v>258</v>
          </cell>
          <cell r="S91">
            <v>259.74986138613855</v>
          </cell>
          <cell r="T91">
            <v>254.53192079207921</v>
          </cell>
          <cell r="U91">
            <v>237.92574257425744</v>
          </cell>
          <cell r="V91">
            <v>190.86320792079209</v>
          </cell>
          <cell r="W91">
            <v>185.74</v>
          </cell>
          <cell r="X91">
            <v>173.63000000000002</v>
          </cell>
          <cell r="Y91">
            <v>162.71</v>
          </cell>
          <cell r="Z91">
            <v>151.24000000000004</v>
          </cell>
          <cell r="AA91">
            <v>139.47000000000003</v>
          </cell>
          <cell r="AB91">
            <v>127.41000000000001</v>
          </cell>
          <cell r="AC91">
            <v>115.34</v>
          </cell>
          <cell r="AD91">
            <v>101.62</v>
          </cell>
          <cell r="AE91">
            <v>93.360000000000014</v>
          </cell>
          <cell r="AF91">
            <v>87.54</v>
          </cell>
          <cell r="AG91">
            <v>71.38</v>
          </cell>
          <cell r="AH91">
            <v>73.180000000000007</v>
          </cell>
          <cell r="AI91">
            <v>66.490000000000023</v>
          </cell>
          <cell r="AJ91">
            <v>68.899999999999991</v>
          </cell>
          <cell r="AK91">
            <v>69.829999999999984</v>
          </cell>
          <cell r="AL91">
            <v>65.400000000000006</v>
          </cell>
          <cell r="AM91">
            <v>61.586432100954497</v>
          </cell>
          <cell r="AN91">
            <v>64.630579845142108</v>
          </cell>
          <cell r="AO91">
            <v>61.384231748755468</v>
          </cell>
        </row>
        <row r="92">
          <cell r="A92" t="str">
            <v>NICARAGUA</v>
          </cell>
          <cell r="C92">
            <v>13.225764948973715</v>
          </cell>
          <cell r="D92">
            <v>13.977066769644752</v>
          </cell>
          <cell r="E92">
            <v>13.871386384901241</v>
          </cell>
          <cell r="F92">
            <v>14.637147977903222</v>
          </cell>
          <cell r="G92">
            <v>16.249259264761765</v>
          </cell>
          <cell r="H92">
            <v>16.039546771400662</v>
          </cell>
          <cell r="I92">
            <v>18.768983217187021</v>
          </cell>
          <cell r="J92">
            <v>25.112813661165994</v>
          </cell>
          <cell r="K92">
            <v>22.620714995749687</v>
          </cell>
          <cell r="L92">
            <v>13.957856690008189</v>
          </cell>
          <cell r="M92">
            <v>15.878100882555879</v>
          </cell>
          <cell r="N92">
            <v>16.843179031314275</v>
          </cell>
          <cell r="O92">
            <v>17.258950331049075</v>
          </cell>
          <cell r="P92">
            <v>17.890993621656591</v>
          </cell>
          <cell r="Q92">
            <v>15.879047017264698</v>
          </cell>
          <cell r="R92">
            <v>16.031277713766425</v>
          </cell>
          <cell r="S92">
            <v>19.831209695470271</v>
          </cell>
          <cell r="T92">
            <v>20.24479804353847</v>
          </cell>
          <cell r="U92">
            <v>18.412807462280291</v>
          </cell>
          <cell r="V92">
            <v>16.638894377850008</v>
          </cell>
          <cell r="W92">
            <v>18.114485009286742</v>
          </cell>
          <cell r="X92">
            <v>17.122977500649228</v>
          </cell>
          <cell r="Y92">
            <v>19.757998445550719</v>
          </cell>
          <cell r="Z92">
            <v>18.730129912917107</v>
          </cell>
          <cell r="AA92">
            <v>21.193840247263875</v>
          </cell>
          <cell r="AB92">
            <v>22.035158741362348</v>
          </cell>
          <cell r="AC92">
            <v>23.134817485853141</v>
          </cell>
          <cell r="AD92">
            <v>24.547717599280542</v>
          </cell>
          <cell r="AE92">
            <v>28.937319423679025</v>
          </cell>
          <cell r="AF92">
            <v>28.611073949881437</v>
          </cell>
          <cell r="AG92">
            <v>29.099952504501431</v>
          </cell>
          <cell r="AH92">
            <v>29.685034512355067</v>
          </cell>
          <cell r="AI92">
            <v>28.222497875623141</v>
          </cell>
          <cell r="AJ92">
            <v>27.602683708005827</v>
          </cell>
          <cell r="AK92">
            <v>27.505549362893259</v>
          </cell>
          <cell r="AL92">
            <v>25.47753325323707</v>
          </cell>
          <cell r="AM92">
            <v>25.267887048958613</v>
          </cell>
          <cell r="AN92">
            <v>25.59526419492331</v>
          </cell>
          <cell r="AO92">
            <v>25.464031507589244</v>
          </cell>
        </row>
        <row r="93">
          <cell r="A93" t="str">
            <v>NIGERIA</v>
          </cell>
          <cell r="C93">
            <v>274.98638615560753</v>
          </cell>
          <cell r="D93">
            <v>378.70311972314096</v>
          </cell>
          <cell r="E93">
            <v>445.98149360530607</v>
          </cell>
          <cell r="F93">
            <v>497.11130056469244</v>
          </cell>
          <cell r="G93">
            <v>541.86642525416062</v>
          </cell>
          <cell r="H93">
            <v>440.38203911486295</v>
          </cell>
          <cell r="I93">
            <v>513.27298936330737</v>
          </cell>
          <cell r="J93">
            <v>515.40480494577855</v>
          </cell>
          <cell r="K93">
            <v>482.91369109038408</v>
          </cell>
          <cell r="L93">
            <v>572.40291131326398</v>
          </cell>
          <cell r="M93">
            <v>521.18204653911505</v>
          </cell>
          <cell r="N93">
            <v>387.47223214550445</v>
          </cell>
          <cell r="O93">
            <v>360.76683694949895</v>
          </cell>
          <cell r="P93">
            <v>349.17455189631278</v>
          </cell>
          <cell r="Q93">
            <v>379.86432826062247</v>
          </cell>
          <cell r="R93">
            <v>405.24363461512098</v>
          </cell>
          <cell r="S93">
            <v>397.34996947798055</v>
          </cell>
          <cell r="T93">
            <v>365.77472928195192</v>
          </cell>
          <cell r="U93">
            <v>398.12955117500633</v>
          </cell>
          <cell r="V93">
            <v>457.95170706573788</v>
          </cell>
          <cell r="W93">
            <v>459.6881536399286</v>
          </cell>
          <cell r="X93">
            <v>476.74854726284264</v>
          </cell>
          <cell r="Y93">
            <v>498.46190699924415</v>
          </cell>
          <cell r="Z93">
            <v>488.36449739000176</v>
          </cell>
          <cell r="AA93">
            <v>475.42407716737824</v>
          </cell>
          <cell r="AB93">
            <v>478.40198422718873</v>
          </cell>
          <cell r="AC93">
            <v>525.10644724968438</v>
          </cell>
          <cell r="AD93">
            <v>550.53761457740143</v>
          </cell>
          <cell r="AE93">
            <v>537.11970700170934</v>
          </cell>
          <cell r="AF93">
            <v>519.19441335577187</v>
          </cell>
          <cell r="AG93">
            <v>546.53194021713693</v>
          </cell>
          <cell r="AH93">
            <v>488.51568947322153</v>
          </cell>
          <cell r="AI93">
            <v>359.90034960630749</v>
          </cell>
          <cell r="AJ93">
            <v>317.31899582551466</v>
          </cell>
          <cell r="AK93">
            <v>252.38395770513046</v>
          </cell>
          <cell r="AL93">
            <v>170.55615713222377</v>
          </cell>
          <cell r="AM93">
            <v>208.63663317419829</v>
          </cell>
          <cell r="AN93">
            <v>269.77414435886664</v>
          </cell>
          <cell r="AO93">
            <v>254.27617068460469</v>
          </cell>
        </row>
        <row r="94">
          <cell r="A94" t="str">
            <v>NORWAY</v>
          </cell>
          <cell r="C94">
            <v>307.24205269075264</v>
          </cell>
          <cell r="D94">
            <v>287.41945235947998</v>
          </cell>
          <cell r="E94">
            <v>280.16234024540313</v>
          </cell>
          <cell r="F94">
            <v>267.00172255541867</v>
          </cell>
          <cell r="G94">
            <v>243.41730026238361</v>
          </cell>
          <cell r="H94">
            <v>214.74340775442764</v>
          </cell>
          <cell r="I94">
            <v>200.61333361466922</v>
          </cell>
          <cell r="J94">
            <v>195.05564929555572</v>
          </cell>
          <cell r="K94">
            <v>164.28750396498032</v>
          </cell>
          <cell r="L94">
            <v>174.99695296062401</v>
          </cell>
          <cell r="M94">
            <v>179.43401461368518</v>
          </cell>
          <cell r="N94">
            <v>138.01823996219392</v>
          </cell>
          <cell r="O94">
            <v>87.456281693213697</v>
          </cell>
          <cell r="P94">
            <v>76.126503678664861</v>
          </cell>
          <cell r="Q94">
            <v>78.264302783936458</v>
          </cell>
          <cell r="R94">
            <v>75.489643316751398</v>
          </cell>
          <cell r="S94">
            <v>70.1196248121569</v>
          </cell>
          <cell r="T94">
            <v>66.627417136139144</v>
          </cell>
          <cell r="U94">
            <v>62.641768887098436</v>
          </cell>
          <cell r="V94">
            <v>58.912000220094434</v>
          </cell>
          <cell r="W94">
            <v>52.33</v>
          </cell>
          <cell r="X94">
            <v>43.89</v>
          </cell>
          <cell r="Y94">
            <v>36.760000000000005</v>
          </cell>
          <cell r="Z94">
            <v>34.92</v>
          </cell>
          <cell r="AA94">
            <v>34.720000000000013</v>
          </cell>
          <cell r="AB94">
            <v>33.660000000000004</v>
          </cell>
          <cell r="AC94">
            <v>33.020000000000003</v>
          </cell>
          <cell r="AD94">
            <v>30.38</v>
          </cell>
          <cell r="AE94">
            <v>29.75</v>
          </cell>
          <cell r="AF94">
            <v>29.060000000000002</v>
          </cell>
          <cell r="AG94">
            <v>27.020000000000003</v>
          </cell>
          <cell r="AH94">
            <v>25.14</v>
          </cell>
          <cell r="AI94">
            <v>22.840000000000003</v>
          </cell>
          <cell r="AJ94">
            <v>23.169999999999995</v>
          </cell>
          <cell r="AK94">
            <v>24.890000000000004</v>
          </cell>
          <cell r="AL94">
            <v>23.73</v>
          </cell>
          <cell r="AM94">
            <v>24.197568792717476</v>
          </cell>
          <cell r="AN94">
            <v>24.197442134779259</v>
          </cell>
          <cell r="AO94">
            <v>23.345994080083074</v>
          </cell>
        </row>
        <row r="95">
          <cell r="A95" t="str">
            <v>NZ</v>
          </cell>
          <cell r="C95">
            <v>102.24798950607762</v>
          </cell>
          <cell r="D95">
            <v>95.961639039488105</v>
          </cell>
          <cell r="E95">
            <v>104.09030733973528</v>
          </cell>
          <cell r="F95">
            <v>114.30298584223995</v>
          </cell>
          <cell r="G95">
            <v>116.52735588732095</v>
          </cell>
          <cell r="H95">
            <v>100.20554382130392</v>
          </cell>
          <cell r="I95">
            <v>101.59990575465788</v>
          </cell>
          <cell r="J95">
            <v>95.532682560611008</v>
          </cell>
          <cell r="K95">
            <v>87.167503748280012</v>
          </cell>
          <cell r="L95">
            <v>74.971438951488054</v>
          </cell>
          <cell r="M95">
            <v>75.652517158279608</v>
          </cell>
          <cell r="N95">
            <v>71.185947024917724</v>
          </cell>
          <cell r="O95">
            <v>64.074749257942585</v>
          </cell>
          <cell r="P95">
            <v>67.737649924895095</v>
          </cell>
          <cell r="Q95">
            <v>65.219689711474729</v>
          </cell>
          <cell r="R95">
            <v>65.657196623517478</v>
          </cell>
          <cell r="S95">
            <v>59.506618875980543</v>
          </cell>
          <cell r="T95">
            <v>58.76485880147689</v>
          </cell>
          <cell r="U95">
            <v>62.292886221663593</v>
          </cell>
          <cell r="V95">
            <v>55.243093034776237</v>
          </cell>
          <cell r="W95">
            <v>54.21</v>
          </cell>
          <cell r="X95">
            <v>52.67</v>
          </cell>
          <cell r="Y95">
            <v>57.050000000000011</v>
          </cell>
          <cell r="Z95">
            <v>55.309999999999995</v>
          </cell>
          <cell r="AA95">
            <v>57.129999999999995</v>
          </cell>
          <cell r="AB95">
            <v>59.999999999999986</v>
          </cell>
          <cell r="AC95">
            <v>58.879999999999995</v>
          </cell>
          <cell r="AD95">
            <v>58.04</v>
          </cell>
          <cell r="AE95">
            <v>57.379999999999995</v>
          </cell>
          <cell r="AF95">
            <v>61.120000000000005</v>
          </cell>
          <cell r="AG95">
            <v>63.85</v>
          </cell>
          <cell r="AH95">
            <v>68.11999999999999</v>
          </cell>
          <cell r="AI95">
            <v>67.980000000000018</v>
          </cell>
          <cell r="AJ95">
            <v>81.310000000000016</v>
          </cell>
          <cell r="AK95">
            <v>77.030000000000015</v>
          </cell>
          <cell r="AL95">
            <v>84.359999999999985</v>
          </cell>
          <cell r="AM95">
            <v>77.763557987112094</v>
          </cell>
          <cell r="AN95">
            <v>68.639973514731508</v>
          </cell>
          <cell r="AO95">
            <v>72.451969515276275</v>
          </cell>
        </row>
        <row r="96">
          <cell r="A96" t="str">
            <v>OMAN</v>
          </cell>
          <cell r="C96">
            <v>6.8523150973800515</v>
          </cell>
          <cell r="D96">
            <v>6.2573089683174317</v>
          </cell>
          <cell r="E96">
            <v>6.1147266039327581</v>
          </cell>
          <cell r="F96">
            <v>6.49479381010116</v>
          </cell>
          <cell r="G96">
            <v>7.1346538867554843</v>
          </cell>
          <cell r="H96">
            <v>9.0811809618525707</v>
          </cell>
          <cell r="I96">
            <v>10.878269365016259</v>
          </cell>
          <cell r="J96">
            <v>11.121716503287914</v>
          </cell>
          <cell r="K96">
            <v>10.236528785407852</v>
          </cell>
          <cell r="L96">
            <v>9.3162677798223879</v>
          </cell>
          <cell r="M96">
            <v>9.9582975429184089</v>
          </cell>
          <cell r="N96">
            <v>11.403092807428955</v>
          </cell>
          <cell r="O96">
            <v>12.503376717639323</v>
          </cell>
          <cell r="P96">
            <v>32.47152969402039</v>
          </cell>
          <cell r="Q96">
            <v>63.979003877551563</v>
          </cell>
          <cell r="R96">
            <v>61.663322252587868</v>
          </cell>
          <cell r="S96">
            <v>52.016226249386925</v>
          </cell>
          <cell r="T96">
            <v>34.741907362860729</v>
          </cell>
          <cell r="U96">
            <v>25.053770438034249</v>
          </cell>
          <cell r="V96">
            <v>36.333702167092717</v>
          </cell>
          <cell r="W96">
            <v>64.632998360227674</v>
          </cell>
          <cell r="X96">
            <v>121.40149947892897</v>
          </cell>
          <cell r="Y96">
            <v>118.91193359979027</v>
          </cell>
          <cell r="Z96">
            <v>129.12795902837405</v>
          </cell>
          <cell r="AA96">
            <v>121.69614818063617</v>
          </cell>
          <cell r="AB96">
            <v>146.5406919375352</v>
          </cell>
          <cell r="AC96">
            <v>121.35130056087694</v>
          </cell>
          <cell r="AD96">
            <v>103.13713970727841</v>
          </cell>
          <cell r="AE96">
            <v>102.40509584323928</v>
          </cell>
          <cell r="AF96">
            <v>107.16029719853223</v>
          </cell>
          <cell r="AG96">
            <v>130.59011364383989</v>
          </cell>
          <cell r="AH96">
            <v>140.19531687507217</v>
          </cell>
          <cell r="AI96">
            <v>154.53838682348322</v>
          </cell>
          <cell r="AJ96">
            <v>137.66160182194525</v>
          </cell>
          <cell r="AK96">
            <v>144.53623781141198</v>
          </cell>
          <cell r="AL96">
            <v>149.16486082078501</v>
          </cell>
          <cell r="AM96">
            <v>156.35276780241787</v>
          </cell>
          <cell r="AN96">
            <v>160.94696126377283</v>
          </cell>
          <cell r="AO96">
            <v>156.79333136991173</v>
          </cell>
        </row>
        <row r="97">
          <cell r="A97" t="str">
            <v>OTHERAFRIC</v>
          </cell>
          <cell r="C97">
            <v>79.26597212977029</v>
          </cell>
          <cell r="D97">
            <v>79.403434883247144</v>
          </cell>
          <cell r="E97">
            <v>80.444618044854963</v>
          </cell>
          <cell r="F97">
            <v>80.594071737583462</v>
          </cell>
          <cell r="G97">
            <v>82.730787506423724</v>
          </cell>
          <cell r="H97">
            <v>83.272114820889527</v>
          </cell>
          <cell r="I97">
            <v>93.741010035932973</v>
          </cell>
          <cell r="J97">
            <v>95.627977773679802</v>
          </cell>
          <cell r="K97">
            <v>97.084290558325989</v>
          </cell>
          <cell r="L97">
            <v>118.30256124842533</v>
          </cell>
          <cell r="M97">
            <v>120.60640032943479</v>
          </cell>
          <cell r="N97">
            <v>112.73603002507143</v>
          </cell>
          <cell r="O97">
            <v>105.28950146297777</v>
          </cell>
          <cell r="P97">
            <v>109.75489391300266</v>
          </cell>
          <cell r="Q97">
            <v>110.85835769194252</v>
          </cell>
          <cell r="R97">
            <v>114.94407400867873</v>
          </cell>
          <cell r="S97">
            <v>112.69473508512347</v>
          </cell>
          <cell r="T97">
            <v>135.68840717572513</v>
          </cell>
          <cell r="U97">
            <v>137.18479169687112</v>
          </cell>
          <cell r="V97">
            <v>133.27597611529217</v>
          </cell>
          <cell r="W97">
            <v>124.64296773771207</v>
          </cell>
          <cell r="X97">
            <v>130.15041288044711</v>
          </cell>
          <cell r="Y97">
            <v>132.11100848486936</v>
          </cell>
          <cell r="Z97">
            <v>134.14901564207122</v>
          </cell>
          <cell r="AA97">
            <v>137.10681192068969</v>
          </cell>
          <cell r="AB97">
            <v>143.75300714721212</v>
          </cell>
          <cell r="AC97">
            <v>144.87261494438368</v>
          </cell>
          <cell r="AD97">
            <v>155.16768273008361</v>
          </cell>
          <cell r="AE97">
            <v>161.93835125832271</v>
          </cell>
          <cell r="AF97">
            <v>168.02623994274037</v>
          </cell>
          <cell r="AG97">
            <v>174.83443642036687</v>
          </cell>
          <cell r="AH97">
            <v>176.69024541066858</v>
          </cell>
          <cell r="AI97">
            <v>166.57245499251215</v>
          </cell>
          <cell r="AJ97">
            <v>162.65947898724184</v>
          </cell>
          <cell r="AK97">
            <v>161.34539547640924</v>
          </cell>
          <cell r="AL97">
            <v>159.05588532307266</v>
          </cell>
          <cell r="AM97">
            <v>333.76475970099102</v>
          </cell>
          <cell r="AN97">
            <v>498.30463944649449</v>
          </cell>
          <cell r="AO97">
            <v>397.40397256316919</v>
          </cell>
        </row>
        <row r="98">
          <cell r="A98" t="str">
            <v>OTHERASIA</v>
          </cell>
          <cell r="C98">
            <v>46.754647485674255</v>
          </cell>
          <cell r="D98">
            <v>31.483074765268054</v>
          </cell>
          <cell r="E98">
            <v>28.000703927964391</v>
          </cell>
          <cell r="F98">
            <v>40.013590463526256</v>
          </cell>
          <cell r="G98">
            <v>43.734392440327255</v>
          </cell>
          <cell r="H98">
            <v>41.954693487862208</v>
          </cell>
          <cell r="I98">
            <v>43.290573901879746</v>
          </cell>
          <cell r="J98">
            <v>56.229414555802485</v>
          </cell>
          <cell r="K98">
            <v>44.135033115490089</v>
          </cell>
          <cell r="L98">
            <v>46.884548478713299</v>
          </cell>
          <cell r="M98">
            <v>143.6003498317628</v>
          </cell>
          <cell r="N98">
            <v>137.83231210914028</v>
          </cell>
          <cell r="O98">
            <v>142.12458562656724</v>
          </cell>
          <cell r="P98">
            <v>148.80215134604671</v>
          </cell>
          <cell r="Q98">
            <v>140.09732361238216</v>
          </cell>
          <cell r="R98">
            <v>66.715404961451384</v>
          </cell>
          <cell r="S98">
            <v>67.042305641840727</v>
          </cell>
          <cell r="T98">
            <v>75.225117503408839</v>
          </cell>
          <cell r="U98">
            <v>83.244134816529751</v>
          </cell>
          <cell r="V98">
            <v>84.035818669446044</v>
          </cell>
          <cell r="W98">
            <v>98.668347132384952</v>
          </cell>
          <cell r="X98">
            <v>100.15775343725224</v>
          </cell>
          <cell r="Y98">
            <v>91.130960044309305</v>
          </cell>
          <cell r="Z98">
            <v>90.451053933621765</v>
          </cell>
          <cell r="AA98">
            <v>86.747031374177993</v>
          </cell>
          <cell r="AB98">
            <v>82.875399928501182</v>
          </cell>
          <cell r="AC98">
            <v>90.440483458612377</v>
          </cell>
          <cell r="AD98">
            <v>89.144808607529527</v>
          </cell>
          <cell r="AE98">
            <v>86.437698967691489</v>
          </cell>
          <cell r="AF98">
            <v>87.533615441624562</v>
          </cell>
          <cell r="AG98">
            <v>84.926107536067619</v>
          </cell>
          <cell r="AH98">
            <v>145.33718230851434</v>
          </cell>
          <cell r="AI98">
            <v>92.135122025866735</v>
          </cell>
          <cell r="AJ98">
            <v>92.995158584766102</v>
          </cell>
          <cell r="AK98">
            <v>92.930365182019727</v>
          </cell>
          <cell r="AL98">
            <v>262.19823793356147</v>
          </cell>
          <cell r="AM98">
            <v>243.9058762177491</v>
          </cell>
          <cell r="AN98">
            <v>243.15030426530762</v>
          </cell>
          <cell r="AO98">
            <v>248.70134526245843</v>
          </cell>
        </row>
        <row r="99">
          <cell r="A99" t="str">
            <v>OTHERLATIN</v>
          </cell>
          <cell r="C99">
            <v>49.498287165464617</v>
          </cell>
          <cell r="D99">
            <v>76.696475728545536</v>
          </cell>
          <cell r="E99">
            <v>82.835606555635962</v>
          </cell>
          <cell r="F99">
            <v>90.818911702891796</v>
          </cell>
          <cell r="G99">
            <v>76.718382975518821</v>
          </cell>
          <cell r="H99">
            <v>93.073893347269916</v>
          </cell>
          <cell r="I99">
            <v>90.981265583577041</v>
          </cell>
          <cell r="J99">
            <v>96.654502982472039</v>
          </cell>
          <cell r="K99">
            <v>107.12602495492632</v>
          </cell>
          <cell r="L99">
            <v>96.456554032813955</v>
          </cell>
          <cell r="M99">
            <v>99.222049508406883</v>
          </cell>
          <cell r="N99">
            <v>121.87405632744944</v>
          </cell>
          <cell r="O99">
            <v>110.21375613663214</v>
          </cell>
          <cell r="P99">
            <v>105.65258945721891</v>
          </cell>
          <cell r="Q99">
            <v>104.42678582283132</v>
          </cell>
          <cell r="R99">
            <v>93.470447742441692</v>
          </cell>
          <cell r="S99">
            <v>91.855370539632901</v>
          </cell>
          <cell r="T99">
            <v>99.128599532333382</v>
          </cell>
          <cell r="U99">
            <v>99.023216143841935</v>
          </cell>
          <cell r="V99">
            <v>95.462661550168889</v>
          </cell>
          <cell r="W99">
            <v>98.651627923423732</v>
          </cell>
          <cell r="X99">
            <v>102.23580446689944</v>
          </cell>
          <cell r="Y99">
            <v>98.940314702159085</v>
          </cell>
          <cell r="Z99">
            <v>100.11595366993313</v>
          </cell>
          <cell r="AA99">
            <v>102.02847979154656</v>
          </cell>
          <cell r="AB99">
            <v>103.66758972922133</v>
          </cell>
          <cell r="AC99">
            <v>101.88150545139395</v>
          </cell>
          <cell r="AD99">
            <v>95.879917709704699</v>
          </cell>
          <cell r="AE99">
            <v>90.497586839494815</v>
          </cell>
          <cell r="AF99">
            <v>92.847074428929901</v>
          </cell>
          <cell r="AG99">
            <v>92.498969334771104</v>
          </cell>
          <cell r="AH99">
            <v>85.015333932305026</v>
          </cell>
          <cell r="AI99">
            <v>83.906340446049882</v>
          </cell>
          <cell r="AJ99">
            <v>80.245364090425113</v>
          </cell>
          <cell r="AK99">
            <v>79.029099010867142</v>
          </cell>
          <cell r="AL99">
            <v>77.674902336822043</v>
          </cell>
          <cell r="AM99">
            <v>79.877771686892217</v>
          </cell>
          <cell r="AN99">
            <v>81.4273431056981</v>
          </cell>
          <cell r="AO99">
            <v>82.728746666292949</v>
          </cell>
        </row>
        <row r="100">
          <cell r="A100" t="str">
            <v>PAKISTAN</v>
          </cell>
          <cell r="C100">
            <v>138.98058352471546</v>
          </cell>
          <cell r="D100">
            <v>127.32333922138238</v>
          </cell>
          <cell r="E100">
            <v>125.91584409693583</v>
          </cell>
          <cell r="F100">
            <v>127.61020656442248</v>
          </cell>
          <cell r="G100">
            <v>138.0683143955176</v>
          </cell>
          <cell r="H100">
            <v>157.73522418641591</v>
          </cell>
          <cell r="I100">
            <v>139.99407886579954</v>
          </cell>
          <cell r="J100">
            <v>147.16097193340585</v>
          </cell>
          <cell r="K100">
            <v>142.27554609694249</v>
          </cell>
          <cell r="L100">
            <v>150.25053241438027</v>
          </cell>
          <cell r="M100">
            <v>160.23267898827282</v>
          </cell>
          <cell r="N100">
            <v>176.74668601196916</v>
          </cell>
          <cell r="O100">
            <v>214.45265875628471</v>
          </cell>
          <cell r="P100">
            <v>259.12377450113337</v>
          </cell>
          <cell r="Q100">
            <v>276.82287689512589</v>
          </cell>
          <cell r="R100">
            <v>312.08410932973618</v>
          </cell>
          <cell r="S100">
            <v>336.71276594682189</v>
          </cell>
          <cell r="T100">
            <v>374.59153483494231</v>
          </cell>
          <cell r="U100">
            <v>431.26657427987948</v>
          </cell>
          <cell r="V100">
            <v>468.91382080270193</v>
          </cell>
          <cell r="W100">
            <v>518.06121335560465</v>
          </cell>
          <cell r="X100">
            <v>535.33260724266665</v>
          </cell>
          <cell r="Y100">
            <v>615.70770356700427</v>
          </cell>
          <cell r="Z100">
            <v>630.77861732751069</v>
          </cell>
          <cell r="AA100">
            <v>714.47416099978454</v>
          </cell>
          <cell r="AB100">
            <v>759.47138991876352</v>
          </cell>
          <cell r="AC100">
            <v>863.45842884082197</v>
          </cell>
          <cell r="AD100">
            <v>943.62472076199197</v>
          </cell>
          <cell r="AE100">
            <v>889.0597593251689</v>
          </cell>
          <cell r="AF100">
            <v>968.59664212210259</v>
          </cell>
          <cell r="AG100">
            <v>971.29945466304457</v>
          </cell>
          <cell r="AH100">
            <v>938.91614369446415</v>
          </cell>
          <cell r="AI100">
            <v>901.68503733369448</v>
          </cell>
          <cell r="AJ100">
            <v>600.21419410335614</v>
          </cell>
          <cell r="AK100">
            <v>700.84669698341338</v>
          </cell>
          <cell r="AL100">
            <v>771.42415763256417</v>
          </cell>
          <cell r="AM100">
            <v>1077.9955177132372</v>
          </cell>
          <cell r="AN100">
            <v>1110.0088166960788</v>
          </cell>
          <cell r="AO100">
            <v>1040.1866990829615</v>
          </cell>
        </row>
        <row r="101">
          <cell r="A101" t="str">
            <v>PANAMA</v>
          </cell>
          <cell r="C101">
            <v>0.41788962073576169</v>
          </cell>
          <cell r="D101">
            <v>22.762619597125823</v>
          </cell>
          <cell r="E101">
            <v>23.862824914970922</v>
          </cell>
          <cell r="F101">
            <v>25.892713164353797</v>
          </cell>
          <cell r="G101">
            <v>26.067263522651658</v>
          </cell>
          <cell r="H101">
            <v>27.114684047925515</v>
          </cell>
          <cell r="I101">
            <v>25.921799816460879</v>
          </cell>
          <cell r="J101">
            <v>25.422017351407572</v>
          </cell>
          <cell r="K101">
            <v>22.794978772632792</v>
          </cell>
          <cell r="L101">
            <v>24.775532987690337</v>
          </cell>
          <cell r="M101">
            <v>22.974497506911625</v>
          </cell>
          <cell r="N101">
            <v>18.51017914571592</v>
          </cell>
          <cell r="O101">
            <v>23.335461714789997</v>
          </cell>
          <cell r="P101">
            <v>28.26408362791382</v>
          </cell>
          <cell r="Q101">
            <v>21.047006298905803</v>
          </cell>
          <cell r="R101">
            <v>18.743227686733444</v>
          </cell>
          <cell r="S101">
            <v>18.741647227084389</v>
          </cell>
          <cell r="T101">
            <v>21.700307636301641</v>
          </cell>
          <cell r="U101">
            <v>14.8035902048263</v>
          </cell>
          <cell r="V101">
            <v>15.62377692910257</v>
          </cell>
          <cell r="W101">
            <v>15.316750885523625</v>
          </cell>
          <cell r="X101">
            <v>19.465990057723182</v>
          </cell>
          <cell r="Y101">
            <v>24.305317484848956</v>
          </cell>
          <cell r="Z101">
            <v>23.128342432405592</v>
          </cell>
          <cell r="AA101">
            <v>24.004242465995858</v>
          </cell>
          <cell r="AB101">
            <v>26.498103323865845</v>
          </cell>
          <cell r="AC101">
            <v>25.246798470884293</v>
          </cell>
          <cell r="AD101">
            <v>26.520482828963946</v>
          </cell>
          <cell r="AE101">
            <v>35.348027382318939</v>
          </cell>
          <cell r="AF101">
            <v>25.44850183244823</v>
          </cell>
          <cell r="AG101">
            <v>26.621591933297999</v>
          </cell>
          <cell r="AH101">
            <v>38.068854336107236</v>
          </cell>
          <cell r="AI101">
            <v>28.857713766572818</v>
          </cell>
          <cell r="AJ101">
            <v>31.838406625753723</v>
          </cell>
          <cell r="AK101">
            <v>29.626407389247394</v>
          </cell>
          <cell r="AL101">
            <v>30.842710010324957</v>
          </cell>
          <cell r="AM101">
            <v>36.216499854341876</v>
          </cell>
          <cell r="AN101">
            <v>30.96889742541514</v>
          </cell>
          <cell r="AO101">
            <v>50.726544366862562</v>
          </cell>
        </row>
        <row r="102">
          <cell r="A102" t="str">
            <v>PARAGUAY</v>
          </cell>
          <cell r="C102">
            <v>5.6073373231078447</v>
          </cell>
          <cell r="D102">
            <v>4.814670308630375</v>
          </cell>
          <cell r="E102">
            <v>5.2530250335060353</v>
          </cell>
          <cell r="F102">
            <v>5.5323793565817692</v>
          </cell>
          <cell r="G102">
            <v>5.2466750619722777</v>
          </cell>
          <cell r="H102">
            <v>5.3336487277194218</v>
          </cell>
          <cell r="I102">
            <v>5.8135839555965223</v>
          </cell>
          <cell r="J102">
            <v>9.1924165310852146</v>
          </cell>
          <cell r="K102">
            <v>11.960622358533048</v>
          </cell>
          <cell r="L102">
            <v>9.6506126401421746</v>
          </cell>
          <cell r="M102">
            <v>8.04630517116445</v>
          </cell>
          <cell r="N102">
            <v>7.6562352690955393</v>
          </cell>
          <cell r="O102">
            <v>7.8938858658734175</v>
          </cell>
          <cell r="P102">
            <v>7.3780367049964708</v>
          </cell>
          <cell r="Q102">
            <v>7.7878380551943494</v>
          </cell>
          <cell r="R102">
            <v>7.5188787181731387</v>
          </cell>
          <cell r="S102">
            <v>8.0083717294323833</v>
          </cell>
          <cell r="T102">
            <v>8.7085815128010129</v>
          </cell>
          <cell r="U102">
            <v>10.369533060351158</v>
          </cell>
          <cell r="V102">
            <v>9.472895394900668</v>
          </cell>
          <cell r="W102">
            <v>10.235677253351971</v>
          </cell>
          <cell r="X102">
            <v>10.547911088602378</v>
          </cell>
          <cell r="Y102">
            <v>12.280464297007711</v>
          </cell>
          <cell r="Z102">
            <v>11.727498824619689</v>
          </cell>
          <cell r="AA102">
            <v>15.093315394850064</v>
          </cell>
          <cell r="AB102">
            <v>16.686942108765894</v>
          </cell>
          <cell r="AC102">
            <v>15.50156123292135</v>
          </cell>
          <cell r="AD102">
            <v>16.539920673046954</v>
          </cell>
          <cell r="AE102">
            <v>16.848095281460534</v>
          </cell>
          <cell r="AF102">
            <v>16.21578506241605</v>
          </cell>
          <cell r="AG102">
            <v>13.35420126995897</v>
          </cell>
          <cell r="AH102">
            <v>13.198211204658977</v>
          </cell>
          <cell r="AI102">
            <v>13.148018744320149</v>
          </cell>
          <cell r="AJ102">
            <v>12.311437659216137</v>
          </cell>
          <cell r="AK102">
            <v>12.282476987428678</v>
          </cell>
          <cell r="AL102">
            <v>11.402876150464468</v>
          </cell>
          <cell r="AM102">
            <v>6.3492953390490312</v>
          </cell>
          <cell r="AN102">
            <v>4.9384132091825812</v>
          </cell>
          <cell r="AO102">
            <v>5.1990814336443769</v>
          </cell>
        </row>
        <row r="103">
          <cell r="A103" t="str">
            <v>PERU</v>
          </cell>
          <cell r="C103">
            <v>583.1828843476535</v>
          </cell>
          <cell r="D103">
            <v>547.03036779474053</v>
          </cell>
          <cell r="E103">
            <v>489.86614118693115</v>
          </cell>
          <cell r="F103">
            <v>496.19102526415912</v>
          </cell>
          <cell r="G103">
            <v>585.58108289775078</v>
          </cell>
          <cell r="H103">
            <v>537.43581833449036</v>
          </cell>
          <cell r="I103">
            <v>1000.7209118601479</v>
          </cell>
          <cell r="J103">
            <v>890.91556864694257</v>
          </cell>
          <cell r="K103">
            <v>884.61702958189414</v>
          </cell>
          <cell r="L103">
            <v>1010.4438587298064</v>
          </cell>
          <cell r="M103">
            <v>925.5588651949389</v>
          </cell>
          <cell r="N103">
            <v>822.16912131203446</v>
          </cell>
          <cell r="O103">
            <v>939.99825824988318</v>
          </cell>
          <cell r="P103">
            <v>836.19078427237162</v>
          </cell>
          <cell r="Q103">
            <v>921.33644328531068</v>
          </cell>
          <cell r="R103">
            <v>993.59612035541704</v>
          </cell>
          <cell r="S103">
            <v>927.52886350009248</v>
          </cell>
          <cell r="T103">
            <v>981.39449631138734</v>
          </cell>
          <cell r="U103">
            <v>794.28050577568661</v>
          </cell>
          <cell r="V103">
            <v>779.66013504140494</v>
          </cell>
          <cell r="W103">
            <v>674.81411904301558</v>
          </cell>
          <cell r="X103">
            <v>978.65582786930327</v>
          </cell>
          <cell r="Y103">
            <v>990.03459178509888</v>
          </cell>
          <cell r="Z103">
            <v>1020.1999171103345</v>
          </cell>
          <cell r="AA103">
            <v>1119.9909544452096</v>
          </cell>
          <cell r="AB103">
            <v>1125.2311525005866</v>
          </cell>
          <cell r="AC103">
            <v>1080.2208332449159</v>
          </cell>
          <cell r="AD103">
            <v>1029.2484735717965</v>
          </cell>
          <cell r="AE103">
            <v>1099.2787835711763</v>
          </cell>
          <cell r="AF103">
            <v>1122.4489138348013</v>
          </cell>
          <cell r="AG103">
            <v>1100.7041970779464</v>
          </cell>
          <cell r="AH103">
            <v>1204.0463160637833</v>
          </cell>
          <cell r="AI103">
            <v>1172.1961549754369</v>
          </cell>
          <cell r="AJ103">
            <v>1142.7564789050273</v>
          </cell>
          <cell r="AK103">
            <v>1148.3476539920764</v>
          </cell>
          <cell r="AL103">
            <v>1110.5516889419675</v>
          </cell>
          <cell r="AM103">
            <v>1094.3773682843159</v>
          </cell>
          <cell r="AN103">
            <v>882.41593055378883</v>
          </cell>
          <cell r="AO103">
            <v>1040.2503703592631</v>
          </cell>
        </row>
        <row r="104">
          <cell r="A104" t="str">
            <v>PHILIPPINE</v>
          </cell>
          <cell r="C104">
            <v>206.82396847809707</v>
          </cell>
          <cell r="D104">
            <v>222.10804983970127</v>
          </cell>
          <cell r="E104">
            <v>231.40386771129997</v>
          </cell>
          <cell r="F104">
            <v>264.55351574110034</v>
          </cell>
          <cell r="G104">
            <v>248.38945635891693</v>
          </cell>
          <cell r="H104">
            <v>277.49411445567233</v>
          </cell>
          <cell r="I104">
            <v>284.4711120209472</v>
          </cell>
          <cell r="J104">
            <v>317.50391378866425</v>
          </cell>
          <cell r="K104">
            <v>324.99110650279704</v>
          </cell>
          <cell r="L104">
            <v>340.90887290449098</v>
          </cell>
          <cell r="M104">
            <v>306.11553108227071</v>
          </cell>
          <cell r="N104">
            <v>289.79839261331546</v>
          </cell>
          <cell r="O104">
            <v>291.17060358479148</v>
          </cell>
          <cell r="P104">
            <v>318.05181283507977</v>
          </cell>
          <cell r="Q104">
            <v>309.60187380085426</v>
          </cell>
          <cell r="R104">
            <v>309.39483429672157</v>
          </cell>
          <cell r="S104">
            <v>258.73680689527845</v>
          </cell>
          <cell r="T104">
            <v>293.06860142116602</v>
          </cell>
          <cell r="U104">
            <v>312.00649425613074</v>
          </cell>
          <cell r="V104">
            <v>355.04215134698057</v>
          </cell>
          <cell r="W104">
            <v>371.76527512389657</v>
          </cell>
          <cell r="X104">
            <v>372.67234914766021</v>
          </cell>
          <cell r="Y104">
            <v>401.14078051533016</v>
          </cell>
          <cell r="Z104">
            <v>423.51757085589441</v>
          </cell>
          <cell r="AA104">
            <v>454.19308718722192</v>
          </cell>
          <cell r="AB104">
            <v>501.64602881032073</v>
          </cell>
          <cell r="AC104">
            <v>535.12081496313533</v>
          </cell>
          <cell r="AD104">
            <v>561.59867486522182</v>
          </cell>
          <cell r="AE104">
            <v>559.19376777918217</v>
          </cell>
          <cell r="AF104">
            <v>481.2656664210877</v>
          </cell>
          <cell r="AG104">
            <v>475.22673196998619</v>
          </cell>
          <cell r="AH104">
            <v>507.12646835949755</v>
          </cell>
          <cell r="AI104">
            <v>543.19433143584035</v>
          </cell>
          <cell r="AJ104">
            <v>563.85118153262943</v>
          </cell>
          <cell r="AK104">
            <v>578.58665861698069</v>
          </cell>
          <cell r="AL104">
            <v>568.16236337729879</v>
          </cell>
          <cell r="AM104">
            <v>569.21556029356987</v>
          </cell>
          <cell r="AN104">
            <v>563.94310891952807</v>
          </cell>
          <cell r="AO104">
            <v>620.70121896120213</v>
          </cell>
        </row>
        <row r="105">
          <cell r="A105" t="str">
            <v>POLAND</v>
          </cell>
          <cell r="C105">
            <v>2730.2836447864324</v>
          </cell>
          <cell r="D105">
            <v>2841.4217500192472</v>
          </cell>
          <cell r="E105">
            <v>3003.2232513672866</v>
          </cell>
          <cell r="F105">
            <v>3159.8941209427289</v>
          </cell>
          <cell r="G105">
            <v>3333.7343555497851</v>
          </cell>
          <cell r="H105">
            <v>3562.1418223932155</v>
          </cell>
          <cell r="I105">
            <v>3722.6244056727783</v>
          </cell>
          <cell r="J105">
            <v>3787.9641969217059</v>
          </cell>
          <cell r="K105">
            <v>3921.0164079591373</v>
          </cell>
          <cell r="L105">
            <v>4008.8942498322667</v>
          </cell>
          <cell r="M105">
            <v>4099.9999999999991</v>
          </cell>
          <cell r="N105">
            <v>3789.3007079825134</v>
          </cell>
          <cell r="O105">
            <v>3891.9234002636122</v>
          </cell>
          <cell r="P105">
            <v>3915.3602236723245</v>
          </cell>
          <cell r="Q105">
            <v>4100.6138103228568</v>
          </cell>
          <cell r="R105">
            <v>4261.4563382710967</v>
          </cell>
          <cell r="S105">
            <v>4304.0801141375478</v>
          </cell>
          <cell r="T105">
            <v>4454.1771272596479</v>
          </cell>
          <cell r="U105">
            <v>4275.2645555968729</v>
          </cell>
          <cell r="V105">
            <v>4074.2254305231149</v>
          </cell>
          <cell r="W105">
            <v>3435.8736482735267</v>
          </cell>
          <cell r="X105">
            <v>3318.3622939057932</v>
          </cell>
          <cell r="Y105">
            <v>2954.2021537932742</v>
          </cell>
          <cell r="Z105">
            <v>2907.0557673099529</v>
          </cell>
          <cell r="AA105">
            <v>2677.9229721939519</v>
          </cell>
          <cell r="AB105">
            <v>2513.6520968153577</v>
          </cell>
          <cell r="AC105">
            <v>2469.8948013320019</v>
          </cell>
          <cell r="AD105">
            <v>2234.5550515391701</v>
          </cell>
          <cell r="AE105">
            <v>1954.0406087684928</v>
          </cell>
          <cell r="AF105">
            <v>1735.6490674863282</v>
          </cell>
          <cell r="AG105">
            <v>1492.5265619174031</v>
          </cell>
          <cell r="AH105">
            <v>1441.2456337988583</v>
          </cell>
          <cell r="AI105">
            <v>1304.260301645804</v>
          </cell>
          <cell r="AJ105">
            <v>1261.8431318930791</v>
          </cell>
          <cell r="AK105">
            <v>1241.19</v>
          </cell>
          <cell r="AL105">
            <v>1232.3800000000001</v>
          </cell>
          <cell r="AM105">
            <v>1266.7996788505991</v>
          </cell>
          <cell r="AN105">
            <v>1228.6143277844856</v>
          </cell>
          <cell r="AO105">
            <v>1239.4708408299239</v>
          </cell>
        </row>
        <row r="106">
          <cell r="A106" t="str">
            <v>PORTUGAL</v>
          </cell>
          <cell r="C106">
            <v>133.22181218592965</v>
          </cell>
          <cell r="D106">
            <v>162.22905087863705</v>
          </cell>
          <cell r="E106">
            <v>169.31432786403957</v>
          </cell>
          <cell r="F106">
            <v>183.47838323954414</v>
          </cell>
          <cell r="G106">
            <v>189.0410613197792</v>
          </cell>
          <cell r="H106">
            <v>188.11090609296483</v>
          </cell>
          <cell r="I106">
            <v>207.88883484556578</v>
          </cell>
          <cell r="J106">
            <v>191.41981483642115</v>
          </cell>
          <cell r="K106">
            <v>200.83123261484187</v>
          </cell>
          <cell r="L106">
            <v>236.85962583944445</v>
          </cell>
          <cell r="M106">
            <v>266</v>
          </cell>
          <cell r="N106">
            <v>284.87961562901006</v>
          </cell>
          <cell r="O106">
            <v>284.75640965439663</v>
          </cell>
          <cell r="P106">
            <v>306</v>
          </cell>
          <cell r="Q106">
            <v>252.25678192658651</v>
          </cell>
          <cell r="R106">
            <v>198</v>
          </cell>
          <cell r="S106">
            <v>233.99999999999997</v>
          </cell>
          <cell r="T106">
            <v>218</v>
          </cell>
          <cell r="U106">
            <v>203.99999999999997</v>
          </cell>
          <cell r="V106">
            <v>298.73670961626317</v>
          </cell>
          <cell r="W106">
            <v>319.89</v>
          </cell>
          <cell r="X106">
            <v>310.80999999999995</v>
          </cell>
          <cell r="Y106">
            <v>372.3</v>
          </cell>
          <cell r="Z106">
            <v>316.35000000000002</v>
          </cell>
          <cell r="AA106">
            <v>297.99</v>
          </cell>
          <cell r="AB106">
            <v>334.21</v>
          </cell>
          <cell r="AC106">
            <v>272.95999999999998</v>
          </cell>
          <cell r="AD106">
            <v>293.86</v>
          </cell>
          <cell r="AE106">
            <v>343.49999999999989</v>
          </cell>
          <cell r="AF106">
            <v>344.27</v>
          </cell>
          <cell r="AG106">
            <v>306.99999999999994</v>
          </cell>
          <cell r="AH106">
            <v>295.86</v>
          </cell>
          <cell r="AI106">
            <v>295.85999999999996</v>
          </cell>
          <cell r="AJ106">
            <v>202.29000000000005</v>
          </cell>
          <cell r="AK106">
            <v>213.80999999999997</v>
          </cell>
          <cell r="AL106">
            <v>213.8</v>
          </cell>
          <cell r="AM106">
            <v>159.8862822342665</v>
          </cell>
          <cell r="AN106">
            <v>159.72813288259931</v>
          </cell>
          <cell r="AO106">
            <v>152.52867968379942</v>
          </cell>
        </row>
        <row r="107">
          <cell r="A107" t="str">
            <v>QATAR</v>
          </cell>
          <cell r="C107">
            <v>16.69539659639522</v>
          </cell>
          <cell r="D107">
            <v>19.765857308019978</v>
          </cell>
          <cell r="E107">
            <v>22.561808694089898</v>
          </cell>
          <cell r="F107">
            <v>26.322495660475106</v>
          </cell>
          <cell r="G107">
            <v>23.761854498906818</v>
          </cell>
          <cell r="H107">
            <v>21.271755668778596</v>
          </cell>
          <cell r="I107">
            <v>23.869101595895906</v>
          </cell>
          <cell r="J107">
            <v>21.947827563197656</v>
          </cell>
          <cell r="K107">
            <v>23.845824895245141</v>
          </cell>
          <cell r="L107">
            <v>25.493701698431725</v>
          </cell>
          <cell r="M107">
            <v>23.320620943633408</v>
          </cell>
          <cell r="N107">
            <v>21.063516755189635</v>
          </cell>
          <cell r="O107">
            <v>19.044653716110371</v>
          </cell>
          <cell r="P107">
            <v>17.629383591701696</v>
          </cell>
          <cell r="Q107">
            <v>22.092903247436126</v>
          </cell>
          <cell r="R107">
            <v>18.57706328911344</v>
          </cell>
          <cell r="S107">
            <v>19.184583857612814</v>
          </cell>
          <cell r="T107">
            <v>18.245144199511913</v>
          </cell>
          <cell r="U107">
            <v>19.825917397033948</v>
          </cell>
          <cell r="V107">
            <v>22.906221788524732</v>
          </cell>
          <cell r="W107">
            <v>23.353793514306766</v>
          </cell>
          <cell r="X107">
            <v>22.905792267203235</v>
          </cell>
          <cell r="Y107">
            <v>23.10820422410378</v>
          </cell>
          <cell r="Z107">
            <v>22.334710079755574</v>
          </cell>
          <cell r="AA107">
            <v>21.315748577261708</v>
          </cell>
          <cell r="AB107">
            <v>21.448408769271857</v>
          </cell>
          <cell r="AC107">
            <v>21.371778111852262</v>
          </cell>
          <cell r="AD107">
            <v>27.372850903297298</v>
          </cell>
          <cell r="AE107">
            <v>29.840333608111806</v>
          </cell>
          <cell r="AF107">
            <v>31.783026534090219</v>
          </cell>
          <cell r="AG107">
            <v>34.238237850290716</v>
          </cell>
          <cell r="AH107">
            <v>34.045310675367979</v>
          </cell>
          <cell r="AI107">
            <v>35.185545294915016</v>
          </cell>
          <cell r="AJ107">
            <v>35.839682723946993</v>
          </cell>
          <cell r="AK107">
            <v>39.288247736012337</v>
          </cell>
          <cell r="AL107">
            <v>41.234149703952632</v>
          </cell>
          <cell r="AM107">
            <v>44.017335855685459</v>
          </cell>
          <cell r="AN107">
            <v>62.293805465177535</v>
          </cell>
          <cell r="AO107">
            <v>57.946334191521942</v>
          </cell>
        </row>
        <row r="108">
          <cell r="A108" t="str">
            <v>ROMANIA</v>
          </cell>
          <cell r="C108">
            <v>1124.1835456951587</v>
          </cell>
          <cell r="D108">
            <v>1137.4072866620977</v>
          </cell>
          <cell r="E108">
            <v>1294.098008976795</v>
          </cell>
          <cell r="F108">
            <v>1403.6075517202878</v>
          </cell>
          <cell r="G108">
            <v>1488.278300279434</v>
          </cell>
          <cell r="H108">
            <v>1559.591772847579</v>
          </cell>
          <cell r="I108">
            <v>1317.454214364127</v>
          </cell>
          <cell r="J108">
            <v>1205.3302285932846</v>
          </cell>
          <cell r="K108">
            <v>1203.7796664977475</v>
          </cell>
          <cell r="L108">
            <v>1147.6056698870598</v>
          </cell>
          <cell r="M108">
            <v>1055</v>
          </cell>
          <cell r="N108">
            <v>1095</v>
          </cell>
          <cell r="O108">
            <v>1104</v>
          </cell>
          <cell r="P108">
            <v>1228.9999999999998</v>
          </cell>
          <cell r="Q108">
            <v>1223</v>
          </cell>
          <cell r="R108">
            <v>1255.0000000000002</v>
          </cell>
          <cell r="S108">
            <v>1293.0000000000002</v>
          </cell>
          <cell r="T108">
            <v>1305.0000000000002</v>
          </cell>
          <cell r="U108">
            <v>1469</v>
          </cell>
          <cell r="V108">
            <v>1517</v>
          </cell>
          <cell r="W108">
            <v>1310</v>
          </cell>
          <cell r="X108">
            <v>1040.0000000000002</v>
          </cell>
          <cell r="Y108">
            <v>945.00000000000023</v>
          </cell>
          <cell r="Z108">
            <v>921</v>
          </cell>
          <cell r="AA108">
            <v>906.00000000000011</v>
          </cell>
          <cell r="AB108">
            <v>882.27272750000009</v>
          </cell>
          <cell r="AC108">
            <v>858.54545499999983</v>
          </cell>
          <cell r="AD108">
            <v>834.81818249999981</v>
          </cell>
          <cell r="AE108">
            <v>811.09090999999978</v>
          </cell>
          <cell r="AF108">
            <v>689.17033000000004</v>
          </cell>
          <cell r="AG108">
            <v>727.42062999999985</v>
          </cell>
          <cell r="AH108">
            <v>832.48477999999989</v>
          </cell>
          <cell r="AI108">
            <v>783.31885333333332</v>
          </cell>
          <cell r="AJ108">
            <v>734.15292666666642</v>
          </cell>
          <cell r="AK108">
            <v>684.99999999999989</v>
          </cell>
          <cell r="AL108">
            <v>707.6299008407658</v>
          </cell>
          <cell r="AM108">
            <v>696.421645193578</v>
          </cell>
          <cell r="AN108">
            <v>655.94057467589869</v>
          </cell>
          <cell r="AO108">
            <v>585.82659207461882</v>
          </cell>
        </row>
        <row r="109">
          <cell r="A109" t="str">
            <v>RUSSIA</v>
          </cell>
          <cell r="C109">
            <v>7926.0062234752068</v>
          </cell>
          <cell r="D109">
            <v>8215.2139017973204</v>
          </cell>
          <cell r="E109">
            <v>8540.5664074075303</v>
          </cell>
          <cell r="F109">
            <v>8826.4634628430922</v>
          </cell>
          <cell r="G109">
            <v>8892.1965443986355</v>
          </cell>
          <cell r="H109">
            <v>9007.1100185570576</v>
          </cell>
          <cell r="I109">
            <v>8968.6518986860647</v>
          </cell>
          <cell r="J109">
            <v>9216.4380384345695</v>
          </cell>
          <cell r="K109">
            <v>9311.6144157742601</v>
          </cell>
          <cell r="L109">
            <v>9626.0533086093219</v>
          </cell>
          <cell r="M109">
            <v>10143.15753245248</v>
          </cell>
          <cell r="N109">
            <v>10220.540953127012</v>
          </cell>
          <cell r="O109">
            <v>9926.8697468690498</v>
          </cell>
          <cell r="P109">
            <v>9744.6569665270381</v>
          </cell>
          <cell r="Q109">
            <v>9541.9560314996997</v>
          </cell>
          <cell r="R109">
            <v>10166.928526831769</v>
          </cell>
          <cell r="S109">
            <v>10496.811621758352</v>
          </cell>
          <cell r="T109">
            <v>10543.550185426677</v>
          </cell>
          <cell r="U109">
            <v>10639.289580597086</v>
          </cell>
          <cell r="V109">
            <v>10567.887976676857</v>
          </cell>
          <cell r="W109">
            <v>10631.924647160271</v>
          </cell>
          <cell r="X109">
            <v>10248.557125233567</v>
          </cell>
          <cell r="Y109">
            <v>8896.8344571333073</v>
          </cell>
          <cell r="Z109">
            <v>8066.7377670752658</v>
          </cell>
          <cell r="AA109">
            <v>6926.3896584003069</v>
          </cell>
          <cell r="AB109">
            <v>6835.6525444879117</v>
          </cell>
          <cell r="AC109">
            <v>6781.8184155010531</v>
          </cell>
          <cell r="AD109">
            <v>6538.4259495107462</v>
          </cell>
          <cell r="AE109">
            <v>6332.4494754447987</v>
          </cell>
          <cell r="AF109">
            <v>6288.587718632416</v>
          </cell>
          <cell r="AG109">
            <v>6352.3424754472562</v>
          </cell>
          <cell r="AH109">
            <v>6394.4019589151931</v>
          </cell>
          <cell r="AI109">
            <v>6251.712521901316</v>
          </cell>
          <cell r="AJ109">
            <v>6273.5647535601738</v>
          </cell>
          <cell r="AK109">
            <v>6065.048925068495</v>
          </cell>
          <cell r="AL109">
            <v>5974.7672507907573</v>
          </cell>
          <cell r="AM109">
            <v>5937.8770087642915</v>
          </cell>
          <cell r="AN109">
            <v>5826.7177740754205</v>
          </cell>
          <cell r="AO109">
            <v>5810.076597027145</v>
          </cell>
        </row>
        <row r="110">
          <cell r="A110" t="str">
            <v>SAUDIARABI</v>
          </cell>
          <cell r="C110">
            <v>129.72059102306162</v>
          </cell>
          <cell r="D110">
            <v>183.74427426374081</v>
          </cell>
          <cell r="E110">
            <v>219.98876798085462</v>
          </cell>
          <cell r="F110">
            <v>278.18972882266996</v>
          </cell>
          <cell r="G110">
            <v>306.89877142818739</v>
          </cell>
          <cell r="H110">
            <v>280.3591747458002</v>
          </cell>
          <cell r="I110">
            <v>322.28752268441656</v>
          </cell>
          <cell r="J110">
            <v>378.75180303394109</v>
          </cell>
          <cell r="K110">
            <v>466.74108470321056</v>
          </cell>
          <cell r="L110">
            <v>657.27149433939269</v>
          </cell>
          <cell r="M110">
            <v>854.60051603090631</v>
          </cell>
          <cell r="N110">
            <v>929.91503981425751</v>
          </cell>
          <cell r="O110">
            <v>927.71369335202917</v>
          </cell>
          <cell r="P110">
            <v>931.43385709824622</v>
          </cell>
          <cell r="Q110">
            <v>677.47810648484187</v>
          </cell>
          <cell r="R110">
            <v>649.65743628571852</v>
          </cell>
          <cell r="S110">
            <v>707.44452878284051</v>
          </cell>
          <cell r="T110">
            <v>714.44807831615549</v>
          </cell>
          <cell r="U110">
            <v>756.29635971625396</v>
          </cell>
          <cell r="V110">
            <v>744.42559567633862</v>
          </cell>
          <cell r="W110">
            <v>809.98464272942829</v>
          </cell>
          <cell r="X110">
            <v>894.73949660943026</v>
          </cell>
          <cell r="Y110">
            <v>971.90338621377998</v>
          </cell>
          <cell r="Z110">
            <v>1032.7576013749454</v>
          </cell>
          <cell r="AA110">
            <v>1084.9552084820493</v>
          </cell>
          <cell r="AB110">
            <v>1134.0180715724914</v>
          </cell>
          <cell r="AC110">
            <v>1226.7524944987827</v>
          </cell>
          <cell r="AD110">
            <v>1230.3737392383134</v>
          </cell>
          <cell r="AE110">
            <v>1356.0766089065146</v>
          </cell>
          <cell r="AF110">
            <v>1390.4024197868789</v>
          </cell>
          <cell r="AG110">
            <v>1436.1004365671283</v>
          </cell>
          <cell r="AH110">
            <v>1381.066485582731</v>
          </cell>
          <cell r="AI110">
            <v>1349.5251621287744</v>
          </cell>
          <cell r="AJ110">
            <v>1397.1441898542839</v>
          </cell>
          <cell r="AK110">
            <v>1392.8336402013551</v>
          </cell>
          <cell r="AL110">
            <v>1378.779640351489</v>
          </cell>
          <cell r="AM110">
            <v>1461.6496350650129</v>
          </cell>
          <cell r="AN110">
            <v>1549.0429949097449</v>
          </cell>
          <cell r="AO110">
            <v>1648.5730334669763</v>
          </cell>
        </row>
        <row r="111">
          <cell r="A111" t="str">
            <v>SENEGAL</v>
          </cell>
          <cell r="C111">
            <v>12.080719020033133</v>
          </cell>
          <cell r="D111">
            <v>12.760197257226935</v>
          </cell>
          <cell r="E111">
            <v>12.88805291193502</v>
          </cell>
          <cell r="F111">
            <v>14.252365138114326</v>
          </cell>
          <cell r="G111">
            <v>14.990288234406352</v>
          </cell>
          <cell r="H111">
            <v>18.964354869808453</v>
          </cell>
          <cell r="I111">
            <v>19.074263165782703</v>
          </cell>
          <cell r="J111">
            <v>20.613776956367936</v>
          </cell>
          <cell r="K111">
            <v>20.246929727801536</v>
          </cell>
          <cell r="L111">
            <v>22.383910896597357</v>
          </cell>
          <cell r="M111">
            <v>23.147454432226461</v>
          </cell>
          <cell r="N111">
            <v>23.156970902489121</v>
          </cell>
          <cell r="O111">
            <v>21.917381295617812</v>
          </cell>
          <cell r="P111">
            <v>20.89177061981373</v>
          </cell>
          <cell r="Q111">
            <v>22.478685606922426</v>
          </cell>
          <cell r="R111">
            <v>24.102022777021379</v>
          </cell>
          <cell r="S111">
            <v>23.456847737477268</v>
          </cell>
          <cell r="T111">
            <v>24.90995589405955</v>
          </cell>
          <cell r="U111">
            <v>24.306908510444394</v>
          </cell>
          <cell r="V111">
            <v>23.314845572890793</v>
          </cell>
          <cell r="W111">
            <v>23.589064875993603</v>
          </cell>
          <cell r="X111">
            <v>23.288241605933329</v>
          </cell>
          <cell r="Y111">
            <v>25.100608117916135</v>
          </cell>
          <cell r="Z111">
            <v>23.988739867485698</v>
          </cell>
          <cell r="AA111">
            <v>23.979742934547204</v>
          </cell>
          <cell r="AB111">
            <v>23.751894076605115</v>
          </cell>
          <cell r="AC111">
            <v>23.900360980773058</v>
          </cell>
          <cell r="AD111">
            <v>26.388649346183986</v>
          </cell>
          <cell r="AE111">
            <v>28.199867432897705</v>
          </cell>
          <cell r="AF111">
            <v>30.718778173453753</v>
          </cell>
          <cell r="AG111">
            <v>32.241784764362663</v>
          </cell>
          <cell r="AH111">
            <v>36.052584916081393</v>
          </cell>
          <cell r="AI111">
            <v>33.668083932191159</v>
          </cell>
          <cell r="AJ111">
            <v>27.686414005519097</v>
          </cell>
          <cell r="AK111">
            <v>28.914999690096746</v>
          </cell>
          <cell r="AL111">
            <v>30.070818820883883</v>
          </cell>
          <cell r="AM111">
            <v>27.839669978981018</v>
          </cell>
          <cell r="AN111">
            <v>28.041577541669284</v>
          </cell>
          <cell r="AO111">
            <v>32.223980789742598</v>
          </cell>
        </row>
        <row r="112">
          <cell r="A112" t="str">
            <v>SERBMONT</v>
          </cell>
          <cell r="C112">
            <v>832.46986966024906</v>
          </cell>
          <cell r="D112">
            <v>838.4047869920289</v>
          </cell>
          <cell r="E112">
            <v>902.98481132184088</v>
          </cell>
          <cell r="F112">
            <v>926.23686801851295</v>
          </cell>
          <cell r="G112">
            <v>915.20833748591394</v>
          </cell>
          <cell r="H112">
            <v>933.18983239902821</v>
          </cell>
          <cell r="I112">
            <v>937.282734577356</v>
          </cell>
          <cell r="J112">
            <v>827.49863751822329</v>
          </cell>
          <cell r="K112">
            <v>864.19544125514574</v>
          </cell>
          <cell r="L112">
            <v>925.90332399984345</v>
          </cell>
          <cell r="M112">
            <v>829.49963031633649</v>
          </cell>
          <cell r="N112">
            <v>947.40183854540192</v>
          </cell>
          <cell r="O112">
            <v>922.92228018723176</v>
          </cell>
          <cell r="P112">
            <v>945.06094868114064</v>
          </cell>
          <cell r="Q112">
            <v>997.5605300983101</v>
          </cell>
          <cell r="R112">
            <v>1045.8660919844306</v>
          </cell>
          <cell r="S112">
            <v>1022.9548243534088</v>
          </cell>
          <cell r="T112">
            <v>1049.7618250659059</v>
          </cell>
          <cell r="U112">
            <v>1017.1351481478762</v>
          </cell>
          <cell r="V112">
            <v>1091.6096738367751</v>
          </cell>
          <cell r="W112">
            <v>1083.3795407690511</v>
          </cell>
          <cell r="X112">
            <v>909.38267354729476</v>
          </cell>
          <cell r="Y112">
            <v>980.58368011028301</v>
          </cell>
          <cell r="Z112">
            <v>923.66750070051489</v>
          </cell>
          <cell r="AA112">
            <v>872.09041239539852</v>
          </cell>
          <cell r="AB112">
            <v>1066.821331437159</v>
          </cell>
          <cell r="AC112">
            <v>1109.8226660175947</v>
          </cell>
          <cell r="AD112">
            <v>1144.4517134459918</v>
          </cell>
          <cell r="AE112">
            <v>1105.5345093252574</v>
          </cell>
          <cell r="AF112">
            <v>919.70112762168765</v>
          </cell>
          <cell r="AG112">
            <v>1088.3239006125532</v>
          </cell>
          <cell r="AH112">
            <v>976.73035425677995</v>
          </cell>
          <cell r="AI112">
            <v>1047.618695697287</v>
          </cell>
          <cell r="AJ112">
            <v>1048.0623268466923</v>
          </cell>
          <cell r="AK112">
            <v>1066.3185861000882</v>
          </cell>
          <cell r="AL112">
            <v>1076.9531404481809</v>
          </cell>
          <cell r="AM112">
            <v>1701.8934428416953</v>
          </cell>
          <cell r="AN112">
            <v>2358.3200947473683</v>
          </cell>
          <cell r="AO112">
            <v>2331.9858562085101</v>
          </cell>
        </row>
        <row r="113">
          <cell r="A113" t="str">
            <v>SINGAPORE</v>
          </cell>
          <cell r="C113">
            <v>62.223957544078573</v>
          </cell>
          <cell r="D113">
            <v>57.00378134170829</v>
          </cell>
          <cell r="E113">
            <v>73.686384498566397</v>
          </cell>
          <cell r="F113">
            <v>83.257163300588061</v>
          </cell>
          <cell r="G113">
            <v>87.817891810753395</v>
          </cell>
          <cell r="H113">
            <v>86.713353662773955</v>
          </cell>
          <cell r="I113">
            <v>93.284307995094125</v>
          </cell>
          <cell r="J113">
            <v>102.36553990660725</v>
          </cell>
          <cell r="K113">
            <v>121.68994596023387</v>
          </cell>
          <cell r="L113">
            <v>130.44222508899696</v>
          </cell>
          <cell r="M113">
            <v>131.70259792102377</v>
          </cell>
          <cell r="N113">
            <v>140.79225135505871</v>
          </cell>
          <cell r="O113">
            <v>145.0396406062606</v>
          </cell>
          <cell r="P113">
            <v>157.95210855434885</v>
          </cell>
          <cell r="Q113">
            <v>162.62318401192897</v>
          </cell>
          <cell r="R113">
            <v>162.49352636940117</v>
          </cell>
          <cell r="S113">
            <v>165.71699799784324</v>
          </cell>
          <cell r="T113">
            <v>168.93910166020615</v>
          </cell>
          <cell r="U113">
            <v>206.6390415799579</v>
          </cell>
          <cell r="V113">
            <v>213.70176620551467</v>
          </cell>
          <cell r="W113">
            <v>315.84397660300317</v>
          </cell>
          <cell r="X113">
            <v>317.9456468347334</v>
          </cell>
          <cell r="Y113">
            <v>318.93733051116232</v>
          </cell>
          <cell r="Z113">
            <v>348.06363662218934</v>
          </cell>
          <cell r="AA113">
            <v>357.34735340071302</v>
          </cell>
          <cell r="AB113">
            <v>339.37971644965677</v>
          </cell>
          <cell r="AC113">
            <v>350.89763448714058</v>
          </cell>
          <cell r="AD113">
            <v>338.17491854273089</v>
          </cell>
          <cell r="AE113">
            <v>340.18893158204531</v>
          </cell>
          <cell r="AF113">
            <v>301.48719957130345</v>
          </cell>
          <cell r="AG113">
            <v>303.16331827627624</v>
          </cell>
          <cell r="AH113">
            <v>284.79807697731775</v>
          </cell>
          <cell r="AI113">
            <v>244.79192179468365</v>
          </cell>
          <cell r="AJ113">
            <v>201.62241975468638</v>
          </cell>
          <cell r="AK113">
            <v>175.46790529105184</v>
          </cell>
          <cell r="AL113">
            <v>186.61489189427482</v>
          </cell>
          <cell r="AM113">
            <v>174.51683770557162</v>
          </cell>
          <cell r="AN113">
            <v>173.17215514021422</v>
          </cell>
          <cell r="AO113">
            <v>165.27409610271579</v>
          </cell>
        </row>
        <row r="114">
          <cell r="A114" t="str">
            <v>SLOVAKIA</v>
          </cell>
          <cell r="C114">
            <v>508.5602786286413</v>
          </cell>
          <cell r="D114">
            <v>522.80518997447564</v>
          </cell>
          <cell r="E114">
            <v>531.07325519158087</v>
          </cell>
          <cell r="F114">
            <v>528.09778073029793</v>
          </cell>
          <cell r="G114">
            <v>523.34233972444031</v>
          </cell>
          <cell r="H114">
            <v>529.30786102675529</v>
          </cell>
          <cell r="I114">
            <v>539.49772914638083</v>
          </cell>
          <cell r="J114">
            <v>559.89830748140776</v>
          </cell>
          <cell r="K114">
            <v>652.2855975586574</v>
          </cell>
          <cell r="L114">
            <v>659.62157865126562</v>
          </cell>
          <cell r="M114">
            <v>779.99999999999977</v>
          </cell>
          <cell r="N114">
            <v>747</v>
          </cell>
          <cell r="O114">
            <v>713.00000000000011</v>
          </cell>
          <cell r="P114">
            <v>680</v>
          </cell>
          <cell r="Q114">
            <v>646</v>
          </cell>
          <cell r="R114">
            <v>613</v>
          </cell>
          <cell r="S114">
            <v>604.00000000000023</v>
          </cell>
          <cell r="T114">
            <v>613.99999999999989</v>
          </cell>
          <cell r="U114">
            <v>589</v>
          </cell>
          <cell r="V114">
            <v>572.99999999999989</v>
          </cell>
          <cell r="W114">
            <v>542.00000000000023</v>
          </cell>
          <cell r="X114">
            <v>444.61716899999993</v>
          </cell>
          <cell r="Y114">
            <v>380.01716899999991</v>
          </cell>
          <cell r="Z114">
            <v>325.41716900000006</v>
          </cell>
          <cell r="AA114">
            <v>238.017169</v>
          </cell>
          <cell r="AB114">
            <v>238.91716899999992</v>
          </cell>
          <cell r="AC114">
            <v>226.71716899999998</v>
          </cell>
          <cell r="AD114">
            <v>201.61716900000002</v>
          </cell>
          <cell r="AE114">
            <v>179.21716900000001</v>
          </cell>
          <cell r="AF114">
            <v>170.91716899999997</v>
          </cell>
          <cell r="AG114">
            <v>126.95157199999998</v>
          </cell>
          <cell r="AH114">
            <v>131.18509900000001</v>
          </cell>
          <cell r="AI114">
            <v>103.348917</v>
          </cell>
          <cell r="AJ114">
            <v>106.094268</v>
          </cell>
          <cell r="AK114">
            <v>97.000000000000014</v>
          </cell>
          <cell r="AL114">
            <v>85.277522384947559</v>
          </cell>
          <cell r="AM114">
            <v>82.565792679465929</v>
          </cell>
          <cell r="AN114">
            <v>78.929076510373108</v>
          </cell>
          <cell r="AO114">
            <v>87.514920744784163</v>
          </cell>
        </row>
        <row r="115">
          <cell r="A115" t="str">
            <v>SLOVENIA</v>
          </cell>
          <cell r="C115">
            <v>147.65119333562313</v>
          </cell>
          <cell r="D115">
            <v>152.16826982191117</v>
          </cell>
          <cell r="E115">
            <v>171.69074953780904</v>
          </cell>
          <cell r="F115">
            <v>173.76850555178726</v>
          </cell>
          <cell r="G115">
            <v>179.30507228113206</v>
          </cell>
          <cell r="H115">
            <v>190.1190539815648</v>
          </cell>
          <cell r="I115">
            <v>194.82093357465445</v>
          </cell>
          <cell r="J115">
            <v>206.66414633176794</v>
          </cell>
          <cell r="K115">
            <v>229.75926247322852</v>
          </cell>
          <cell r="L115">
            <v>231.99189184761576</v>
          </cell>
          <cell r="M115">
            <v>234.16363535246046</v>
          </cell>
          <cell r="N115">
            <v>254.16484277753835</v>
          </cell>
          <cell r="O115">
            <v>256.16585824016215</v>
          </cell>
          <cell r="P115">
            <v>274.1667292619818</v>
          </cell>
          <cell r="Q115">
            <v>250.16753078785467</v>
          </cell>
          <cell r="R115">
            <v>241.168319093419</v>
          </cell>
          <cell r="S115">
            <v>247.16909828768951</v>
          </cell>
          <cell r="T115">
            <v>222.1698529171974</v>
          </cell>
          <cell r="U115">
            <v>210.17059557696646</v>
          </cell>
          <cell r="V115">
            <v>211.17133787942984</v>
          </cell>
          <cell r="W115">
            <v>198.17208438023451</v>
          </cell>
          <cell r="X115">
            <v>181.94093869346727</v>
          </cell>
          <cell r="Y115">
            <v>188.60448438023454</v>
          </cell>
          <cell r="Z115">
            <v>184.86737575376884</v>
          </cell>
          <cell r="AA115">
            <v>178.93092144053603</v>
          </cell>
          <cell r="AB115">
            <v>127.29512144053602</v>
          </cell>
          <cell r="AC115">
            <v>114.200721440536</v>
          </cell>
          <cell r="AD115">
            <v>120.60632144053604</v>
          </cell>
          <cell r="AE115">
            <v>125.311921440536</v>
          </cell>
          <cell r="AF115">
            <v>106.99265753768843</v>
          </cell>
          <cell r="AG115">
            <v>98.956971943048543</v>
          </cell>
          <cell r="AH115">
            <v>68.700678810720262</v>
          </cell>
          <cell r="AI115">
            <v>71.093262353433829</v>
          </cell>
          <cell r="AJ115">
            <v>64.337907244556106</v>
          </cell>
          <cell r="AK115">
            <v>55.280700376884425</v>
          </cell>
          <cell r="AL115">
            <v>43.776775975841623</v>
          </cell>
          <cell r="AM115">
            <v>44.989832322913898</v>
          </cell>
          <cell r="AN115">
            <v>42.065873921171935</v>
          </cell>
          <cell r="AO115">
            <v>42.723070075642653</v>
          </cell>
        </row>
        <row r="116">
          <cell r="A116" t="str">
            <v>SOUTHAFRIC</v>
          </cell>
          <cell r="C116">
            <v>1490.5215824934839</v>
          </cell>
          <cell r="D116">
            <v>1632.6518157594439</v>
          </cell>
          <cell r="E116">
            <v>1562.9507559719652</v>
          </cell>
          <cell r="F116">
            <v>1671.9799059099448</v>
          </cell>
          <cell r="G116">
            <v>1698.5684472480934</v>
          </cell>
          <cell r="H116">
            <v>1815.3194962844543</v>
          </cell>
          <cell r="I116">
            <v>1914.0836281653214</v>
          </cell>
          <cell r="J116">
            <v>1942.4693408550468</v>
          </cell>
          <cell r="K116">
            <v>1730.2934975748026</v>
          </cell>
          <cell r="L116">
            <v>1771.9098355379515</v>
          </cell>
          <cell r="M116">
            <v>1859.6749896021427</v>
          </cell>
          <cell r="N116">
            <v>1893.3435105452336</v>
          </cell>
          <cell r="O116">
            <v>1839.9005296987746</v>
          </cell>
          <cell r="P116">
            <v>1794.4376475335732</v>
          </cell>
          <cell r="Q116">
            <v>1930.4050282548189</v>
          </cell>
          <cell r="R116">
            <v>2021.5131721894686</v>
          </cell>
          <cell r="S116">
            <v>1997.4036308486479</v>
          </cell>
          <cell r="T116">
            <v>2159.7921562675065</v>
          </cell>
          <cell r="U116">
            <v>2166.3896412563399</v>
          </cell>
          <cell r="V116">
            <v>2245.5790705599825</v>
          </cell>
          <cell r="W116">
            <v>2283.4731086131969</v>
          </cell>
          <cell r="X116">
            <v>2179.2286083485678</v>
          </cell>
          <cell r="Y116">
            <v>2132.4515027400098</v>
          </cell>
          <cell r="Z116">
            <v>2163.3528335228211</v>
          </cell>
          <cell r="AA116">
            <v>2204.1908521025789</v>
          </cell>
          <cell r="AB116">
            <v>2266.5187214822113</v>
          </cell>
          <cell r="AC116">
            <v>2421.0559183258538</v>
          </cell>
          <cell r="AD116">
            <v>2556.3618498705064</v>
          </cell>
          <cell r="AE116">
            <v>2603.8481201119739</v>
          </cell>
          <cell r="AF116">
            <v>2401.0349975419044</v>
          </cell>
          <cell r="AG116">
            <v>2391.9422867696862</v>
          </cell>
          <cell r="AH116">
            <v>2213.2972905823153</v>
          </cell>
          <cell r="AI116">
            <v>2256.1670644259602</v>
          </cell>
          <cell r="AJ116">
            <v>2405.8137416378991</v>
          </cell>
          <cell r="AK116">
            <v>2506.4580756610194</v>
          </cell>
          <cell r="AL116">
            <v>2476.7424917484332</v>
          </cell>
          <cell r="AM116">
            <v>2465.4701535073582</v>
          </cell>
          <cell r="AN116">
            <v>2553.5799832266553</v>
          </cell>
          <cell r="AO116">
            <v>2471.6350392805953</v>
          </cell>
        </row>
        <row r="117">
          <cell r="A117" t="str">
            <v>SPAIN</v>
          </cell>
          <cell r="C117">
            <v>1431.7616354639777</v>
          </cell>
          <cell r="D117">
            <v>1435.8555162404675</v>
          </cell>
          <cell r="E117">
            <v>1509.5012395351771</v>
          </cell>
          <cell r="F117">
            <v>1676.6904357958997</v>
          </cell>
          <cell r="G117">
            <v>2087.1688221527643</v>
          </cell>
          <cell r="H117">
            <v>2294.3808177319884</v>
          </cell>
          <cell r="I117">
            <v>2546.9255078111669</v>
          </cell>
          <cell r="J117">
            <v>2317.0160860278397</v>
          </cell>
          <cell r="K117">
            <v>2271.2530969137606</v>
          </cell>
          <cell r="L117">
            <v>2443.9539347098748</v>
          </cell>
          <cell r="M117">
            <v>2836</v>
          </cell>
          <cell r="N117">
            <v>2773</v>
          </cell>
          <cell r="O117">
            <v>2749.0000000000005</v>
          </cell>
          <cell r="P117">
            <v>2764</v>
          </cell>
          <cell r="Q117">
            <v>2522.9999999999995</v>
          </cell>
          <cell r="R117">
            <v>2393</v>
          </cell>
          <cell r="S117">
            <v>2267</v>
          </cell>
          <cell r="T117">
            <v>2139</v>
          </cell>
          <cell r="U117">
            <v>1787</v>
          </cell>
          <cell r="V117">
            <v>2122</v>
          </cell>
          <cell r="W117">
            <v>2161.8000000000002</v>
          </cell>
          <cell r="X117">
            <v>2163.0499999999993</v>
          </cell>
          <cell r="Y117">
            <v>2115.9499999999998</v>
          </cell>
          <cell r="Z117">
            <v>1991.7199999999998</v>
          </cell>
          <cell r="AA117">
            <v>1938.5800000000002</v>
          </cell>
          <cell r="AB117">
            <v>1780.2899999999997</v>
          </cell>
          <cell r="AC117">
            <v>1549.5699999999997</v>
          </cell>
          <cell r="AD117">
            <v>1731.25</v>
          </cell>
          <cell r="AE117">
            <v>1574.73</v>
          </cell>
          <cell r="AF117">
            <v>1589.22</v>
          </cell>
          <cell r="AG117">
            <v>1451.1500000000003</v>
          </cell>
          <cell r="AH117">
            <v>1426.3000000000002</v>
          </cell>
          <cell r="AI117">
            <v>1530.4899999999998</v>
          </cell>
          <cell r="AJ117">
            <v>1262.8899999999999</v>
          </cell>
          <cell r="AK117">
            <v>1306.1400000000001</v>
          </cell>
          <cell r="AL117">
            <v>1259.0499999999997</v>
          </cell>
          <cell r="AM117">
            <v>1028.2990827253607</v>
          </cell>
          <cell r="AN117">
            <v>1004.8183448291984</v>
          </cell>
          <cell r="AO117">
            <v>852.94087817132572</v>
          </cell>
        </row>
        <row r="118">
          <cell r="A118" t="str">
            <v>SRILANKA</v>
          </cell>
          <cell r="C118">
            <v>42.382231656344423</v>
          </cell>
          <cell r="D118">
            <v>37.359177883875716</v>
          </cell>
          <cell r="E118">
            <v>49.319831028884501</v>
          </cell>
          <cell r="F118">
            <v>53.754932833951827</v>
          </cell>
          <cell r="G118">
            <v>43.868171688265768</v>
          </cell>
          <cell r="H118">
            <v>40.409342190874177</v>
          </cell>
          <cell r="I118">
            <v>38.193165815480619</v>
          </cell>
          <cell r="J118">
            <v>41.165822633249938</v>
          </cell>
          <cell r="K118">
            <v>47.148349525817061</v>
          </cell>
          <cell r="L118">
            <v>50.505319334250011</v>
          </cell>
          <cell r="M118">
            <v>50.39350679142715</v>
          </cell>
          <cell r="N118">
            <v>47.73558043618425</v>
          </cell>
          <cell r="O118">
            <v>58.609138566769104</v>
          </cell>
          <cell r="P118">
            <v>68.065359410855919</v>
          </cell>
          <cell r="Q118">
            <v>53.173938001071122</v>
          </cell>
          <cell r="R118">
            <v>34.748645946664674</v>
          </cell>
          <cell r="S118">
            <v>32.184231200121381</v>
          </cell>
          <cell r="T118">
            <v>44.263200147775478</v>
          </cell>
          <cell r="U118">
            <v>44.91839739062722</v>
          </cell>
          <cell r="V118">
            <v>44.964349136822236</v>
          </cell>
          <cell r="W118">
            <v>44.504977794239139</v>
          </cell>
          <cell r="X118">
            <v>46.410716563311887</v>
          </cell>
          <cell r="Y118">
            <v>68.187193464749654</v>
          </cell>
          <cell r="Z118">
            <v>62.900221297536653</v>
          </cell>
          <cell r="AA118">
            <v>64.408407125932172</v>
          </cell>
          <cell r="AB118">
            <v>57.033638996370371</v>
          </cell>
          <cell r="AC118">
            <v>94.994194619863762</v>
          </cell>
          <cell r="AD118">
            <v>103.37663380220162</v>
          </cell>
          <cell r="AE118">
            <v>111.06855157546688</v>
          </cell>
          <cell r="AF118">
            <v>120.98486794599103</v>
          </cell>
          <cell r="AG118">
            <v>138.41982171665552</v>
          </cell>
          <cell r="AH118">
            <v>149.45324595558063</v>
          </cell>
          <cell r="AI118">
            <v>156.38088106875375</v>
          </cell>
          <cell r="AJ118">
            <v>157.23292043664512</v>
          </cell>
          <cell r="AK118">
            <v>166.55662287629431</v>
          </cell>
          <cell r="AL118">
            <v>164.85689854522448</v>
          </cell>
          <cell r="AM118">
            <v>128.28328787499439</v>
          </cell>
          <cell r="AN118">
            <v>138.21368543396838</v>
          </cell>
          <cell r="AO118">
            <v>134.92637898971739</v>
          </cell>
        </row>
        <row r="119">
          <cell r="A119" t="str">
            <v>SUDAN</v>
          </cell>
          <cell r="C119">
            <v>15.951766671727572</v>
          </cell>
          <cell r="D119">
            <v>15.913108682250948</v>
          </cell>
          <cell r="E119">
            <v>17.013186686474128</v>
          </cell>
          <cell r="F119">
            <v>22.919892657539897</v>
          </cell>
          <cell r="G119">
            <v>21.025103076125244</v>
          </cell>
          <cell r="H119">
            <v>15.237040863437977</v>
          </cell>
          <cell r="I119">
            <v>16.963116084760287</v>
          </cell>
          <cell r="J119">
            <v>17.900028367490854</v>
          </cell>
          <cell r="K119">
            <v>15.076001961120012</v>
          </cell>
          <cell r="L119">
            <v>15.460681033831841</v>
          </cell>
          <cell r="M119">
            <v>18.103376846747029</v>
          </cell>
          <cell r="N119">
            <v>17.712907133592996</v>
          </cell>
          <cell r="O119">
            <v>17.43054625417092</v>
          </cell>
          <cell r="P119">
            <v>17.963624326837998</v>
          </cell>
          <cell r="Q119">
            <v>16.427888368317149</v>
          </cell>
          <cell r="R119">
            <v>19.011747048207269</v>
          </cell>
          <cell r="S119">
            <v>19.167477762289231</v>
          </cell>
          <cell r="T119">
            <v>15.503087595506809</v>
          </cell>
          <cell r="U119">
            <v>20.349361272725794</v>
          </cell>
          <cell r="V119">
            <v>19.025533735742712</v>
          </cell>
          <cell r="W119">
            <v>23.641533484574044</v>
          </cell>
          <cell r="X119">
            <v>22.360819821448139</v>
          </cell>
          <cell r="Y119">
            <v>20.40363894405122</v>
          </cell>
          <cell r="Z119">
            <v>15.679775595723072</v>
          </cell>
          <cell r="AA119">
            <v>21.034699312098187</v>
          </cell>
          <cell r="AB119">
            <v>19.874235786818947</v>
          </cell>
          <cell r="AC119">
            <v>19.482817143206208</v>
          </cell>
          <cell r="AD119">
            <v>22.917774180221276</v>
          </cell>
          <cell r="AE119">
            <v>20.792934925495729</v>
          </cell>
          <cell r="AF119">
            <v>23.519783847820872</v>
          </cell>
          <cell r="AG119">
            <v>24.137186692846473</v>
          </cell>
          <cell r="AH119">
            <v>24.965826387965279</v>
          </cell>
          <cell r="AI119">
            <v>29.304012334520408</v>
          </cell>
          <cell r="AJ119">
            <v>31.823324025531178</v>
          </cell>
          <cell r="AK119">
            <v>33.656482467388003</v>
          </cell>
          <cell r="AL119">
            <v>33.449101072196605</v>
          </cell>
          <cell r="AM119">
            <v>53.560151828264821</v>
          </cell>
          <cell r="AN119">
            <v>103.98331782317334</v>
          </cell>
          <cell r="AO119">
            <v>72.568897976439104</v>
          </cell>
        </row>
        <row r="120">
          <cell r="A120" t="str">
            <v>SWEDEN</v>
          </cell>
          <cell r="C120">
            <v>845.7104427546285</v>
          </cell>
          <cell r="D120">
            <v>787.11413260828908</v>
          </cell>
          <cell r="E120">
            <v>765.32783886486845</v>
          </cell>
          <cell r="F120">
            <v>762.41570000055958</v>
          </cell>
          <cell r="G120">
            <v>691.65128100921902</v>
          </cell>
          <cell r="H120">
            <v>702.41712468592948</v>
          </cell>
          <cell r="I120">
            <v>705.42499779077252</v>
          </cell>
          <cell r="J120">
            <v>626.91679693302387</v>
          </cell>
          <cell r="K120">
            <v>560.22101084310839</v>
          </cell>
          <cell r="L120">
            <v>538.02402308426986</v>
          </cell>
          <cell r="M120">
            <v>491.00000000000006</v>
          </cell>
          <cell r="N120">
            <v>431.00000000000006</v>
          </cell>
          <cell r="O120">
            <v>371</v>
          </cell>
          <cell r="P120">
            <v>305</v>
          </cell>
          <cell r="Q120">
            <v>296</v>
          </cell>
          <cell r="R120">
            <v>266.00000000000006</v>
          </cell>
          <cell r="S120">
            <v>272</v>
          </cell>
          <cell r="T120">
            <v>228</v>
          </cell>
          <cell r="U120">
            <v>224</v>
          </cell>
          <cell r="V120">
            <v>160</v>
          </cell>
          <cell r="W120">
            <v>107.86000000000001</v>
          </cell>
          <cell r="X120">
            <v>103.39</v>
          </cell>
          <cell r="Y120">
            <v>96.840000000000018</v>
          </cell>
          <cell r="Z120">
            <v>85.2</v>
          </cell>
          <cell r="AA120">
            <v>82.55</v>
          </cell>
          <cell r="AB120">
            <v>70.39</v>
          </cell>
          <cell r="AC120">
            <v>68.650000000000006</v>
          </cell>
          <cell r="AD120">
            <v>61.599999999999994</v>
          </cell>
          <cell r="AE120">
            <v>58.589999999999996</v>
          </cell>
          <cell r="AF120">
            <v>48.030000000000008</v>
          </cell>
          <cell r="AG120">
            <v>45.69</v>
          </cell>
          <cell r="AH120">
            <v>44.28</v>
          </cell>
          <cell r="AI120">
            <v>44.470000000000006</v>
          </cell>
          <cell r="AJ120">
            <v>45.279999999999987</v>
          </cell>
          <cell r="AK120">
            <v>40.949999999999996</v>
          </cell>
          <cell r="AL120">
            <v>39.359999999999992</v>
          </cell>
          <cell r="AM120">
            <v>38.731469005224994</v>
          </cell>
          <cell r="AN120">
            <v>35.336800574590811</v>
          </cell>
          <cell r="AO120">
            <v>33.474847411182928</v>
          </cell>
        </row>
        <row r="121">
          <cell r="A121" t="str">
            <v>SWITLAND</v>
          </cell>
          <cell r="C121">
            <v>217.11319618927976</v>
          </cell>
          <cell r="D121">
            <v>215.50994411793033</v>
          </cell>
          <cell r="E121">
            <v>211.12409002631449</v>
          </cell>
          <cell r="F121">
            <v>215.42589770140393</v>
          </cell>
          <cell r="G121">
            <v>182.40695021726034</v>
          </cell>
          <cell r="H121">
            <v>162.05659809463987</v>
          </cell>
          <cell r="I121">
            <v>175.48326450897807</v>
          </cell>
          <cell r="J121">
            <v>169.49071367016518</v>
          </cell>
          <cell r="K121">
            <v>158.30227918166142</v>
          </cell>
          <cell r="L121">
            <v>141.98486621513081</v>
          </cell>
          <cell r="M121">
            <v>116.00000000000003</v>
          </cell>
          <cell r="N121">
            <v>108.00000000000003</v>
          </cell>
          <cell r="O121">
            <v>100.00000000000001</v>
          </cell>
          <cell r="P121">
            <v>92</v>
          </cell>
          <cell r="Q121">
            <v>84</v>
          </cell>
          <cell r="R121">
            <v>75.999999999999986</v>
          </cell>
          <cell r="S121">
            <v>68</v>
          </cell>
          <cell r="T121">
            <v>61.999999999999993</v>
          </cell>
          <cell r="U121">
            <v>56</v>
          </cell>
          <cell r="V121">
            <v>48.999999999999986</v>
          </cell>
          <cell r="W121">
            <v>45.090824864065766</v>
          </cell>
          <cell r="X121">
            <v>40.704068742702972</v>
          </cell>
          <cell r="Y121">
            <v>37.545720361421175</v>
          </cell>
          <cell r="Z121">
            <v>30.582564480139339</v>
          </cell>
          <cell r="AA121">
            <v>31.482633598857525</v>
          </cell>
          <cell r="AB121">
            <v>29.188837717575716</v>
          </cell>
          <cell r="AC121">
            <v>28.822926836293895</v>
          </cell>
          <cell r="AD121">
            <v>28.07743527510171</v>
          </cell>
          <cell r="AE121">
            <v>26.208553948513639</v>
          </cell>
          <cell r="AF121">
            <v>21.289292504623518</v>
          </cell>
          <cell r="AG121">
            <v>19.861850356921074</v>
          </cell>
          <cell r="AH121">
            <v>21.744626435025079</v>
          </cell>
          <cell r="AI121">
            <v>20.33154677854559</v>
          </cell>
          <cell r="AJ121">
            <v>19.563670919720057</v>
          </cell>
          <cell r="AK121">
            <v>19.408051688460503</v>
          </cell>
          <cell r="AL121">
            <v>20.88931540441504</v>
          </cell>
          <cell r="AM121">
            <v>20.447176636995632</v>
          </cell>
          <cell r="AN121">
            <v>18.9979922312395</v>
          </cell>
          <cell r="AO121">
            <v>19.516207829905333</v>
          </cell>
        </row>
        <row r="122">
          <cell r="A122" t="str">
            <v>SYRIA</v>
          </cell>
          <cell r="C122">
            <v>48.307086672188994</v>
          </cell>
          <cell r="D122">
            <v>63.763151339325553</v>
          </cell>
          <cell r="E122">
            <v>60.593939155013452</v>
          </cell>
          <cell r="F122">
            <v>56.444899112048233</v>
          </cell>
          <cell r="G122">
            <v>73.109515848163213</v>
          </cell>
          <cell r="H122">
            <v>86.564180233486525</v>
          </cell>
          <cell r="I122">
            <v>93.558106055024183</v>
          </cell>
          <cell r="J122">
            <v>96.151273692493078</v>
          </cell>
          <cell r="K122">
            <v>98.993466738294188</v>
          </cell>
          <cell r="L122">
            <v>124.63923534607572</v>
          </cell>
          <cell r="M122">
            <v>121.84092973740202</v>
          </cell>
          <cell r="N122">
            <v>138.94317992624292</v>
          </cell>
          <cell r="O122">
            <v>164.453390594079</v>
          </cell>
          <cell r="P122">
            <v>192.54982155817348</v>
          </cell>
          <cell r="Q122">
            <v>216.01488694075479</v>
          </cell>
          <cell r="R122">
            <v>187.41064908510864</v>
          </cell>
          <cell r="S122">
            <v>196.76692615550837</v>
          </cell>
          <cell r="T122">
            <v>226.71954392741992</v>
          </cell>
          <cell r="U122">
            <v>228.33045363307858</v>
          </cell>
          <cell r="V122">
            <v>212.95223585875507</v>
          </cell>
          <cell r="W122">
            <v>250.12795882313725</v>
          </cell>
          <cell r="X122">
            <v>280.89126743685415</v>
          </cell>
          <cell r="Y122">
            <v>275.9979376762472</v>
          </cell>
          <cell r="Z122">
            <v>274.89839702687567</v>
          </cell>
          <cell r="AA122">
            <v>280.4751215503461</v>
          </cell>
          <cell r="AB122">
            <v>290.70565112482217</v>
          </cell>
          <cell r="AC122">
            <v>290.20207202823013</v>
          </cell>
          <cell r="AD122">
            <v>278.22007068307471</v>
          </cell>
          <cell r="AE122">
            <v>291.82773332592086</v>
          </cell>
          <cell r="AF122">
            <v>293.70275450169532</v>
          </cell>
          <cell r="AG122">
            <v>283.26269391908409</v>
          </cell>
          <cell r="AH122">
            <v>275.93175532002539</v>
          </cell>
          <cell r="AI122">
            <v>266.1174094093293</v>
          </cell>
          <cell r="AJ122">
            <v>255.24330546432333</v>
          </cell>
          <cell r="AK122">
            <v>264.58677791341353</v>
          </cell>
          <cell r="AL122">
            <v>278.40563948329742</v>
          </cell>
          <cell r="AM122">
            <v>301.41982133851377</v>
          </cell>
          <cell r="AN122">
            <v>335.96995739390735</v>
          </cell>
          <cell r="AO122">
            <v>313.94625153057029</v>
          </cell>
        </row>
        <row r="123">
          <cell r="A123" t="str">
            <v>TAIPEI</v>
          </cell>
          <cell r="C123">
            <v>117.13935867956796</v>
          </cell>
          <cell r="D123">
            <v>142.61041388194573</v>
          </cell>
          <cell r="E123">
            <v>161.11792373350767</v>
          </cell>
          <cell r="F123">
            <v>176.64997179632587</v>
          </cell>
          <cell r="G123">
            <v>168.44469845217171</v>
          </cell>
          <cell r="H123">
            <v>188.47091461531144</v>
          </cell>
          <cell r="I123">
            <v>247.85190604529117</v>
          </cell>
          <cell r="J123">
            <v>248.96758499038282</v>
          </cell>
          <cell r="K123">
            <v>275.6718644081364</v>
          </cell>
          <cell r="L123">
            <v>288.53657160216767</v>
          </cell>
          <cell r="M123">
            <v>302.223583253578</v>
          </cell>
          <cell r="N123">
            <v>350.97211051469139</v>
          </cell>
          <cell r="O123">
            <v>328.31480154820366</v>
          </cell>
          <cell r="P123">
            <v>320.51168698457275</v>
          </cell>
          <cell r="Q123">
            <v>352.54629681138647</v>
          </cell>
          <cell r="R123">
            <v>356.44036201111447</v>
          </cell>
          <cell r="S123">
            <v>391.05270746029589</v>
          </cell>
          <cell r="T123">
            <v>413.82096536873871</v>
          </cell>
          <cell r="U123">
            <v>446.29702742537768</v>
          </cell>
          <cell r="V123">
            <v>478.23368614134546</v>
          </cell>
          <cell r="W123">
            <v>419.14812798237716</v>
          </cell>
          <cell r="X123">
            <v>398.80874506131596</v>
          </cell>
          <cell r="Y123">
            <v>401.31945902617969</v>
          </cell>
          <cell r="Z123">
            <v>388.95491933127784</v>
          </cell>
          <cell r="AA123">
            <v>386.82971751931967</v>
          </cell>
          <cell r="AB123">
            <v>386.79492108151715</v>
          </cell>
          <cell r="AC123">
            <v>382.10171760741696</v>
          </cell>
          <cell r="AD123">
            <v>359.82110068580334</v>
          </cell>
          <cell r="AE123">
            <v>345.7314627341845</v>
          </cell>
          <cell r="AF123">
            <v>331.92465758888778</v>
          </cell>
          <cell r="AG123">
            <v>311.40716585654889</v>
          </cell>
          <cell r="AH123">
            <v>291.91343359501684</v>
          </cell>
          <cell r="AI123">
            <v>276.8128033015787</v>
          </cell>
          <cell r="AJ123">
            <v>257.73394393604951</v>
          </cell>
          <cell r="AK123">
            <v>253.99801531655288</v>
          </cell>
          <cell r="AL123">
            <v>245.51330539758422</v>
          </cell>
          <cell r="AM123">
            <v>256.36321770928345</v>
          </cell>
          <cell r="AN123">
            <v>255.53530131258375</v>
          </cell>
          <cell r="AO123">
            <v>238.96344648729107</v>
          </cell>
        </row>
        <row r="124">
          <cell r="A124" t="str">
            <v>TAJIKISTAN</v>
          </cell>
          <cell r="C124">
            <v>28.586944478679026</v>
          </cell>
          <cell r="D124">
            <v>30.492608489764265</v>
          </cell>
          <cell r="E124">
            <v>32.595144264058902</v>
          </cell>
          <cell r="F124">
            <v>34.854726774494011</v>
          </cell>
          <cell r="G124">
            <v>36.365616586829681</v>
          </cell>
          <cell r="H124">
            <v>38.344120989939157</v>
          </cell>
          <cell r="I124">
            <v>39.39915543313171</v>
          </cell>
          <cell r="J124">
            <v>41.230509307401469</v>
          </cell>
          <cell r="K124">
            <v>42.067733816743022</v>
          </cell>
          <cell r="L124">
            <v>43.83901674375614</v>
          </cell>
          <cell r="M124">
            <v>45.431763021458039</v>
          </cell>
          <cell r="N124">
            <v>45.576455064644911</v>
          </cell>
          <cell r="O124">
            <v>46.922408234521818</v>
          </cell>
          <cell r="P124">
            <v>48.278071300781349</v>
          </cell>
          <cell r="Q124">
            <v>49.315920760415196</v>
          </cell>
          <cell r="R124">
            <v>53.078283337816849</v>
          </cell>
          <cell r="S124">
            <v>54.541133422335001</v>
          </cell>
          <cell r="T124">
            <v>54.969264269213369</v>
          </cell>
          <cell r="U124">
            <v>56.1486996791159</v>
          </cell>
          <cell r="V124">
            <v>55.998340439567123</v>
          </cell>
          <cell r="W124">
            <v>54.982002830801228</v>
          </cell>
          <cell r="X124">
            <v>50.791273622980192</v>
          </cell>
          <cell r="Y124">
            <v>39.611012909212512</v>
          </cell>
          <cell r="Z124">
            <v>27.462725838817089</v>
          </cell>
          <cell r="AA124">
            <v>16.466471791851561</v>
          </cell>
          <cell r="AB124">
            <v>16.032600397705288</v>
          </cell>
          <cell r="AC124">
            <v>14.704842302395722</v>
          </cell>
          <cell r="AD124">
            <v>14.856389520444571</v>
          </cell>
          <cell r="AE124">
            <v>17.654479281171806</v>
          </cell>
          <cell r="AF124">
            <v>19.927512256930846</v>
          </cell>
          <cell r="AG124">
            <v>19.769648031231423</v>
          </cell>
          <cell r="AH124">
            <v>21.995666106537225</v>
          </cell>
          <cell r="AI124">
            <v>23.593068489903054</v>
          </cell>
          <cell r="AJ124">
            <v>25.399634158068988</v>
          </cell>
          <cell r="AK124">
            <v>28.367214462612232</v>
          </cell>
          <cell r="AL124">
            <v>30.790006444763375</v>
          </cell>
          <cell r="AM124">
            <v>37.512943215148795</v>
          </cell>
          <cell r="AN124">
            <v>48.226616618935722</v>
          </cell>
          <cell r="AO124">
            <v>48.198920552889106</v>
          </cell>
        </row>
        <row r="125">
          <cell r="A125" t="str">
            <v>TANZANIA</v>
          </cell>
          <cell r="C125">
            <v>9.3067373424640927</v>
          </cell>
          <cell r="D125">
            <v>12.018954110215441</v>
          </cell>
          <cell r="E125">
            <v>13.148865227171802</v>
          </cell>
          <cell r="F125">
            <v>14.430534979126312</v>
          </cell>
          <cell r="G125">
            <v>12.626221860893569</v>
          </cell>
          <cell r="H125">
            <v>11.172489523435587</v>
          </cell>
          <cell r="I125">
            <v>11.722355680666974</v>
          </cell>
          <cell r="J125">
            <v>11.376189538954817</v>
          </cell>
          <cell r="K125">
            <v>13.543758068419331</v>
          </cell>
          <cell r="L125">
            <v>13.832224089880153</v>
          </cell>
          <cell r="M125">
            <v>13.553632550059231</v>
          </cell>
          <cell r="N125">
            <v>13.741340710757617</v>
          </cell>
          <cell r="O125">
            <v>13.228189357045556</v>
          </cell>
          <cell r="P125">
            <v>13.376815830518035</v>
          </cell>
          <cell r="Q125">
            <v>13.715230076810467</v>
          </cell>
          <cell r="R125">
            <v>14.654600484394065</v>
          </cell>
          <cell r="S125">
            <v>15.273026858884919</v>
          </cell>
          <cell r="T125">
            <v>16.043467777290434</v>
          </cell>
          <cell r="U125">
            <v>16.472943991260156</v>
          </cell>
          <cell r="V125">
            <v>17.015183908574954</v>
          </cell>
          <cell r="W125">
            <v>18.150118989463049</v>
          </cell>
          <cell r="X125">
            <v>18.679233935780942</v>
          </cell>
          <cell r="Y125">
            <v>18.88228491979385</v>
          </cell>
          <cell r="Z125">
            <v>19.597544098688832</v>
          </cell>
          <cell r="AA125">
            <v>20.706976537944858</v>
          </cell>
          <cell r="AB125">
            <v>26.171028435257796</v>
          </cell>
          <cell r="AC125">
            <v>27.370186098137083</v>
          </cell>
          <cell r="AD125">
            <v>27.825977732173822</v>
          </cell>
          <cell r="AE125">
            <v>24.202383289091841</v>
          </cell>
          <cell r="AF125">
            <v>25.053015353967947</v>
          </cell>
          <cell r="AG125">
            <v>26.832489941865408</v>
          </cell>
          <cell r="AH125">
            <v>25.211528333490822</v>
          </cell>
          <cell r="AI125">
            <v>25.165176250118865</v>
          </cell>
          <cell r="AJ125">
            <v>24.993187000611854</v>
          </cell>
          <cell r="AK125">
            <v>25.216540855944984</v>
          </cell>
          <cell r="AL125">
            <v>32.482506220889412</v>
          </cell>
          <cell r="AM125">
            <v>10.615492112479307</v>
          </cell>
          <cell r="AN125">
            <v>9.1486887044591967</v>
          </cell>
          <cell r="AO125">
            <v>9.6207720328507005</v>
          </cell>
        </row>
        <row r="126">
          <cell r="A126" t="str">
            <v>THAILAND</v>
          </cell>
          <cell r="C126">
            <v>111.67324954766178</v>
          </cell>
          <cell r="D126">
            <v>137.52714829055896</v>
          </cell>
          <cell r="E126">
            <v>152.717964845804</v>
          </cell>
          <cell r="F126">
            <v>174.85112002668103</v>
          </cell>
          <cell r="G126">
            <v>173.33683206690509</v>
          </cell>
          <cell r="H126">
            <v>171.5928269150802</v>
          </cell>
          <cell r="I126">
            <v>201.99945839240931</v>
          </cell>
          <cell r="J126">
            <v>224.87999034478662</v>
          </cell>
          <cell r="K126">
            <v>259.66100232352119</v>
          </cell>
          <cell r="L126">
            <v>285.81874229237025</v>
          </cell>
          <cell r="M126">
            <v>313.50528385578053</v>
          </cell>
          <cell r="N126">
            <v>288.77891172584975</v>
          </cell>
          <cell r="O126">
            <v>254.18235396981493</v>
          </cell>
          <cell r="P126">
            <v>262.67622013937165</v>
          </cell>
          <cell r="Q126">
            <v>280.24593807157652</v>
          </cell>
          <cell r="R126">
            <v>330.53740859167846</v>
          </cell>
          <cell r="S126">
            <v>338.24561479502688</v>
          </cell>
          <cell r="T126">
            <v>378.20734648776084</v>
          </cell>
          <cell r="U126">
            <v>412.61097104013209</v>
          </cell>
          <cell r="V126">
            <v>473.1324710219962</v>
          </cell>
          <cell r="W126">
            <v>688.98903794843386</v>
          </cell>
          <cell r="X126">
            <v>755.15263329932236</v>
          </cell>
          <cell r="Y126">
            <v>818.85003677793793</v>
          </cell>
          <cell r="Z126">
            <v>845.01942219039449</v>
          </cell>
          <cell r="AA126">
            <v>910.95313408855975</v>
          </cell>
          <cell r="AB126">
            <v>1043.3873103828671</v>
          </cell>
          <cell r="AC126">
            <v>1136.14234051617</v>
          </cell>
          <cell r="AD126">
            <v>1142.3798953444154</v>
          </cell>
          <cell r="AE126">
            <v>1042.7954170133792</v>
          </cell>
          <cell r="AF126">
            <v>1008.3137098058377</v>
          </cell>
          <cell r="AG126">
            <v>967.2051584291728</v>
          </cell>
          <cell r="AH126">
            <v>897.78202275089961</v>
          </cell>
          <cell r="AI126">
            <v>807.31008065458093</v>
          </cell>
          <cell r="AJ126">
            <v>686.79078844843752</v>
          </cell>
          <cell r="AK126">
            <v>662.75869667807058</v>
          </cell>
          <cell r="AL126">
            <v>542.1977451334252</v>
          </cell>
          <cell r="AM126">
            <v>523.332422345905</v>
          </cell>
          <cell r="AN126">
            <v>468.89514977561413</v>
          </cell>
          <cell r="AO126">
            <v>476.9590896564556</v>
          </cell>
        </row>
        <row r="127">
          <cell r="A127" t="str">
            <v>TOGO</v>
          </cell>
          <cell r="C127">
            <v>2.0494177452141411</v>
          </cell>
          <cell r="D127">
            <v>2.2732164991994339</v>
          </cell>
          <cell r="E127">
            <v>2.3995361489034273</v>
          </cell>
          <cell r="F127">
            <v>2.0537254607396727</v>
          </cell>
          <cell r="G127">
            <v>1.8902604934323073</v>
          </cell>
          <cell r="H127">
            <v>1.9012846925717926</v>
          </cell>
          <cell r="I127">
            <v>1.8269409312079508</v>
          </cell>
          <cell r="J127">
            <v>2.137541536546264</v>
          </cell>
          <cell r="K127">
            <v>2.2066694905556359</v>
          </cell>
          <cell r="L127">
            <v>2.4132747668833878</v>
          </cell>
          <cell r="M127">
            <v>2.0352484345544033</v>
          </cell>
          <cell r="N127">
            <v>2.034536435714084</v>
          </cell>
          <cell r="O127">
            <v>2.293992813193483</v>
          </cell>
          <cell r="P127">
            <v>1.9983890493681131</v>
          </cell>
          <cell r="Q127">
            <v>2.5233820529295352</v>
          </cell>
          <cell r="R127">
            <v>1.9779113732407323</v>
          </cell>
          <cell r="S127">
            <v>2.4561804548101058</v>
          </cell>
          <cell r="T127">
            <v>2.5695022198509081</v>
          </cell>
          <cell r="U127">
            <v>2.5987162807328685</v>
          </cell>
          <cell r="V127">
            <v>2.6003514197156834</v>
          </cell>
          <cell r="W127">
            <v>2.9869476764040859</v>
          </cell>
          <cell r="X127">
            <v>2.8303159285471065</v>
          </cell>
          <cell r="Y127">
            <v>2.3344739967308707</v>
          </cell>
          <cell r="Z127">
            <v>1.9744418426737635</v>
          </cell>
          <cell r="AA127">
            <v>2.7308829578984981</v>
          </cell>
          <cell r="AB127">
            <v>2.7305443861127974</v>
          </cell>
          <cell r="AC127">
            <v>3.415243057040128</v>
          </cell>
          <cell r="AD127">
            <v>2.8440299783963985</v>
          </cell>
          <cell r="AE127">
            <v>3.4556504782919091</v>
          </cell>
          <cell r="AF127">
            <v>3.7582161059309707</v>
          </cell>
          <cell r="AG127">
            <v>3.3714918925118362</v>
          </cell>
          <cell r="AH127">
            <v>2.2345217974424463</v>
          </cell>
          <cell r="AI127">
            <v>1.90518319592671</v>
          </cell>
          <cell r="AJ127">
            <v>2.2833255643191057</v>
          </cell>
          <cell r="AK127">
            <v>2.8169853797857418</v>
          </cell>
          <cell r="AL127">
            <v>2.6498021581553912</v>
          </cell>
          <cell r="AM127">
            <v>2.0811451108681118</v>
          </cell>
          <cell r="AN127">
            <v>4.9310544662231752</v>
          </cell>
          <cell r="AO127">
            <v>6.0286201145161273</v>
          </cell>
        </row>
        <row r="128">
          <cell r="A128" t="str">
            <v>TRINIDAD</v>
          </cell>
          <cell r="C128">
            <v>15.86586988166496</v>
          </cell>
          <cell r="D128">
            <v>13.919930138944411</v>
          </cell>
          <cell r="E128">
            <v>14.330940805115512</v>
          </cell>
          <cell r="F128">
            <v>17.058120860931993</v>
          </cell>
          <cell r="G128">
            <v>18.16915705721642</v>
          </cell>
          <cell r="H128">
            <v>19.869566068645724</v>
          </cell>
          <cell r="I128">
            <v>19.934773766118838</v>
          </cell>
          <cell r="J128">
            <v>21.995258404413068</v>
          </cell>
          <cell r="K128">
            <v>21.726460291811613</v>
          </cell>
          <cell r="L128">
            <v>20.584362532199702</v>
          </cell>
          <cell r="M128">
            <v>20.600977026294494</v>
          </cell>
          <cell r="N128">
            <v>18.938401752974027</v>
          </cell>
          <cell r="O128">
            <v>18.528407031164228</v>
          </cell>
          <cell r="P128">
            <v>16.997894778566128</v>
          </cell>
          <cell r="Q128">
            <v>17.867070698367428</v>
          </cell>
          <cell r="R128">
            <v>18.138195793369505</v>
          </cell>
          <cell r="S128">
            <v>17.583750617644686</v>
          </cell>
          <cell r="T128">
            <v>16.660533489861404</v>
          </cell>
          <cell r="U128">
            <v>17.361382752372659</v>
          </cell>
          <cell r="V128">
            <v>17.111756619287334</v>
          </cell>
          <cell r="W128">
            <v>17.480987225378474</v>
          </cell>
          <cell r="X128">
            <v>16.70854693735437</v>
          </cell>
          <cell r="Y128">
            <v>15.988378774928597</v>
          </cell>
          <cell r="Z128">
            <v>14.082441220729388</v>
          </cell>
          <cell r="AA128">
            <v>14.555295510563154</v>
          </cell>
          <cell r="AB128">
            <v>14.355075935277823</v>
          </cell>
          <cell r="AC128">
            <v>14.526997403206021</v>
          </cell>
          <cell r="AD128">
            <v>14.032159778170392</v>
          </cell>
          <cell r="AE128">
            <v>14.161785160893443</v>
          </cell>
          <cell r="AF128">
            <v>14.046568383459098</v>
          </cell>
          <cell r="AG128">
            <v>14.218124896794865</v>
          </cell>
          <cell r="AH128">
            <v>13.706000043854981</v>
          </cell>
          <cell r="AI128">
            <v>15.077001423902352</v>
          </cell>
          <cell r="AJ128">
            <v>16.81761643694152</v>
          </cell>
          <cell r="AK128">
            <v>16.160076959895861</v>
          </cell>
          <cell r="AL128">
            <v>17.523353240072495</v>
          </cell>
          <cell r="AM128">
            <v>24.817108668183621</v>
          </cell>
          <cell r="AN128">
            <v>24.337315832413836</v>
          </cell>
          <cell r="AO128">
            <v>25.488927833400787</v>
          </cell>
        </row>
        <row r="129">
          <cell r="A129" t="str">
            <v>TUNISIA</v>
          </cell>
          <cell r="C129">
            <v>55.109923186879222</v>
          </cell>
          <cell r="D129">
            <v>61.883466703040327</v>
          </cell>
          <cell r="E129">
            <v>69.906109304800481</v>
          </cell>
          <cell r="F129">
            <v>74.41512847716956</v>
          </cell>
          <cell r="G129">
            <v>80.065161843060409</v>
          </cell>
          <cell r="H129">
            <v>85.192175557527122</v>
          </cell>
          <cell r="I129">
            <v>91.957374235789487</v>
          </cell>
          <cell r="J129">
            <v>99.19688652408901</v>
          </cell>
          <cell r="K129">
            <v>105.67211117416041</v>
          </cell>
          <cell r="L129">
            <v>115.89797650020684</v>
          </cell>
          <cell r="M129">
            <v>125.59738276930052</v>
          </cell>
          <cell r="N129">
            <v>129.32357965635873</v>
          </cell>
          <cell r="O129">
            <v>129.53236160416267</v>
          </cell>
          <cell r="P129">
            <v>137.44723846370741</v>
          </cell>
          <cell r="Q129">
            <v>136.44318792357828</v>
          </cell>
          <cell r="R129">
            <v>135.88221624489211</v>
          </cell>
          <cell r="S129">
            <v>144.37805945951783</v>
          </cell>
          <cell r="T129">
            <v>141.85166627848545</v>
          </cell>
          <cell r="U129">
            <v>152.15814911733014</v>
          </cell>
          <cell r="V129">
            <v>158.6726692657507</v>
          </cell>
          <cell r="W129">
            <v>160.11077175083858</v>
          </cell>
          <cell r="X129">
            <v>171.49892789807257</v>
          </cell>
          <cell r="Y129">
            <v>174.86132764330631</v>
          </cell>
          <cell r="Z129">
            <v>180.48966681958154</v>
          </cell>
          <cell r="AA129">
            <v>178.17521311294976</v>
          </cell>
          <cell r="AB129">
            <v>180.11573219752859</v>
          </cell>
          <cell r="AC129">
            <v>186.10854546198144</v>
          </cell>
          <cell r="AD129">
            <v>192.5431898294664</v>
          </cell>
          <cell r="AE129">
            <v>197.66573739369474</v>
          </cell>
          <cell r="AF129">
            <v>203.92133956251604</v>
          </cell>
          <cell r="AG129">
            <v>209.9378499798562</v>
          </cell>
          <cell r="AH129">
            <v>207.08457981679157</v>
          </cell>
          <cell r="AI129">
            <v>204.13711148377905</v>
          </cell>
          <cell r="AJ129">
            <v>200.70650992092243</v>
          </cell>
          <cell r="AK129">
            <v>198.30939439270713</v>
          </cell>
          <cell r="AL129">
            <v>193.9149972537445</v>
          </cell>
          <cell r="AM129">
            <v>211.09635772261109</v>
          </cell>
          <cell r="AN129">
            <v>223.61977171445076</v>
          </cell>
          <cell r="AO129">
            <v>225.83087871056824</v>
          </cell>
        </row>
        <row r="130">
          <cell r="A130" t="str">
            <v>TURKEY</v>
          </cell>
          <cell r="C130">
            <v>381.88243811119003</v>
          </cell>
          <cell r="D130">
            <v>394.74161701604629</v>
          </cell>
          <cell r="E130">
            <v>455.84613145174006</v>
          </cell>
          <cell r="F130">
            <v>484.31161372929807</v>
          </cell>
          <cell r="G130">
            <v>521.53732456324394</v>
          </cell>
          <cell r="H130">
            <v>524.42802156308426</v>
          </cell>
          <cell r="I130">
            <v>583.50411863712509</v>
          </cell>
          <cell r="J130">
            <v>635.38549245360082</v>
          </cell>
          <cell r="K130">
            <v>602.54935413333965</v>
          </cell>
          <cell r="L130">
            <v>492.84583107351415</v>
          </cell>
          <cell r="M130">
            <v>477.99999999999994</v>
          </cell>
          <cell r="N130">
            <v>569.08617126056026</v>
          </cell>
          <cell r="O130">
            <v>639.87790279092917</v>
          </cell>
          <cell r="P130">
            <v>717.05002346235108</v>
          </cell>
          <cell r="Q130">
            <v>886.9027280733402</v>
          </cell>
          <cell r="R130">
            <v>1106.4026526799939</v>
          </cell>
          <cell r="S130">
            <v>1334.9183832034937</v>
          </cell>
          <cell r="T130">
            <v>1325.4401467560685</v>
          </cell>
          <cell r="U130">
            <v>1101.657626194921</v>
          </cell>
          <cell r="V130">
            <v>1541.8681166232629</v>
          </cell>
          <cell r="W130">
            <v>1573.2140268810626</v>
          </cell>
          <cell r="X130">
            <v>1622.556993325644</v>
          </cell>
          <cell r="Y130">
            <v>1772.9193869289145</v>
          </cell>
          <cell r="Z130">
            <v>1654.2463167821588</v>
          </cell>
          <cell r="AA130">
            <v>1745.3074465893371</v>
          </cell>
          <cell r="AB130">
            <v>1718.1663067159122</v>
          </cell>
          <cell r="AC130">
            <v>1760.5163999659596</v>
          </cell>
          <cell r="AD130">
            <v>1800.412055072924</v>
          </cell>
          <cell r="AE130">
            <v>1843.1260201874675</v>
          </cell>
          <cell r="AF130">
            <v>1764.9099222573934</v>
          </cell>
          <cell r="AG130">
            <v>1840.0684828668238</v>
          </cell>
          <cell r="AH130">
            <v>1624.359735252141</v>
          </cell>
          <cell r="AI130">
            <v>1494.4493620952999</v>
          </cell>
          <cell r="AJ130">
            <v>1389.9322940862951</v>
          </cell>
          <cell r="AK130">
            <v>1324.6801894896525</v>
          </cell>
          <cell r="AL130">
            <v>1483.9465503911645</v>
          </cell>
          <cell r="AM130">
            <v>1649.6180992325153</v>
          </cell>
          <cell r="AN130">
            <v>1801.6233526940596</v>
          </cell>
          <cell r="AO130">
            <v>1600.8083471363075</v>
          </cell>
        </row>
        <row r="131">
          <cell r="A131" t="str">
            <v>TURKMENIST</v>
          </cell>
          <cell r="C131">
            <v>53.387656338009954</v>
          </cell>
          <cell r="D131">
            <v>58.174416319211787</v>
          </cell>
          <cell r="E131">
            <v>62.333806177270127</v>
          </cell>
          <cell r="F131">
            <v>67.941733566196319</v>
          </cell>
          <cell r="G131">
            <v>72.339806483479052</v>
          </cell>
          <cell r="H131">
            <v>76.707894142814737</v>
          </cell>
          <cell r="I131">
            <v>81.032860678251936</v>
          </cell>
          <cell r="J131">
            <v>85.853568488409152</v>
          </cell>
          <cell r="K131">
            <v>89.049214271391421</v>
          </cell>
          <cell r="L131">
            <v>94.43687041105953</v>
          </cell>
          <cell r="M131">
            <v>97.710862444917609</v>
          </cell>
          <cell r="N131">
            <v>99.491299493445538</v>
          </cell>
          <cell r="O131">
            <v>101.96103590454555</v>
          </cell>
          <cell r="P131">
            <v>105.03959524539664</v>
          </cell>
          <cell r="Q131">
            <v>108.74572394037611</v>
          </cell>
          <cell r="R131">
            <v>114.54040779651837</v>
          </cell>
          <cell r="S131">
            <v>115.96236008405775</v>
          </cell>
          <cell r="T131">
            <v>116.77322965923571</v>
          </cell>
          <cell r="U131">
            <v>116.94578577249413</v>
          </cell>
          <cell r="V131">
            <v>117.74814438211507</v>
          </cell>
          <cell r="W131">
            <v>117.65888942554494</v>
          </cell>
          <cell r="X131">
            <v>106.80467824114609</v>
          </cell>
          <cell r="Y131">
            <v>108.67709462610409</v>
          </cell>
          <cell r="Z131">
            <v>77.600451617131156</v>
          </cell>
          <cell r="AA131">
            <v>64.585248529926233</v>
          </cell>
          <cell r="AB131">
            <v>61.865079262593895</v>
          </cell>
          <cell r="AC131">
            <v>69.124465656568674</v>
          </cell>
          <cell r="AD131">
            <v>61.673497328741988</v>
          </cell>
          <cell r="AE131">
            <v>62.215818315185921</v>
          </cell>
          <cell r="AF131">
            <v>72.019617772096467</v>
          </cell>
          <cell r="AG131">
            <v>85.003081338735427</v>
          </cell>
          <cell r="AH131">
            <v>95.053452887527371</v>
          </cell>
          <cell r="AI131">
            <v>103.48966405473615</v>
          </cell>
          <cell r="AJ131">
            <v>123.90471024658697</v>
          </cell>
          <cell r="AK131">
            <v>126.90375700491867</v>
          </cell>
          <cell r="AL131">
            <v>139.18035626163342</v>
          </cell>
          <cell r="AM131">
            <v>141.03603561612121</v>
          </cell>
          <cell r="AN131">
            <v>158.83695765573884</v>
          </cell>
          <cell r="AO131">
            <v>155.71892477261054</v>
          </cell>
        </row>
        <row r="132">
          <cell r="A132" t="str">
            <v>UAE</v>
          </cell>
          <cell r="C132">
            <v>12.029145211763268</v>
          </cell>
          <cell r="D132">
            <v>17.942255191209174</v>
          </cell>
          <cell r="E132">
            <v>20.625584811197815</v>
          </cell>
          <cell r="F132">
            <v>26.192604457194903</v>
          </cell>
          <cell r="G132">
            <v>29.028092052370873</v>
          </cell>
          <cell r="H132">
            <v>31.76530910528578</v>
          </cell>
          <cell r="I132">
            <v>42.590833403288578</v>
          </cell>
          <cell r="J132">
            <v>60.305017383709185</v>
          </cell>
          <cell r="K132">
            <v>62.226604371897928</v>
          </cell>
          <cell r="L132">
            <v>74.564657650935956</v>
          </cell>
          <cell r="M132">
            <v>85.084033030251959</v>
          </cell>
          <cell r="N132">
            <v>92.841885735419623</v>
          </cell>
          <cell r="O132">
            <v>103.86761568213532</v>
          </cell>
          <cell r="P132">
            <v>102.4665418244408</v>
          </cell>
          <cell r="Q132">
            <v>135.53601588079053</v>
          </cell>
          <cell r="R132">
            <v>138.66378231347392</v>
          </cell>
          <cell r="S132">
            <v>142.66425240380659</v>
          </cell>
          <cell r="T132">
            <v>147.867041598725</v>
          </cell>
          <cell r="U132">
            <v>155.9577637164216</v>
          </cell>
          <cell r="V132">
            <v>162.81532244754919</v>
          </cell>
          <cell r="W132">
            <v>167.96285102788264</v>
          </cell>
          <cell r="X132">
            <v>176.416306277232</v>
          </cell>
          <cell r="Y132">
            <v>180.74799601998237</v>
          </cell>
          <cell r="Z132">
            <v>186.65537118573766</v>
          </cell>
          <cell r="AA132">
            <v>186.6699381293985</v>
          </cell>
          <cell r="AB132">
            <v>181.08806737754463</v>
          </cell>
          <cell r="AC132">
            <v>159.1642250854205</v>
          </cell>
          <cell r="AD132">
            <v>160.01298255573693</v>
          </cell>
          <cell r="AE132">
            <v>162.26086837025332</v>
          </cell>
          <cell r="AF132">
            <v>160.84027463455476</v>
          </cell>
          <cell r="AG132">
            <v>165.50958904932247</v>
          </cell>
          <cell r="AH132">
            <v>161.34142719826954</v>
          </cell>
          <cell r="AI132">
            <v>162.05873465987082</v>
          </cell>
          <cell r="AJ132">
            <v>166.49650500400409</v>
          </cell>
          <cell r="AK132">
            <v>171.76053339089307</v>
          </cell>
          <cell r="AL132">
            <v>172.58093286902178</v>
          </cell>
          <cell r="AM132">
            <v>173.88807274991146</v>
          </cell>
          <cell r="AN132">
            <v>175.72420902247117</v>
          </cell>
          <cell r="AO132">
            <v>165.24500041377465</v>
          </cell>
        </row>
        <row r="133">
          <cell r="A133" t="str">
            <v>UK</v>
          </cell>
          <cell r="C133">
            <v>6370.1640478045856</v>
          </cell>
          <cell r="D133">
            <v>6269.9390061486138</v>
          </cell>
          <cell r="E133">
            <v>5672.0369848185856</v>
          </cell>
          <cell r="F133">
            <v>5928.7707956047207</v>
          </cell>
          <cell r="G133">
            <v>5357.5506859209381</v>
          </cell>
          <cell r="H133">
            <v>5199.5320239022922</v>
          </cell>
          <cell r="I133">
            <v>5146.0962292428394</v>
          </cell>
          <cell r="J133">
            <v>5210.7888882619536</v>
          </cell>
          <cell r="K133">
            <v>4870.5279867406052</v>
          </cell>
          <cell r="L133">
            <v>5206.3323874548487</v>
          </cell>
          <cell r="M133">
            <v>4775.3</v>
          </cell>
          <cell r="N133">
            <v>4354.1000000000004</v>
          </cell>
          <cell r="O133">
            <v>4156.7</v>
          </cell>
          <cell r="P133">
            <v>3844.5</v>
          </cell>
          <cell r="Q133">
            <v>3694.7</v>
          </cell>
          <cell r="R133">
            <v>3721.4999999999995</v>
          </cell>
          <cell r="S133">
            <v>3862.3999999999996</v>
          </cell>
          <cell r="T133">
            <v>3851.3000000000006</v>
          </cell>
          <cell r="U133">
            <v>3787.2</v>
          </cell>
          <cell r="V133">
            <v>3654.4</v>
          </cell>
          <cell r="W133">
            <v>3709.8299999999995</v>
          </cell>
          <cell r="X133">
            <v>3523.0799999999995</v>
          </cell>
          <cell r="Y133">
            <v>3434.7699999999995</v>
          </cell>
          <cell r="Z133">
            <v>3090.5499999999993</v>
          </cell>
          <cell r="AA133">
            <v>2659.2900000000004</v>
          </cell>
          <cell r="AB133">
            <v>2347.3100000000004</v>
          </cell>
          <cell r="AC133">
            <v>2000.37</v>
          </cell>
          <cell r="AD133">
            <v>1659.7799999999997</v>
          </cell>
          <cell r="AE133">
            <v>1631.0499999999995</v>
          </cell>
          <cell r="AF133">
            <v>1206.9699999999998</v>
          </cell>
          <cell r="AG133">
            <v>1196.8699999999997</v>
          </cell>
          <cell r="AH133">
            <v>1092.3699999999997</v>
          </cell>
          <cell r="AI133">
            <v>976.8499999999998</v>
          </cell>
          <cell r="AJ133">
            <v>965.76999999999975</v>
          </cell>
          <cell r="AK133">
            <v>810.98</v>
          </cell>
          <cell r="AL133">
            <v>686.45999999999992</v>
          </cell>
          <cell r="AM133">
            <v>709.30497020745702</v>
          </cell>
          <cell r="AN133">
            <v>668.46704165271933</v>
          </cell>
          <cell r="AO133">
            <v>645.16457650009227</v>
          </cell>
        </row>
        <row r="134">
          <cell r="A134" t="str">
            <v>UKRAINE</v>
          </cell>
          <cell r="C134">
            <v>3671.5641571173355</v>
          </cell>
          <cell r="D134">
            <v>3820.1825970575487</v>
          </cell>
          <cell r="E134">
            <v>3949.9105404183047</v>
          </cell>
          <cell r="F134">
            <v>4108.5509902273125</v>
          </cell>
          <cell r="G134">
            <v>4105.2945156324495</v>
          </cell>
          <cell r="H134">
            <v>4286.3682340997029</v>
          </cell>
          <cell r="I134">
            <v>4242.0011982648939</v>
          </cell>
          <cell r="J134">
            <v>4387.5055222383044</v>
          </cell>
          <cell r="K134">
            <v>4326.2428506290353</v>
          </cell>
          <cell r="L134">
            <v>4434.5085701396756</v>
          </cell>
          <cell r="M134">
            <v>4529.7070009970275</v>
          </cell>
          <cell r="N134">
            <v>4308.2372376713729</v>
          </cell>
          <cell r="O134">
            <v>4295.4236962261612</v>
          </cell>
          <cell r="P134">
            <v>4285.1105470696666</v>
          </cell>
          <cell r="Q134">
            <v>4188.2820311422765</v>
          </cell>
          <cell r="R134">
            <v>4571.3146171117005</v>
          </cell>
          <cell r="S134">
            <v>4653.8969721346011</v>
          </cell>
          <cell r="T134">
            <v>4610.6958022466661</v>
          </cell>
          <cell r="U134">
            <v>4656.9035571499307</v>
          </cell>
          <cell r="V134">
            <v>4497.8101812524674</v>
          </cell>
          <cell r="W134">
            <v>4121.601263557508</v>
          </cell>
          <cell r="X134">
            <v>3383.43418292652</v>
          </cell>
          <cell r="Y134">
            <v>2961.4029085628467</v>
          </cell>
          <cell r="Z134">
            <v>2719.6405310908422</v>
          </cell>
          <cell r="AA134">
            <v>2120.7023798589235</v>
          </cell>
          <cell r="AB134">
            <v>2094.9929146841168</v>
          </cell>
          <cell r="AC134">
            <v>1551.7012006830082</v>
          </cell>
          <cell r="AD134">
            <v>1493.5818926659658</v>
          </cell>
          <cell r="AE134">
            <v>1489.4341028858021</v>
          </cell>
          <cell r="AF134">
            <v>1440.325511260105</v>
          </cell>
          <cell r="AG134">
            <v>1398.505722542458</v>
          </cell>
          <cell r="AH134">
            <v>1320.706974286446</v>
          </cell>
          <cell r="AI134">
            <v>1386.5432714578508</v>
          </cell>
          <cell r="AJ134">
            <v>1604.3371750985757</v>
          </cell>
          <cell r="AK134">
            <v>1453.519199619994</v>
          </cell>
          <cell r="AL134">
            <v>1342.6339930676743</v>
          </cell>
          <cell r="AM134">
            <v>1514.68093283812</v>
          </cell>
          <cell r="AN134">
            <v>1669.0878208125425</v>
          </cell>
          <cell r="AO134">
            <v>1668.0250336460363</v>
          </cell>
        </row>
        <row r="135">
          <cell r="A135" t="str">
            <v>URUGUAY</v>
          </cell>
          <cell r="C135">
            <v>54.504772498116196</v>
          </cell>
          <cell r="D135">
            <v>54.220976755275927</v>
          </cell>
          <cell r="E135">
            <v>59.108803811208588</v>
          </cell>
          <cell r="F135">
            <v>54.278495353073254</v>
          </cell>
          <cell r="G135">
            <v>53.48167803055928</v>
          </cell>
          <cell r="H135">
            <v>57.593644519699978</v>
          </cell>
          <cell r="I135">
            <v>57.362664953152532</v>
          </cell>
          <cell r="J135">
            <v>54.614793964250588</v>
          </cell>
          <cell r="K135">
            <v>57.789569376734271</v>
          </cell>
          <cell r="L135">
            <v>62.951412194187455</v>
          </cell>
          <cell r="M135">
            <v>53.689030044443555</v>
          </cell>
          <cell r="N135">
            <v>43.967085721794199</v>
          </cell>
          <cell r="O135">
            <v>41.523789452537912</v>
          </cell>
          <cell r="P135">
            <v>29.082258664554629</v>
          </cell>
          <cell r="Q135">
            <v>25.81642222934774</v>
          </cell>
          <cell r="R135">
            <v>23.648192195489752</v>
          </cell>
          <cell r="S135">
            <v>22.965269761602741</v>
          </cell>
          <cell r="T135">
            <v>27.094294116640437</v>
          </cell>
          <cell r="U135">
            <v>39.958682861445851</v>
          </cell>
          <cell r="V135">
            <v>43.755222002810974</v>
          </cell>
          <cell r="W135">
            <v>28.819956116163034</v>
          </cell>
          <cell r="X135">
            <v>34.336398436232315</v>
          </cell>
          <cell r="Y135">
            <v>37.124923730115675</v>
          </cell>
          <cell r="Z135">
            <v>30.37830737878971</v>
          </cell>
          <cell r="AA135">
            <v>23.336831091613551</v>
          </cell>
          <cell r="AB135">
            <v>28.563858486401752</v>
          </cell>
          <cell r="AC135">
            <v>35.761413704831966</v>
          </cell>
          <cell r="AD135">
            <v>34.194456665073503</v>
          </cell>
          <cell r="AE135">
            <v>33.493805052503426</v>
          </cell>
          <cell r="AF135">
            <v>42.441859424577764</v>
          </cell>
          <cell r="AG135">
            <v>30.36402823463953</v>
          </cell>
          <cell r="AH135">
            <v>22.952743844490538</v>
          </cell>
          <cell r="AI135">
            <v>19.321891390427712</v>
          </cell>
          <cell r="AJ135">
            <v>17.262968552551207</v>
          </cell>
          <cell r="AK135">
            <v>22.963579250448412</v>
          </cell>
          <cell r="AL135">
            <v>20.059706340653332</v>
          </cell>
          <cell r="AM135">
            <v>32.903804523078747</v>
          </cell>
          <cell r="AN135">
            <v>21.441365654583127</v>
          </cell>
          <cell r="AO135">
            <v>20.816646079234651</v>
          </cell>
        </row>
        <row r="136">
          <cell r="A136" t="str">
            <v>USA</v>
          </cell>
          <cell r="C136">
            <v>29827.229847269693</v>
          </cell>
          <cell r="D136">
            <v>28506.600001019011</v>
          </cell>
          <cell r="E136">
            <v>30077.489181901059</v>
          </cell>
          <cell r="F136">
            <v>30970.303128225212</v>
          </cell>
          <cell r="G136">
            <v>29060.496447067067</v>
          </cell>
          <cell r="H136">
            <v>26970.821135378323</v>
          </cell>
          <cell r="I136">
            <v>27256.655999595761</v>
          </cell>
          <cell r="J136">
            <v>28063.565381118951</v>
          </cell>
          <cell r="K136">
            <v>26359.1775412444</v>
          </cell>
          <cell r="L136">
            <v>25640.161280452772</v>
          </cell>
          <cell r="M136">
            <v>23773.458534129262</v>
          </cell>
          <cell r="N136">
            <v>22792.134452402555</v>
          </cell>
          <cell r="O136">
            <v>21356.600147251454</v>
          </cell>
          <cell r="P136">
            <v>21021.477221317225</v>
          </cell>
          <cell r="Q136">
            <v>21708.904568185502</v>
          </cell>
          <cell r="R136">
            <v>21462.845762332545</v>
          </cell>
          <cell r="S136">
            <v>20831.088782747931</v>
          </cell>
          <cell r="T136">
            <v>20607.565614262243</v>
          </cell>
          <cell r="U136">
            <v>20987.783570449134</v>
          </cell>
          <cell r="V136">
            <v>21131.683294339848</v>
          </cell>
          <cell r="W136">
            <v>20986.499202176834</v>
          </cell>
          <cell r="X136">
            <v>20289.759999999995</v>
          </cell>
          <cell r="Y136">
            <v>20024.129999999994</v>
          </cell>
          <cell r="Z136">
            <v>19736.719999999998</v>
          </cell>
          <cell r="AA136">
            <v>19351.689999999999</v>
          </cell>
          <cell r="AB136">
            <v>16882.43</v>
          </cell>
          <cell r="AC136">
            <v>16671.37</v>
          </cell>
          <cell r="AD136">
            <v>17080.899999999998</v>
          </cell>
          <cell r="AE136">
            <v>17177.309999999998</v>
          </cell>
          <cell r="AF136">
            <v>15907.900000000003</v>
          </cell>
          <cell r="AG136">
            <v>14819.299999999996</v>
          </cell>
          <cell r="AH136">
            <v>14443.439999999995</v>
          </cell>
          <cell r="AI136">
            <v>13393.810000000001</v>
          </cell>
          <cell r="AJ136">
            <v>13622.339999999997</v>
          </cell>
          <cell r="AK136">
            <v>13224.56</v>
          </cell>
          <cell r="AL136">
            <v>13106.419999999998</v>
          </cell>
          <cell r="AM136">
            <v>11864.981836422463</v>
          </cell>
          <cell r="AN136">
            <v>11860.956928196105</v>
          </cell>
          <cell r="AO136">
            <v>10528.119244706664</v>
          </cell>
        </row>
        <row r="137">
          <cell r="A137" t="str">
            <v>UZBEKISTAN</v>
          </cell>
          <cell r="C137">
            <v>419.46334936954349</v>
          </cell>
          <cell r="D137">
            <v>401.93724517916439</v>
          </cell>
          <cell r="E137">
            <v>373.77551495643917</v>
          </cell>
          <cell r="F137">
            <v>346.54237837412609</v>
          </cell>
          <cell r="G137">
            <v>305.37340083503807</v>
          </cell>
          <cell r="H137">
            <v>275.86162688267962</v>
          </cell>
          <cell r="I137">
            <v>282.50044245044558</v>
          </cell>
          <cell r="J137">
            <v>296.95532750321809</v>
          </cell>
          <cell r="K137">
            <v>302.12460431539006</v>
          </cell>
          <cell r="L137">
            <v>316.24403393535198</v>
          </cell>
          <cell r="M137">
            <v>426.33856243423679</v>
          </cell>
          <cell r="N137">
            <v>512.29810020872151</v>
          </cell>
          <cell r="O137">
            <v>500.91914395606943</v>
          </cell>
          <cell r="P137">
            <v>425.14799202597862</v>
          </cell>
          <cell r="Q137">
            <v>344.91417899943974</v>
          </cell>
          <cell r="R137">
            <v>378.05185152913515</v>
          </cell>
          <cell r="S137">
            <v>394.55667721133011</v>
          </cell>
          <cell r="T137">
            <v>399.26218102659169</v>
          </cell>
          <cell r="U137">
            <v>410.89568513468157</v>
          </cell>
          <cell r="V137">
            <v>409.18491003669743</v>
          </cell>
          <cell r="W137">
            <v>361.40442198346102</v>
          </cell>
          <cell r="X137">
            <v>375.29426174313807</v>
          </cell>
          <cell r="Y137">
            <v>312.21354918307259</v>
          </cell>
          <cell r="Z137">
            <v>286.8883258462007</v>
          </cell>
          <cell r="AA137">
            <v>293.88336887055374</v>
          </cell>
          <cell r="AB137">
            <v>279.11621847947714</v>
          </cell>
          <cell r="AC137">
            <v>277.06073025275481</v>
          </cell>
          <cell r="AD137">
            <v>264.2113122153296</v>
          </cell>
          <cell r="AE137">
            <v>269.45736296286071</v>
          </cell>
          <cell r="AF137">
            <v>249.2752545880777</v>
          </cell>
          <cell r="AG137">
            <v>226.58887743306562</v>
          </cell>
          <cell r="AH137">
            <v>243.2504448482</v>
          </cell>
          <cell r="AI137">
            <v>243.06962094624726</v>
          </cell>
          <cell r="AJ137">
            <v>241.07006632013668</v>
          </cell>
          <cell r="AK137">
            <v>238.55771447828124</v>
          </cell>
          <cell r="AL137">
            <v>222.31240021569928</v>
          </cell>
          <cell r="AM137">
            <v>213.7881768575204</v>
          </cell>
          <cell r="AN137">
            <v>213.28894899945388</v>
          </cell>
          <cell r="AO137">
            <v>258.77312365847587</v>
          </cell>
        </row>
        <row r="138">
          <cell r="A138" t="str">
            <v>VENEZUELA</v>
          </cell>
          <cell r="C138">
            <v>354.33697104144034</v>
          </cell>
          <cell r="D138">
            <v>233.73697052877969</v>
          </cell>
          <cell r="E138">
            <v>233.04162134774242</v>
          </cell>
          <cell r="F138">
            <v>254.99079689824757</v>
          </cell>
          <cell r="G138">
            <v>240.19605706849228</v>
          </cell>
          <cell r="H138">
            <v>214.16897163271963</v>
          </cell>
          <cell r="I138">
            <v>218.44705196888683</v>
          </cell>
          <cell r="J138">
            <v>208.47302953054611</v>
          </cell>
          <cell r="K138">
            <v>245.28486726377457</v>
          </cell>
          <cell r="L138">
            <v>289.04375566039698</v>
          </cell>
          <cell r="M138">
            <v>332.46989527858733</v>
          </cell>
          <cell r="N138">
            <v>327.74273724652892</v>
          </cell>
          <cell r="O138">
            <v>331.03611337494192</v>
          </cell>
          <cell r="P138">
            <v>321.90782630516316</v>
          </cell>
          <cell r="Q138">
            <v>323.55900575520087</v>
          </cell>
          <cell r="R138">
            <v>295.46586226200458</v>
          </cell>
          <cell r="S138">
            <v>287.54494763017135</v>
          </cell>
          <cell r="T138">
            <v>306.25698711158464</v>
          </cell>
          <cell r="U138">
            <v>277.0258773309468</v>
          </cell>
          <cell r="V138">
            <v>296.49034975005071</v>
          </cell>
          <cell r="W138">
            <v>289.64126078260603</v>
          </cell>
          <cell r="X138">
            <v>310.90977484513149</v>
          </cell>
          <cell r="Y138">
            <v>304.7712271765165</v>
          </cell>
          <cell r="Z138">
            <v>297.32940896442619</v>
          </cell>
          <cell r="AA138">
            <v>374.6659828238146</v>
          </cell>
          <cell r="AB138">
            <v>290.07065474406619</v>
          </cell>
          <cell r="AC138">
            <v>330.35701697475969</v>
          </cell>
          <cell r="AD138">
            <v>330.51208408156594</v>
          </cell>
          <cell r="AE138">
            <v>312.47696489730436</v>
          </cell>
          <cell r="AF138">
            <v>268.785688777286</v>
          </cell>
          <cell r="AG138">
            <v>299.97484369884728</v>
          </cell>
          <cell r="AH138">
            <v>347.34847677092699</v>
          </cell>
          <cell r="AI138">
            <v>314.08018803478228</v>
          </cell>
          <cell r="AJ138">
            <v>278.53576668439962</v>
          </cell>
          <cell r="AK138">
            <v>310.03982170259087</v>
          </cell>
          <cell r="AL138">
            <v>326.25810785355196</v>
          </cell>
          <cell r="AM138">
            <v>331.47788111538739</v>
          </cell>
          <cell r="AN138">
            <v>327.27655668487779</v>
          </cell>
          <cell r="AO138">
            <v>330.99843303955288</v>
          </cell>
        </row>
        <row r="139">
          <cell r="A139" t="str">
            <v>VIETNAM</v>
          </cell>
          <cell r="C139">
            <v>77.06060004738552</v>
          </cell>
          <cell r="D139">
            <v>70.808666253261507</v>
          </cell>
          <cell r="E139">
            <v>62.465869770704543</v>
          </cell>
          <cell r="F139">
            <v>75.979733081225703</v>
          </cell>
          <cell r="G139">
            <v>77.776376195534695</v>
          </cell>
          <cell r="H139">
            <v>98.182675739669349</v>
          </cell>
          <cell r="I139">
            <v>85.550226749027559</v>
          </cell>
          <cell r="J139">
            <v>93.282099537494219</v>
          </cell>
          <cell r="K139">
            <v>99.31656347848984</v>
          </cell>
          <cell r="L139">
            <v>102.21318929263801</v>
          </cell>
          <cell r="M139">
            <v>94.162286699277402</v>
          </cell>
          <cell r="N139">
            <v>100.91061393891859</v>
          </cell>
          <cell r="O139">
            <v>108.91929833457695</v>
          </cell>
          <cell r="P139">
            <v>105.9012435956077</v>
          </cell>
          <cell r="Q139">
            <v>105.53673096717139</v>
          </cell>
          <cell r="R139">
            <v>105.83404873285976</v>
          </cell>
          <cell r="S139">
            <v>114.92247197011089</v>
          </cell>
          <cell r="T139">
            <v>127.17329149563255</v>
          </cell>
          <cell r="U139">
            <v>123.86899042428348</v>
          </cell>
          <cell r="V139">
            <v>107.77305126082092</v>
          </cell>
          <cell r="W139">
            <v>114.61955298954709</v>
          </cell>
          <cell r="X139">
            <v>116.13179844981714</v>
          </cell>
          <cell r="Y139">
            <v>120.57149804161085</v>
          </cell>
          <cell r="Z139">
            <v>127.34247032509413</v>
          </cell>
          <cell r="AA139">
            <v>136.07075517774041</v>
          </cell>
          <cell r="AB139">
            <v>160.43822469569659</v>
          </cell>
          <cell r="AC139">
            <v>162.36974008905258</v>
          </cell>
          <cell r="AD139">
            <v>189.42353778086186</v>
          </cell>
          <cell r="AE139">
            <v>197.77431423081043</v>
          </cell>
          <cell r="AF139">
            <v>192.5190392302444</v>
          </cell>
          <cell r="AG139">
            <v>199.86000846551735</v>
          </cell>
          <cell r="AH139">
            <v>225.23249327932552</v>
          </cell>
          <cell r="AI139">
            <v>249.63492121473098</v>
          </cell>
          <cell r="AJ139">
            <v>263.81024024291497</v>
          </cell>
          <cell r="AK139">
            <v>348.60430061013653</v>
          </cell>
          <cell r="AL139">
            <v>345.69540121617155</v>
          </cell>
          <cell r="AM139">
            <v>369.3685246708265</v>
          </cell>
          <cell r="AN139">
            <v>396.91823902710081</v>
          </cell>
          <cell r="AO139">
            <v>412.60991952580883</v>
          </cell>
        </row>
        <row r="140">
          <cell r="A140" t="str">
            <v>YEMEN</v>
          </cell>
          <cell r="C140">
            <v>5.2401002078520129</v>
          </cell>
          <cell r="D140">
            <v>4.2171913269012258</v>
          </cell>
          <cell r="E140">
            <v>4.7058454424941241</v>
          </cell>
          <cell r="F140">
            <v>5.7959652535902562</v>
          </cell>
          <cell r="G140">
            <v>5.4950474312412112</v>
          </cell>
          <cell r="H140">
            <v>4.9305163529469622</v>
          </cell>
          <cell r="I140">
            <v>6.0954713536987057</v>
          </cell>
          <cell r="J140">
            <v>6.2767545853369091</v>
          </cell>
          <cell r="K140">
            <v>6.90044810162071</v>
          </cell>
          <cell r="L140">
            <v>7.4636942475443711</v>
          </cell>
          <cell r="M140">
            <v>9.4719096964760219</v>
          </cell>
          <cell r="N140">
            <v>9.7290729810405452</v>
          </cell>
          <cell r="O140">
            <v>11.264469161805183</v>
          </cell>
          <cell r="P140">
            <v>12.416404284286513</v>
          </cell>
          <cell r="Q140">
            <v>12.836777967181192</v>
          </cell>
          <cell r="R140">
            <v>13.54343518700828</v>
          </cell>
          <cell r="S140">
            <v>14.481710708644108</v>
          </cell>
          <cell r="T140">
            <v>15.99267844477102</v>
          </cell>
          <cell r="U140">
            <v>17.224881986096193</v>
          </cell>
          <cell r="V140">
            <v>17.752152914399659</v>
          </cell>
          <cell r="W140">
            <v>18.27609161249703</v>
          </cell>
          <cell r="X140">
            <v>37.0577222948802</v>
          </cell>
          <cell r="Y140">
            <v>48.546676924600902</v>
          </cell>
          <cell r="Z140">
            <v>66.056698043419644</v>
          </cell>
          <cell r="AA140">
            <v>115.53585820648937</v>
          </cell>
          <cell r="AB140">
            <v>144.39018876301242</v>
          </cell>
          <cell r="AC140">
            <v>170.10628525004824</v>
          </cell>
          <cell r="AD140">
            <v>203.69168451466788</v>
          </cell>
          <cell r="AE140">
            <v>234.72454836023496</v>
          </cell>
          <cell r="AF140">
            <v>279.2455626007864</v>
          </cell>
          <cell r="AG140">
            <v>337.63522622575118</v>
          </cell>
          <cell r="AH140">
            <v>316.61639875065896</v>
          </cell>
          <cell r="AI140">
            <v>294.87579201960136</v>
          </cell>
          <cell r="AJ140">
            <v>269.45343570203374</v>
          </cell>
          <cell r="AK140">
            <v>235.35273728028369</v>
          </cell>
          <cell r="AL140">
            <v>214.92422261002611</v>
          </cell>
          <cell r="AM140">
            <v>226.82329645569428</v>
          </cell>
          <cell r="AN140">
            <v>245.41083275887306</v>
          </cell>
          <cell r="AO140">
            <v>256.10668163307224</v>
          </cell>
        </row>
        <row r="141">
          <cell r="A141" t="str">
            <v>ZAMBIA</v>
          </cell>
          <cell r="C141">
            <v>1541.6871551370259</v>
          </cell>
          <cell r="D141">
            <v>1437.7678500124321</v>
          </cell>
          <cell r="E141">
            <v>1574.927486993528</v>
          </cell>
          <cell r="F141">
            <v>1557.2237517894846</v>
          </cell>
          <cell r="G141">
            <v>1607.6472801969014</v>
          </cell>
          <cell r="H141">
            <v>1489.195964897559</v>
          </cell>
          <cell r="I141">
            <v>1577.7112175380689</v>
          </cell>
          <cell r="J141">
            <v>1476.5095733396154</v>
          </cell>
          <cell r="K141">
            <v>1468.3454819621929</v>
          </cell>
          <cell r="L141">
            <v>1309.6764587585008</v>
          </cell>
          <cell r="M141">
            <v>1360.7507512015461</v>
          </cell>
          <cell r="N141">
            <v>1268.1480446164269</v>
          </cell>
          <cell r="O141">
            <v>1312.3700703160919</v>
          </cell>
          <cell r="P141">
            <v>1263.5960288327933</v>
          </cell>
          <cell r="Q141">
            <v>1187.9139223131015</v>
          </cell>
          <cell r="R141">
            <v>1162.0791715330363</v>
          </cell>
          <cell r="S141">
            <v>864.39204899336619</v>
          </cell>
          <cell r="T141">
            <v>789.92680805723171</v>
          </cell>
          <cell r="U141">
            <v>754.98785870438292</v>
          </cell>
          <cell r="V141">
            <v>778.2749732909283</v>
          </cell>
          <cell r="W141">
            <v>605.20404431967017</v>
          </cell>
          <cell r="X141">
            <v>527.00247631176615</v>
          </cell>
          <cell r="Y141">
            <v>602.49646568398896</v>
          </cell>
          <cell r="Z141">
            <v>495.38949549506179</v>
          </cell>
          <cell r="AA141">
            <v>386.81436974617554</v>
          </cell>
          <cell r="AB141">
            <v>378.72753512256338</v>
          </cell>
          <cell r="AC141">
            <v>413.13559416566284</v>
          </cell>
          <cell r="AD141">
            <v>384.18609708781594</v>
          </cell>
          <cell r="AE141">
            <v>369.78487106960591</v>
          </cell>
          <cell r="AF141">
            <v>334.63126258818147</v>
          </cell>
          <cell r="AG141">
            <v>320.13630644975677</v>
          </cell>
          <cell r="AH141">
            <v>580.63929963679243</v>
          </cell>
          <cell r="AI141">
            <v>597.00939130818983</v>
          </cell>
          <cell r="AJ141">
            <v>385.29618537447163</v>
          </cell>
          <cell r="AK141">
            <v>414.54250039045996</v>
          </cell>
          <cell r="AL141">
            <v>418.93160157199395</v>
          </cell>
          <cell r="AM141">
            <v>437.35728002554816</v>
          </cell>
          <cell r="AN141">
            <v>356.48991400511591</v>
          </cell>
          <cell r="AO141">
            <v>293.24848082623379</v>
          </cell>
        </row>
        <row r="142">
          <cell r="A142" t="str">
            <v>ZIMBABWE</v>
          </cell>
          <cell r="C142">
            <v>101.44084308231758</v>
          </cell>
          <cell r="D142">
            <v>123.31082367048322</v>
          </cell>
          <cell r="E142">
            <v>148.21160173817759</v>
          </cell>
          <cell r="F142">
            <v>164.17242359110492</v>
          </cell>
          <cell r="G142">
            <v>162.84570752185323</v>
          </cell>
          <cell r="H142">
            <v>152.82951401915994</v>
          </cell>
          <cell r="I142">
            <v>150.15386799726201</v>
          </cell>
          <cell r="J142">
            <v>132.35995549790161</v>
          </cell>
          <cell r="K142">
            <v>138.52513113368809</v>
          </cell>
          <cell r="L142">
            <v>132.94149908774921</v>
          </cell>
          <cell r="M142">
            <v>136.19706248514728</v>
          </cell>
          <cell r="N142">
            <v>135.83415720616165</v>
          </cell>
          <cell r="O142">
            <v>140.65055407929819</v>
          </cell>
          <cell r="P142">
            <v>134.04157461970621</v>
          </cell>
          <cell r="Q142">
            <v>138.42612893618946</v>
          </cell>
          <cell r="R142">
            <v>142.7955153457475</v>
          </cell>
          <cell r="S142">
            <v>155.15298722679071</v>
          </cell>
          <cell r="T142">
            <v>181.20156893205808</v>
          </cell>
          <cell r="U142">
            <v>184.48774834792385</v>
          </cell>
          <cell r="V142">
            <v>183.04574043365332</v>
          </cell>
          <cell r="W142">
            <v>186.83961723375759</v>
          </cell>
          <cell r="X142">
            <v>202.01967218083465</v>
          </cell>
          <cell r="Y142">
            <v>188.30567834006877</v>
          </cell>
          <cell r="Z142">
            <v>178.23652712609152</v>
          </cell>
          <cell r="AA142">
            <v>166.94102235868533</v>
          </cell>
          <cell r="AB142">
            <v>150.01154591339312</v>
          </cell>
          <cell r="AC142">
            <v>144.01614107853351</v>
          </cell>
          <cell r="AD142">
            <v>135.17792177092272</v>
          </cell>
          <cell r="AE142">
            <v>120.32565013320722</v>
          </cell>
          <cell r="AF142">
            <v>126.31845369564576</v>
          </cell>
          <cell r="AG142">
            <v>112.0183360177989</v>
          </cell>
          <cell r="AH142">
            <v>95.644290571352613</v>
          </cell>
          <cell r="AI142">
            <v>86.564528364274906</v>
          </cell>
          <cell r="AJ142">
            <v>76.626187969654055</v>
          </cell>
          <cell r="AK142">
            <v>73.888799844739609</v>
          </cell>
          <cell r="AL142">
            <v>79.306713830102524</v>
          </cell>
          <cell r="AM142">
            <v>71.080228295694965</v>
          </cell>
          <cell r="AN142">
            <v>67.859392441352128</v>
          </cell>
          <cell r="AO142">
            <v>71.749709129596113</v>
          </cell>
        </row>
        <row r="143">
          <cell r="A143" t="str">
            <v>INTAVIATION</v>
          </cell>
          <cell r="C143">
            <v>56.003399999999999</v>
          </cell>
          <cell r="D143">
            <v>57.743299999999998</v>
          </cell>
          <cell r="E143">
            <v>61.174799999999998</v>
          </cell>
          <cell r="F143">
            <v>63.9206</v>
          </cell>
          <cell r="G143">
            <v>61.645800000000001</v>
          </cell>
          <cell r="H143">
            <v>59.418399999999998</v>
          </cell>
          <cell r="I143">
            <v>59.8371</v>
          </cell>
          <cell r="J143">
            <v>65.394900000000007</v>
          </cell>
          <cell r="K143">
            <v>68.084800000000001</v>
          </cell>
          <cell r="L143">
            <v>70.284400000000005</v>
          </cell>
          <cell r="M143">
            <v>70.144999999999996</v>
          </cell>
          <cell r="N143">
            <v>70.365099999999998</v>
          </cell>
          <cell r="O143">
            <v>73.281999999999996</v>
          </cell>
          <cell r="P143">
            <v>74.149500000000003</v>
          </cell>
          <cell r="Q143">
            <v>77.010900000000007</v>
          </cell>
          <cell r="R143">
            <v>79.464699999999993</v>
          </cell>
          <cell r="S143">
            <v>87.488200000000006</v>
          </cell>
          <cell r="T143">
            <v>87.6738</v>
          </cell>
          <cell r="U143">
            <v>97.922300000000007</v>
          </cell>
          <cell r="V143">
            <v>103.063</v>
          </cell>
          <cell r="W143">
            <v>101.991</v>
          </cell>
          <cell r="X143">
            <v>98.614099999999993</v>
          </cell>
          <cell r="Y143">
            <v>99.406899999999993</v>
          </cell>
          <cell r="Z143">
            <v>100.04900000000001</v>
          </cell>
          <cell r="AA143">
            <v>104.127</v>
          </cell>
          <cell r="AB143">
            <v>108.054</v>
          </cell>
          <cell r="AC143">
            <v>111.801</v>
          </cell>
          <cell r="AD143">
            <v>116.839</v>
          </cell>
          <cell r="AE143">
            <v>119.44</v>
          </cell>
          <cell r="AF143">
            <v>124.934</v>
          </cell>
          <cell r="AG143">
            <v>124.884</v>
          </cell>
          <cell r="AH143">
            <v>122.31399999999999</v>
          </cell>
          <cell r="AI143">
            <v>128.84800000000001</v>
          </cell>
          <cell r="AJ143">
            <v>129.274</v>
          </cell>
          <cell r="AK143">
            <v>138.66</v>
          </cell>
          <cell r="AL143">
            <v>148.589</v>
          </cell>
          <cell r="AM143">
            <v>153.78100000000001</v>
          </cell>
          <cell r="AN143">
            <v>157.447</v>
          </cell>
          <cell r="AO143">
            <v>160.35499999999999</v>
          </cell>
        </row>
        <row r="144">
          <cell r="A144" t="str">
            <v>INTSHIPPING</v>
          </cell>
          <cell r="C144">
            <v>6468.7471067209963</v>
          </cell>
          <cell r="D144">
            <v>6697.7486053392586</v>
          </cell>
          <cell r="E144">
            <v>6990.81943855793</v>
          </cell>
          <cell r="F144">
            <v>7397.2141854561632</v>
          </cell>
          <cell r="G144">
            <v>6936.8453750185608</v>
          </cell>
          <cell r="H144">
            <v>6349.8475229452615</v>
          </cell>
          <cell r="I144">
            <v>6528.499464962033</v>
          </cell>
          <cell r="J144">
            <v>6481.0257360273754</v>
          </cell>
          <cell r="K144">
            <v>6496.0619018108719</v>
          </cell>
          <cell r="L144">
            <v>6741.6347917867388</v>
          </cell>
          <cell r="M144">
            <v>6607.1517289436488</v>
          </cell>
          <cell r="N144">
            <v>6030.4572039622853</v>
          </cell>
          <cell r="O144">
            <v>5353.5533806147223</v>
          </cell>
          <cell r="P144">
            <v>4978.703880421891</v>
          </cell>
          <cell r="Q144">
            <v>5009.5717249622667</v>
          </cell>
          <cell r="R144">
            <v>5371.5981340548451</v>
          </cell>
          <cell r="S144">
            <v>5751.124830248491</v>
          </cell>
          <cell r="T144">
            <v>5743.7462514918607</v>
          </cell>
          <cell r="U144">
            <v>6131.609692444732</v>
          </cell>
          <cell r="V144">
            <v>6528.2338011781649</v>
          </cell>
          <cell r="W144">
            <v>7040.6918808922965</v>
          </cell>
          <cell r="X144">
            <v>7571.4504911821787</v>
          </cell>
          <cell r="Y144">
            <v>7885.4217532545099</v>
          </cell>
          <cell r="Z144">
            <v>8144.4169235583613</v>
          </cell>
          <cell r="AA144">
            <v>8385.6205988767906</v>
          </cell>
          <cell r="AB144">
            <v>8588.1109798790894</v>
          </cell>
          <cell r="AC144">
            <v>8615.1895923774064</v>
          </cell>
          <cell r="AD144">
            <v>9235.5310084851117</v>
          </cell>
          <cell r="AE144">
            <v>8765.5034458520786</v>
          </cell>
          <cell r="AF144">
            <v>8912.3092131103622</v>
          </cell>
          <cell r="AG144">
            <v>9778.8423783063627</v>
          </cell>
          <cell r="AH144">
            <v>9963.1973669937706</v>
          </cell>
          <cell r="AI144">
            <v>9917.246895584718</v>
          </cell>
          <cell r="AJ144">
            <v>10450.598876569704</v>
          </cell>
          <cell r="AK144">
            <v>11339.474908827084</v>
          </cell>
          <cell r="AL144">
            <v>12078.370215792364</v>
          </cell>
          <cell r="AM144">
            <v>12866.634956314858</v>
          </cell>
          <cell r="AN144">
            <v>13610.408229644578</v>
          </cell>
          <cell r="AO144">
            <v>13346.081273638354</v>
          </cell>
        </row>
        <row r="146">
          <cell r="C146">
            <v>126599.98288969047</v>
          </cell>
          <cell r="D146">
            <v>126314.39725561575</v>
          </cell>
          <cell r="E146">
            <v>128772.80669493318</v>
          </cell>
          <cell r="F146">
            <v>133778.45118806802</v>
          </cell>
          <cell r="G146">
            <v>131003.66305586325</v>
          </cell>
          <cell r="H146">
            <v>127977.8617915248</v>
          </cell>
          <cell r="I146">
            <v>131683.26518813404</v>
          </cell>
          <cell r="J146">
            <v>133126.17039309413</v>
          </cell>
          <cell r="K146">
            <v>132310.17341781911</v>
          </cell>
          <cell r="L146">
            <v>133814.33058416151</v>
          </cell>
          <cell r="M146">
            <v>130858.25881107101</v>
          </cell>
          <cell r="N146">
            <v>127307.1107748082</v>
          </cell>
          <cell r="O146">
            <v>124941.36548992325</v>
          </cell>
          <cell r="P146">
            <v>123519.21195441918</v>
          </cell>
          <cell r="Q146">
            <v>124365.07882033197</v>
          </cell>
          <cell r="R146">
            <v>125539.88835741988</v>
          </cell>
          <cell r="S146">
            <v>126188.01552572155</v>
          </cell>
          <cell r="T146">
            <v>128068.17316406105</v>
          </cell>
          <cell r="U146">
            <v>128598.99352832195</v>
          </cell>
          <cell r="V146">
            <v>129822.82574537693</v>
          </cell>
          <cell r="W146">
            <v>127896.90464833888</v>
          </cell>
          <cell r="X146">
            <v>125260.01966511982</v>
          </cell>
          <cell r="Y146">
            <v>121080.54243631702</v>
          </cell>
          <cell r="Z146">
            <v>118881.94692293895</v>
          </cell>
          <cell r="AA146">
            <v>116686.46644133785</v>
          </cell>
          <cell r="AB146">
            <v>114372.51968432219</v>
          </cell>
          <cell r="AC146">
            <v>113859.19342092419</v>
          </cell>
          <cell r="AD146">
            <v>112753.72168730691</v>
          </cell>
          <cell r="AE146">
            <v>110833.66687418502</v>
          </cell>
          <cell r="AF146">
            <v>106791.77636181233</v>
          </cell>
          <cell r="AG146">
            <v>106993.72816367177</v>
          </cell>
          <cell r="AH146">
            <v>106991.83078679448</v>
          </cell>
          <cell r="AI146">
            <v>105624.47928663151</v>
          </cell>
          <cell r="AJ146">
            <v>107954.27580433458</v>
          </cell>
          <cell r="AK146">
            <v>111804.44856331692</v>
          </cell>
          <cell r="AL146">
            <v>115655.65962665965</v>
          </cell>
          <cell r="AM146">
            <v>119682.23319506705</v>
          </cell>
          <cell r="AN146">
            <v>123746.74120701561</v>
          </cell>
          <cell r="AO146">
            <v>127353.35600538888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pcc.ch/pdf/assessment-report/ar4/wg1/ar4-wg1-chapter2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uep.org/RFP2006/commonconversionfactors.php" TargetMode="External"/><Relationship Id="rId1" Type="http://schemas.openxmlformats.org/officeDocument/2006/relationships/hyperlink" Target="http://www.iuep.org/RFP2006/commonconversionfactors.ph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4.4" x14ac:dyDescent="0.3"/>
  <sheetData>
    <row r="1" spans="1:1" x14ac:dyDescent="0.3">
      <c r="A1" t="s">
        <v>305</v>
      </c>
    </row>
    <row r="3" spans="1:1" x14ac:dyDescent="0.3">
      <c r="A3" s="38" t="s">
        <v>312</v>
      </c>
    </row>
    <row r="4" spans="1:1" x14ac:dyDescent="0.3">
      <c r="A4" s="36" t="s">
        <v>304</v>
      </c>
    </row>
    <row r="5" spans="1:1" x14ac:dyDescent="0.3">
      <c r="A5" s="35" t="s">
        <v>307</v>
      </c>
    </row>
    <row r="6" spans="1:1" x14ac:dyDescent="0.3">
      <c r="A6" s="39" t="s">
        <v>310</v>
      </c>
    </row>
    <row r="7" spans="1:1" x14ac:dyDescent="0.3">
      <c r="A7" s="36" t="s">
        <v>302</v>
      </c>
    </row>
    <row r="8" spans="1:1" x14ac:dyDescent="0.3">
      <c r="A8" s="37" t="s">
        <v>314</v>
      </c>
    </row>
    <row r="10" spans="1:1" x14ac:dyDescent="0.3">
      <c r="A10" s="40" t="s">
        <v>303</v>
      </c>
    </row>
    <row r="11" spans="1:1" x14ac:dyDescent="0.3">
      <c r="A11" t="s">
        <v>306</v>
      </c>
    </row>
    <row r="12" spans="1:1" s="44" customFormat="1" x14ac:dyDescent="0.3">
      <c r="A12" s="39" t="s">
        <v>316</v>
      </c>
    </row>
    <row r="13" spans="1:1" s="46" customFormat="1" x14ac:dyDescent="0.3">
      <c r="A13" s="39" t="s">
        <v>315</v>
      </c>
    </row>
    <row r="15" spans="1:1" x14ac:dyDescent="0.3">
      <c r="A15" s="42" t="s">
        <v>311</v>
      </c>
    </row>
    <row r="17" spans="1:1" x14ac:dyDescent="0.3">
      <c r="A17" s="41" t="s">
        <v>309</v>
      </c>
    </row>
    <row r="18" spans="1:1" x14ac:dyDescent="0.3">
      <c r="A18" s="36" t="s">
        <v>308</v>
      </c>
    </row>
    <row r="19" spans="1:1" x14ac:dyDescent="0.3">
      <c r="A19" s="36" t="s">
        <v>313</v>
      </c>
    </row>
  </sheetData>
  <hyperlinks>
    <hyperlink ref="A15" r:id="rId1" display="Data source:  IPCC Repor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U101"/>
  <sheetViews>
    <sheetView workbookViewId="0"/>
  </sheetViews>
  <sheetFormatPr defaultRowHeight="14.4" x14ac:dyDescent="0.3"/>
  <sheetData>
    <row r="1" spans="1:21" x14ac:dyDescent="0.3">
      <c r="A1">
        <v>95</v>
      </c>
    </row>
    <row r="2" spans="1:21" x14ac:dyDescent="0.3">
      <c r="A2" t="s">
        <v>269</v>
      </c>
    </row>
    <row r="4" spans="1:21" x14ac:dyDescent="0.3">
      <c r="A4" s="43" t="s">
        <v>299</v>
      </c>
      <c r="B4" s="45" t="str">
        <f>[2]Core!B$4</f>
        <v>Foss CO2</v>
      </c>
      <c r="C4" s="45" t="str">
        <f>[2]Core!C$4</f>
        <v>Defo CO2</v>
      </c>
      <c r="D4" s="45" t="str">
        <f>[2]Core!D$4</f>
        <v>CH4</v>
      </c>
      <c r="E4" s="45" t="str">
        <f>[2]Core!E$4</f>
        <v>N2O</v>
      </c>
      <c r="F4" s="45" t="str">
        <f>[2]Core!F$4</f>
        <v>SO2,1</v>
      </c>
      <c r="G4" s="45" t="str">
        <f>[2]Core!G$4</f>
        <v>SO2,2</v>
      </c>
      <c r="H4" s="45" t="str">
        <f>[2]Core!H$4</f>
        <v>SO2,3</v>
      </c>
      <c r="I4" s="45" t="str">
        <f>[2]Core!I$4</f>
        <v>CF4</v>
      </c>
      <c r="J4" s="45" t="str">
        <f>[2]Core!J$4</f>
        <v>C2F6</v>
      </c>
      <c r="K4" s="45" t="str">
        <f>[2]Core!K$4</f>
        <v>HFC125</v>
      </c>
      <c r="L4" s="45" t="str">
        <f>[2]Core!L$4</f>
        <v>HFC134a</v>
      </c>
      <c r="M4" s="45" t="str">
        <f>[2]Core!M$4</f>
        <v>HFC143a</v>
      </c>
      <c r="N4" s="45" t="str">
        <f>[2]Core!N$4</f>
        <v>HFC227ea</v>
      </c>
      <c r="O4" s="45" t="str">
        <f>[2]Core!O$4</f>
        <v>HFC245ca</v>
      </c>
      <c r="P4" s="45" t="str">
        <f>[2]Core!P$4</f>
        <v>SF6</v>
      </c>
      <c r="Q4" s="45" t="str">
        <f>[2]Core!Q$4</f>
        <v>NOx</v>
      </c>
      <c r="R4" s="45" t="str">
        <f>[2]Core!R$4</f>
        <v>NMVOCs</v>
      </c>
      <c r="S4" s="45" t="str">
        <f>[2]Core!S$4</f>
        <v>CO</v>
      </c>
      <c r="T4" s="45" t="str">
        <f>[2]Core!T$4</f>
        <v>BC</v>
      </c>
      <c r="U4" s="45" t="str">
        <f>[2]Core!U$4</f>
        <v>OC</v>
      </c>
    </row>
    <row r="5" spans="1:21" x14ac:dyDescent="0.3">
      <c r="A5" s="46" t="s">
        <v>270</v>
      </c>
      <c r="B5" s="46" t="s">
        <v>271</v>
      </c>
      <c r="C5" s="46" t="s">
        <v>272</v>
      </c>
      <c r="D5" s="46" t="s">
        <v>273</v>
      </c>
      <c r="E5" s="46" t="s">
        <v>274</v>
      </c>
      <c r="F5" s="46" t="s">
        <v>275</v>
      </c>
      <c r="G5" s="46" t="s">
        <v>276</v>
      </c>
      <c r="H5" s="46" t="s">
        <v>277</v>
      </c>
      <c r="I5" s="46" t="s">
        <v>278</v>
      </c>
      <c r="J5" s="46" t="s">
        <v>279</v>
      </c>
      <c r="K5" s="46" t="s">
        <v>280</v>
      </c>
      <c r="L5" s="46" t="s">
        <v>281</v>
      </c>
      <c r="M5" s="46" t="s">
        <v>282</v>
      </c>
      <c r="N5" s="46" t="s">
        <v>283</v>
      </c>
      <c r="O5" s="46" t="s">
        <v>284</v>
      </c>
      <c r="P5" s="46" t="s">
        <v>285</v>
      </c>
      <c r="Q5" s="46" t="s">
        <v>286</v>
      </c>
      <c r="R5" s="46" t="s">
        <v>287</v>
      </c>
      <c r="S5" s="46" t="s">
        <v>288</v>
      </c>
      <c r="T5" s="46" t="s">
        <v>289</v>
      </c>
      <c r="U5" s="46" t="s">
        <v>290</v>
      </c>
    </row>
    <row r="6" spans="1:21" x14ac:dyDescent="0.3">
      <c r="A6" s="46" t="s">
        <v>291</v>
      </c>
      <c r="B6" s="46" t="s">
        <v>292</v>
      </c>
      <c r="C6" s="46" t="s">
        <v>292</v>
      </c>
      <c r="D6" s="46" t="s">
        <v>293</v>
      </c>
      <c r="E6" s="46" t="s">
        <v>294</v>
      </c>
      <c r="F6" s="46" t="s">
        <v>295</v>
      </c>
      <c r="G6" s="46" t="s">
        <v>295</v>
      </c>
      <c r="H6" s="46" t="s">
        <v>295</v>
      </c>
      <c r="I6" s="46" t="s">
        <v>296</v>
      </c>
      <c r="J6" s="46" t="s">
        <v>296</v>
      </c>
      <c r="K6" s="46" t="s">
        <v>296</v>
      </c>
      <c r="L6" s="46" t="s">
        <v>296</v>
      </c>
      <c r="M6" s="46" t="s">
        <v>296</v>
      </c>
      <c r="N6" s="46" t="s">
        <v>296</v>
      </c>
      <c r="O6" s="46" t="s">
        <v>296</v>
      </c>
      <c r="P6" s="46" t="s">
        <v>296</v>
      </c>
      <c r="Q6" s="46" t="s">
        <v>297</v>
      </c>
      <c r="R6" s="46" t="s">
        <v>298</v>
      </c>
      <c r="S6" s="46" t="s">
        <v>298</v>
      </c>
      <c r="T6" s="46" t="s">
        <v>298</v>
      </c>
      <c r="U6" s="46" t="s">
        <v>298</v>
      </c>
    </row>
    <row r="7" spans="1:21" x14ac:dyDescent="0.3">
      <c r="A7" s="46">
        <v>1990</v>
      </c>
      <c r="B7" s="46">
        <v>6.03</v>
      </c>
      <c r="C7" s="46">
        <v>1.72</v>
      </c>
      <c r="D7" s="46">
        <v>295.60000000000002</v>
      </c>
      <c r="E7" s="46">
        <v>7.52</v>
      </c>
      <c r="F7" s="46">
        <v>27.9</v>
      </c>
      <c r="G7" s="46">
        <v>18.39</v>
      </c>
      <c r="H7" s="46">
        <v>10.65</v>
      </c>
      <c r="I7" s="46">
        <v>18.93</v>
      </c>
      <c r="J7" s="46">
        <v>1.03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6.33</v>
      </c>
      <c r="Q7" s="46">
        <v>41.18</v>
      </c>
      <c r="R7" s="46">
        <v>282.88</v>
      </c>
      <c r="S7" s="46">
        <v>1476.88</v>
      </c>
      <c r="T7" s="46">
        <v>10560.69</v>
      </c>
      <c r="U7" s="46">
        <v>61507.32</v>
      </c>
    </row>
    <row r="8" spans="1:21" x14ac:dyDescent="0.3">
      <c r="A8" s="46">
        <v>2000</v>
      </c>
      <c r="B8" s="46">
        <v>7.22</v>
      </c>
      <c r="C8" s="46">
        <v>0.85</v>
      </c>
      <c r="D8" s="46">
        <v>318.55</v>
      </c>
      <c r="E8" s="46">
        <v>8.3800000000000008</v>
      </c>
      <c r="F8" s="46">
        <v>20.54</v>
      </c>
      <c r="G8" s="46">
        <v>23.85</v>
      </c>
      <c r="H8" s="46">
        <v>12.58</v>
      </c>
      <c r="I8" s="46">
        <v>17.309999999999999</v>
      </c>
      <c r="J8" s="46">
        <v>1.89</v>
      </c>
      <c r="K8" s="46">
        <v>5.17</v>
      </c>
      <c r="L8" s="46">
        <v>157.5</v>
      </c>
      <c r="M8" s="46">
        <v>0</v>
      </c>
      <c r="N8" s="46">
        <v>0</v>
      </c>
      <c r="O8" s="46">
        <v>17.93</v>
      </c>
      <c r="P8" s="46">
        <v>6.23</v>
      </c>
      <c r="Q8" s="46">
        <v>39.44</v>
      </c>
      <c r="R8" s="46">
        <v>239.15</v>
      </c>
      <c r="S8" s="46">
        <v>1226.4100000000001</v>
      </c>
      <c r="T8" s="46">
        <v>9090.66</v>
      </c>
      <c r="U8" s="46">
        <v>45016.2</v>
      </c>
    </row>
    <row r="9" spans="1:21" x14ac:dyDescent="0.3">
      <c r="A9" s="46">
        <v>2005</v>
      </c>
      <c r="B9" s="46">
        <v>7.82</v>
      </c>
      <c r="C9" s="46">
        <v>0.76</v>
      </c>
      <c r="D9" s="46">
        <v>330.03</v>
      </c>
      <c r="E9" s="46">
        <v>8.81</v>
      </c>
      <c r="F9" s="46">
        <v>16.86</v>
      </c>
      <c r="G9" s="46">
        <v>26.58</v>
      </c>
      <c r="H9" s="46">
        <v>13.55</v>
      </c>
      <c r="I9" s="46">
        <v>16.5</v>
      </c>
      <c r="J9" s="46">
        <v>2.3199999999999998</v>
      </c>
      <c r="K9" s="46">
        <v>7.75</v>
      </c>
      <c r="L9" s="46">
        <v>236.25</v>
      </c>
      <c r="M9" s="46">
        <v>0</v>
      </c>
      <c r="N9" s="46">
        <v>0</v>
      </c>
      <c r="O9" s="46">
        <v>26.89</v>
      </c>
      <c r="P9" s="46">
        <v>6.18</v>
      </c>
      <c r="Q9" s="46">
        <v>38.56</v>
      </c>
      <c r="R9" s="46">
        <v>217.29</v>
      </c>
      <c r="S9" s="46">
        <v>1101.18</v>
      </c>
      <c r="T9" s="46">
        <v>8355.65</v>
      </c>
      <c r="U9" s="46">
        <v>36770.639999999999</v>
      </c>
    </row>
    <row r="10" spans="1:21" x14ac:dyDescent="0.3">
      <c r="A10" s="46">
        <v>2006</v>
      </c>
      <c r="B10" s="46">
        <v>8.02</v>
      </c>
      <c r="C10" s="46">
        <v>0.63</v>
      </c>
      <c r="D10" s="46">
        <v>332.37</v>
      </c>
      <c r="E10" s="46">
        <v>8.8800000000000008</v>
      </c>
      <c r="F10" s="46">
        <v>16.78</v>
      </c>
      <c r="G10" s="46">
        <v>27.14</v>
      </c>
      <c r="H10" s="46">
        <v>13.27</v>
      </c>
      <c r="I10" s="46">
        <v>16.760000000000002</v>
      </c>
      <c r="J10" s="46">
        <v>2.35</v>
      </c>
      <c r="K10" s="46">
        <v>7.87</v>
      </c>
      <c r="L10" s="46">
        <v>238.35</v>
      </c>
      <c r="M10" s="46">
        <v>0</v>
      </c>
      <c r="N10" s="46">
        <v>0</v>
      </c>
      <c r="O10" s="46">
        <v>27.18</v>
      </c>
      <c r="P10" s="46">
        <v>6.34</v>
      </c>
      <c r="Q10" s="46">
        <v>38.78</v>
      </c>
      <c r="R10" s="46">
        <v>218.64</v>
      </c>
      <c r="S10" s="46">
        <v>1112.8900000000001</v>
      </c>
      <c r="T10" s="46">
        <v>8461.7199999999993</v>
      </c>
      <c r="U10" s="46">
        <v>37031.49</v>
      </c>
    </row>
    <row r="11" spans="1:21" x14ac:dyDescent="0.3">
      <c r="A11" s="46">
        <v>2007</v>
      </c>
      <c r="B11" s="46">
        <v>8.2100000000000009</v>
      </c>
      <c r="C11" s="46">
        <v>0.63</v>
      </c>
      <c r="D11" s="46">
        <v>334.72</v>
      </c>
      <c r="E11" s="46">
        <v>8.94</v>
      </c>
      <c r="F11" s="46">
        <v>16.7</v>
      </c>
      <c r="G11" s="46">
        <v>27.71</v>
      </c>
      <c r="H11" s="46">
        <v>12.99</v>
      </c>
      <c r="I11" s="46">
        <v>17.02</v>
      </c>
      <c r="J11" s="46">
        <v>2.38</v>
      </c>
      <c r="K11" s="46">
        <v>7.99</v>
      </c>
      <c r="L11" s="46">
        <v>240.46</v>
      </c>
      <c r="M11" s="46">
        <v>0</v>
      </c>
      <c r="N11" s="46">
        <v>0</v>
      </c>
      <c r="O11" s="46">
        <v>27.47</v>
      </c>
      <c r="P11" s="46">
        <v>6.5</v>
      </c>
      <c r="Q11" s="46">
        <v>38.99</v>
      </c>
      <c r="R11" s="46">
        <v>219.98</v>
      </c>
      <c r="S11" s="46">
        <v>1124.6099999999999</v>
      </c>
      <c r="T11" s="46">
        <v>8567.7900000000009</v>
      </c>
      <c r="U11" s="46">
        <v>37292.33</v>
      </c>
    </row>
    <row r="12" spans="1:21" x14ac:dyDescent="0.3">
      <c r="A12" s="46">
        <v>2008</v>
      </c>
      <c r="B12" s="46">
        <v>8.41</v>
      </c>
      <c r="C12" s="46">
        <v>0.64</v>
      </c>
      <c r="D12" s="46">
        <v>337.06</v>
      </c>
      <c r="E12" s="46">
        <v>9.01</v>
      </c>
      <c r="F12" s="46">
        <v>16.62</v>
      </c>
      <c r="G12" s="46">
        <v>28.27</v>
      </c>
      <c r="H12" s="46">
        <v>12.71</v>
      </c>
      <c r="I12" s="46">
        <v>17.29</v>
      </c>
      <c r="J12" s="46">
        <v>2.41</v>
      </c>
      <c r="K12" s="46">
        <v>8.1</v>
      </c>
      <c r="L12" s="46">
        <v>242.56</v>
      </c>
      <c r="M12" s="46">
        <v>0</v>
      </c>
      <c r="N12" s="46">
        <v>0</v>
      </c>
      <c r="O12" s="46">
        <v>27.76</v>
      </c>
      <c r="P12" s="46">
        <v>6.67</v>
      </c>
      <c r="Q12" s="46">
        <v>39.200000000000003</v>
      </c>
      <c r="R12" s="46">
        <v>221.33</v>
      </c>
      <c r="S12" s="46">
        <v>1136.33</v>
      </c>
      <c r="T12" s="46">
        <v>8673.86</v>
      </c>
      <c r="U12" s="46">
        <v>37553.18</v>
      </c>
    </row>
    <row r="13" spans="1:21" x14ac:dyDescent="0.3">
      <c r="A13" s="46">
        <v>2009</v>
      </c>
      <c r="B13" s="46">
        <v>8.61</v>
      </c>
      <c r="C13" s="46">
        <v>0.65</v>
      </c>
      <c r="D13" s="46">
        <v>339.4</v>
      </c>
      <c r="E13" s="46">
        <v>9.07</v>
      </c>
      <c r="F13" s="46">
        <v>16.54</v>
      </c>
      <c r="G13" s="46">
        <v>28.84</v>
      </c>
      <c r="H13" s="46">
        <v>12.43</v>
      </c>
      <c r="I13" s="46">
        <v>17.55</v>
      </c>
      <c r="J13" s="46">
        <v>2.44</v>
      </c>
      <c r="K13" s="46">
        <v>8.2200000000000006</v>
      </c>
      <c r="L13" s="46">
        <v>244.67</v>
      </c>
      <c r="M13" s="46">
        <v>0</v>
      </c>
      <c r="N13" s="46">
        <v>0</v>
      </c>
      <c r="O13" s="46">
        <v>28.05</v>
      </c>
      <c r="P13" s="46">
        <v>6.83</v>
      </c>
      <c r="Q13" s="46">
        <v>39.409999999999997</v>
      </c>
      <c r="R13" s="46">
        <v>222.68</v>
      </c>
      <c r="S13" s="46">
        <v>1148.05</v>
      </c>
      <c r="T13" s="46">
        <v>8779.93</v>
      </c>
      <c r="U13" s="46">
        <v>37814.03</v>
      </c>
    </row>
    <row r="14" spans="1:21" x14ac:dyDescent="0.3">
      <c r="A14" s="46">
        <v>2010</v>
      </c>
      <c r="B14" s="46">
        <v>8.8000000000000007</v>
      </c>
      <c r="C14" s="46">
        <v>0.66</v>
      </c>
      <c r="D14" s="46">
        <v>341.75</v>
      </c>
      <c r="E14" s="46">
        <v>9.14</v>
      </c>
      <c r="F14" s="46">
        <v>16.46</v>
      </c>
      <c r="G14" s="46">
        <v>29.41</v>
      </c>
      <c r="H14" s="46">
        <v>12.15</v>
      </c>
      <c r="I14" s="46">
        <v>17.809999999999999</v>
      </c>
      <c r="J14" s="46">
        <v>2.4700000000000002</v>
      </c>
      <c r="K14" s="46">
        <v>8.34</v>
      </c>
      <c r="L14" s="46">
        <v>246.77</v>
      </c>
      <c r="M14" s="46">
        <v>0</v>
      </c>
      <c r="N14" s="46">
        <v>0</v>
      </c>
      <c r="O14" s="46">
        <v>28.34</v>
      </c>
      <c r="P14" s="46">
        <v>6.99</v>
      </c>
      <c r="Q14" s="46">
        <v>39.619999999999997</v>
      </c>
      <c r="R14" s="46">
        <v>224.03</v>
      </c>
      <c r="S14" s="46">
        <v>1159.76</v>
      </c>
      <c r="T14" s="46">
        <v>8886</v>
      </c>
      <c r="U14" s="46">
        <v>38074.870000000003</v>
      </c>
    </row>
    <row r="15" spans="1:21" x14ac:dyDescent="0.3">
      <c r="A15" s="46">
        <v>2011</v>
      </c>
      <c r="B15" s="46">
        <v>9.02</v>
      </c>
      <c r="C15" s="46">
        <v>0.6</v>
      </c>
      <c r="D15" s="46">
        <v>345.08</v>
      </c>
      <c r="E15" s="46">
        <v>9.24</v>
      </c>
      <c r="F15" s="46">
        <v>16.05</v>
      </c>
      <c r="G15" s="46">
        <v>29.92</v>
      </c>
      <c r="H15" s="46">
        <v>12.32</v>
      </c>
      <c r="I15" s="46">
        <v>18.09</v>
      </c>
      <c r="J15" s="46">
        <v>2.5099999999999998</v>
      </c>
      <c r="K15" s="46">
        <v>8.48</v>
      </c>
      <c r="L15" s="46">
        <v>250.35</v>
      </c>
      <c r="M15" s="46">
        <v>0</v>
      </c>
      <c r="N15" s="46">
        <v>0</v>
      </c>
      <c r="O15" s="46">
        <v>28.58</v>
      </c>
      <c r="P15" s="46">
        <v>7.14</v>
      </c>
      <c r="Q15" s="46">
        <v>39.64</v>
      </c>
      <c r="R15" s="46">
        <v>224.79</v>
      </c>
      <c r="S15" s="46">
        <v>1165.6500000000001</v>
      </c>
      <c r="T15" s="46">
        <v>8962.26</v>
      </c>
      <c r="U15" s="46">
        <v>38155.29</v>
      </c>
    </row>
    <row r="16" spans="1:21" x14ac:dyDescent="0.3">
      <c r="A16" s="46">
        <v>2012</v>
      </c>
      <c r="B16" s="46">
        <v>9.24</v>
      </c>
      <c r="C16" s="46">
        <v>0.62</v>
      </c>
      <c r="D16" s="46">
        <v>348.41</v>
      </c>
      <c r="E16" s="46">
        <v>9.35</v>
      </c>
      <c r="F16" s="46">
        <v>15.64</v>
      </c>
      <c r="G16" s="46">
        <v>30.43</v>
      </c>
      <c r="H16" s="46">
        <v>12.48</v>
      </c>
      <c r="I16" s="46">
        <v>18.37</v>
      </c>
      <c r="J16" s="46">
        <v>2.56</v>
      </c>
      <c r="K16" s="46">
        <v>8.6199999999999992</v>
      </c>
      <c r="L16" s="46">
        <v>253.94</v>
      </c>
      <c r="M16" s="46">
        <v>0</v>
      </c>
      <c r="N16" s="46">
        <v>0</v>
      </c>
      <c r="O16" s="46">
        <v>28.83</v>
      </c>
      <c r="P16" s="46">
        <v>7.29</v>
      </c>
      <c r="Q16" s="46">
        <v>39.67</v>
      </c>
      <c r="R16" s="46">
        <v>225.55</v>
      </c>
      <c r="S16" s="46">
        <v>1171.53</v>
      </c>
      <c r="T16" s="46">
        <v>9038.5300000000007</v>
      </c>
      <c r="U16" s="46">
        <v>38235.699999999997</v>
      </c>
    </row>
    <row r="17" spans="1:21" x14ac:dyDescent="0.3">
      <c r="A17" s="46">
        <v>2013</v>
      </c>
      <c r="B17" s="46">
        <v>9.4600000000000009</v>
      </c>
      <c r="C17" s="46">
        <v>0.63</v>
      </c>
      <c r="D17" s="46">
        <v>351.74</v>
      </c>
      <c r="E17" s="46">
        <v>9.4499999999999993</v>
      </c>
      <c r="F17" s="46">
        <v>15.22</v>
      </c>
      <c r="G17" s="46">
        <v>30.94</v>
      </c>
      <c r="H17" s="46">
        <v>12.65</v>
      </c>
      <c r="I17" s="46">
        <v>18.649999999999999</v>
      </c>
      <c r="J17" s="46">
        <v>2.6</v>
      </c>
      <c r="K17" s="46">
        <v>8.76</v>
      </c>
      <c r="L17" s="46">
        <v>257.52</v>
      </c>
      <c r="M17" s="46">
        <v>0</v>
      </c>
      <c r="N17" s="46">
        <v>0</v>
      </c>
      <c r="O17" s="46">
        <v>29.08</v>
      </c>
      <c r="P17" s="46">
        <v>7.44</v>
      </c>
      <c r="Q17" s="46">
        <v>39.69</v>
      </c>
      <c r="R17" s="46">
        <v>226.31</v>
      </c>
      <c r="S17" s="46">
        <v>1177.4100000000001</v>
      </c>
      <c r="T17" s="46">
        <v>9114.7900000000009</v>
      </c>
      <c r="U17" s="46">
        <v>38316.120000000003</v>
      </c>
    </row>
    <row r="18" spans="1:21" x14ac:dyDescent="0.3">
      <c r="A18" s="46">
        <v>2014</v>
      </c>
      <c r="B18" s="46">
        <v>9.67</v>
      </c>
      <c r="C18" s="46">
        <v>0.64</v>
      </c>
      <c r="D18" s="46">
        <v>355.08</v>
      </c>
      <c r="E18" s="46">
        <v>9.5500000000000007</v>
      </c>
      <c r="F18" s="46">
        <v>14.81</v>
      </c>
      <c r="G18" s="46">
        <v>31.45</v>
      </c>
      <c r="H18" s="46">
        <v>12.82</v>
      </c>
      <c r="I18" s="46">
        <v>18.93</v>
      </c>
      <c r="J18" s="46">
        <v>2.65</v>
      </c>
      <c r="K18" s="46">
        <v>8.9</v>
      </c>
      <c r="L18" s="46">
        <v>261.10000000000002</v>
      </c>
      <c r="M18" s="46">
        <v>0</v>
      </c>
      <c r="N18" s="46">
        <v>0</v>
      </c>
      <c r="O18" s="46">
        <v>29.32</v>
      </c>
      <c r="P18" s="46">
        <v>7.59</v>
      </c>
      <c r="Q18" s="46">
        <v>39.71</v>
      </c>
      <c r="R18" s="46">
        <v>227.07</v>
      </c>
      <c r="S18" s="46">
        <v>1183.29</v>
      </c>
      <c r="T18" s="46">
        <v>9191.0499999999993</v>
      </c>
      <c r="U18" s="46">
        <v>38396.53</v>
      </c>
    </row>
    <row r="19" spans="1:21" x14ac:dyDescent="0.3">
      <c r="A19" s="46">
        <v>2015</v>
      </c>
      <c r="B19" s="46">
        <v>9.89</v>
      </c>
      <c r="C19" s="46">
        <v>0.66</v>
      </c>
      <c r="D19" s="46">
        <v>358.41</v>
      </c>
      <c r="E19" s="46">
        <v>9.66</v>
      </c>
      <c r="F19" s="46">
        <v>14.4</v>
      </c>
      <c r="G19" s="46">
        <v>31.96</v>
      </c>
      <c r="H19" s="46">
        <v>12.98</v>
      </c>
      <c r="I19" s="46">
        <v>19.21</v>
      </c>
      <c r="J19" s="46">
        <v>2.69</v>
      </c>
      <c r="K19" s="46">
        <v>9.0399999999999991</v>
      </c>
      <c r="L19" s="46">
        <v>264.68</v>
      </c>
      <c r="M19" s="46">
        <v>0</v>
      </c>
      <c r="N19" s="46">
        <v>0</v>
      </c>
      <c r="O19" s="46">
        <v>29.57</v>
      </c>
      <c r="P19" s="46">
        <v>7.74</v>
      </c>
      <c r="Q19" s="46">
        <v>39.729999999999997</v>
      </c>
      <c r="R19" s="46">
        <v>227.83</v>
      </c>
      <c r="S19" s="46">
        <v>1189.17</v>
      </c>
      <c r="T19" s="46">
        <v>9267.31</v>
      </c>
      <c r="U19" s="46">
        <v>38476.949999999997</v>
      </c>
    </row>
    <row r="20" spans="1:21" x14ac:dyDescent="0.3">
      <c r="A20" s="46">
        <v>2016</v>
      </c>
      <c r="B20" s="46">
        <v>10.11</v>
      </c>
      <c r="C20" s="46">
        <v>0.86</v>
      </c>
      <c r="D20" s="46">
        <v>361.24</v>
      </c>
      <c r="E20" s="46">
        <v>9.76</v>
      </c>
      <c r="F20" s="46">
        <v>14.02</v>
      </c>
      <c r="G20" s="46">
        <v>32.200000000000003</v>
      </c>
      <c r="H20" s="46">
        <v>13.14</v>
      </c>
      <c r="I20" s="46">
        <v>17.97</v>
      </c>
      <c r="J20" s="46">
        <v>2.4500000000000002</v>
      </c>
      <c r="K20" s="46">
        <v>10.77</v>
      </c>
      <c r="L20" s="46">
        <v>285.51</v>
      </c>
      <c r="M20" s="46">
        <v>0</v>
      </c>
      <c r="N20" s="46">
        <v>0</v>
      </c>
      <c r="O20" s="46">
        <v>43.62</v>
      </c>
      <c r="P20" s="46">
        <v>7.24</v>
      </c>
      <c r="Q20" s="46">
        <v>39.74</v>
      </c>
      <c r="R20" s="46">
        <v>228.93</v>
      </c>
      <c r="S20" s="46">
        <v>1196.95</v>
      </c>
      <c r="T20" s="46">
        <v>9322.2999999999993</v>
      </c>
      <c r="U20" s="46">
        <v>38664.01</v>
      </c>
    </row>
    <row r="21" spans="1:21" x14ac:dyDescent="0.3">
      <c r="A21" s="46">
        <v>2017</v>
      </c>
      <c r="B21" s="46">
        <v>10.33</v>
      </c>
      <c r="C21" s="46">
        <v>0.87</v>
      </c>
      <c r="D21" s="46">
        <v>364.07</v>
      </c>
      <c r="E21" s="46">
        <v>9.86</v>
      </c>
      <c r="F21" s="46">
        <v>13.64</v>
      </c>
      <c r="G21" s="46">
        <v>32.44</v>
      </c>
      <c r="H21" s="46">
        <v>13.3</v>
      </c>
      <c r="I21" s="46">
        <v>16.73</v>
      </c>
      <c r="J21" s="46">
        <v>2.2000000000000002</v>
      </c>
      <c r="K21" s="46">
        <v>12.51</v>
      </c>
      <c r="L21" s="46">
        <v>306.35000000000002</v>
      </c>
      <c r="M21" s="46">
        <v>0</v>
      </c>
      <c r="N21" s="46">
        <v>0</v>
      </c>
      <c r="O21" s="46">
        <v>57.66</v>
      </c>
      <c r="P21" s="46">
        <v>6.75</v>
      </c>
      <c r="Q21" s="46">
        <v>39.75</v>
      </c>
      <c r="R21" s="46">
        <v>230.03</v>
      </c>
      <c r="S21" s="46">
        <v>1204.74</v>
      </c>
      <c r="T21" s="46">
        <v>9377.2900000000009</v>
      </c>
      <c r="U21" s="46">
        <v>38851.08</v>
      </c>
    </row>
    <row r="22" spans="1:21" x14ac:dyDescent="0.3">
      <c r="A22" s="46">
        <v>2018</v>
      </c>
      <c r="B22" s="46">
        <v>10.55</v>
      </c>
      <c r="C22" s="46">
        <v>0.88</v>
      </c>
      <c r="D22" s="46">
        <v>366.9</v>
      </c>
      <c r="E22" s="46">
        <v>9.9700000000000006</v>
      </c>
      <c r="F22" s="46">
        <v>13.26</v>
      </c>
      <c r="G22" s="46">
        <v>32.68</v>
      </c>
      <c r="H22" s="46">
        <v>13.46</v>
      </c>
      <c r="I22" s="46">
        <v>15.49</v>
      </c>
      <c r="J22" s="46">
        <v>1.96</v>
      </c>
      <c r="K22" s="46">
        <v>14.24</v>
      </c>
      <c r="L22" s="46">
        <v>327.18</v>
      </c>
      <c r="M22" s="46">
        <v>0</v>
      </c>
      <c r="N22" s="46">
        <v>0</v>
      </c>
      <c r="O22" s="46">
        <v>71.7</v>
      </c>
      <c r="P22" s="46">
        <v>6.26</v>
      </c>
      <c r="Q22" s="46">
        <v>39.76</v>
      </c>
      <c r="R22" s="46">
        <v>231.13</v>
      </c>
      <c r="S22" s="46">
        <v>1212.52</v>
      </c>
      <c r="T22" s="46">
        <v>9432.2800000000007</v>
      </c>
      <c r="U22" s="46">
        <v>39038.15</v>
      </c>
    </row>
    <row r="23" spans="1:21" x14ac:dyDescent="0.3">
      <c r="A23" s="46">
        <v>2019</v>
      </c>
      <c r="B23" s="46">
        <v>10.76</v>
      </c>
      <c r="C23" s="46">
        <v>0.89</v>
      </c>
      <c r="D23" s="46">
        <v>369.73</v>
      </c>
      <c r="E23" s="46">
        <v>10.07</v>
      </c>
      <c r="F23" s="46">
        <v>12.89</v>
      </c>
      <c r="G23" s="46">
        <v>32.92</v>
      </c>
      <c r="H23" s="46">
        <v>13.62</v>
      </c>
      <c r="I23" s="46">
        <v>14.25</v>
      </c>
      <c r="J23" s="46">
        <v>1.71</v>
      </c>
      <c r="K23" s="46">
        <v>15.97</v>
      </c>
      <c r="L23" s="46">
        <v>348.01</v>
      </c>
      <c r="M23" s="46">
        <v>0</v>
      </c>
      <c r="N23" s="46">
        <v>0</v>
      </c>
      <c r="O23" s="46">
        <v>85.74</v>
      </c>
      <c r="P23" s="46">
        <v>5.77</v>
      </c>
      <c r="Q23" s="46">
        <v>39.770000000000003</v>
      </c>
      <c r="R23" s="46">
        <v>232.22</v>
      </c>
      <c r="S23" s="46">
        <v>1220.31</v>
      </c>
      <c r="T23" s="46">
        <v>9487.27</v>
      </c>
      <c r="U23" s="46">
        <v>39225.22</v>
      </c>
    </row>
    <row r="24" spans="1:21" x14ac:dyDescent="0.3">
      <c r="A24" s="46">
        <v>2020</v>
      </c>
      <c r="B24" s="46">
        <v>10.98</v>
      </c>
      <c r="C24" s="46">
        <v>0.89</v>
      </c>
      <c r="D24" s="46">
        <v>372.56</v>
      </c>
      <c r="E24" s="46">
        <v>10.18</v>
      </c>
      <c r="F24" s="46">
        <v>12.51</v>
      </c>
      <c r="G24" s="46">
        <v>33.17</v>
      </c>
      <c r="H24" s="46">
        <v>13.78</v>
      </c>
      <c r="I24" s="46">
        <v>13.01</v>
      </c>
      <c r="J24" s="46">
        <v>1.46</v>
      </c>
      <c r="K24" s="46">
        <v>17.71</v>
      </c>
      <c r="L24" s="46">
        <v>368.84</v>
      </c>
      <c r="M24" s="46">
        <v>0</v>
      </c>
      <c r="N24" s="46">
        <v>0</v>
      </c>
      <c r="O24" s="46">
        <v>99.79</v>
      </c>
      <c r="P24" s="46">
        <v>5.27</v>
      </c>
      <c r="Q24" s="46">
        <v>39.78</v>
      </c>
      <c r="R24" s="46">
        <v>233.32</v>
      </c>
      <c r="S24" s="46">
        <v>1228.0999999999999</v>
      </c>
      <c r="T24" s="46">
        <v>9542.25</v>
      </c>
      <c r="U24" s="46">
        <v>39412.29</v>
      </c>
    </row>
    <row r="25" spans="1:21" x14ac:dyDescent="0.3">
      <c r="A25" s="46">
        <v>2021</v>
      </c>
      <c r="B25" s="46">
        <v>11.2</v>
      </c>
      <c r="C25" s="46">
        <v>1.1100000000000001</v>
      </c>
      <c r="D25" s="46">
        <v>378.11</v>
      </c>
      <c r="E25" s="46">
        <v>10.33</v>
      </c>
      <c r="F25" s="46">
        <v>12.2</v>
      </c>
      <c r="G25" s="46">
        <v>33.049999999999997</v>
      </c>
      <c r="H25" s="46">
        <v>13.84</v>
      </c>
      <c r="I25" s="46">
        <v>13.14</v>
      </c>
      <c r="J25" s="46">
        <v>1.48</v>
      </c>
      <c r="K25" s="46">
        <v>18</v>
      </c>
      <c r="L25" s="46">
        <v>376.73</v>
      </c>
      <c r="M25" s="46">
        <v>0</v>
      </c>
      <c r="N25" s="46">
        <v>0</v>
      </c>
      <c r="O25" s="46">
        <v>100.38</v>
      </c>
      <c r="P25" s="46">
        <v>5.38</v>
      </c>
      <c r="Q25" s="46">
        <v>39.72</v>
      </c>
      <c r="R25" s="46">
        <v>234.25</v>
      </c>
      <c r="S25" s="46">
        <v>1235.75</v>
      </c>
      <c r="T25" s="46">
        <v>9569.59</v>
      </c>
      <c r="U25" s="46">
        <v>39592.44</v>
      </c>
    </row>
    <row r="26" spans="1:21" x14ac:dyDescent="0.3">
      <c r="A26" s="46">
        <v>2022</v>
      </c>
      <c r="B26" s="46">
        <v>11.41</v>
      </c>
      <c r="C26" s="46">
        <v>1.1200000000000001</v>
      </c>
      <c r="D26" s="46">
        <v>383.67</v>
      </c>
      <c r="E26" s="46">
        <v>10.48</v>
      </c>
      <c r="F26" s="46">
        <v>11.89</v>
      </c>
      <c r="G26" s="46">
        <v>32.94</v>
      </c>
      <c r="H26" s="46">
        <v>13.91</v>
      </c>
      <c r="I26" s="46">
        <v>13.28</v>
      </c>
      <c r="J26" s="46">
        <v>1.5</v>
      </c>
      <c r="K26" s="46">
        <v>18.29</v>
      </c>
      <c r="L26" s="46">
        <v>384.63</v>
      </c>
      <c r="M26" s="46">
        <v>0</v>
      </c>
      <c r="N26" s="46">
        <v>0</v>
      </c>
      <c r="O26" s="46">
        <v>100.98</v>
      </c>
      <c r="P26" s="46">
        <v>5.48</v>
      </c>
      <c r="Q26" s="46">
        <v>39.67</v>
      </c>
      <c r="R26" s="46">
        <v>235.18</v>
      </c>
      <c r="S26" s="46">
        <v>1243.4000000000001</v>
      </c>
      <c r="T26" s="46">
        <v>9596.92</v>
      </c>
      <c r="U26" s="46">
        <v>39772.6</v>
      </c>
    </row>
    <row r="27" spans="1:21" x14ac:dyDescent="0.3">
      <c r="A27" s="46">
        <v>2023</v>
      </c>
      <c r="B27" s="46">
        <v>11.62</v>
      </c>
      <c r="C27" s="46">
        <v>1.1299999999999999</v>
      </c>
      <c r="D27" s="46">
        <v>389.22</v>
      </c>
      <c r="E27" s="46">
        <v>10.63</v>
      </c>
      <c r="F27" s="46">
        <v>11.58</v>
      </c>
      <c r="G27" s="46">
        <v>32.83</v>
      </c>
      <c r="H27" s="46">
        <v>13.98</v>
      </c>
      <c r="I27" s="46">
        <v>13.41</v>
      </c>
      <c r="J27" s="46">
        <v>1.51</v>
      </c>
      <c r="K27" s="46">
        <v>18.59</v>
      </c>
      <c r="L27" s="46">
        <v>392.52</v>
      </c>
      <c r="M27" s="46">
        <v>0</v>
      </c>
      <c r="N27" s="46">
        <v>0</v>
      </c>
      <c r="O27" s="46">
        <v>101.57</v>
      </c>
      <c r="P27" s="46">
        <v>5.58</v>
      </c>
      <c r="Q27" s="46">
        <v>39.61</v>
      </c>
      <c r="R27" s="46">
        <v>236.11</v>
      </c>
      <c r="S27" s="46">
        <v>1251.05</v>
      </c>
      <c r="T27" s="46">
        <v>9624.26</v>
      </c>
      <c r="U27" s="46">
        <v>39952.75</v>
      </c>
    </row>
    <row r="28" spans="1:21" x14ac:dyDescent="0.3">
      <c r="A28" s="46">
        <v>2024</v>
      </c>
      <c r="B28" s="46">
        <v>11.84</v>
      </c>
      <c r="C28" s="46">
        <v>1.1399999999999999</v>
      </c>
      <c r="D28" s="46">
        <v>394.78</v>
      </c>
      <c r="E28" s="46">
        <v>10.78</v>
      </c>
      <c r="F28" s="46">
        <v>11.27</v>
      </c>
      <c r="G28" s="46">
        <v>32.72</v>
      </c>
      <c r="H28" s="46">
        <v>14.05</v>
      </c>
      <c r="I28" s="46">
        <v>13.54</v>
      </c>
      <c r="J28" s="46">
        <v>1.53</v>
      </c>
      <c r="K28" s="46">
        <v>18.88</v>
      </c>
      <c r="L28" s="46">
        <v>400.41</v>
      </c>
      <c r="M28" s="46">
        <v>0</v>
      </c>
      <c r="N28" s="46">
        <v>0</v>
      </c>
      <c r="O28" s="46">
        <v>102.17</v>
      </c>
      <c r="P28" s="46">
        <v>5.68</v>
      </c>
      <c r="Q28" s="46">
        <v>39.56</v>
      </c>
      <c r="R28" s="46">
        <v>237.03</v>
      </c>
      <c r="S28" s="46">
        <v>1258.71</v>
      </c>
      <c r="T28" s="46">
        <v>9651.59</v>
      </c>
      <c r="U28" s="46">
        <v>40132.9</v>
      </c>
    </row>
    <row r="29" spans="1:21" x14ac:dyDescent="0.3">
      <c r="A29" s="46">
        <v>2025</v>
      </c>
      <c r="B29" s="46">
        <v>12.05</v>
      </c>
      <c r="C29" s="46">
        <v>1.1399999999999999</v>
      </c>
      <c r="D29" s="46">
        <v>400.33</v>
      </c>
      <c r="E29" s="46">
        <v>10.93</v>
      </c>
      <c r="F29" s="46">
        <v>10.96</v>
      </c>
      <c r="G29" s="46">
        <v>32.61</v>
      </c>
      <c r="H29" s="46">
        <v>14.12</v>
      </c>
      <c r="I29" s="46">
        <v>13.67</v>
      </c>
      <c r="J29" s="46">
        <v>1.55</v>
      </c>
      <c r="K29" s="46">
        <v>19.170000000000002</v>
      </c>
      <c r="L29" s="46">
        <v>408.31</v>
      </c>
      <c r="M29" s="46">
        <v>0</v>
      </c>
      <c r="N29" s="46">
        <v>0</v>
      </c>
      <c r="O29" s="46">
        <v>102.76</v>
      </c>
      <c r="P29" s="46">
        <v>5.78</v>
      </c>
      <c r="Q29" s="46">
        <v>39.5</v>
      </c>
      <c r="R29" s="46">
        <v>237.96</v>
      </c>
      <c r="S29" s="46">
        <v>1266.3599999999999</v>
      </c>
      <c r="T29" s="46">
        <v>9678.93</v>
      </c>
      <c r="U29" s="46">
        <v>40313.06</v>
      </c>
    </row>
    <row r="30" spans="1:21" x14ac:dyDescent="0.3">
      <c r="A30" s="46">
        <v>2026</v>
      </c>
      <c r="B30" s="46">
        <v>12.26</v>
      </c>
      <c r="C30" s="46">
        <v>0.98</v>
      </c>
      <c r="D30" s="46">
        <v>405.48</v>
      </c>
      <c r="E30" s="46">
        <v>11.07</v>
      </c>
      <c r="F30" s="46">
        <v>10.7</v>
      </c>
      <c r="G30" s="46">
        <v>32.15</v>
      </c>
      <c r="H30" s="46">
        <v>14.16</v>
      </c>
      <c r="I30" s="46">
        <v>13.8</v>
      </c>
      <c r="J30" s="46">
        <v>1.57</v>
      </c>
      <c r="K30" s="46">
        <v>19.48</v>
      </c>
      <c r="L30" s="46">
        <v>416.55</v>
      </c>
      <c r="M30" s="46">
        <v>0</v>
      </c>
      <c r="N30" s="46">
        <v>0</v>
      </c>
      <c r="O30" s="46">
        <v>103.25</v>
      </c>
      <c r="P30" s="46">
        <v>5.88</v>
      </c>
      <c r="Q30" s="46">
        <v>39.33</v>
      </c>
      <c r="R30" s="46">
        <v>238.24</v>
      </c>
      <c r="S30" s="46">
        <v>1263.93</v>
      </c>
      <c r="T30" s="46">
        <v>9643.85</v>
      </c>
      <c r="U30" s="46">
        <v>40105.440000000002</v>
      </c>
    </row>
    <row r="31" spans="1:21" x14ac:dyDescent="0.3">
      <c r="A31" s="46">
        <v>2027</v>
      </c>
      <c r="B31" s="46">
        <v>12.47</v>
      </c>
      <c r="C31" s="46">
        <v>0.98</v>
      </c>
      <c r="D31" s="46">
        <v>410.63</v>
      </c>
      <c r="E31" s="46">
        <v>11.21</v>
      </c>
      <c r="F31" s="46">
        <v>10.44</v>
      </c>
      <c r="G31" s="46">
        <v>31.69</v>
      </c>
      <c r="H31" s="46">
        <v>14.19</v>
      </c>
      <c r="I31" s="46">
        <v>13.92</v>
      </c>
      <c r="J31" s="46">
        <v>1.58</v>
      </c>
      <c r="K31" s="46">
        <v>19.79</v>
      </c>
      <c r="L31" s="46">
        <v>424.79</v>
      </c>
      <c r="M31" s="46">
        <v>0</v>
      </c>
      <c r="N31" s="46">
        <v>0</v>
      </c>
      <c r="O31" s="46">
        <v>103.73</v>
      </c>
      <c r="P31" s="46">
        <v>5.98</v>
      </c>
      <c r="Q31" s="46">
        <v>39.15</v>
      </c>
      <c r="R31" s="46">
        <v>238.53</v>
      </c>
      <c r="S31" s="46">
        <v>1261.5</v>
      </c>
      <c r="T31" s="46">
        <v>9608.7800000000007</v>
      </c>
      <c r="U31" s="46">
        <v>39897.82</v>
      </c>
    </row>
    <row r="32" spans="1:21" x14ac:dyDescent="0.3">
      <c r="A32" s="46">
        <v>2028</v>
      </c>
      <c r="B32" s="46">
        <v>12.68</v>
      </c>
      <c r="C32" s="46">
        <v>0.99</v>
      </c>
      <c r="D32" s="46">
        <v>415.78</v>
      </c>
      <c r="E32" s="46">
        <v>11.35</v>
      </c>
      <c r="F32" s="46">
        <v>10.18</v>
      </c>
      <c r="G32" s="46">
        <v>31.23</v>
      </c>
      <c r="H32" s="46">
        <v>14.23</v>
      </c>
      <c r="I32" s="46">
        <v>14.04</v>
      </c>
      <c r="J32" s="46">
        <v>1.6</v>
      </c>
      <c r="K32" s="46">
        <v>20.09</v>
      </c>
      <c r="L32" s="46">
        <v>433.04</v>
      </c>
      <c r="M32" s="46">
        <v>0</v>
      </c>
      <c r="N32" s="46">
        <v>0</v>
      </c>
      <c r="O32" s="46">
        <v>104.22</v>
      </c>
      <c r="P32" s="46">
        <v>6.08</v>
      </c>
      <c r="Q32" s="46">
        <v>38.97</v>
      </c>
      <c r="R32" s="46">
        <v>238.81</v>
      </c>
      <c r="S32" s="46">
        <v>1259.07</v>
      </c>
      <c r="T32" s="46">
        <v>9573.7099999999991</v>
      </c>
      <c r="U32" s="46">
        <v>39690.199999999997</v>
      </c>
    </row>
    <row r="33" spans="1:21" x14ac:dyDescent="0.3">
      <c r="A33" s="46">
        <v>2029</v>
      </c>
      <c r="B33" s="46">
        <v>12.89</v>
      </c>
      <c r="C33" s="46">
        <v>0.99</v>
      </c>
      <c r="D33" s="46">
        <v>420.93</v>
      </c>
      <c r="E33" s="46">
        <v>11.49</v>
      </c>
      <c r="F33" s="46">
        <v>9.92</v>
      </c>
      <c r="G33" s="46">
        <v>30.77</v>
      </c>
      <c r="H33" s="46">
        <v>14.26</v>
      </c>
      <c r="I33" s="46">
        <v>14.17</v>
      </c>
      <c r="J33" s="46">
        <v>1.62</v>
      </c>
      <c r="K33" s="46">
        <v>20.399999999999999</v>
      </c>
      <c r="L33" s="46">
        <v>441.28</v>
      </c>
      <c r="M33" s="46">
        <v>0</v>
      </c>
      <c r="N33" s="46">
        <v>0</v>
      </c>
      <c r="O33" s="46">
        <v>104.7</v>
      </c>
      <c r="P33" s="46">
        <v>6.18</v>
      </c>
      <c r="Q33" s="46">
        <v>38.79</v>
      </c>
      <c r="R33" s="46">
        <v>239.1</v>
      </c>
      <c r="S33" s="46">
        <v>1256.6400000000001</v>
      </c>
      <c r="T33" s="46">
        <v>9538.64</v>
      </c>
      <c r="U33" s="46">
        <v>39482.58</v>
      </c>
    </row>
    <row r="34" spans="1:21" x14ac:dyDescent="0.3">
      <c r="A34" s="46">
        <v>2030</v>
      </c>
      <c r="B34" s="46">
        <v>13.1</v>
      </c>
      <c r="C34" s="46">
        <v>1</v>
      </c>
      <c r="D34" s="46">
        <v>426.07</v>
      </c>
      <c r="E34" s="46">
        <v>11.63</v>
      </c>
      <c r="F34" s="46">
        <v>9.66</v>
      </c>
      <c r="G34" s="46">
        <v>30.31</v>
      </c>
      <c r="H34" s="46">
        <v>14.3</v>
      </c>
      <c r="I34" s="46">
        <v>14.29</v>
      </c>
      <c r="J34" s="46">
        <v>1.64</v>
      </c>
      <c r="K34" s="46">
        <v>20.7</v>
      </c>
      <c r="L34" s="46">
        <v>449.52</v>
      </c>
      <c r="M34" s="46">
        <v>0</v>
      </c>
      <c r="N34" s="46">
        <v>0</v>
      </c>
      <c r="O34" s="46">
        <v>105.19</v>
      </c>
      <c r="P34" s="46">
        <v>6.28</v>
      </c>
      <c r="Q34" s="46">
        <v>38.61</v>
      </c>
      <c r="R34" s="46">
        <v>239.38</v>
      </c>
      <c r="S34" s="46">
        <v>1254.21</v>
      </c>
      <c r="T34" s="46">
        <v>9503.57</v>
      </c>
      <c r="U34" s="46">
        <v>39274.959999999999</v>
      </c>
    </row>
    <row r="35" spans="1:21" x14ac:dyDescent="0.3">
      <c r="A35" s="46">
        <v>2031</v>
      </c>
      <c r="B35" s="46">
        <v>13.31</v>
      </c>
      <c r="C35" s="46">
        <v>0.69</v>
      </c>
      <c r="D35" s="46">
        <v>430.81</v>
      </c>
      <c r="E35" s="46">
        <v>11.76</v>
      </c>
      <c r="F35" s="46">
        <v>9.4600000000000009</v>
      </c>
      <c r="G35" s="46">
        <v>29.73</v>
      </c>
      <c r="H35" s="46">
        <v>14.33</v>
      </c>
      <c r="I35" s="46">
        <v>14.4</v>
      </c>
      <c r="J35" s="46">
        <v>1.65</v>
      </c>
      <c r="K35" s="46">
        <v>21.02</v>
      </c>
      <c r="L35" s="46">
        <v>458.06</v>
      </c>
      <c r="M35" s="46">
        <v>0</v>
      </c>
      <c r="N35" s="46">
        <v>0</v>
      </c>
      <c r="O35" s="46">
        <v>105.62</v>
      </c>
      <c r="P35" s="46">
        <v>6.37</v>
      </c>
      <c r="Q35" s="46">
        <v>38.35</v>
      </c>
      <c r="R35" s="46">
        <v>237.98</v>
      </c>
      <c r="S35" s="46">
        <v>1243.67</v>
      </c>
      <c r="T35" s="46">
        <v>9433.3799999999992</v>
      </c>
      <c r="U35" s="46">
        <v>38880.86</v>
      </c>
    </row>
    <row r="36" spans="1:21" x14ac:dyDescent="0.3">
      <c r="A36" s="46">
        <v>2032</v>
      </c>
      <c r="B36" s="46">
        <v>13.53</v>
      </c>
      <c r="C36" s="46">
        <v>0.7</v>
      </c>
      <c r="D36" s="46">
        <v>435.54</v>
      </c>
      <c r="E36" s="46">
        <v>11.89</v>
      </c>
      <c r="F36" s="46">
        <v>9.26</v>
      </c>
      <c r="G36" s="46">
        <v>29.14</v>
      </c>
      <c r="H36" s="46">
        <v>14.36</v>
      </c>
      <c r="I36" s="46">
        <v>14.52</v>
      </c>
      <c r="J36" s="46">
        <v>1.67</v>
      </c>
      <c r="K36" s="46">
        <v>21.34</v>
      </c>
      <c r="L36" s="46">
        <v>466.61</v>
      </c>
      <c r="M36" s="46">
        <v>0</v>
      </c>
      <c r="N36" s="46">
        <v>0</v>
      </c>
      <c r="O36" s="46">
        <v>106.05</v>
      </c>
      <c r="P36" s="46">
        <v>6.47</v>
      </c>
      <c r="Q36" s="46">
        <v>38.1</v>
      </c>
      <c r="R36" s="46">
        <v>236.57</v>
      </c>
      <c r="S36" s="46">
        <v>1233.1400000000001</v>
      </c>
      <c r="T36" s="46">
        <v>9363.18</v>
      </c>
      <c r="U36" s="46">
        <v>38486.769999999997</v>
      </c>
    </row>
    <row r="37" spans="1:21" x14ac:dyDescent="0.3">
      <c r="A37" s="46">
        <v>2033</v>
      </c>
      <c r="B37" s="46">
        <v>13.74</v>
      </c>
      <c r="C37" s="46">
        <v>0.71</v>
      </c>
      <c r="D37" s="46">
        <v>440.27</v>
      </c>
      <c r="E37" s="46">
        <v>12.02</v>
      </c>
      <c r="F37" s="46">
        <v>9.06</v>
      </c>
      <c r="G37" s="46">
        <v>28.56</v>
      </c>
      <c r="H37" s="46">
        <v>14.39</v>
      </c>
      <c r="I37" s="46">
        <v>14.63</v>
      </c>
      <c r="J37" s="46">
        <v>1.69</v>
      </c>
      <c r="K37" s="46">
        <v>21.65</v>
      </c>
      <c r="L37" s="46">
        <v>475.15</v>
      </c>
      <c r="M37" s="46">
        <v>0</v>
      </c>
      <c r="N37" s="46">
        <v>0</v>
      </c>
      <c r="O37" s="46">
        <v>106.48</v>
      </c>
      <c r="P37" s="46">
        <v>6.56</v>
      </c>
      <c r="Q37" s="46">
        <v>37.840000000000003</v>
      </c>
      <c r="R37" s="46">
        <v>235.17</v>
      </c>
      <c r="S37" s="46">
        <v>1222.5999999999999</v>
      </c>
      <c r="T37" s="46">
        <v>9292.99</v>
      </c>
      <c r="U37" s="46">
        <v>38092.67</v>
      </c>
    </row>
    <row r="38" spans="1:21" x14ac:dyDescent="0.3">
      <c r="A38" s="46">
        <v>2034</v>
      </c>
      <c r="B38" s="46">
        <v>13.96</v>
      </c>
      <c r="C38" s="46">
        <v>0.72</v>
      </c>
      <c r="D38" s="46">
        <v>445.01</v>
      </c>
      <c r="E38" s="46">
        <v>12.15</v>
      </c>
      <c r="F38" s="46">
        <v>8.86</v>
      </c>
      <c r="G38" s="46">
        <v>27.98</v>
      </c>
      <c r="H38" s="46">
        <v>14.42</v>
      </c>
      <c r="I38" s="46">
        <v>14.75</v>
      </c>
      <c r="J38" s="46">
        <v>1.71</v>
      </c>
      <c r="K38" s="46">
        <v>21.97</v>
      </c>
      <c r="L38" s="46">
        <v>483.69</v>
      </c>
      <c r="M38" s="46">
        <v>0</v>
      </c>
      <c r="N38" s="46">
        <v>0</v>
      </c>
      <c r="O38" s="46">
        <v>106.91</v>
      </c>
      <c r="P38" s="46">
        <v>6.66</v>
      </c>
      <c r="Q38" s="46">
        <v>37.58</v>
      </c>
      <c r="R38" s="46">
        <v>233.77</v>
      </c>
      <c r="S38" s="46">
        <v>1212.06</v>
      </c>
      <c r="T38" s="46">
        <v>9222.7999999999993</v>
      </c>
      <c r="U38" s="46">
        <v>37698.57</v>
      </c>
    </row>
    <row r="39" spans="1:21" x14ac:dyDescent="0.3">
      <c r="A39" s="46">
        <v>2035</v>
      </c>
      <c r="B39" s="46">
        <v>14.17</v>
      </c>
      <c r="C39" s="46">
        <v>0.72</v>
      </c>
      <c r="D39" s="46">
        <v>449.74</v>
      </c>
      <c r="E39" s="46">
        <v>12.28</v>
      </c>
      <c r="F39" s="46">
        <v>8.67</v>
      </c>
      <c r="G39" s="46">
        <v>27.39</v>
      </c>
      <c r="H39" s="46">
        <v>14.46</v>
      </c>
      <c r="I39" s="46">
        <v>14.87</v>
      </c>
      <c r="J39" s="46">
        <v>1.73</v>
      </c>
      <c r="K39" s="46">
        <v>22.29</v>
      </c>
      <c r="L39" s="46">
        <v>492.24</v>
      </c>
      <c r="M39" s="46">
        <v>0</v>
      </c>
      <c r="N39" s="46">
        <v>0</v>
      </c>
      <c r="O39" s="46">
        <v>107.34</v>
      </c>
      <c r="P39" s="46">
        <v>6.75</v>
      </c>
      <c r="Q39" s="46">
        <v>37.33</v>
      </c>
      <c r="R39" s="46">
        <v>232.36</v>
      </c>
      <c r="S39" s="46">
        <v>1201.53</v>
      </c>
      <c r="T39" s="46">
        <v>9152.61</v>
      </c>
      <c r="U39" s="46">
        <v>37304.47</v>
      </c>
    </row>
    <row r="40" spans="1:21" x14ac:dyDescent="0.3">
      <c r="A40" s="46">
        <v>2036</v>
      </c>
      <c r="B40" s="46">
        <v>14.36</v>
      </c>
      <c r="C40" s="46">
        <v>0.67</v>
      </c>
      <c r="D40" s="46">
        <v>453</v>
      </c>
      <c r="E40" s="46">
        <v>12.39</v>
      </c>
      <c r="F40" s="46">
        <v>8.49</v>
      </c>
      <c r="G40" s="46">
        <v>26.83</v>
      </c>
      <c r="H40" s="46">
        <v>14.46</v>
      </c>
      <c r="I40" s="46">
        <v>14.97</v>
      </c>
      <c r="J40" s="46">
        <v>1.75</v>
      </c>
      <c r="K40" s="46">
        <v>22.63</v>
      </c>
      <c r="L40" s="46">
        <v>501.41</v>
      </c>
      <c r="M40" s="46">
        <v>0</v>
      </c>
      <c r="N40" s="46">
        <v>0</v>
      </c>
      <c r="O40" s="46">
        <v>107.7</v>
      </c>
      <c r="P40" s="46">
        <v>6.84</v>
      </c>
      <c r="Q40" s="46">
        <v>37.01</v>
      </c>
      <c r="R40" s="46">
        <v>231.47</v>
      </c>
      <c r="S40" s="46">
        <v>1191.94</v>
      </c>
      <c r="T40" s="46">
        <v>9099.32</v>
      </c>
      <c r="U40" s="46">
        <v>37139.760000000002</v>
      </c>
    </row>
    <row r="41" spans="1:21" x14ac:dyDescent="0.3">
      <c r="A41" s="46">
        <v>2037</v>
      </c>
      <c r="B41" s="46">
        <v>14.56</v>
      </c>
      <c r="C41" s="46">
        <v>0.68</v>
      </c>
      <c r="D41" s="46">
        <v>456.26</v>
      </c>
      <c r="E41" s="46">
        <v>12.51</v>
      </c>
      <c r="F41" s="46">
        <v>8.32</v>
      </c>
      <c r="G41" s="46">
        <v>26.27</v>
      </c>
      <c r="H41" s="46">
        <v>14.46</v>
      </c>
      <c r="I41" s="46">
        <v>15.08</v>
      </c>
      <c r="J41" s="46">
        <v>1.76</v>
      </c>
      <c r="K41" s="46">
        <v>22.97</v>
      </c>
      <c r="L41" s="46">
        <v>510.58</v>
      </c>
      <c r="M41" s="46">
        <v>0</v>
      </c>
      <c r="N41" s="46">
        <v>0</v>
      </c>
      <c r="O41" s="46">
        <v>108.05</v>
      </c>
      <c r="P41" s="46">
        <v>6.93</v>
      </c>
      <c r="Q41" s="46">
        <v>36.69</v>
      </c>
      <c r="R41" s="46">
        <v>230.59</v>
      </c>
      <c r="S41" s="46">
        <v>1182.3599999999999</v>
      </c>
      <c r="T41" s="46">
        <v>9046.0400000000009</v>
      </c>
      <c r="U41" s="46">
        <v>36975.050000000003</v>
      </c>
    </row>
    <row r="42" spans="1:21" x14ac:dyDescent="0.3">
      <c r="A42" s="46">
        <v>2038</v>
      </c>
      <c r="B42" s="46">
        <v>14.75</v>
      </c>
      <c r="C42" s="46">
        <v>0.68</v>
      </c>
      <c r="D42" s="46">
        <v>459.52</v>
      </c>
      <c r="E42" s="46">
        <v>12.63</v>
      </c>
      <c r="F42" s="46">
        <v>8.15</v>
      </c>
      <c r="G42" s="46">
        <v>25.72</v>
      </c>
      <c r="H42" s="46">
        <v>14.46</v>
      </c>
      <c r="I42" s="46">
        <v>15.19</v>
      </c>
      <c r="J42" s="46">
        <v>1.78</v>
      </c>
      <c r="K42" s="46">
        <v>23.32</v>
      </c>
      <c r="L42" s="46">
        <v>519.75</v>
      </c>
      <c r="M42" s="46">
        <v>0</v>
      </c>
      <c r="N42" s="46">
        <v>0</v>
      </c>
      <c r="O42" s="46">
        <v>108.41</v>
      </c>
      <c r="P42" s="46">
        <v>7.02</v>
      </c>
      <c r="Q42" s="46">
        <v>36.369999999999997</v>
      </c>
      <c r="R42" s="46">
        <v>229.7</v>
      </c>
      <c r="S42" s="46">
        <v>1172.78</v>
      </c>
      <c r="T42" s="46">
        <v>8992.75</v>
      </c>
      <c r="U42" s="46">
        <v>36810.339999999997</v>
      </c>
    </row>
    <row r="43" spans="1:21" x14ac:dyDescent="0.3">
      <c r="A43" s="46">
        <v>2039</v>
      </c>
      <c r="B43" s="46">
        <v>14.95</v>
      </c>
      <c r="C43" s="46">
        <v>0.68</v>
      </c>
      <c r="D43" s="46">
        <v>462.77</v>
      </c>
      <c r="E43" s="46">
        <v>12.74</v>
      </c>
      <c r="F43" s="46">
        <v>7.98</v>
      </c>
      <c r="G43" s="46">
        <v>25.16</v>
      </c>
      <c r="H43" s="46">
        <v>14.46</v>
      </c>
      <c r="I43" s="46">
        <v>15.3</v>
      </c>
      <c r="J43" s="46">
        <v>1.8</v>
      </c>
      <c r="K43" s="46">
        <v>23.66</v>
      </c>
      <c r="L43" s="46">
        <v>528.92999999999995</v>
      </c>
      <c r="M43" s="46">
        <v>0</v>
      </c>
      <c r="N43" s="46">
        <v>0</v>
      </c>
      <c r="O43" s="46">
        <v>108.76</v>
      </c>
      <c r="P43" s="46">
        <v>7.1</v>
      </c>
      <c r="Q43" s="46">
        <v>36.049999999999997</v>
      </c>
      <c r="R43" s="46">
        <v>228.81</v>
      </c>
      <c r="S43" s="46">
        <v>1163.19</v>
      </c>
      <c r="T43" s="46">
        <v>8939.4599999999991</v>
      </c>
      <c r="U43" s="46">
        <v>36645.629999999997</v>
      </c>
    </row>
    <row r="44" spans="1:21" x14ac:dyDescent="0.3">
      <c r="A44" s="46">
        <v>2040</v>
      </c>
      <c r="B44" s="46">
        <v>15.14</v>
      </c>
      <c r="C44" s="46">
        <v>0.69</v>
      </c>
      <c r="D44" s="46">
        <v>466.03</v>
      </c>
      <c r="E44" s="46">
        <v>12.86</v>
      </c>
      <c r="F44" s="46">
        <v>7.81</v>
      </c>
      <c r="G44" s="46">
        <v>24.6</v>
      </c>
      <c r="H44" s="46">
        <v>14.46</v>
      </c>
      <c r="I44" s="46">
        <v>15.41</v>
      </c>
      <c r="J44" s="46">
        <v>1.82</v>
      </c>
      <c r="K44" s="46">
        <v>24</v>
      </c>
      <c r="L44" s="46">
        <v>538.1</v>
      </c>
      <c r="M44" s="46">
        <v>0</v>
      </c>
      <c r="N44" s="46">
        <v>0</v>
      </c>
      <c r="O44" s="46">
        <v>109.11</v>
      </c>
      <c r="P44" s="46">
        <v>7.19</v>
      </c>
      <c r="Q44" s="46">
        <v>35.729999999999997</v>
      </c>
      <c r="R44" s="46">
        <v>227.92</v>
      </c>
      <c r="S44" s="46">
        <v>1153.6099999999999</v>
      </c>
      <c r="T44" s="46">
        <v>8886.18</v>
      </c>
      <c r="U44" s="46">
        <v>36480.92</v>
      </c>
    </row>
    <row r="45" spans="1:21" x14ac:dyDescent="0.3">
      <c r="A45" s="46">
        <v>2041</v>
      </c>
      <c r="B45" s="46">
        <v>15.33</v>
      </c>
      <c r="C45" s="46">
        <v>0.65</v>
      </c>
      <c r="D45" s="46">
        <v>469.38</v>
      </c>
      <c r="E45" s="46">
        <v>12.98</v>
      </c>
      <c r="F45" s="46">
        <v>7.67</v>
      </c>
      <c r="G45" s="46">
        <v>24.1</v>
      </c>
      <c r="H45" s="46">
        <v>14.48</v>
      </c>
      <c r="I45" s="46">
        <v>15.53</v>
      </c>
      <c r="J45" s="46">
        <v>1.84</v>
      </c>
      <c r="K45" s="46">
        <v>24.36</v>
      </c>
      <c r="L45" s="46">
        <v>547.66999999999996</v>
      </c>
      <c r="M45" s="46">
        <v>0</v>
      </c>
      <c r="N45" s="46">
        <v>0</v>
      </c>
      <c r="O45" s="46">
        <v>109.49</v>
      </c>
      <c r="P45" s="46">
        <v>7.27</v>
      </c>
      <c r="Q45" s="46">
        <v>35.409999999999997</v>
      </c>
      <c r="R45" s="46">
        <v>226.95</v>
      </c>
      <c r="S45" s="46">
        <v>1141.9100000000001</v>
      </c>
      <c r="T45" s="46">
        <v>8830.6</v>
      </c>
      <c r="U45" s="46">
        <v>36274.01</v>
      </c>
    </row>
    <row r="46" spans="1:21" x14ac:dyDescent="0.3">
      <c r="A46" s="46">
        <v>2042</v>
      </c>
      <c r="B46" s="46">
        <v>15.52</v>
      </c>
      <c r="C46" s="46">
        <v>0.65</v>
      </c>
      <c r="D46" s="46">
        <v>472.72</v>
      </c>
      <c r="E46" s="46">
        <v>13.09</v>
      </c>
      <c r="F46" s="46">
        <v>7.54</v>
      </c>
      <c r="G46" s="46">
        <v>23.61</v>
      </c>
      <c r="H46" s="46">
        <v>14.49</v>
      </c>
      <c r="I46" s="46">
        <v>15.64</v>
      </c>
      <c r="J46" s="46">
        <v>1.86</v>
      </c>
      <c r="K46" s="46">
        <v>24.73</v>
      </c>
      <c r="L46" s="46">
        <v>557.23</v>
      </c>
      <c r="M46" s="46">
        <v>0</v>
      </c>
      <c r="N46" s="46">
        <v>0</v>
      </c>
      <c r="O46" s="46">
        <v>109.87</v>
      </c>
      <c r="P46" s="46">
        <v>7.36</v>
      </c>
      <c r="Q46" s="46">
        <v>35.08</v>
      </c>
      <c r="R46" s="46">
        <v>225.98</v>
      </c>
      <c r="S46" s="46">
        <v>1130.21</v>
      </c>
      <c r="T46" s="46">
        <v>8775.0300000000007</v>
      </c>
      <c r="U46" s="46">
        <v>36067.1</v>
      </c>
    </row>
    <row r="47" spans="1:21" x14ac:dyDescent="0.3">
      <c r="A47" s="46">
        <v>2043</v>
      </c>
      <c r="B47" s="46">
        <v>15.71</v>
      </c>
      <c r="C47" s="46">
        <v>0.66</v>
      </c>
      <c r="D47" s="46">
        <v>476.06</v>
      </c>
      <c r="E47" s="46">
        <v>13.21</v>
      </c>
      <c r="F47" s="46">
        <v>7.4</v>
      </c>
      <c r="G47" s="46">
        <v>23.12</v>
      </c>
      <c r="H47" s="46">
        <v>14.5</v>
      </c>
      <c r="I47" s="46">
        <v>15.76</v>
      </c>
      <c r="J47" s="46">
        <v>1.88</v>
      </c>
      <c r="K47" s="46">
        <v>25.09</v>
      </c>
      <c r="L47" s="46">
        <v>566.79999999999995</v>
      </c>
      <c r="M47" s="46">
        <v>0</v>
      </c>
      <c r="N47" s="46">
        <v>0</v>
      </c>
      <c r="O47" s="46">
        <v>110.25</v>
      </c>
      <c r="P47" s="46">
        <v>7.44</v>
      </c>
      <c r="Q47" s="46">
        <v>34.76</v>
      </c>
      <c r="R47" s="46">
        <v>225.02</v>
      </c>
      <c r="S47" s="46">
        <v>1118.5</v>
      </c>
      <c r="T47" s="46">
        <v>8719.4599999999991</v>
      </c>
      <c r="U47" s="46">
        <v>35860.19</v>
      </c>
    </row>
    <row r="48" spans="1:21" x14ac:dyDescent="0.3">
      <c r="A48" s="46">
        <v>2044</v>
      </c>
      <c r="B48" s="46">
        <v>15.9</v>
      </c>
      <c r="C48" s="46">
        <v>0.66</v>
      </c>
      <c r="D48" s="46">
        <v>479.41</v>
      </c>
      <c r="E48" s="46">
        <v>13.33</v>
      </c>
      <c r="F48" s="46">
        <v>7.26</v>
      </c>
      <c r="G48" s="46">
        <v>22.62</v>
      </c>
      <c r="H48" s="46">
        <v>14.52</v>
      </c>
      <c r="I48" s="46">
        <v>15.87</v>
      </c>
      <c r="J48" s="46">
        <v>1.9</v>
      </c>
      <c r="K48" s="46">
        <v>25.45</v>
      </c>
      <c r="L48" s="46">
        <v>576.37</v>
      </c>
      <c r="M48" s="46">
        <v>0</v>
      </c>
      <c r="N48" s="46">
        <v>0</v>
      </c>
      <c r="O48" s="46">
        <v>110.63</v>
      </c>
      <c r="P48" s="46">
        <v>7.52</v>
      </c>
      <c r="Q48" s="46">
        <v>34.43</v>
      </c>
      <c r="R48" s="46">
        <v>224.05</v>
      </c>
      <c r="S48" s="46">
        <v>1106.8</v>
      </c>
      <c r="T48" s="46">
        <v>8663.89</v>
      </c>
      <c r="U48" s="46">
        <v>35653.279999999999</v>
      </c>
    </row>
    <row r="49" spans="1:21" x14ac:dyDescent="0.3">
      <c r="A49" s="46">
        <v>2045</v>
      </c>
      <c r="B49" s="46">
        <v>16.09</v>
      </c>
      <c r="C49" s="46">
        <v>0.67</v>
      </c>
      <c r="D49" s="46">
        <v>482.75</v>
      </c>
      <c r="E49" s="46">
        <v>13.44</v>
      </c>
      <c r="F49" s="46">
        <v>7.13</v>
      </c>
      <c r="G49" s="46">
        <v>22.13</v>
      </c>
      <c r="H49" s="46">
        <v>14.53</v>
      </c>
      <c r="I49" s="46">
        <v>15.99</v>
      </c>
      <c r="J49" s="46">
        <v>1.91</v>
      </c>
      <c r="K49" s="46">
        <v>25.82</v>
      </c>
      <c r="L49" s="46">
        <v>585.92999999999995</v>
      </c>
      <c r="M49" s="46">
        <v>0</v>
      </c>
      <c r="N49" s="46">
        <v>0</v>
      </c>
      <c r="O49" s="46">
        <v>111.01</v>
      </c>
      <c r="P49" s="46">
        <v>7.61</v>
      </c>
      <c r="Q49" s="46">
        <v>34.1</v>
      </c>
      <c r="R49" s="46">
        <v>223.08</v>
      </c>
      <c r="S49" s="46">
        <v>1095.0999999999999</v>
      </c>
      <c r="T49" s="46">
        <v>8608.32</v>
      </c>
      <c r="U49" s="46">
        <v>35446.36</v>
      </c>
    </row>
    <row r="50" spans="1:21" x14ac:dyDescent="0.3">
      <c r="A50" s="46">
        <v>2046</v>
      </c>
      <c r="B50" s="46">
        <v>16.3</v>
      </c>
      <c r="C50" s="46">
        <v>0.65</v>
      </c>
      <c r="D50" s="46">
        <v>486.31</v>
      </c>
      <c r="E50" s="46">
        <v>13.56</v>
      </c>
      <c r="F50" s="46">
        <v>7.01</v>
      </c>
      <c r="G50" s="46">
        <v>21.68</v>
      </c>
      <c r="H50" s="46">
        <v>14.55</v>
      </c>
      <c r="I50" s="46">
        <v>16.12</v>
      </c>
      <c r="J50" s="46">
        <v>1.94</v>
      </c>
      <c r="K50" s="46">
        <v>26.21</v>
      </c>
      <c r="L50" s="46">
        <v>596.04999999999995</v>
      </c>
      <c r="M50" s="46">
        <v>0</v>
      </c>
      <c r="N50" s="46">
        <v>0</v>
      </c>
      <c r="O50" s="46">
        <v>111.38</v>
      </c>
      <c r="P50" s="46">
        <v>7.69</v>
      </c>
      <c r="Q50" s="46">
        <v>33.79</v>
      </c>
      <c r="R50" s="46">
        <v>221.6</v>
      </c>
      <c r="S50" s="46">
        <v>1084.2</v>
      </c>
      <c r="T50" s="46">
        <v>8555.49</v>
      </c>
      <c r="U50" s="46">
        <v>35277.620000000003</v>
      </c>
    </row>
    <row r="51" spans="1:21" x14ac:dyDescent="0.3">
      <c r="A51" s="46">
        <v>2047</v>
      </c>
      <c r="B51" s="46">
        <v>16.5</v>
      </c>
      <c r="C51" s="46">
        <v>0.65</v>
      </c>
      <c r="D51" s="46">
        <v>489.86</v>
      </c>
      <c r="E51" s="46">
        <v>13.68</v>
      </c>
      <c r="F51" s="46">
        <v>6.89</v>
      </c>
      <c r="G51" s="46">
        <v>21.23</v>
      </c>
      <c r="H51" s="46">
        <v>14.56</v>
      </c>
      <c r="I51" s="46">
        <v>16.25</v>
      </c>
      <c r="J51" s="46">
        <v>1.96</v>
      </c>
      <c r="K51" s="46">
        <v>26.6</v>
      </c>
      <c r="L51" s="46">
        <v>606.16</v>
      </c>
      <c r="M51" s="46">
        <v>0</v>
      </c>
      <c r="N51" s="46">
        <v>0</v>
      </c>
      <c r="O51" s="46">
        <v>111.75</v>
      </c>
      <c r="P51" s="46">
        <v>7.77</v>
      </c>
      <c r="Q51" s="46">
        <v>33.47</v>
      </c>
      <c r="R51" s="46">
        <v>220.12</v>
      </c>
      <c r="S51" s="46">
        <v>1073.3</v>
      </c>
      <c r="T51" s="46">
        <v>8502.66</v>
      </c>
      <c r="U51" s="46">
        <v>35108.870000000003</v>
      </c>
    </row>
    <row r="52" spans="1:21" x14ac:dyDescent="0.3">
      <c r="A52" s="46">
        <v>2048</v>
      </c>
      <c r="B52" s="46">
        <v>16.7</v>
      </c>
      <c r="C52" s="46">
        <v>0.66</v>
      </c>
      <c r="D52" s="46">
        <v>493.42</v>
      </c>
      <c r="E52" s="46">
        <v>13.81</v>
      </c>
      <c r="F52" s="46">
        <v>6.77</v>
      </c>
      <c r="G52" s="46">
        <v>20.79</v>
      </c>
      <c r="H52" s="46">
        <v>14.57</v>
      </c>
      <c r="I52" s="46">
        <v>16.38</v>
      </c>
      <c r="J52" s="46">
        <v>1.98</v>
      </c>
      <c r="K52" s="46">
        <v>26.99</v>
      </c>
      <c r="L52" s="46">
        <v>616.28</v>
      </c>
      <c r="M52" s="46">
        <v>0</v>
      </c>
      <c r="N52" s="46">
        <v>0</v>
      </c>
      <c r="O52" s="46">
        <v>112.12</v>
      </c>
      <c r="P52" s="46">
        <v>7.85</v>
      </c>
      <c r="Q52" s="46">
        <v>33.159999999999997</v>
      </c>
      <c r="R52" s="46">
        <v>218.65</v>
      </c>
      <c r="S52" s="46">
        <v>1062.4000000000001</v>
      </c>
      <c r="T52" s="46">
        <v>8449.83</v>
      </c>
      <c r="U52" s="46">
        <v>34940.129999999997</v>
      </c>
    </row>
    <row r="53" spans="1:21" x14ac:dyDescent="0.3">
      <c r="A53" s="46">
        <v>2049</v>
      </c>
      <c r="B53" s="46">
        <v>16.91</v>
      </c>
      <c r="C53" s="46">
        <v>0.66</v>
      </c>
      <c r="D53" s="46">
        <v>496.97</v>
      </c>
      <c r="E53" s="46">
        <v>13.93</v>
      </c>
      <c r="F53" s="46">
        <v>6.65</v>
      </c>
      <c r="G53" s="46">
        <v>20.34</v>
      </c>
      <c r="H53" s="46">
        <v>14.58</v>
      </c>
      <c r="I53" s="46">
        <v>16.510000000000002</v>
      </c>
      <c r="J53" s="46">
        <v>2</v>
      </c>
      <c r="K53" s="46">
        <v>27.39</v>
      </c>
      <c r="L53" s="46">
        <v>626.39</v>
      </c>
      <c r="M53" s="46">
        <v>0</v>
      </c>
      <c r="N53" s="46">
        <v>0</v>
      </c>
      <c r="O53" s="46">
        <v>112.49</v>
      </c>
      <c r="P53" s="46">
        <v>7.93</v>
      </c>
      <c r="Q53" s="46">
        <v>32.840000000000003</v>
      </c>
      <c r="R53" s="46">
        <v>217.17</v>
      </c>
      <c r="S53" s="46">
        <v>1051.5</v>
      </c>
      <c r="T53" s="46">
        <v>8397.01</v>
      </c>
      <c r="U53" s="46">
        <v>34771.379999999997</v>
      </c>
    </row>
    <row r="54" spans="1:21" x14ac:dyDescent="0.3">
      <c r="A54" s="46">
        <v>2050</v>
      </c>
      <c r="B54" s="46">
        <v>17.11</v>
      </c>
      <c r="C54" s="46">
        <v>0.66</v>
      </c>
      <c r="D54" s="46">
        <v>500.53</v>
      </c>
      <c r="E54" s="46">
        <v>14.05</v>
      </c>
      <c r="F54" s="46">
        <v>6.53</v>
      </c>
      <c r="G54" s="46">
        <v>19.89</v>
      </c>
      <c r="H54" s="46">
        <v>14.59</v>
      </c>
      <c r="I54" s="46">
        <v>16.64</v>
      </c>
      <c r="J54" s="46">
        <v>2.02</v>
      </c>
      <c r="K54" s="46">
        <v>27.78</v>
      </c>
      <c r="L54" s="46">
        <v>636.51</v>
      </c>
      <c r="M54" s="46">
        <v>0</v>
      </c>
      <c r="N54" s="46">
        <v>0</v>
      </c>
      <c r="O54" s="46">
        <v>112.85</v>
      </c>
      <c r="P54" s="46">
        <v>8.01</v>
      </c>
      <c r="Q54" s="46">
        <v>32.520000000000003</v>
      </c>
      <c r="R54" s="46">
        <v>215.7</v>
      </c>
      <c r="S54" s="46">
        <v>1040.5999999999999</v>
      </c>
      <c r="T54" s="46">
        <v>8344.18</v>
      </c>
      <c r="U54" s="46">
        <v>34602.639999999999</v>
      </c>
    </row>
    <row r="55" spans="1:21" x14ac:dyDescent="0.3">
      <c r="A55" s="46">
        <v>2051</v>
      </c>
      <c r="B55" s="46">
        <v>17.27</v>
      </c>
      <c r="C55" s="46">
        <v>0.48</v>
      </c>
      <c r="D55" s="46">
        <v>500.97</v>
      </c>
      <c r="E55" s="46">
        <v>14.09</v>
      </c>
      <c r="F55" s="46">
        <v>6.44</v>
      </c>
      <c r="G55" s="46">
        <v>19.47</v>
      </c>
      <c r="H55" s="46">
        <v>14.61</v>
      </c>
      <c r="I55" s="46">
        <v>16.760000000000002</v>
      </c>
      <c r="J55" s="46">
        <v>2.04</v>
      </c>
      <c r="K55" s="46">
        <v>28.2</v>
      </c>
      <c r="L55" s="46">
        <v>646.95000000000005</v>
      </c>
      <c r="M55" s="46">
        <v>0</v>
      </c>
      <c r="N55" s="46">
        <v>0</v>
      </c>
      <c r="O55" s="46">
        <v>113.19</v>
      </c>
      <c r="P55" s="46">
        <v>8.07</v>
      </c>
      <c r="Q55" s="46">
        <v>32.26</v>
      </c>
      <c r="R55" s="46">
        <v>213.64</v>
      </c>
      <c r="S55" s="46">
        <v>1027.45</v>
      </c>
      <c r="T55" s="46">
        <v>8287.39</v>
      </c>
      <c r="U55" s="46">
        <v>34235.15</v>
      </c>
    </row>
    <row r="56" spans="1:21" x14ac:dyDescent="0.3">
      <c r="A56" s="46">
        <v>2052</v>
      </c>
      <c r="B56" s="46">
        <v>17.43</v>
      </c>
      <c r="C56" s="46">
        <v>0.48</v>
      </c>
      <c r="D56" s="46">
        <v>501.41</v>
      </c>
      <c r="E56" s="46">
        <v>14.14</v>
      </c>
      <c r="F56" s="46">
        <v>6.36</v>
      </c>
      <c r="G56" s="46">
        <v>19.04</v>
      </c>
      <c r="H56" s="46">
        <v>14.63</v>
      </c>
      <c r="I56" s="46">
        <v>16.88</v>
      </c>
      <c r="J56" s="46">
        <v>2.06</v>
      </c>
      <c r="K56" s="46">
        <v>28.63</v>
      </c>
      <c r="L56" s="46">
        <v>657.39</v>
      </c>
      <c r="M56" s="46">
        <v>0</v>
      </c>
      <c r="N56" s="46">
        <v>0</v>
      </c>
      <c r="O56" s="46">
        <v>113.54</v>
      </c>
      <c r="P56" s="46">
        <v>8.14</v>
      </c>
      <c r="Q56" s="46">
        <v>31.99</v>
      </c>
      <c r="R56" s="46">
        <v>211.58</v>
      </c>
      <c r="S56" s="46">
        <v>1014.31</v>
      </c>
      <c r="T56" s="46">
        <v>8230.61</v>
      </c>
      <c r="U56" s="46">
        <v>33867.660000000003</v>
      </c>
    </row>
    <row r="57" spans="1:21" x14ac:dyDescent="0.3">
      <c r="A57" s="46">
        <v>2053</v>
      </c>
      <c r="B57" s="46">
        <v>17.59</v>
      </c>
      <c r="C57" s="46">
        <v>0.48</v>
      </c>
      <c r="D57" s="46">
        <v>501.85</v>
      </c>
      <c r="E57" s="46">
        <v>14.19</v>
      </c>
      <c r="F57" s="46">
        <v>6.27</v>
      </c>
      <c r="G57" s="46">
        <v>18.61</v>
      </c>
      <c r="H57" s="46">
        <v>14.65</v>
      </c>
      <c r="I57" s="46">
        <v>17</v>
      </c>
      <c r="J57" s="46">
        <v>2.0699999999999998</v>
      </c>
      <c r="K57" s="46">
        <v>29.06</v>
      </c>
      <c r="L57" s="46">
        <v>667.82</v>
      </c>
      <c r="M57" s="46">
        <v>0</v>
      </c>
      <c r="N57" s="46">
        <v>0</v>
      </c>
      <c r="O57" s="46">
        <v>113.88</v>
      </c>
      <c r="P57" s="46">
        <v>8.1999999999999993</v>
      </c>
      <c r="Q57" s="46">
        <v>31.73</v>
      </c>
      <c r="R57" s="46">
        <v>209.53</v>
      </c>
      <c r="S57" s="46">
        <v>1001.16</v>
      </c>
      <c r="T57" s="46">
        <v>8173.83</v>
      </c>
      <c r="U57" s="46">
        <v>33500.17</v>
      </c>
    </row>
    <row r="58" spans="1:21" x14ac:dyDescent="0.3">
      <c r="A58" s="46">
        <v>2054</v>
      </c>
      <c r="B58" s="46">
        <v>17.75</v>
      </c>
      <c r="C58" s="46">
        <v>0.48</v>
      </c>
      <c r="D58" s="46">
        <v>502.3</v>
      </c>
      <c r="E58" s="46">
        <v>14.23</v>
      </c>
      <c r="F58" s="46">
        <v>6.19</v>
      </c>
      <c r="G58" s="46">
        <v>18.18</v>
      </c>
      <c r="H58" s="46">
        <v>14.67</v>
      </c>
      <c r="I58" s="46">
        <v>17.12</v>
      </c>
      <c r="J58" s="46">
        <v>2.09</v>
      </c>
      <c r="K58" s="46">
        <v>29.48</v>
      </c>
      <c r="L58" s="46">
        <v>678.26</v>
      </c>
      <c r="M58" s="46">
        <v>0</v>
      </c>
      <c r="N58" s="46">
        <v>0</v>
      </c>
      <c r="O58" s="46">
        <v>114.22</v>
      </c>
      <c r="P58" s="46">
        <v>8.26</v>
      </c>
      <c r="Q58" s="46">
        <v>31.46</v>
      </c>
      <c r="R58" s="46">
        <v>207.47</v>
      </c>
      <c r="S58" s="46">
        <v>988.01</v>
      </c>
      <c r="T58" s="46">
        <v>8117.05</v>
      </c>
      <c r="U58" s="46">
        <v>33132.68</v>
      </c>
    </row>
    <row r="59" spans="1:21" x14ac:dyDescent="0.3">
      <c r="A59" s="46">
        <v>2055</v>
      </c>
      <c r="B59" s="46">
        <v>17.91</v>
      </c>
      <c r="C59" s="46">
        <v>0.48</v>
      </c>
      <c r="D59" s="46">
        <v>502.74</v>
      </c>
      <c r="E59" s="46">
        <v>14.28</v>
      </c>
      <c r="F59" s="46">
        <v>6.1</v>
      </c>
      <c r="G59" s="46">
        <v>17.75</v>
      </c>
      <c r="H59" s="46">
        <v>14.69</v>
      </c>
      <c r="I59" s="46">
        <v>17.239999999999998</v>
      </c>
      <c r="J59" s="46">
        <v>2.11</v>
      </c>
      <c r="K59" s="46">
        <v>29.91</v>
      </c>
      <c r="L59" s="46">
        <v>688.7</v>
      </c>
      <c r="M59" s="46">
        <v>0</v>
      </c>
      <c r="N59" s="46">
        <v>0</v>
      </c>
      <c r="O59" s="46">
        <v>114.56</v>
      </c>
      <c r="P59" s="46">
        <v>8.32</v>
      </c>
      <c r="Q59" s="46">
        <v>31.2</v>
      </c>
      <c r="R59" s="46">
        <v>205.42</v>
      </c>
      <c r="S59" s="46">
        <v>974.87</v>
      </c>
      <c r="T59" s="46">
        <v>8060.26</v>
      </c>
      <c r="U59" s="46">
        <v>32765.19</v>
      </c>
    </row>
    <row r="60" spans="1:21" x14ac:dyDescent="0.3">
      <c r="A60" s="46">
        <v>2056</v>
      </c>
      <c r="B60" s="46">
        <v>18.079999999999998</v>
      </c>
      <c r="C60" s="46">
        <v>0.36</v>
      </c>
      <c r="D60" s="46">
        <v>503.69</v>
      </c>
      <c r="E60" s="46">
        <v>14.32</v>
      </c>
      <c r="F60" s="46">
        <v>6.03</v>
      </c>
      <c r="G60" s="46">
        <v>17.38</v>
      </c>
      <c r="H60" s="46">
        <v>14.71</v>
      </c>
      <c r="I60" s="46">
        <v>17.38</v>
      </c>
      <c r="J60" s="46">
        <v>2.13</v>
      </c>
      <c r="K60" s="46">
        <v>30.37</v>
      </c>
      <c r="L60" s="46">
        <v>699.72</v>
      </c>
      <c r="M60" s="46">
        <v>0</v>
      </c>
      <c r="N60" s="46">
        <v>0</v>
      </c>
      <c r="O60" s="46">
        <v>114.88</v>
      </c>
      <c r="P60" s="46">
        <v>8.3800000000000008</v>
      </c>
      <c r="Q60" s="46">
        <v>30.96</v>
      </c>
      <c r="R60" s="46">
        <v>204.69</v>
      </c>
      <c r="S60" s="46">
        <v>964.62</v>
      </c>
      <c r="T60" s="46">
        <v>8017.79</v>
      </c>
      <c r="U60" s="46">
        <v>32531.1</v>
      </c>
    </row>
    <row r="61" spans="1:21" x14ac:dyDescent="0.3">
      <c r="A61" s="46">
        <v>2057</v>
      </c>
      <c r="B61" s="46">
        <v>18.25</v>
      </c>
      <c r="C61" s="46">
        <v>0.36</v>
      </c>
      <c r="D61" s="46">
        <v>504.64</v>
      </c>
      <c r="E61" s="46">
        <v>14.36</v>
      </c>
      <c r="F61" s="46">
        <v>5.97</v>
      </c>
      <c r="G61" s="46">
        <v>17.010000000000002</v>
      </c>
      <c r="H61" s="46">
        <v>14.74</v>
      </c>
      <c r="I61" s="46">
        <v>17.510000000000002</v>
      </c>
      <c r="J61" s="46">
        <v>2.15</v>
      </c>
      <c r="K61" s="46">
        <v>30.83</v>
      </c>
      <c r="L61" s="46">
        <v>710.73</v>
      </c>
      <c r="M61" s="46">
        <v>0</v>
      </c>
      <c r="N61" s="46">
        <v>0</v>
      </c>
      <c r="O61" s="46">
        <v>115.21</v>
      </c>
      <c r="P61" s="46">
        <v>8.44</v>
      </c>
      <c r="Q61" s="46">
        <v>30.73</v>
      </c>
      <c r="R61" s="46">
        <v>203.96</v>
      </c>
      <c r="S61" s="46">
        <v>954.38</v>
      </c>
      <c r="T61" s="46">
        <v>7975.33</v>
      </c>
      <c r="U61" s="46">
        <v>32297.02</v>
      </c>
    </row>
    <row r="62" spans="1:21" x14ac:dyDescent="0.3">
      <c r="A62" s="46">
        <v>2058</v>
      </c>
      <c r="B62" s="46">
        <v>18.41</v>
      </c>
      <c r="C62" s="46">
        <v>0.36</v>
      </c>
      <c r="D62" s="46">
        <v>505.59</v>
      </c>
      <c r="E62" s="46">
        <v>14.4</v>
      </c>
      <c r="F62" s="46">
        <v>5.9</v>
      </c>
      <c r="G62" s="46">
        <v>16.64</v>
      </c>
      <c r="H62" s="46">
        <v>14.76</v>
      </c>
      <c r="I62" s="46">
        <v>17.64</v>
      </c>
      <c r="J62" s="46">
        <v>2.17</v>
      </c>
      <c r="K62" s="46">
        <v>31.29</v>
      </c>
      <c r="L62" s="46">
        <v>721.75</v>
      </c>
      <c r="M62" s="46">
        <v>0</v>
      </c>
      <c r="N62" s="46">
        <v>0</v>
      </c>
      <c r="O62" s="46">
        <v>115.54</v>
      </c>
      <c r="P62" s="46">
        <v>8.5</v>
      </c>
      <c r="Q62" s="46">
        <v>30.5</v>
      </c>
      <c r="R62" s="46">
        <v>203.23</v>
      </c>
      <c r="S62" s="46">
        <v>944.14</v>
      </c>
      <c r="T62" s="46">
        <v>7932.86</v>
      </c>
      <c r="U62" s="46">
        <v>32062.93</v>
      </c>
    </row>
    <row r="63" spans="1:21" x14ac:dyDescent="0.3">
      <c r="A63" s="46">
        <v>2059</v>
      </c>
      <c r="B63" s="46">
        <v>18.579999999999998</v>
      </c>
      <c r="C63" s="46">
        <v>0.35</v>
      </c>
      <c r="D63" s="46">
        <v>506.54</v>
      </c>
      <c r="E63" s="46">
        <v>14.44</v>
      </c>
      <c r="F63" s="46">
        <v>5.83</v>
      </c>
      <c r="G63" s="46">
        <v>16.27</v>
      </c>
      <c r="H63" s="46">
        <v>14.78</v>
      </c>
      <c r="I63" s="46">
        <v>17.78</v>
      </c>
      <c r="J63" s="46">
        <v>2.19</v>
      </c>
      <c r="K63" s="46">
        <v>31.75</v>
      </c>
      <c r="L63" s="46">
        <v>732.77</v>
      </c>
      <c r="M63" s="46">
        <v>0</v>
      </c>
      <c r="N63" s="46">
        <v>0</v>
      </c>
      <c r="O63" s="46">
        <v>115.87</v>
      </c>
      <c r="P63" s="46">
        <v>8.56</v>
      </c>
      <c r="Q63" s="46">
        <v>30.26</v>
      </c>
      <c r="R63" s="46">
        <v>202.5</v>
      </c>
      <c r="S63" s="46">
        <v>933.89</v>
      </c>
      <c r="T63" s="46">
        <v>7890.39</v>
      </c>
      <c r="U63" s="46">
        <v>31828.84</v>
      </c>
    </row>
    <row r="64" spans="1:21" x14ac:dyDescent="0.3">
      <c r="A64" s="46">
        <v>2060</v>
      </c>
      <c r="B64" s="46">
        <v>18.75</v>
      </c>
      <c r="C64" s="46">
        <v>0.35</v>
      </c>
      <c r="D64" s="46">
        <v>507.49</v>
      </c>
      <c r="E64" s="46">
        <v>14.48</v>
      </c>
      <c r="F64" s="46">
        <v>5.76</v>
      </c>
      <c r="G64" s="46">
        <v>15.9</v>
      </c>
      <c r="H64" s="46">
        <v>14.8</v>
      </c>
      <c r="I64" s="46">
        <v>17.91</v>
      </c>
      <c r="J64" s="46">
        <v>2.21</v>
      </c>
      <c r="K64" s="46">
        <v>32.21</v>
      </c>
      <c r="L64" s="46">
        <v>743.78</v>
      </c>
      <c r="M64" s="46">
        <v>0</v>
      </c>
      <c r="N64" s="46">
        <v>0</v>
      </c>
      <c r="O64" s="46">
        <v>116.19</v>
      </c>
      <c r="P64" s="46">
        <v>8.61</v>
      </c>
      <c r="Q64" s="46">
        <v>30.03</v>
      </c>
      <c r="R64" s="46">
        <v>201.77</v>
      </c>
      <c r="S64" s="46">
        <v>923.65</v>
      </c>
      <c r="T64" s="46">
        <v>7847.92</v>
      </c>
      <c r="U64" s="46">
        <v>31594.76</v>
      </c>
    </row>
    <row r="65" spans="1:21" x14ac:dyDescent="0.3">
      <c r="A65" s="46">
        <v>2061</v>
      </c>
      <c r="B65" s="46">
        <v>18.91</v>
      </c>
      <c r="C65" s="46">
        <v>0.28999999999999998</v>
      </c>
      <c r="D65" s="46">
        <v>507.98</v>
      </c>
      <c r="E65" s="46">
        <v>14.51</v>
      </c>
      <c r="F65" s="46">
        <v>5.71</v>
      </c>
      <c r="G65" s="46">
        <v>15.57</v>
      </c>
      <c r="H65" s="46">
        <v>14.82</v>
      </c>
      <c r="I65" s="46">
        <v>18.059999999999999</v>
      </c>
      <c r="J65" s="46">
        <v>2.23</v>
      </c>
      <c r="K65" s="46">
        <v>32.700000000000003</v>
      </c>
      <c r="L65" s="46">
        <v>755.1</v>
      </c>
      <c r="M65" s="46">
        <v>0</v>
      </c>
      <c r="N65" s="46">
        <v>0</v>
      </c>
      <c r="O65" s="46">
        <v>116.53</v>
      </c>
      <c r="P65" s="46">
        <v>8.67</v>
      </c>
      <c r="Q65" s="46">
        <v>29.82</v>
      </c>
      <c r="R65" s="46">
        <v>200.78</v>
      </c>
      <c r="S65" s="46">
        <v>913.84</v>
      </c>
      <c r="T65" s="46">
        <v>7810.6</v>
      </c>
      <c r="U65" s="46">
        <v>31414.36</v>
      </c>
    </row>
    <row r="66" spans="1:21" x14ac:dyDescent="0.3">
      <c r="A66" s="46">
        <v>2062</v>
      </c>
      <c r="B66" s="46">
        <v>19.079999999999998</v>
      </c>
      <c r="C66" s="46">
        <v>0.28000000000000003</v>
      </c>
      <c r="D66" s="46">
        <v>508.47</v>
      </c>
      <c r="E66" s="46">
        <v>14.55</v>
      </c>
      <c r="F66" s="46">
        <v>5.66</v>
      </c>
      <c r="G66" s="46">
        <v>15.25</v>
      </c>
      <c r="H66" s="46">
        <v>14.85</v>
      </c>
      <c r="I66" s="46">
        <v>18.2</v>
      </c>
      <c r="J66" s="46">
        <v>2.25</v>
      </c>
      <c r="K66" s="46">
        <v>33.19</v>
      </c>
      <c r="L66" s="46">
        <v>766.42</v>
      </c>
      <c r="M66" s="46">
        <v>0</v>
      </c>
      <c r="N66" s="46">
        <v>0</v>
      </c>
      <c r="O66" s="46">
        <v>116.87</v>
      </c>
      <c r="P66" s="46">
        <v>8.73</v>
      </c>
      <c r="Q66" s="46">
        <v>29.61</v>
      </c>
      <c r="R66" s="46">
        <v>199.79</v>
      </c>
      <c r="S66" s="46">
        <v>904.04</v>
      </c>
      <c r="T66" s="46">
        <v>7773.27</v>
      </c>
      <c r="U66" s="46">
        <v>31233.96</v>
      </c>
    </row>
    <row r="67" spans="1:21" x14ac:dyDescent="0.3">
      <c r="A67" s="46">
        <v>2063</v>
      </c>
      <c r="B67" s="46">
        <v>19.239999999999998</v>
      </c>
      <c r="C67" s="46">
        <v>0.28000000000000003</v>
      </c>
      <c r="D67" s="46">
        <v>508.96</v>
      </c>
      <c r="E67" s="46">
        <v>14.58</v>
      </c>
      <c r="F67" s="46">
        <v>5.61</v>
      </c>
      <c r="G67" s="46">
        <v>14.93</v>
      </c>
      <c r="H67" s="46">
        <v>14.87</v>
      </c>
      <c r="I67" s="46">
        <v>18.350000000000001</v>
      </c>
      <c r="J67" s="46">
        <v>2.27</v>
      </c>
      <c r="K67" s="46">
        <v>33.68</v>
      </c>
      <c r="L67" s="46">
        <v>777.73</v>
      </c>
      <c r="M67" s="46">
        <v>0</v>
      </c>
      <c r="N67" s="46">
        <v>0</v>
      </c>
      <c r="O67" s="46">
        <v>117.21</v>
      </c>
      <c r="P67" s="46">
        <v>8.7899999999999991</v>
      </c>
      <c r="Q67" s="46">
        <v>29.4</v>
      </c>
      <c r="R67" s="46">
        <v>198.79</v>
      </c>
      <c r="S67" s="46">
        <v>894.23</v>
      </c>
      <c r="T67" s="46">
        <v>7735.94</v>
      </c>
      <c r="U67" s="46">
        <v>31053.56</v>
      </c>
    </row>
    <row r="68" spans="1:21" x14ac:dyDescent="0.3">
      <c r="A68" s="46">
        <v>2064</v>
      </c>
      <c r="B68" s="46">
        <v>19.41</v>
      </c>
      <c r="C68" s="46">
        <v>0.28000000000000003</v>
      </c>
      <c r="D68" s="46">
        <v>509.44</v>
      </c>
      <c r="E68" s="46">
        <v>14.62</v>
      </c>
      <c r="F68" s="46">
        <v>5.56</v>
      </c>
      <c r="G68" s="46">
        <v>14.6</v>
      </c>
      <c r="H68" s="46">
        <v>14.9</v>
      </c>
      <c r="I68" s="46">
        <v>18.489999999999998</v>
      </c>
      <c r="J68" s="46">
        <v>2.29</v>
      </c>
      <c r="K68" s="46">
        <v>34.17</v>
      </c>
      <c r="L68" s="46">
        <v>789.05</v>
      </c>
      <c r="M68" s="46">
        <v>0</v>
      </c>
      <c r="N68" s="46">
        <v>0</v>
      </c>
      <c r="O68" s="46">
        <v>117.54</v>
      </c>
      <c r="P68" s="46">
        <v>8.85</v>
      </c>
      <c r="Q68" s="46">
        <v>29.19</v>
      </c>
      <c r="R68" s="46">
        <v>197.8</v>
      </c>
      <c r="S68" s="46">
        <v>884.43</v>
      </c>
      <c r="T68" s="46">
        <v>7698.61</v>
      </c>
      <c r="U68" s="46">
        <v>30873.16</v>
      </c>
    </row>
    <row r="69" spans="1:21" x14ac:dyDescent="0.3">
      <c r="A69" s="46">
        <v>2065</v>
      </c>
      <c r="B69" s="46">
        <v>19.57</v>
      </c>
      <c r="C69" s="46">
        <v>0.27</v>
      </c>
      <c r="D69" s="46">
        <v>509.93</v>
      </c>
      <c r="E69" s="46">
        <v>14.65</v>
      </c>
      <c r="F69" s="46">
        <v>5.51</v>
      </c>
      <c r="G69" s="46">
        <v>14.28</v>
      </c>
      <c r="H69" s="46">
        <v>14.92</v>
      </c>
      <c r="I69" s="46">
        <v>18.64</v>
      </c>
      <c r="J69" s="46">
        <v>2.31</v>
      </c>
      <c r="K69" s="46">
        <v>34.659999999999997</v>
      </c>
      <c r="L69" s="46">
        <v>800.37</v>
      </c>
      <c r="M69" s="46">
        <v>0</v>
      </c>
      <c r="N69" s="46">
        <v>0</v>
      </c>
      <c r="O69" s="46">
        <v>117.88</v>
      </c>
      <c r="P69" s="46">
        <v>8.91</v>
      </c>
      <c r="Q69" s="46">
        <v>28.98</v>
      </c>
      <c r="R69" s="46">
        <v>196.81</v>
      </c>
      <c r="S69" s="46">
        <v>874.62</v>
      </c>
      <c r="T69" s="46">
        <v>7661.28</v>
      </c>
      <c r="U69" s="46">
        <v>30692.76</v>
      </c>
    </row>
    <row r="70" spans="1:21" x14ac:dyDescent="0.3">
      <c r="A70" s="46">
        <v>2066</v>
      </c>
      <c r="B70" s="46">
        <v>19.690000000000001</v>
      </c>
      <c r="C70" s="46">
        <v>0.11</v>
      </c>
      <c r="D70" s="46">
        <v>509.96</v>
      </c>
      <c r="E70" s="46">
        <v>14.67</v>
      </c>
      <c r="F70" s="46">
        <v>5.46</v>
      </c>
      <c r="G70" s="46">
        <v>13.99</v>
      </c>
      <c r="H70" s="46">
        <v>14.86</v>
      </c>
      <c r="I70" s="46">
        <v>18.77</v>
      </c>
      <c r="J70" s="46">
        <v>2.3199999999999998</v>
      </c>
      <c r="K70" s="46">
        <v>35.19</v>
      </c>
      <c r="L70" s="46">
        <v>812.4</v>
      </c>
      <c r="M70" s="46">
        <v>0</v>
      </c>
      <c r="N70" s="46">
        <v>0</v>
      </c>
      <c r="O70" s="46">
        <v>118.14</v>
      </c>
      <c r="P70" s="46">
        <v>8.9499999999999993</v>
      </c>
      <c r="Q70" s="46">
        <v>28.77</v>
      </c>
      <c r="R70" s="46">
        <v>195.23</v>
      </c>
      <c r="S70" s="46">
        <v>862.96</v>
      </c>
      <c r="T70" s="46">
        <v>7609.66</v>
      </c>
      <c r="U70" s="46">
        <v>30397.74</v>
      </c>
    </row>
    <row r="71" spans="1:21" x14ac:dyDescent="0.3">
      <c r="A71" s="46">
        <v>2067</v>
      </c>
      <c r="B71" s="46">
        <v>19.8</v>
      </c>
      <c r="C71" s="46">
        <v>0.11</v>
      </c>
      <c r="D71" s="46">
        <v>509.99</v>
      </c>
      <c r="E71" s="46">
        <v>14.69</v>
      </c>
      <c r="F71" s="46">
        <v>5.4</v>
      </c>
      <c r="G71" s="46">
        <v>13.7</v>
      </c>
      <c r="H71" s="46">
        <v>14.8</v>
      </c>
      <c r="I71" s="46">
        <v>18.899999999999999</v>
      </c>
      <c r="J71" s="46">
        <v>2.34</v>
      </c>
      <c r="K71" s="46">
        <v>35.72</v>
      </c>
      <c r="L71" s="46">
        <v>824.43</v>
      </c>
      <c r="M71" s="46">
        <v>0</v>
      </c>
      <c r="N71" s="46">
        <v>0</v>
      </c>
      <c r="O71" s="46">
        <v>118.4</v>
      </c>
      <c r="P71" s="46">
        <v>9</v>
      </c>
      <c r="Q71" s="46">
        <v>28.56</v>
      </c>
      <c r="R71" s="46">
        <v>193.66</v>
      </c>
      <c r="S71" s="46">
        <v>851.3</v>
      </c>
      <c r="T71" s="46">
        <v>7558.04</v>
      </c>
      <c r="U71" s="46">
        <v>30102.73</v>
      </c>
    </row>
    <row r="72" spans="1:21" x14ac:dyDescent="0.3">
      <c r="A72" s="46">
        <v>2068</v>
      </c>
      <c r="B72" s="46">
        <v>19.91</v>
      </c>
      <c r="C72" s="46">
        <v>0.11</v>
      </c>
      <c r="D72" s="46">
        <v>510.02</v>
      </c>
      <c r="E72" s="46">
        <v>14.71</v>
      </c>
      <c r="F72" s="46">
        <v>5.35</v>
      </c>
      <c r="G72" s="46">
        <v>13.41</v>
      </c>
      <c r="H72" s="46">
        <v>14.74</v>
      </c>
      <c r="I72" s="46">
        <v>19.04</v>
      </c>
      <c r="J72" s="46">
        <v>2.35</v>
      </c>
      <c r="K72" s="46">
        <v>36.25</v>
      </c>
      <c r="L72" s="46">
        <v>836.46</v>
      </c>
      <c r="M72" s="46">
        <v>0</v>
      </c>
      <c r="N72" s="46">
        <v>0</v>
      </c>
      <c r="O72" s="46">
        <v>118.66</v>
      </c>
      <c r="P72" s="46">
        <v>9.0500000000000007</v>
      </c>
      <c r="Q72" s="46">
        <v>28.36</v>
      </c>
      <c r="R72" s="46">
        <v>192.08</v>
      </c>
      <c r="S72" s="46">
        <v>839.64</v>
      </c>
      <c r="T72" s="46">
        <v>7506.42</v>
      </c>
      <c r="U72" s="46">
        <v>29807.71</v>
      </c>
    </row>
    <row r="73" spans="1:21" x14ac:dyDescent="0.3">
      <c r="A73" s="46">
        <v>2069</v>
      </c>
      <c r="B73" s="46">
        <v>20.03</v>
      </c>
      <c r="C73" s="46">
        <v>0.1</v>
      </c>
      <c r="D73" s="46">
        <v>510.04</v>
      </c>
      <c r="E73" s="46">
        <v>14.72</v>
      </c>
      <c r="F73" s="46">
        <v>5.29</v>
      </c>
      <c r="G73" s="46">
        <v>13.13</v>
      </c>
      <c r="H73" s="46">
        <v>14.68</v>
      </c>
      <c r="I73" s="46">
        <v>19.170000000000002</v>
      </c>
      <c r="J73" s="46">
        <v>2.36</v>
      </c>
      <c r="K73" s="46">
        <v>36.78</v>
      </c>
      <c r="L73" s="46">
        <v>848.49</v>
      </c>
      <c r="M73" s="46">
        <v>0</v>
      </c>
      <c r="N73" s="46">
        <v>0</v>
      </c>
      <c r="O73" s="46">
        <v>118.92</v>
      </c>
      <c r="P73" s="46">
        <v>9.1</v>
      </c>
      <c r="Q73" s="46">
        <v>28.15</v>
      </c>
      <c r="R73" s="46">
        <v>190.5</v>
      </c>
      <c r="S73" s="46">
        <v>827.98</v>
      </c>
      <c r="T73" s="46">
        <v>7454.8</v>
      </c>
      <c r="U73" s="46">
        <v>29512.7</v>
      </c>
    </row>
    <row r="74" spans="1:21" x14ac:dyDescent="0.3">
      <c r="A74" s="46">
        <v>2070</v>
      </c>
      <c r="B74" s="46">
        <v>20.14</v>
      </c>
      <c r="C74" s="46">
        <v>0.1</v>
      </c>
      <c r="D74" s="46">
        <v>510.07</v>
      </c>
      <c r="E74" s="46">
        <v>14.74</v>
      </c>
      <c r="F74" s="46">
        <v>5.24</v>
      </c>
      <c r="G74" s="46">
        <v>12.84</v>
      </c>
      <c r="H74" s="46">
        <v>14.62</v>
      </c>
      <c r="I74" s="46">
        <v>19.309999999999999</v>
      </c>
      <c r="J74" s="46">
        <v>2.38</v>
      </c>
      <c r="K74" s="46">
        <v>37.31</v>
      </c>
      <c r="L74" s="46">
        <v>860.52</v>
      </c>
      <c r="M74" s="46">
        <v>0</v>
      </c>
      <c r="N74" s="46">
        <v>0</v>
      </c>
      <c r="O74" s="46">
        <v>119.18</v>
      </c>
      <c r="P74" s="46">
        <v>9.15</v>
      </c>
      <c r="Q74" s="46">
        <v>27.95</v>
      </c>
      <c r="R74" s="46">
        <v>188.93</v>
      </c>
      <c r="S74" s="46">
        <v>816.32</v>
      </c>
      <c r="T74" s="46">
        <v>7403.17</v>
      </c>
      <c r="U74" s="46">
        <v>29217.69</v>
      </c>
    </row>
    <row r="75" spans="1:21" x14ac:dyDescent="0.3">
      <c r="A75" s="46">
        <v>2071</v>
      </c>
      <c r="B75" s="46">
        <v>20.260000000000002</v>
      </c>
      <c r="C75" s="46">
        <v>0.03</v>
      </c>
      <c r="D75" s="46">
        <v>509.84</v>
      </c>
      <c r="E75" s="46">
        <v>14.76</v>
      </c>
      <c r="F75" s="46">
        <v>5.21</v>
      </c>
      <c r="G75" s="46">
        <v>12.62</v>
      </c>
      <c r="H75" s="46">
        <v>14.56</v>
      </c>
      <c r="I75" s="46">
        <v>19.440000000000001</v>
      </c>
      <c r="J75" s="46">
        <v>2.39</v>
      </c>
      <c r="K75" s="46">
        <v>37.85</v>
      </c>
      <c r="L75" s="46">
        <v>872.71</v>
      </c>
      <c r="M75" s="46">
        <v>0</v>
      </c>
      <c r="N75" s="46">
        <v>0</v>
      </c>
      <c r="O75" s="46">
        <v>119.44</v>
      </c>
      <c r="P75" s="46">
        <v>9.2100000000000009</v>
      </c>
      <c r="Q75" s="46">
        <v>27.81</v>
      </c>
      <c r="R75" s="46">
        <v>187.77</v>
      </c>
      <c r="S75" s="46">
        <v>807.01</v>
      </c>
      <c r="T75" s="46">
        <v>7361.04</v>
      </c>
      <c r="U75" s="46">
        <v>29016.639999999999</v>
      </c>
    </row>
    <row r="76" spans="1:21" x14ac:dyDescent="0.3">
      <c r="A76" s="46">
        <v>2072</v>
      </c>
      <c r="B76" s="46">
        <v>20.39</v>
      </c>
      <c r="C76" s="46">
        <v>0.02</v>
      </c>
      <c r="D76" s="46">
        <v>509.6</v>
      </c>
      <c r="E76" s="46">
        <v>14.77</v>
      </c>
      <c r="F76" s="46">
        <v>5.17</v>
      </c>
      <c r="G76" s="46">
        <v>12.41</v>
      </c>
      <c r="H76" s="46">
        <v>14.5</v>
      </c>
      <c r="I76" s="46">
        <v>19.579999999999998</v>
      </c>
      <c r="J76" s="46">
        <v>2.4</v>
      </c>
      <c r="K76" s="46">
        <v>38.4</v>
      </c>
      <c r="L76" s="46">
        <v>884.91</v>
      </c>
      <c r="M76" s="46">
        <v>0</v>
      </c>
      <c r="N76" s="46">
        <v>0</v>
      </c>
      <c r="O76" s="46">
        <v>119.7</v>
      </c>
      <c r="P76" s="46">
        <v>9.26</v>
      </c>
      <c r="Q76" s="46">
        <v>27.67</v>
      </c>
      <c r="R76" s="46">
        <v>186.6</v>
      </c>
      <c r="S76" s="46">
        <v>797.7</v>
      </c>
      <c r="T76" s="46">
        <v>7318.9</v>
      </c>
      <c r="U76" s="46">
        <v>28815.599999999999</v>
      </c>
    </row>
    <row r="77" spans="1:21" x14ac:dyDescent="0.3">
      <c r="A77" s="46">
        <v>2073</v>
      </c>
      <c r="B77" s="46">
        <v>20.51</v>
      </c>
      <c r="C77" s="46">
        <v>0.02</v>
      </c>
      <c r="D77" s="46">
        <v>509.36</v>
      </c>
      <c r="E77" s="46">
        <v>14.79</v>
      </c>
      <c r="F77" s="46">
        <v>5.14</v>
      </c>
      <c r="G77" s="46">
        <v>12.2</v>
      </c>
      <c r="H77" s="46">
        <v>14.44</v>
      </c>
      <c r="I77" s="46">
        <v>19.72</v>
      </c>
      <c r="J77" s="46">
        <v>2.42</v>
      </c>
      <c r="K77" s="46">
        <v>38.950000000000003</v>
      </c>
      <c r="L77" s="46">
        <v>897.1</v>
      </c>
      <c r="M77" s="46">
        <v>0</v>
      </c>
      <c r="N77" s="46">
        <v>0</v>
      </c>
      <c r="O77" s="46">
        <v>119.97</v>
      </c>
      <c r="P77" s="46">
        <v>9.32</v>
      </c>
      <c r="Q77" s="46">
        <v>27.53</v>
      </c>
      <c r="R77" s="46">
        <v>185.44</v>
      </c>
      <c r="S77" s="46">
        <v>788.39</v>
      </c>
      <c r="T77" s="46">
        <v>7276.76</v>
      </c>
      <c r="U77" s="46">
        <v>28614.560000000001</v>
      </c>
    </row>
    <row r="78" spans="1:21" x14ac:dyDescent="0.3">
      <c r="A78" s="46">
        <v>2074</v>
      </c>
      <c r="B78" s="46">
        <v>20.63</v>
      </c>
      <c r="C78" s="46">
        <v>0.02</v>
      </c>
      <c r="D78" s="46">
        <v>509.12</v>
      </c>
      <c r="E78" s="46">
        <v>14.8</v>
      </c>
      <c r="F78" s="46">
        <v>5.0999999999999996</v>
      </c>
      <c r="G78" s="46">
        <v>11.99</v>
      </c>
      <c r="H78" s="46">
        <v>14.38</v>
      </c>
      <c r="I78" s="46">
        <v>19.86</v>
      </c>
      <c r="J78" s="46">
        <v>2.4300000000000002</v>
      </c>
      <c r="K78" s="46">
        <v>39.5</v>
      </c>
      <c r="L78" s="46">
        <v>909.29</v>
      </c>
      <c r="M78" s="46">
        <v>0</v>
      </c>
      <c r="N78" s="46">
        <v>0</v>
      </c>
      <c r="O78" s="46">
        <v>120.23</v>
      </c>
      <c r="P78" s="46">
        <v>9.3800000000000008</v>
      </c>
      <c r="Q78" s="46">
        <v>27.4</v>
      </c>
      <c r="R78" s="46">
        <v>184.28</v>
      </c>
      <c r="S78" s="46">
        <v>779.07</v>
      </c>
      <c r="T78" s="46">
        <v>7234.62</v>
      </c>
      <c r="U78" s="46">
        <v>28413.51</v>
      </c>
    </row>
    <row r="79" spans="1:21" x14ac:dyDescent="0.3">
      <c r="A79" s="46">
        <v>2075</v>
      </c>
      <c r="B79" s="46">
        <v>20.75</v>
      </c>
      <c r="C79" s="46">
        <v>0.01</v>
      </c>
      <c r="D79" s="46">
        <v>508.89</v>
      </c>
      <c r="E79" s="46">
        <v>14.82</v>
      </c>
      <c r="F79" s="46">
        <v>5.07</v>
      </c>
      <c r="G79" s="46">
        <v>11.77</v>
      </c>
      <c r="H79" s="46">
        <v>14.32</v>
      </c>
      <c r="I79" s="46">
        <v>20</v>
      </c>
      <c r="J79" s="46">
        <v>2.4500000000000002</v>
      </c>
      <c r="K79" s="46">
        <v>40.049999999999997</v>
      </c>
      <c r="L79" s="46">
        <v>921.49</v>
      </c>
      <c r="M79" s="46">
        <v>0</v>
      </c>
      <c r="N79" s="46">
        <v>0</v>
      </c>
      <c r="O79" s="46">
        <v>120.49</v>
      </c>
      <c r="P79" s="46">
        <v>9.43</v>
      </c>
      <c r="Q79" s="46">
        <v>27.26</v>
      </c>
      <c r="R79" s="46">
        <v>183.12</v>
      </c>
      <c r="S79" s="46">
        <v>769.76</v>
      </c>
      <c r="T79" s="46">
        <v>7192.49</v>
      </c>
      <c r="U79" s="46">
        <v>28212.47</v>
      </c>
    </row>
    <row r="80" spans="1:21" x14ac:dyDescent="0.3">
      <c r="A80" s="46">
        <v>2076</v>
      </c>
      <c r="B80" s="46">
        <v>20.85</v>
      </c>
      <c r="C80" s="46">
        <v>-0.03</v>
      </c>
      <c r="D80" s="46">
        <v>508.34</v>
      </c>
      <c r="E80" s="46">
        <v>14.83</v>
      </c>
      <c r="F80" s="46">
        <v>5.03</v>
      </c>
      <c r="G80" s="46">
        <v>11.59</v>
      </c>
      <c r="H80" s="46">
        <v>14.23</v>
      </c>
      <c r="I80" s="46">
        <v>20.149999999999999</v>
      </c>
      <c r="J80" s="46">
        <v>2.46</v>
      </c>
      <c r="K80" s="46">
        <v>40.590000000000003</v>
      </c>
      <c r="L80" s="46">
        <v>933.36</v>
      </c>
      <c r="M80" s="46">
        <v>0</v>
      </c>
      <c r="N80" s="46">
        <v>0</v>
      </c>
      <c r="O80" s="46">
        <v>120.77</v>
      </c>
      <c r="P80" s="46">
        <v>9.49</v>
      </c>
      <c r="Q80" s="46">
        <v>27.15</v>
      </c>
      <c r="R80" s="46">
        <v>182.15</v>
      </c>
      <c r="S80" s="46">
        <v>761.7</v>
      </c>
      <c r="T80" s="46">
        <v>7154.75</v>
      </c>
      <c r="U80" s="46">
        <v>28048.95</v>
      </c>
    </row>
    <row r="81" spans="1:21" x14ac:dyDescent="0.3">
      <c r="A81" s="46">
        <v>2077</v>
      </c>
      <c r="B81" s="46">
        <v>20.96</v>
      </c>
      <c r="C81" s="46">
        <v>-0.03</v>
      </c>
      <c r="D81" s="46">
        <v>507.8</v>
      </c>
      <c r="E81" s="46">
        <v>14.84</v>
      </c>
      <c r="F81" s="46">
        <v>4.99</v>
      </c>
      <c r="G81" s="46">
        <v>11.42</v>
      </c>
      <c r="H81" s="46">
        <v>14.14</v>
      </c>
      <c r="I81" s="46">
        <v>20.29</v>
      </c>
      <c r="J81" s="46">
        <v>2.4700000000000002</v>
      </c>
      <c r="K81" s="46">
        <v>41.14</v>
      </c>
      <c r="L81" s="46">
        <v>945.23</v>
      </c>
      <c r="M81" s="46">
        <v>0</v>
      </c>
      <c r="N81" s="46">
        <v>0</v>
      </c>
      <c r="O81" s="46">
        <v>121.04</v>
      </c>
      <c r="P81" s="46">
        <v>9.5500000000000007</v>
      </c>
      <c r="Q81" s="46">
        <v>27.04</v>
      </c>
      <c r="R81" s="46">
        <v>181.19</v>
      </c>
      <c r="S81" s="46">
        <v>753.64</v>
      </c>
      <c r="T81" s="46">
        <v>7117.02</v>
      </c>
      <c r="U81" s="46">
        <v>27885.43</v>
      </c>
    </row>
    <row r="82" spans="1:21" x14ac:dyDescent="0.3">
      <c r="A82" s="46">
        <v>2078</v>
      </c>
      <c r="B82" s="46">
        <v>21.06</v>
      </c>
      <c r="C82" s="46">
        <v>-0.03</v>
      </c>
      <c r="D82" s="46">
        <v>507.25</v>
      </c>
      <c r="E82" s="46">
        <v>14.85</v>
      </c>
      <c r="F82" s="46">
        <v>4.95</v>
      </c>
      <c r="G82" s="46">
        <v>11.24</v>
      </c>
      <c r="H82" s="46">
        <v>14.05</v>
      </c>
      <c r="I82" s="46">
        <v>20.440000000000001</v>
      </c>
      <c r="J82" s="46">
        <v>2.48</v>
      </c>
      <c r="K82" s="46">
        <v>41.68</v>
      </c>
      <c r="L82" s="46">
        <v>957.1</v>
      </c>
      <c r="M82" s="46">
        <v>0</v>
      </c>
      <c r="N82" s="46">
        <v>0</v>
      </c>
      <c r="O82" s="46">
        <v>121.32</v>
      </c>
      <c r="P82" s="46">
        <v>9.61</v>
      </c>
      <c r="Q82" s="46">
        <v>26.93</v>
      </c>
      <c r="R82" s="46">
        <v>180.22</v>
      </c>
      <c r="S82" s="46">
        <v>745.57</v>
      </c>
      <c r="T82" s="46">
        <v>7079.28</v>
      </c>
      <c r="U82" s="46">
        <v>27721.9</v>
      </c>
    </row>
    <row r="83" spans="1:21" x14ac:dyDescent="0.3">
      <c r="A83" s="46">
        <v>2079</v>
      </c>
      <c r="B83" s="46">
        <v>21.17</v>
      </c>
      <c r="C83" s="46">
        <v>-0.03</v>
      </c>
      <c r="D83" s="46">
        <v>506.7</v>
      </c>
      <c r="E83" s="46">
        <v>14.85</v>
      </c>
      <c r="F83" s="46">
        <v>4.91</v>
      </c>
      <c r="G83" s="46">
        <v>11.06</v>
      </c>
      <c r="H83" s="46">
        <v>13.96</v>
      </c>
      <c r="I83" s="46">
        <v>20.58</v>
      </c>
      <c r="J83" s="46">
        <v>2.4900000000000002</v>
      </c>
      <c r="K83" s="46">
        <v>42.23</v>
      </c>
      <c r="L83" s="46">
        <v>968.97</v>
      </c>
      <c r="M83" s="46">
        <v>0</v>
      </c>
      <c r="N83" s="46">
        <v>0</v>
      </c>
      <c r="O83" s="46">
        <v>121.59</v>
      </c>
      <c r="P83" s="46">
        <v>9.66</v>
      </c>
      <c r="Q83" s="46">
        <v>26.82</v>
      </c>
      <c r="R83" s="46">
        <v>179.25</v>
      </c>
      <c r="S83" s="46">
        <v>737.51</v>
      </c>
      <c r="T83" s="46">
        <v>7041.55</v>
      </c>
      <c r="U83" s="46">
        <v>27558.38</v>
      </c>
    </row>
    <row r="84" spans="1:21" x14ac:dyDescent="0.3">
      <c r="A84" s="46">
        <v>2080</v>
      </c>
      <c r="B84" s="46">
        <v>21.27</v>
      </c>
      <c r="C84" s="46">
        <v>-0.04</v>
      </c>
      <c r="D84" s="46">
        <v>506.16</v>
      </c>
      <c r="E84" s="46">
        <v>14.86</v>
      </c>
      <c r="F84" s="46">
        <v>4.88</v>
      </c>
      <c r="G84" s="46">
        <v>10.88</v>
      </c>
      <c r="H84" s="46">
        <v>13.87</v>
      </c>
      <c r="I84" s="46">
        <v>20.73</v>
      </c>
      <c r="J84" s="46">
        <v>2.5099999999999998</v>
      </c>
      <c r="K84" s="46">
        <v>42.77</v>
      </c>
      <c r="L84" s="46">
        <v>980.83</v>
      </c>
      <c r="M84" s="46">
        <v>0</v>
      </c>
      <c r="N84" s="46">
        <v>0</v>
      </c>
      <c r="O84" s="46">
        <v>121.87</v>
      </c>
      <c r="P84" s="46">
        <v>9.7200000000000006</v>
      </c>
      <c r="Q84" s="46">
        <v>26.71</v>
      </c>
      <c r="R84" s="46">
        <v>178.28</v>
      </c>
      <c r="S84" s="46">
        <v>729.44</v>
      </c>
      <c r="T84" s="46">
        <v>7003.81</v>
      </c>
      <c r="U84" s="46">
        <v>27394.86</v>
      </c>
    </row>
    <row r="85" spans="1:21" x14ac:dyDescent="0.3">
      <c r="A85" s="46">
        <v>2081</v>
      </c>
      <c r="B85" s="46">
        <v>21.35</v>
      </c>
      <c r="C85" s="46">
        <v>-7.0000000000000007E-2</v>
      </c>
      <c r="D85" s="46">
        <v>505.35</v>
      </c>
      <c r="E85" s="46">
        <v>14.86</v>
      </c>
      <c r="F85" s="46">
        <v>4.8600000000000003</v>
      </c>
      <c r="G85" s="46">
        <v>10.78</v>
      </c>
      <c r="H85" s="46">
        <v>13.75</v>
      </c>
      <c r="I85" s="46">
        <v>20.84</v>
      </c>
      <c r="J85" s="46">
        <v>2.5099999999999998</v>
      </c>
      <c r="K85" s="46">
        <v>43.32</v>
      </c>
      <c r="L85" s="46">
        <v>992.61</v>
      </c>
      <c r="M85" s="46">
        <v>0</v>
      </c>
      <c r="N85" s="46">
        <v>0</v>
      </c>
      <c r="O85" s="46">
        <v>122.04</v>
      </c>
      <c r="P85" s="46">
        <v>9.76</v>
      </c>
      <c r="Q85" s="46">
        <v>26.65</v>
      </c>
      <c r="R85" s="46">
        <v>177.52</v>
      </c>
      <c r="S85" s="46">
        <v>723.22</v>
      </c>
      <c r="T85" s="46">
        <v>6970.11</v>
      </c>
      <c r="U85" s="46">
        <v>27261.73</v>
      </c>
    </row>
    <row r="86" spans="1:21" x14ac:dyDescent="0.3">
      <c r="A86" s="46">
        <v>2082</v>
      </c>
      <c r="B86" s="46">
        <v>21.44</v>
      </c>
      <c r="C86" s="46">
        <v>-7.0000000000000007E-2</v>
      </c>
      <c r="D86" s="46">
        <v>504.54</v>
      </c>
      <c r="E86" s="46">
        <v>14.87</v>
      </c>
      <c r="F86" s="46">
        <v>4.84</v>
      </c>
      <c r="G86" s="46">
        <v>10.67</v>
      </c>
      <c r="H86" s="46">
        <v>13.63</v>
      </c>
      <c r="I86" s="46">
        <v>20.96</v>
      </c>
      <c r="J86" s="46">
        <v>2.52</v>
      </c>
      <c r="K86" s="46">
        <v>43.87</v>
      </c>
      <c r="L86" s="46">
        <v>1004.39</v>
      </c>
      <c r="M86" s="46">
        <v>0</v>
      </c>
      <c r="N86" s="46">
        <v>0</v>
      </c>
      <c r="O86" s="46">
        <v>122.22</v>
      </c>
      <c r="P86" s="46">
        <v>9.8000000000000007</v>
      </c>
      <c r="Q86" s="46">
        <v>26.59</v>
      </c>
      <c r="R86" s="46">
        <v>176.75</v>
      </c>
      <c r="S86" s="46">
        <v>717</v>
      </c>
      <c r="T86" s="46">
        <v>6936.41</v>
      </c>
      <c r="U86" s="46">
        <v>27128.6</v>
      </c>
    </row>
    <row r="87" spans="1:21" x14ac:dyDescent="0.3">
      <c r="A87" s="46">
        <v>2083</v>
      </c>
      <c r="B87" s="46">
        <v>21.52</v>
      </c>
      <c r="C87" s="46">
        <v>-0.08</v>
      </c>
      <c r="D87" s="46">
        <v>503.73</v>
      </c>
      <c r="E87" s="46">
        <v>14.87</v>
      </c>
      <c r="F87" s="46">
        <v>4.83</v>
      </c>
      <c r="G87" s="46">
        <v>10.56</v>
      </c>
      <c r="H87" s="46">
        <v>13.51</v>
      </c>
      <c r="I87" s="46">
        <v>21.07</v>
      </c>
      <c r="J87" s="46">
        <v>2.5299999999999998</v>
      </c>
      <c r="K87" s="46">
        <v>44.42</v>
      </c>
      <c r="L87" s="46">
        <v>1016.17</v>
      </c>
      <c r="M87" s="46">
        <v>0</v>
      </c>
      <c r="N87" s="46">
        <v>0</v>
      </c>
      <c r="O87" s="46">
        <v>122.39</v>
      </c>
      <c r="P87" s="46">
        <v>9.85</v>
      </c>
      <c r="Q87" s="46">
        <v>26.52</v>
      </c>
      <c r="R87" s="46">
        <v>175.99</v>
      </c>
      <c r="S87" s="46">
        <v>710.77</v>
      </c>
      <c r="T87" s="46">
        <v>6902.71</v>
      </c>
      <c r="U87" s="46">
        <v>26995.47</v>
      </c>
    </row>
    <row r="88" spans="1:21" x14ac:dyDescent="0.3">
      <c r="A88" s="46">
        <v>2084</v>
      </c>
      <c r="B88" s="46">
        <v>21.6</v>
      </c>
      <c r="C88" s="46">
        <v>-0.08</v>
      </c>
      <c r="D88" s="46">
        <v>502.92</v>
      </c>
      <c r="E88" s="46">
        <v>14.87</v>
      </c>
      <c r="F88" s="46">
        <v>4.8099999999999996</v>
      </c>
      <c r="G88" s="46">
        <v>10.45</v>
      </c>
      <c r="H88" s="46">
        <v>13.38</v>
      </c>
      <c r="I88" s="46">
        <v>21.19</v>
      </c>
      <c r="J88" s="46">
        <v>2.5299999999999998</v>
      </c>
      <c r="K88" s="46">
        <v>44.97</v>
      </c>
      <c r="L88" s="46">
        <v>1027.95</v>
      </c>
      <c r="M88" s="46">
        <v>0</v>
      </c>
      <c r="N88" s="46">
        <v>0</v>
      </c>
      <c r="O88" s="46">
        <v>122.57</v>
      </c>
      <c r="P88" s="46">
        <v>9.89</v>
      </c>
      <c r="Q88" s="46">
        <v>26.46</v>
      </c>
      <c r="R88" s="46">
        <v>175.22</v>
      </c>
      <c r="S88" s="46">
        <v>704.55</v>
      </c>
      <c r="T88" s="46">
        <v>6869.01</v>
      </c>
      <c r="U88" s="46">
        <v>26862.34</v>
      </c>
    </row>
    <row r="89" spans="1:21" x14ac:dyDescent="0.3">
      <c r="A89" s="46">
        <v>2085</v>
      </c>
      <c r="B89" s="46">
        <v>21.68</v>
      </c>
      <c r="C89" s="46">
        <v>-0.09</v>
      </c>
      <c r="D89" s="46">
        <v>502.12</v>
      </c>
      <c r="E89" s="46">
        <v>14.87</v>
      </c>
      <c r="F89" s="46">
        <v>4.8</v>
      </c>
      <c r="G89" s="46">
        <v>10.34</v>
      </c>
      <c r="H89" s="46">
        <v>13.26</v>
      </c>
      <c r="I89" s="46">
        <v>21.3</v>
      </c>
      <c r="J89" s="46">
        <v>2.54</v>
      </c>
      <c r="K89" s="46">
        <v>45.52</v>
      </c>
      <c r="L89" s="46">
        <v>1039.73</v>
      </c>
      <c r="M89" s="46">
        <v>0</v>
      </c>
      <c r="N89" s="46">
        <v>0</v>
      </c>
      <c r="O89" s="46">
        <v>122.74</v>
      </c>
      <c r="P89" s="46">
        <v>9.93</v>
      </c>
      <c r="Q89" s="46">
        <v>26.4</v>
      </c>
      <c r="R89" s="46">
        <v>174.45</v>
      </c>
      <c r="S89" s="46">
        <v>698.33</v>
      </c>
      <c r="T89" s="46">
        <v>6835.31</v>
      </c>
      <c r="U89" s="46">
        <v>26729.21</v>
      </c>
    </row>
    <row r="90" spans="1:21" x14ac:dyDescent="0.3">
      <c r="A90" s="46">
        <v>2086</v>
      </c>
      <c r="B90" s="46">
        <v>21.75</v>
      </c>
      <c r="C90" s="46">
        <v>-0.09</v>
      </c>
      <c r="D90" s="46">
        <v>500.75</v>
      </c>
      <c r="E90" s="46">
        <v>14.87</v>
      </c>
      <c r="F90" s="46">
        <v>4.79</v>
      </c>
      <c r="G90" s="46">
        <v>10.26</v>
      </c>
      <c r="H90" s="46">
        <v>13.12</v>
      </c>
      <c r="I90" s="46">
        <v>21.42</v>
      </c>
      <c r="J90" s="46">
        <v>2.5499999999999998</v>
      </c>
      <c r="K90" s="46">
        <v>46.06</v>
      </c>
      <c r="L90" s="46">
        <v>1050.73</v>
      </c>
      <c r="M90" s="46">
        <v>0</v>
      </c>
      <c r="N90" s="46">
        <v>0</v>
      </c>
      <c r="O90" s="46">
        <v>122.93</v>
      </c>
      <c r="P90" s="46">
        <v>9.9600000000000009</v>
      </c>
      <c r="Q90" s="46">
        <v>26.36</v>
      </c>
      <c r="R90" s="46">
        <v>173.59</v>
      </c>
      <c r="S90" s="46">
        <v>693.31</v>
      </c>
      <c r="T90" s="46">
        <v>6804.48</v>
      </c>
      <c r="U90" s="46">
        <v>26634.82</v>
      </c>
    </row>
    <row r="91" spans="1:21" x14ac:dyDescent="0.3">
      <c r="A91" s="46">
        <v>2087</v>
      </c>
      <c r="B91" s="46">
        <v>21.81</v>
      </c>
      <c r="C91" s="46">
        <v>-0.1</v>
      </c>
      <c r="D91" s="46">
        <v>499.38</v>
      </c>
      <c r="E91" s="46">
        <v>14.86</v>
      </c>
      <c r="F91" s="46">
        <v>4.78</v>
      </c>
      <c r="G91" s="46">
        <v>10.18</v>
      </c>
      <c r="H91" s="46">
        <v>12.98</v>
      </c>
      <c r="I91" s="46">
        <v>21.53</v>
      </c>
      <c r="J91" s="46">
        <v>2.5499999999999998</v>
      </c>
      <c r="K91" s="46">
        <v>46.59</v>
      </c>
      <c r="L91" s="46">
        <v>1061.72</v>
      </c>
      <c r="M91" s="46">
        <v>0</v>
      </c>
      <c r="N91" s="46">
        <v>0</v>
      </c>
      <c r="O91" s="46">
        <v>123.12</v>
      </c>
      <c r="P91" s="46">
        <v>9.99</v>
      </c>
      <c r="Q91" s="46">
        <v>26.32</v>
      </c>
      <c r="R91" s="46">
        <v>172.72</v>
      </c>
      <c r="S91" s="46">
        <v>688.3</v>
      </c>
      <c r="T91" s="46">
        <v>6773.64</v>
      </c>
      <c r="U91" s="46">
        <v>26540.43</v>
      </c>
    </row>
    <row r="92" spans="1:21" x14ac:dyDescent="0.3">
      <c r="A92" s="46">
        <v>2088</v>
      </c>
      <c r="B92" s="46">
        <v>21.88</v>
      </c>
      <c r="C92" s="46">
        <v>-0.11</v>
      </c>
      <c r="D92" s="46">
        <v>498.02</v>
      </c>
      <c r="E92" s="46">
        <v>14.85</v>
      </c>
      <c r="F92" s="46">
        <v>4.7699999999999996</v>
      </c>
      <c r="G92" s="46">
        <v>10.09</v>
      </c>
      <c r="H92" s="46">
        <v>12.83</v>
      </c>
      <c r="I92" s="46">
        <v>21.65</v>
      </c>
      <c r="J92" s="46">
        <v>2.56</v>
      </c>
      <c r="K92" s="46">
        <v>47.13</v>
      </c>
      <c r="L92" s="46">
        <v>1072.72</v>
      </c>
      <c r="M92" s="46">
        <v>0</v>
      </c>
      <c r="N92" s="46">
        <v>0</v>
      </c>
      <c r="O92" s="46">
        <v>123.31</v>
      </c>
      <c r="P92" s="46">
        <v>10.02</v>
      </c>
      <c r="Q92" s="46">
        <v>26.28</v>
      </c>
      <c r="R92" s="46">
        <v>171.86</v>
      </c>
      <c r="S92" s="46">
        <v>683.28</v>
      </c>
      <c r="T92" s="46">
        <v>6742.8</v>
      </c>
      <c r="U92" s="46">
        <v>26446.04</v>
      </c>
    </row>
    <row r="93" spans="1:21" x14ac:dyDescent="0.3">
      <c r="A93" s="46">
        <v>2089</v>
      </c>
      <c r="B93" s="46">
        <v>21.94</v>
      </c>
      <c r="C93" s="46">
        <v>-0.12</v>
      </c>
      <c r="D93" s="46">
        <v>496.65</v>
      </c>
      <c r="E93" s="46">
        <v>14.85</v>
      </c>
      <c r="F93" s="46">
        <v>4.76</v>
      </c>
      <c r="G93" s="46">
        <v>10.01</v>
      </c>
      <c r="H93" s="46">
        <v>12.69</v>
      </c>
      <c r="I93" s="46">
        <v>21.76</v>
      </c>
      <c r="J93" s="46">
        <v>2.57</v>
      </c>
      <c r="K93" s="46">
        <v>47.66</v>
      </c>
      <c r="L93" s="46">
        <v>1083.71</v>
      </c>
      <c r="M93" s="46">
        <v>0</v>
      </c>
      <c r="N93" s="46">
        <v>0</v>
      </c>
      <c r="O93" s="46">
        <v>123.5</v>
      </c>
      <c r="P93" s="46">
        <v>10.050000000000001</v>
      </c>
      <c r="Q93" s="46">
        <v>26.24</v>
      </c>
      <c r="R93" s="46">
        <v>170.99</v>
      </c>
      <c r="S93" s="46">
        <v>678.27</v>
      </c>
      <c r="T93" s="46">
        <v>6711.96</v>
      </c>
      <c r="U93" s="46">
        <v>26351.65</v>
      </c>
    </row>
    <row r="94" spans="1:21" x14ac:dyDescent="0.3">
      <c r="A94" s="46">
        <v>2090</v>
      </c>
      <c r="B94" s="46">
        <v>22.01</v>
      </c>
      <c r="C94" s="46">
        <v>-0.13</v>
      </c>
      <c r="D94" s="46">
        <v>495.29</v>
      </c>
      <c r="E94" s="46">
        <v>14.84</v>
      </c>
      <c r="F94" s="46">
        <v>4.75</v>
      </c>
      <c r="G94" s="46">
        <v>9.93</v>
      </c>
      <c r="H94" s="46">
        <v>12.55</v>
      </c>
      <c r="I94" s="46">
        <v>21.88</v>
      </c>
      <c r="J94" s="46">
        <v>2.57</v>
      </c>
      <c r="K94" s="46">
        <v>48.2</v>
      </c>
      <c r="L94" s="46">
        <v>1094.71</v>
      </c>
      <c r="M94" s="46">
        <v>0</v>
      </c>
      <c r="N94" s="46">
        <v>0</v>
      </c>
      <c r="O94" s="46">
        <v>123.69</v>
      </c>
      <c r="P94" s="46">
        <v>10.09</v>
      </c>
      <c r="Q94" s="46">
        <v>26.2</v>
      </c>
      <c r="R94" s="46">
        <v>170.13</v>
      </c>
      <c r="S94" s="46">
        <v>673.25</v>
      </c>
      <c r="T94" s="46">
        <v>6681.13</v>
      </c>
      <c r="U94" s="46">
        <v>26257.26</v>
      </c>
    </row>
    <row r="95" spans="1:21" x14ac:dyDescent="0.3">
      <c r="A95" s="46">
        <v>2091</v>
      </c>
      <c r="B95" s="46">
        <v>22.04</v>
      </c>
      <c r="C95" s="46">
        <v>-0.13</v>
      </c>
      <c r="D95" s="46">
        <v>494.36</v>
      </c>
      <c r="E95" s="46">
        <v>14.83</v>
      </c>
      <c r="F95" s="46">
        <v>4.74</v>
      </c>
      <c r="G95" s="46">
        <v>9.81</v>
      </c>
      <c r="H95" s="46">
        <v>12.35</v>
      </c>
      <c r="I95" s="46">
        <v>21.99</v>
      </c>
      <c r="J95" s="46">
        <v>2.58</v>
      </c>
      <c r="K95" s="46">
        <v>48.71</v>
      </c>
      <c r="L95" s="46">
        <v>1104.79</v>
      </c>
      <c r="M95" s="46">
        <v>0</v>
      </c>
      <c r="N95" s="46">
        <v>0</v>
      </c>
      <c r="O95" s="46">
        <v>123.89</v>
      </c>
      <c r="P95" s="46">
        <v>10.11</v>
      </c>
      <c r="Q95" s="46">
        <v>26.15</v>
      </c>
      <c r="R95" s="46">
        <v>167.51</v>
      </c>
      <c r="S95" s="46">
        <v>667.83</v>
      </c>
      <c r="T95" s="46">
        <v>6635.79</v>
      </c>
      <c r="U95" s="46">
        <v>26157.96</v>
      </c>
    </row>
    <row r="96" spans="1:21" x14ac:dyDescent="0.3">
      <c r="A96" s="46">
        <v>2092</v>
      </c>
      <c r="B96" s="46">
        <v>22.07</v>
      </c>
      <c r="C96" s="46">
        <v>-0.14000000000000001</v>
      </c>
      <c r="D96" s="46">
        <v>493.44</v>
      </c>
      <c r="E96" s="46">
        <v>14.82</v>
      </c>
      <c r="F96" s="46">
        <v>4.7300000000000004</v>
      </c>
      <c r="G96" s="46">
        <v>9.69</v>
      </c>
      <c r="H96" s="46">
        <v>12.15</v>
      </c>
      <c r="I96" s="46">
        <v>22.1</v>
      </c>
      <c r="J96" s="46">
        <v>2.59</v>
      </c>
      <c r="K96" s="46">
        <v>49.22</v>
      </c>
      <c r="L96" s="46">
        <v>1114.8800000000001</v>
      </c>
      <c r="M96" s="46">
        <v>0</v>
      </c>
      <c r="N96" s="46">
        <v>0</v>
      </c>
      <c r="O96" s="46">
        <v>124.08</v>
      </c>
      <c r="P96" s="46">
        <v>10.130000000000001</v>
      </c>
      <c r="Q96" s="46">
        <v>26.09</v>
      </c>
      <c r="R96" s="46">
        <v>164.9</v>
      </c>
      <c r="S96" s="46">
        <v>662.41</v>
      </c>
      <c r="T96" s="46">
        <v>6590.45</v>
      </c>
      <c r="U96" s="46">
        <v>26058.65</v>
      </c>
    </row>
    <row r="97" spans="1:21" x14ac:dyDescent="0.3">
      <c r="A97" s="46">
        <v>2093</v>
      </c>
      <c r="B97" s="46">
        <v>22.11</v>
      </c>
      <c r="C97" s="46">
        <v>-0.15</v>
      </c>
      <c r="D97" s="46">
        <v>492.52</v>
      </c>
      <c r="E97" s="46">
        <v>14.8</v>
      </c>
      <c r="F97" s="46">
        <v>4.7300000000000004</v>
      </c>
      <c r="G97" s="46">
        <v>9.57</v>
      </c>
      <c r="H97" s="46">
        <v>11.95</v>
      </c>
      <c r="I97" s="46">
        <v>22.21</v>
      </c>
      <c r="J97" s="46">
        <v>2.59</v>
      </c>
      <c r="K97" s="46">
        <v>49.73</v>
      </c>
      <c r="L97" s="46">
        <v>1124.96</v>
      </c>
      <c r="M97" s="46">
        <v>0</v>
      </c>
      <c r="N97" s="46">
        <v>0</v>
      </c>
      <c r="O97" s="46">
        <v>124.27</v>
      </c>
      <c r="P97" s="46">
        <v>10.15</v>
      </c>
      <c r="Q97" s="46">
        <v>26.04</v>
      </c>
      <c r="R97" s="46">
        <v>162.28</v>
      </c>
      <c r="S97" s="46">
        <v>657</v>
      </c>
      <c r="T97" s="46">
        <v>6545.12</v>
      </c>
      <c r="U97" s="46">
        <v>25959.35</v>
      </c>
    </row>
    <row r="98" spans="1:21" x14ac:dyDescent="0.3">
      <c r="A98" s="46">
        <v>2094</v>
      </c>
      <c r="B98" s="46">
        <v>22.14</v>
      </c>
      <c r="C98" s="46">
        <v>-0.17</v>
      </c>
      <c r="D98" s="46">
        <v>491.59</v>
      </c>
      <c r="E98" s="46">
        <v>14.79</v>
      </c>
      <c r="F98" s="46">
        <v>4.72</v>
      </c>
      <c r="G98" s="46">
        <v>9.4499999999999993</v>
      </c>
      <c r="H98" s="46">
        <v>11.75</v>
      </c>
      <c r="I98" s="46">
        <v>22.33</v>
      </c>
      <c r="J98" s="46">
        <v>2.6</v>
      </c>
      <c r="K98" s="46">
        <v>50.25</v>
      </c>
      <c r="L98" s="46">
        <v>1135.04</v>
      </c>
      <c r="M98" s="46">
        <v>0</v>
      </c>
      <c r="N98" s="46">
        <v>0</v>
      </c>
      <c r="O98" s="46">
        <v>124.47</v>
      </c>
      <c r="P98" s="46">
        <v>10.17</v>
      </c>
      <c r="Q98" s="46">
        <v>25.98</v>
      </c>
      <c r="R98" s="46">
        <v>159.66999999999999</v>
      </c>
      <c r="S98" s="46">
        <v>651.58000000000004</v>
      </c>
      <c r="T98" s="46">
        <v>6499.78</v>
      </c>
      <c r="U98" s="46">
        <v>25860.05</v>
      </c>
    </row>
    <row r="99" spans="1:21" x14ac:dyDescent="0.3">
      <c r="A99" s="46">
        <v>2095</v>
      </c>
      <c r="B99" s="46">
        <v>22.18</v>
      </c>
      <c r="C99" s="46">
        <v>-0.18</v>
      </c>
      <c r="D99" s="46">
        <v>490.67</v>
      </c>
      <c r="E99" s="46">
        <v>14.78</v>
      </c>
      <c r="F99" s="46">
        <v>4.71</v>
      </c>
      <c r="G99" s="46">
        <v>9.33</v>
      </c>
      <c r="H99" s="46">
        <v>11.56</v>
      </c>
      <c r="I99" s="46">
        <v>22.44</v>
      </c>
      <c r="J99" s="46">
        <v>2.61</v>
      </c>
      <c r="K99" s="46">
        <v>50.76</v>
      </c>
      <c r="L99" s="46">
        <v>1145.1300000000001</v>
      </c>
      <c r="M99" s="46">
        <v>0</v>
      </c>
      <c r="N99" s="46">
        <v>0</v>
      </c>
      <c r="O99" s="46">
        <v>124.66</v>
      </c>
      <c r="P99" s="46">
        <v>10.19</v>
      </c>
      <c r="Q99" s="46">
        <v>25.93</v>
      </c>
      <c r="R99" s="46">
        <v>157.06</v>
      </c>
      <c r="S99" s="46">
        <v>646.16</v>
      </c>
      <c r="T99" s="46">
        <v>6454.44</v>
      </c>
      <c r="U99" s="46">
        <v>25760.75</v>
      </c>
    </row>
    <row r="100" spans="1:21" x14ac:dyDescent="0.3">
      <c r="A100" s="46">
        <v>2195</v>
      </c>
      <c r="B100" s="46">
        <v>22.18</v>
      </c>
      <c r="C100" s="46">
        <v>-0.18</v>
      </c>
      <c r="D100" s="46">
        <v>490.67</v>
      </c>
      <c r="E100" s="46">
        <v>14.78</v>
      </c>
      <c r="F100" s="46">
        <v>4.71</v>
      </c>
      <c r="G100" s="46">
        <v>9.33</v>
      </c>
      <c r="H100" s="46">
        <v>11.56</v>
      </c>
      <c r="I100" s="46">
        <v>22.44</v>
      </c>
      <c r="J100" s="46">
        <v>2.61</v>
      </c>
      <c r="K100" s="46">
        <v>50.76</v>
      </c>
      <c r="L100" s="46">
        <v>1145.1300000000001</v>
      </c>
      <c r="M100" s="46">
        <v>0</v>
      </c>
      <c r="N100" s="46">
        <v>0</v>
      </c>
      <c r="O100" s="46">
        <v>124.66</v>
      </c>
      <c r="P100" s="46">
        <v>10.19</v>
      </c>
      <c r="Q100" s="46">
        <v>25.93</v>
      </c>
      <c r="R100" s="46">
        <v>157.06</v>
      </c>
      <c r="S100" s="46">
        <v>646.16</v>
      </c>
      <c r="T100" s="46">
        <v>6454.44</v>
      </c>
      <c r="U100" s="46">
        <v>25760.75</v>
      </c>
    </row>
    <row r="101" spans="1:21" x14ac:dyDescent="0.3">
      <c r="A101" s="46">
        <v>2295</v>
      </c>
      <c r="B101" s="46">
        <v>22.18</v>
      </c>
      <c r="C101" s="46">
        <v>0</v>
      </c>
      <c r="D101" s="46">
        <v>490.67</v>
      </c>
      <c r="E101" s="46">
        <v>14.78</v>
      </c>
      <c r="F101" s="46">
        <v>4.71</v>
      </c>
      <c r="G101" s="46">
        <v>9.33</v>
      </c>
      <c r="H101" s="46">
        <v>11.56</v>
      </c>
      <c r="I101" s="46">
        <v>22.44</v>
      </c>
      <c r="J101" s="46">
        <v>2.61</v>
      </c>
      <c r="K101" s="46">
        <v>50.76</v>
      </c>
      <c r="L101" s="46">
        <v>1145.1300000000001</v>
      </c>
      <c r="M101" s="46">
        <v>0</v>
      </c>
      <c r="N101" s="46">
        <v>0</v>
      </c>
      <c r="O101" s="46">
        <v>124.66</v>
      </c>
      <c r="P101" s="46">
        <v>10.19</v>
      </c>
      <c r="Q101" s="46">
        <v>25.93</v>
      </c>
      <c r="R101" s="46">
        <v>157.06</v>
      </c>
      <c r="S101" s="46">
        <v>646.16</v>
      </c>
      <c r="T101" s="46">
        <v>6454.44</v>
      </c>
      <c r="U101" s="46">
        <v>25760.75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O38"/>
  <sheetViews>
    <sheetView workbookViewId="0"/>
  </sheetViews>
  <sheetFormatPr defaultRowHeight="14.4" x14ac:dyDescent="0.3"/>
  <sheetData>
    <row r="1" spans="1:41" s="2" customFormat="1" x14ac:dyDescent="0.3">
      <c r="A1" s="2" t="s">
        <v>0</v>
      </c>
      <c r="B1" s="2">
        <v>1970</v>
      </c>
      <c r="C1" s="2">
        <v>1971</v>
      </c>
      <c r="D1" s="2">
        <v>1972</v>
      </c>
      <c r="E1" s="2">
        <v>1973</v>
      </c>
      <c r="F1" s="2">
        <v>1974</v>
      </c>
      <c r="G1" s="2">
        <v>1975</v>
      </c>
      <c r="H1" s="2">
        <v>1976</v>
      </c>
      <c r="I1" s="2">
        <v>1977</v>
      </c>
      <c r="J1" s="2">
        <v>1978</v>
      </c>
      <c r="K1" s="2">
        <v>1979</v>
      </c>
      <c r="L1" s="2">
        <v>1980</v>
      </c>
      <c r="M1" s="2">
        <v>1981</v>
      </c>
      <c r="N1" s="2">
        <v>1982</v>
      </c>
      <c r="O1" s="2">
        <v>1983</v>
      </c>
      <c r="P1" s="2">
        <v>1984</v>
      </c>
      <c r="Q1" s="2">
        <v>1985</v>
      </c>
      <c r="R1" s="2">
        <v>1986</v>
      </c>
      <c r="S1" s="2">
        <v>1987</v>
      </c>
      <c r="T1" s="2">
        <v>1988</v>
      </c>
      <c r="U1" s="2">
        <v>1989</v>
      </c>
      <c r="V1" s="2">
        <v>1990</v>
      </c>
      <c r="W1" s="2">
        <v>1991</v>
      </c>
      <c r="X1" s="2">
        <v>1992</v>
      </c>
      <c r="Y1" s="2">
        <v>1993</v>
      </c>
      <c r="Z1" s="2">
        <v>1994</v>
      </c>
      <c r="AA1" s="2">
        <v>1995</v>
      </c>
      <c r="AB1" s="2">
        <v>1996</v>
      </c>
      <c r="AC1" s="2">
        <v>1997</v>
      </c>
      <c r="AD1" s="2">
        <v>1998</v>
      </c>
      <c r="AE1" s="2">
        <v>1999</v>
      </c>
      <c r="AF1" s="2">
        <v>2000</v>
      </c>
      <c r="AG1" s="2">
        <v>2001</v>
      </c>
      <c r="AH1" s="2">
        <v>2002</v>
      </c>
      <c r="AI1" s="2">
        <v>2003</v>
      </c>
      <c r="AJ1" s="2">
        <v>2004</v>
      </c>
      <c r="AK1" s="2">
        <v>2005</v>
      </c>
      <c r="AL1" s="2">
        <v>2006</v>
      </c>
      <c r="AM1" s="2">
        <v>2007</v>
      </c>
      <c r="AN1" s="2">
        <v>2008</v>
      </c>
      <c r="AO1" s="2" t="s">
        <v>19</v>
      </c>
    </row>
    <row r="2" spans="1:41" x14ac:dyDescent="0.3">
      <c r="A2" t="s">
        <v>11</v>
      </c>
      <c r="B2" s="1">
        <f>[3]CH4!C$146</f>
        <v>246778.39436038013</v>
      </c>
      <c r="C2" s="1">
        <f>[3]CH4!D$146</f>
        <v>239277.24687108072</v>
      </c>
      <c r="D2" s="1">
        <f>[3]CH4!E$146</f>
        <v>249568.09229736394</v>
      </c>
      <c r="E2" s="1">
        <f>[3]CH4!F$146</f>
        <v>252384.18797503776</v>
      </c>
      <c r="F2" s="1">
        <f>[3]CH4!G$146</f>
        <v>250248.41044067001</v>
      </c>
      <c r="G2" s="1">
        <f>[3]CH4!H$146</f>
        <v>256064.17278709487</v>
      </c>
      <c r="H2" s="1">
        <f>[3]CH4!I$146</f>
        <v>262919.75042891758</v>
      </c>
      <c r="I2" s="1">
        <f>[3]CH4!J$146</f>
        <v>269825.37700086262</v>
      </c>
      <c r="J2" s="1">
        <f>[3]CH4!K$146</f>
        <v>269813.5903843306</v>
      </c>
      <c r="K2" s="1">
        <f>[3]CH4!L$146</f>
        <v>278158.13376715506</v>
      </c>
      <c r="L2" s="1">
        <f>[3]CH4!M$146</f>
        <v>280147.51373318577</v>
      </c>
      <c r="M2" s="1">
        <f>[3]CH4!N$146</f>
        <v>273932.82149885048</v>
      </c>
      <c r="N2" s="1">
        <f>[3]CH4!O$146</f>
        <v>293537.65770668362</v>
      </c>
      <c r="O2" s="1">
        <f>[3]CH4!P$146</f>
        <v>286118.96375163668</v>
      </c>
      <c r="P2" s="1">
        <f>[3]CH4!Q$146</f>
        <v>278797.33536428655</v>
      </c>
      <c r="Q2" s="1">
        <f>[3]CH4!R$146</f>
        <v>281190.84864289727</v>
      </c>
      <c r="R2" s="1">
        <f>[3]CH4!S$146</f>
        <v>288854.67850214685</v>
      </c>
      <c r="S2" s="1">
        <f>[3]CH4!T$146</f>
        <v>301591.28126088466</v>
      </c>
      <c r="T2" s="1">
        <f>[3]CH4!U$146</f>
        <v>293481.45420848689</v>
      </c>
      <c r="U2" s="1">
        <f>[3]CH4!V$146</f>
        <v>300301.67236056959</v>
      </c>
      <c r="V2" s="1">
        <f>[3]CH4!W$146</f>
        <v>312243.62661698629</v>
      </c>
      <c r="W2" s="1">
        <f>[3]CH4!X$146</f>
        <v>314578.78186260234</v>
      </c>
      <c r="X2" s="1">
        <f>[3]CH4!Y$146</f>
        <v>321951.79276214453</v>
      </c>
      <c r="Y2" s="1">
        <f>[3]CH4!Z$146</f>
        <v>306487.85394693288</v>
      </c>
      <c r="Z2" s="1">
        <f>[3]CH4!AA$146</f>
        <v>311053.44316628081</v>
      </c>
      <c r="AA2" s="1">
        <f>[3]CH4!AB$146</f>
        <v>309288.38375842373</v>
      </c>
      <c r="AB2" s="1">
        <f>[3]CH4!AC$146</f>
        <v>309405.61198104569</v>
      </c>
      <c r="AC2" s="1">
        <f>[3]CH4!AD$146</f>
        <v>340523.73740650067</v>
      </c>
      <c r="AD2" s="1">
        <f>[3]CH4!AE$146</f>
        <v>315330.18902106484</v>
      </c>
      <c r="AE2" s="1">
        <f>[3]CH4!AF$146</f>
        <v>307037.09572612721</v>
      </c>
      <c r="AF2" s="1">
        <f>[3]CH4!AG$146</f>
        <v>306559.50849981094</v>
      </c>
      <c r="AG2" s="1">
        <f>[3]CH4!AH$146</f>
        <v>312086.82936178485</v>
      </c>
      <c r="AH2" s="1">
        <f>[3]CH4!AI$146</f>
        <v>321522.22208081977</v>
      </c>
      <c r="AI2" s="1">
        <f>[3]CH4!AJ$146</f>
        <v>323209.04697385017</v>
      </c>
      <c r="AJ2" s="1">
        <f>[3]CH4!AK$146</f>
        <v>335141.09410892532</v>
      </c>
      <c r="AK2" s="1">
        <f>[3]CH4!AL$146</f>
        <v>344360.64891040139</v>
      </c>
      <c r="AL2" s="1">
        <f>[3]CH4!AM$146</f>
        <v>366487.63488076895</v>
      </c>
      <c r="AM2" s="1">
        <f>[3]CH4!AN$146</f>
        <v>373733.71252682741</v>
      </c>
      <c r="AN2" s="1">
        <f>[3]CH4!AO$146</f>
        <v>377848.71793807216</v>
      </c>
      <c r="AO2" t="s">
        <v>20</v>
      </c>
    </row>
    <row r="3" spans="1:41" x14ac:dyDescent="0.3">
      <c r="A3" t="s">
        <v>18</v>
      </c>
      <c r="B3" s="1">
        <f>[3]CO!C$146</f>
        <v>946594.20665617543</v>
      </c>
      <c r="C3" s="1">
        <f>[3]CO!D$146</f>
        <v>750540.5568094037</v>
      </c>
      <c r="D3" s="1">
        <f>[3]CO!E$146</f>
        <v>868955.19633759547</v>
      </c>
      <c r="E3" s="1">
        <f>[3]CO!F$146</f>
        <v>848289.10318691994</v>
      </c>
      <c r="F3" s="1">
        <f>[3]CO!G$146</f>
        <v>744685.29632954253</v>
      </c>
      <c r="G3" s="1">
        <f>[3]CO!H$146</f>
        <v>799312.16613499064</v>
      </c>
      <c r="H3" s="1">
        <f>[3]CO!I$146</f>
        <v>847034.46365076909</v>
      </c>
      <c r="I3" s="1">
        <f>[3]CO!J$146</f>
        <v>920654.0581046202</v>
      </c>
      <c r="J3" s="1">
        <f>[3]CO!K$146</f>
        <v>900412.8960911074</v>
      </c>
      <c r="K3" s="1">
        <f>[3]CO!L$146</f>
        <v>1002054.8136690618</v>
      </c>
      <c r="L3" s="1">
        <f>[3]CO!M$146</f>
        <v>1003946.6388578847</v>
      </c>
      <c r="M3" s="1">
        <f>[3]CO!N$146</f>
        <v>900723.36652291834</v>
      </c>
      <c r="N3" s="1">
        <f>[3]CO!O$146</f>
        <v>1113767.7386117892</v>
      </c>
      <c r="O3" s="1">
        <f>[3]CO!P$146</f>
        <v>1010399.3260536675</v>
      </c>
      <c r="P3" s="1">
        <f>[3]CO!Q$146</f>
        <v>840243.91152911109</v>
      </c>
      <c r="Q3" s="1">
        <f>[3]CO!R$146</f>
        <v>840556.71703535621</v>
      </c>
      <c r="R3" s="1">
        <f>[3]CO!S$146</f>
        <v>888575.19831904152</v>
      </c>
      <c r="S3" s="1">
        <f>[3]CO!T$146</f>
        <v>1042758.4973402119</v>
      </c>
      <c r="T3" s="1">
        <f>[3]CO!U$146</f>
        <v>849557.75196319004</v>
      </c>
      <c r="U3" s="1">
        <f>[3]CO!V$146</f>
        <v>868268.18516373553</v>
      </c>
      <c r="V3" s="1">
        <f>[3]CO!W$146</f>
        <v>1045747.1233434919</v>
      </c>
      <c r="W3" s="1">
        <f>[3]CO!X$146</f>
        <v>1021791.1717526756</v>
      </c>
      <c r="X3" s="1">
        <f>[3]CO!Y$146</f>
        <v>1174203.7791308011</v>
      </c>
      <c r="Y3" s="1">
        <f>[3]CO!Z$146</f>
        <v>934837.61326709972</v>
      </c>
      <c r="Z3" s="1">
        <f>[3]CO!AA$146</f>
        <v>977620.74601882533</v>
      </c>
      <c r="AA3" s="1">
        <f>[3]CO!AB$146</f>
        <v>930104.05428674503</v>
      </c>
      <c r="AB3" s="1">
        <f>[3]CO!AC$146</f>
        <v>916978.0097787393</v>
      </c>
      <c r="AC3" s="1">
        <f>[3]CO!AD$146</f>
        <v>1232705.7906176206</v>
      </c>
      <c r="AD3" s="1">
        <f>[3]CO!AE$146</f>
        <v>1044935.4231786268</v>
      </c>
      <c r="AE3" s="1">
        <f>[3]CO!AF$146</f>
        <v>878188.34901803534</v>
      </c>
      <c r="AF3" s="1">
        <f>[3]CO!AG$146</f>
        <v>826878.23491758376</v>
      </c>
      <c r="AG3" s="1">
        <f>[3]CO!AH$146</f>
        <v>857729.36217947758</v>
      </c>
      <c r="AH3" s="1">
        <f>[3]CO!AI$146</f>
        <v>924184.39320074511</v>
      </c>
      <c r="AI3" s="1">
        <f>[3]CO!AJ$146</f>
        <v>862298.7802951202</v>
      </c>
      <c r="AJ3" s="1">
        <f>[3]CO!AK$146</f>
        <v>891634.01779836125</v>
      </c>
      <c r="AK3" s="1">
        <f>[3]CO!AL$146</f>
        <v>933783.81509021146</v>
      </c>
      <c r="AL3" s="1">
        <f>[3]CO!AM$146</f>
        <v>1079290.2477139062</v>
      </c>
      <c r="AM3" s="1">
        <f>[3]CO!AN$146</f>
        <v>1170403.8664598023</v>
      </c>
      <c r="AN3" s="1">
        <f>[3]CO!AO$146</f>
        <v>957077.90599572042</v>
      </c>
      <c r="AO3" t="s">
        <v>20</v>
      </c>
    </row>
    <row r="4" spans="1:41" x14ac:dyDescent="0.3">
      <c r="A4" t="s">
        <v>12</v>
      </c>
      <c r="B4" s="1">
        <f>[3]N2O!C$146</f>
        <v>7307.6265408080199</v>
      </c>
      <c r="C4" s="1">
        <f>[3]N2O!D$146</f>
        <v>6879.3948321657153</v>
      </c>
      <c r="D4" s="1">
        <f>[3]N2O!E$146</f>
        <v>7361.7946723355117</v>
      </c>
      <c r="E4" s="1">
        <f>[3]N2O!F$146</f>
        <v>7551.1681162468631</v>
      </c>
      <c r="F4" s="1">
        <f>[3]N2O!G$146</f>
        <v>7388.952701597228</v>
      </c>
      <c r="G4" s="1">
        <f>[3]N2O!H$146</f>
        <v>7667.9907727894833</v>
      </c>
      <c r="H4" s="1">
        <f>[3]N2O!I$146</f>
        <v>7917.5201015104203</v>
      </c>
      <c r="I4" s="1">
        <f>[3]N2O!J$146</f>
        <v>8286.5978518586562</v>
      </c>
      <c r="J4" s="1">
        <f>[3]N2O!K$146</f>
        <v>8409.7217527758094</v>
      </c>
      <c r="K4" s="1">
        <f>[3]N2O!L$146</f>
        <v>8900.7302481081988</v>
      </c>
      <c r="L4" s="1">
        <f>[3]N2O!M$146</f>
        <v>8955.8429435428916</v>
      </c>
      <c r="M4" s="1">
        <f>[3]N2O!N$146</f>
        <v>8680.5298821729448</v>
      </c>
      <c r="N4" s="1">
        <f>[3]N2O!O$146</f>
        <v>9190.7326503073364</v>
      </c>
      <c r="O4" s="1">
        <f>[3]N2O!P$146</f>
        <v>9134.6074630410149</v>
      </c>
      <c r="P4" s="1">
        <f>[3]N2O!Q$146</f>
        <v>8859.102081970188</v>
      </c>
      <c r="Q4" s="1">
        <f>[3]N2O!R$146</f>
        <v>8830.740644579013</v>
      </c>
      <c r="R4" s="1">
        <f>[3]N2O!S$146</f>
        <v>9011.4887512379591</v>
      </c>
      <c r="S4" s="1">
        <f>[3]N2O!T$146</f>
        <v>9610.9008220857286</v>
      </c>
      <c r="T4" s="1">
        <f>[3]N2O!U$146</f>
        <v>9161.0751640642866</v>
      </c>
      <c r="U4" s="1">
        <f>[3]N2O!V$146</f>
        <v>9312.2132684398039</v>
      </c>
      <c r="V4" s="1">
        <f>[3]N2O!W$146</f>
        <v>9639.2259994310843</v>
      </c>
      <c r="W4" s="1">
        <f>[3]N2O!X$146</f>
        <v>9472.4719814265336</v>
      </c>
      <c r="X4" s="1">
        <f>[3]N2O!Y$146</f>
        <v>9985.2139929260156</v>
      </c>
      <c r="Y4" s="1">
        <f>[3]N2O!Z$146</f>
        <v>9279.7760097183764</v>
      </c>
      <c r="Z4" s="1">
        <f>[3]N2O!AA$146</f>
        <v>9457.1490754113638</v>
      </c>
      <c r="AA4" s="1">
        <f>[3]N2O!AB$146</f>
        <v>9614.0637716690489</v>
      </c>
      <c r="AB4" s="1">
        <f>[3]N2O!AC$146</f>
        <v>9768.001063518821</v>
      </c>
      <c r="AC4" s="1">
        <f>[3]N2O!AD$146</f>
        <v>10405.903086705819</v>
      </c>
      <c r="AD4" s="1">
        <f>[3]N2O!AE$146</f>
        <v>10107.204034848439</v>
      </c>
      <c r="AE4" s="1">
        <f>[3]N2O!AF$146</f>
        <v>9565.0806982693866</v>
      </c>
      <c r="AF4" s="1">
        <f>[3]N2O!AG$146</f>
        <v>9489.1654115318452</v>
      </c>
      <c r="AG4" s="1">
        <f>[3]N2O!AH$146</f>
        <v>9632.8191104448906</v>
      </c>
      <c r="AH4" s="1">
        <f>[3]N2O!AI$146</f>
        <v>11794.825266827091</v>
      </c>
      <c r="AI4" s="1">
        <f>[3]N2O!AJ$146</f>
        <v>11693.277183073305</v>
      </c>
      <c r="AJ4" s="1">
        <f>[3]N2O!AK$146</f>
        <v>11942.211025622169</v>
      </c>
      <c r="AK4" s="1">
        <f>[3]N2O!AL$146</f>
        <v>12160.585807669097</v>
      </c>
      <c r="AL4" s="1">
        <f>[3]N2O!AM$146</f>
        <v>12752.146571459602</v>
      </c>
      <c r="AM4" s="1">
        <f>[3]N2O!AN$146</f>
        <v>13304.02006423407</v>
      </c>
      <c r="AN4" s="1">
        <f>[3]N2O!AO$146</f>
        <v>12703.168712604165</v>
      </c>
      <c r="AO4" t="s">
        <v>20</v>
      </c>
    </row>
    <row r="5" spans="1:41" x14ac:dyDescent="0.3">
      <c r="A5" t="s">
        <v>16</v>
      </c>
      <c r="B5" s="1">
        <f>[3]NOx!C$146</f>
        <v>88392.289224628024</v>
      </c>
      <c r="C5" s="1">
        <f>[3]NOx!D$146</f>
        <v>82797.168597901007</v>
      </c>
      <c r="D5" s="1">
        <f>[3]NOx!E$146</f>
        <v>88577.208603621577</v>
      </c>
      <c r="E5" s="1">
        <f>[3]NOx!F$146</f>
        <v>91703.850769718614</v>
      </c>
      <c r="F5" s="1">
        <f>[3]NOx!G$146</f>
        <v>87494.032989177009</v>
      </c>
      <c r="G5" s="1">
        <f>[3]NOx!H$146</f>
        <v>88714.306328933424</v>
      </c>
      <c r="H5" s="1">
        <f>[3]NOx!I$146</f>
        <v>92791.60028433417</v>
      </c>
      <c r="I5" s="1">
        <f>[3]NOx!J$146</f>
        <v>97087.596139975794</v>
      </c>
      <c r="J5" s="1">
        <f>[3]NOx!K$146</f>
        <v>98631.784509851423</v>
      </c>
      <c r="K5" s="1">
        <f>[3]NOx!L$146</f>
        <v>103699.01929960592</v>
      </c>
      <c r="L5" s="1">
        <f>[3]NOx!M$146</f>
        <v>103225.01690214463</v>
      </c>
      <c r="M5" s="1">
        <f>[3]NOx!N$146</f>
        <v>98345.280116410373</v>
      </c>
      <c r="N5" s="1">
        <f>[3]NOx!O$146</f>
        <v>100524.58642127078</v>
      </c>
      <c r="O5" s="1">
        <f>[3]NOx!P$146</f>
        <v>99628.739455623159</v>
      </c>
      <c r="P5" s="1">
        <f>[3]NOx!Q$146</f>
        <v>96522.067393764606</v>
      </c>
      <c r="Q5" s="1">
        <f>[3]NOx!R$146</f>
        <v>97390.134969985898</v>
      </c>
      <c r="R5" s="1">
        <f>[3]NOx!S$146</f>
        <v>100109.81034905925</v>
      </c>
      <c r="S5" s="1">
        <f>[3]NOx!T$146</f>
        <v>104720.76622271539</v>
      </c>
      <c r="T5" s="1">
        <f>[3]NOx!U$146</f>
        <v>104918.40530172049</v>
      </c>
      <c r="U5" s="1">
        <f>[3]NOx!V$146</f>
        <v>107541.60933707835</v>
      </c>
      <c r="V5" s="1">
        <f>[3]NOx!W$146</f>
        <v>114225.35957198404</v>
      </c>
      <c r="W5" s="1">
        <f>[3]NOx!X$146</f>
        <v>111904.79553012503</v>
      </c>
      <c r="X5" s="1">
        <f>[3]NOx!Y$146</f>
        <v>118759.44219280418</v>
      </c>
      <c r="Y5" s="1">
        <f>[3]NOx!Z$146</f>
        <v>114056.01655489228</v>
      </c>
      <c r="Z5" s="1">
        <f>[3]NOx!AA$146</f>
        <v>114406.43605675087</v>
      </c>
      <c r="AA5" s="1">
        <f>[3]NOx!AB$146</f>
        <v>115944.10076097303</v>
      </c>
      <c r="AB5" s="1">
        <f>[3]NOx!AC$146</f>
        <v>116369.97325656876</v>
      </c>
      <c r="AC5" s="1">
        <f>[3]NOx!AD$146</f>
        <v>119243.01519224969</v>
      </c>
      <c r="AD5" s="1">
        <f>[3]NOx!AE$146</f>
        <v>121379.94642090614</v>
      </c>
      <c r="AE5" s="1">
        <f>[3]NOx!AF$146</f>
        <v>115213.61944398418</v>
      </c>
      <c r="AF5" s="1">
        <f>[3]NOx!AG$146</f>
        <v>114938.63757800411</v>
      </c>
      <c r="AG5" s="1">
        <f>[3]NOx!AH$146</f>
        <v>114839.79875593055</v>
      </c>
      <c r="AH5" s="1">
        <f>[3]NOx!AI$146</f>
        <v>116890.05472515922</v>
      </c>
      <c r="AI5" s="1">
        <f>[3]NOx!AJ$146</f>
        <v>118082.97734373259</v>
      </c>
      <c r="AJ5" s="1">
        <f>[3]NOx!AK$146</f>
        <v>122019.45194331293</v>
      </c>
      <c r="AK5" s="1">
        <f>[3]NOx!AL$146</f>
        <v>125437.12924403077</v>
      </c>
      <c r="AL5" s="1">
        <f>[3]NOx!AM$146</f>
        <v>132543.0299393333</v>
      </c>
      <c r="AM5" s="1">
        <f>[3]NOx!AN$146</f>
        <v>142529.51745001075</v>
      </c>
      <c r="AN5" s="1">
        <f>[3]NOx!AO$146</f>
        <v>135418.83593558168</v>
      </c>
      <c r="AO5" t="s">
        <v>20</v>
      </c>
    </row>
    <row r="6" spans="1:41" x14ac:dyDescent="0.3">
      <c r="A6" t="s">
        <v>17</v>
      </c>
      <c r="B6" s="1">
        <f>[3]NMVOC!C$146</f>
        <v>145521.74637312206</v>
      </c>
      <c r="C6" s="1">
        <f>[3]NMVOC!D$146</f>
        <v>132493.93309527703</v>
      </c>
      <c r="D6" s="1">
        <f>[3]NMVOC!E$146</f>
        <v>145504.50221364296</v>
      </c>
      <c r="E6" s="1">
        <f>[3]NMVOC!F$146</f>
        <v>142429.04836463268</v>
      </c>
      <c r="F6" s="1">
        <f>[3]NMVOC!G$146</f>
        <v>134404.12684267067</v>
      </c>
      <c r="G6" s="1">
        <f>[3]NMVOC!H$146</f>
        <v>137746.63294633938</v>
      </c>
      <c r="H6" s="1">
        <f>[3]NMVOC!I$146</f>
        <v>144663.19428598165</v>
      </c>
      <c r="I6" s="1">
        <f>[3]NMVOC!J$146</f>
        <v>154175.08909354292</v>
      </c>
      <c r="J6" s="1">
        <f>[3]NMVOC!K$146</f>
        <v>151401.69992810622</v>
      </c>
      <c r="K6" s="1">
        <f>[3]NMVOC!L$146</f>
        <v>161291.3744962062</v>
      </c>
      <c r="L6" s="1">
        <f>[3]NMVOC!M$146</f>
        <v>160221.86116091127</v>
      </c>
      <c r="M6" s="1">
        <f>[3]NMVOC!N$146</f>
        <v>151286.09171129751</v>
      </c>
      <c r="N6" s="1">
        <f>[3]NMVOC!O$146</f>
        <v>181441.98129196843</v>
      </c>
      <c r="O6" s="1">
        <f>[3]NMVOC!P$146</f>
        <v>161070.3843166038</v>
      </c>
      <c r="P6" s="1">
        <f>[3]NMVOC!Q$146</f>
        <v>147317.93065813626</v>
      </c>
      <c r="Q6" s="1">
        <f>[3]NMVOC!R$146</f>
        <v>144968.57396396957</v>
      </c>
      <c r="R6" s="1">
        <f>[3]NMVOC!S$146</f>
        <v>154540.14468119218</v>
      </c>
      <c r="S6" s="1">
        <f>[3]NMVOC!T$146</f>
        <v>170294.44002656738</v>
      </c>
      <c r="T6" s="1">
        <f>[3]NMVOC!U$146</f>
        <v>151441.79824263617</v>
      </c>
      <c r="U6" s="1">
        <f>[3]NMVOC!V$146</f>
        <v>153906.51644827987</v>
      </c>
      <c r="V6" s="1">
        <f>[3]NMVOC!W$146</f>
        <v>166250.3538171378</v>
      </c>
      <c r="W6" s="1">
        <f>[3]NMVOC!X$146</f>
        <v>174687.25561678765</v>
      </c>
      <c r="X6" s="1">
        <f>[3]NMVOC!Y$146</f>
        <v>182646.8576215739</v>
      </c>
      <c r="Y6" s="1">
        <f>[3]NMVOC!Z$146</f>
        <v>159683.34758427402</v>
      </c>
      <c r="Z6" s="1">
        <f>[3]NMVOC!AA$146</f>
        <v>169025.97062123189</v>
      </c>
      <c r="AA6" s="1">
        <f>[3]NMVOC!AB$146</f>
        <v>157435.17432939736</v>
      </c>
      <c r="AB6" s="1">
        <f>[3]NMVOC!AC$146</f>
        <v>155342.90448575601</v>
      </c>
      <c r="AC6" s="1">
        <f>[3]NMVOC!AD$146</f>
        <v>215951.70787920587</v>
      </c>
      <c r="AD6" s="1">
        <f>[3]NMVOC!AE$146</f>
        <v>167016.1442278474</v>
      </c>
      <c r="AE6" s="1">
        <f>[3]NMVOC!AF$146</f>
        <v>152693.50461746653</v>
      </c>
      <c r="AF6" s="1">
        <f>[3]NMVOC!AG$146</f>
        <v>148422.03920577379</v>
      </c>
      <c r="AG6" s="1">
        <f>[3]NMVOC!AH$146</f>
        <v>152874.60223773954</v>
      </c>
      <c r="AH6" s="1">
        <f>[3]NMVOC!AI$146</f>
        <v>167880.48075147625</v>
      </c>
      <c r="AI6" s="1">
        <f>[3]NMVOC!AJ$146</f>
        <v>158339.94769411883</v>
      </c>
      <c r="AJ6" s="1">
        <f>[3]NMVOC!AK$146</f>
        <v>162948.10487147165</v>
      </c>
      <c r="AK6" s="1">
        <f>[3]NMVOC!AL$146</f>
        <v>165758.76923624022</v>
      </c>
      <c r="AL6" s="1">
        <f>[3]NMVOC!AM$146</f>
        <v>186326.32887106735</v>
      </c>
      <c r="AM6" s="1">
        <f>[3]NMVOC!AN$146</f>
        <v>181441.89872092701</v>
      </c>
      <c r="AN6" s="1">
        <f>[3]NMVOC!AO$146</f>
        <v>168507.07231167564</v>
      </c>
      <c r="AO6" t="s">
        <v>20</v>
      </c>
    </row>
    <row r="7" spans="1:41" x14ac:dyDescent="0.3">
      <c r="A7" t="s">
        <v>21</v>
      </c>
      <c r="B7" s="1">
        <f>[3]SO2!C$146</f>
        <v>126599.98288969047</v>
      </c>
      <c r="C7" s="1">
        <f>[3]SO2!D$146</f>
        <v>126314.39725561575</v>
      </c>
      <c r="D7" s="1">
        <f>[3]SO2!E$146</f>
        <v>128772.80669493318</v>
      </c>
      <c r="E7" s="1">
        <f>[3]SO2!F$146</f>
        <v>133778.45118806802</v>
      </c>
      <c r="F7" s="1">
        <f>[3]SO2!G$146</f>
        <v>131003.66305586325</v>
      </c>
      <c r="G7" s="1">
        <f>[3]SO2!H$146</f>
        <v>127977.8617915248</v>
      </c>
      <c r="H7" s="1">
        <f>[3]SO2!I$146</f>
        <v>131683.26518813404</v>
      </c>
      <c r="I7" s="1">
        <f>[3]SO2!J$146</f>
        <v>133126.17039309413</v>
      </c>
      <c r="J7" s="1">
        <f>[3]SO2!K$146</f>
        <v>132310.17341781911</v>
      </c>
      <c r="K7" s="1">
        <f>[3]SO2!L$146</f>
        <v>133814.33058416151</v>
      </c>
      <c r="L7" s="1">
        <f>[3]SO2!M$146</f>
        <v>130858.25881107101</v>
      </c>
      <c r="M7" s="1">
        <f>[3]SO2!N$146</f>
        <v>127307.1107748082</v>
      </c>
      <c r="N7" s="1">
        <f>[3]SO2!O$146</f>
        <v>124941.36548992325</v>
      </c>
      <c r="O7" s="1">
        <f>[3]SO2!P$146</f>
        <v>123519.21195441918</v>
      </c>
      <c r="P7" s="1">
        <f>[3]SO2!Q$146</f>
        <v>124365.07882033197</v>
      </c>
      <c r="Q7" s="1">
        <f>[3]SO2!R$146</f>
        <v>125539.88835741988</v>
      </c>
      <c r="R7" s="1">
        <f>[3]SO2!S$146</f>
        <v>126188.01552572155</v>
      </c>
      <c r="S7" s="1">
        <f>[3]SO2!T$146</f>
        <v>128068.17316406105</v>
      </c>
      <c r="T7" s="1">
        <f>[3]SO2!U$146</f>
        <v>128598.99352832195</v>
      </c>
      <c r="U7" s="1">
        <f>[3]SO2!V$146</f>
        <v>129822.82574537693</v>
      </c>
      <c r="V7" s="1">
        <f>[3]SO2!W$146</f>
        <v>127896.90464833888</v>
      </c>
      <c r="W7" s="1">
        <f>[3]SO2!X$146</f>
        <v>125260.01966511982</v>
      </c>
      <c r="X7" s="1">
        <f>[3]SO2!Y$146</f>
        <v>121080.54243631702</v>
      </c>
      <c r="Y7" s="1">
        <f>[3]SO2!Z$146</f>
        <v>118881.94692293895</v>
      </c>
      <c r="Z7" s="1">
        <f>[3]SO2!AA$146</f>
        <v>116686.46644133785</v>
      </c>
      <c r="AA7" s="1">
        <f>[3]SO2!AB$146</f>
        <v>114372.51968432219</v>
      </c>
      <c r="AB7" s="1">
        <f>[3]SO2!AC$146</f>
        <v>113859.19342092419</v>
      </c>
      <c r="AC7" s="1">
        <f>[3]SO2!AD$146</f>
        <v>112753.72168730691</v>
      </c>
      <c r="AD7" s="1">
        <f>[3]SO2!AE$146</f>
        <v>110833.66687418502</v>
      </c>
      <c r="AE7" s="1">
        <f>[3]SO2!AF$146</f>
        <v>106791.77636181233</v>
      </c>
      <c r="AF7" s="1">
        <f>[3]SO2!AG$146</f>
        <v>106993.72816367177</v>
      </c>
      <c r="AG7" s="1">
        <f>[3]SO2!AH$146</f>
        <v>106991.83078679448</v>
      </c>
      <c r="AH7" s="1">
        <f>[3]SO2!AI$146</f>
        <v>105624.47928663151</v>
      </c>
      <c r="AI7" s="1">
        <f>[3]SO2!AJ$146</f>
        <v>107954.27580433458</v>
      </c>
      <c r="AJ7" s="1">
        <f>[3]SO2!AK$146</f>
        <v>111804.44856331692</v>
      </c>
      <c r="AK7" s="1">
        <f>[3]SO2!AL$146</f>
        <v>115655.65962665965</v>
      </c>
      <c r="AL7" s="1">
        <f>[3]SO2!AM$146</f>
        <v>119682.23319506705</v>
      </c>
      <c r="AM7" s="1">
        <f>[3]SO2!AN$146</f>
        <v>123746.74120701561</v>
      </c>
      <c r="AN7" s="1">
        <f>[3]SO2!AO$146</f>
        <v>127353.35600538888</v>
      </c>
      <c r="AO7" t="s">
        <v>20</v>
      </c>
    </row>
    <row r="9" spans="1:41" s="2" customFormat="1" x14ac:dyDescent="0.3">
      <c r="A9" s="2" t="s">
        <v>0</v>
      </c>
      <c r="B9" s="2">
        <v>1970</v>
      </c>
      <c r="C9" s="2">
        <v>1971</v>
      </c>
      <c r="D9" s="2">
        <v>1972</v>
      </c>
      <c r="E9" s="2">
        <v>1973</v>
      </c>
      <c r="F9" s="2">
        <v>1974</v>
      </c>
      <c r="G9" s="2">
        <v>1975</v>
      </c>
      <c r="H9" s="2">
        <v>1976</v>
      </c>
      <c r="I9" s="2">
        <v>1977</v>
      </c>
      <c r="J9" s="2">
        <v>1978</v>
      </c>
      <c r="K9" s="2">
        <v>1979</v>
      </c>
      <c r="L9" s="2">
        <v>1980</v>
      </c>
      <c r="M9" s="2">
        <v>1981</v>
      </c>
      <c r="N9" s="2">
        <v>1982</v>
      </c>
      <c r="O9" s="2">
        <v>1983</v>
      </c>
      <c r="P9" s="2">
        <v>1984</v>
      </c>
      <c r="Q9" s="2">
        <v>1985</v>
      </c>
      <c r="R9" s="2">
        <v>1986</v>
      </c>
      <c r="S9" s="2">
        <v>1987</v>
      </c>
      <c r="T9" s="2">
        <v>1988</v>
      </c>
      <c r="U9" s="2">
        <v>1989</v>
      </c>
      <c r="V9" s="2">
        <v>1990</v>
      </c>
      <c r="W9" s="2">
        <v>1991</v>
      </c>
      <c r="X9" s="2">
        <v>1992</v>
      </c>
      <c r="Y9" s="2">
        <v>1993</v>
      </c>
      <c r="Z9" s="2">
        <v>1994</v>
      </c>
      <c r="AA9" s="2">
        <v>1995</v>
      </c>
      <c r="AB9" s="2">
        <v>1996</v>
      </c>
      <c r="AC9" s="2">
        <v>1997</v>
      </c>
      <c r="AD9" s="2">
        <v>1998</v>
      </c>
      <c r="AE9" s="2">
        <v>1999</v>
      </c>
      <c r="AF9" s="2">
        <v>2000</v>
      </c>
      <c r="AG9" s="2">
        <v>2001</v>
      </c>
      <c r="AH9" s="2">
        <v>2002</v>
      </c>
      <c r="AI9" s="2">
        <v>2003</v>
      </c>
      <c r="AJ9" s="2">
        <v>2004</v>
      </c>
      <c r="AK9" s="2">
        <v>2005</v>
      </c>
      <c r="AL9" s="2">
        <v>2006</v>
      </c>
      <c r="AM9" s="2">
        <v>2007</v>
      </c>
      <c r="AN9" s="2">
        <v>2008</v>
      </c>
      <c r="AO9" s="2" t="s">
        <v>19</v>
      </c>
    </row>
    <row r="10" spans="1:41" x14ac:dyDescent="0.3">
      <c r="A10" t="s">
        <v>11</v>
      </c>
      <c r="B10" s="1">
        <f t="shared" ref="B10:AN10" si="0">B2*Gg_Tg</f>
        <v>246.77839436038013</v>
      </c>
      <c r="C10" s="1">
        <f t="shared" si="0"/>
        <v>239.27724687108071</v>
      </c>
      <c r="D10" s="1">
        <f t="shared" si="0"/>
        <v>249.56809229736393</v>
      </c>
      <c r="E10" s="1">
        <f t="shared" si="0"/>
        <v>252.38418797503775</v>
      </c>
      <c r="F10" s="1">
        <f t="shared" si="0"/>
        <v>250.24841044067</v>
      </c>
      <c r="G10" s="1">
        <f t="shared" si="0"/>
        <v>256.06417278709489</v>
      </c>
      <c r="H10" s="1">
        <f t="shared" si="0"/>
        <v>262.91975042891761</v>
      </c>
      <c r="I10" s="1">
        <f t="shared" si="0"/>
        <v>269.8253770008626</v>
      </c>
      <c r="J10" s="1">
        <f t="shared" si="0"/>
        <v>269.81359038433061</v>
      </c>
      <c r="K10" s="1">
        <f t="shared" si="0"/>
        <v>278.15813376715505</v>
      </c>
      <c r="L10" s="1">
        <f t="shared" si="0"/>
        <v>280.1475137331858</v>
      </c>
      <c r="M10" s="1">
        <f t="shared" si="0"/>
        <v>273.9328214988505</v>
      </c>
      <c r="N10" s="1">
        <f t="shared" si="0"/>
        <v>293.5376577066836</v>
      </c>
      <c r="O10" s="1">
        <f t="shared" si="0"/>
        <v>286.11896375163667</v>
      </c>
      <c r="P10" s="1">
        <f t="shared" si="0"/>
        <v>278.79733536428654</v>
      </c>
      <c r="Q10" s="1">
        <f t="shared" si="0"/>
        <v>281.19084864289727</v>
      </c>
      <c r="R10" s="1">
        <f t="shared" si="0"/>
        <v>288.85467850214684</v>
      </c>
      <c r="S10" s="1">
        <f t="shared" si="0"/>
        <v>301.59128126088467</v>
      </c>
      <c r="T10" s="1">
        <f t="shared" si="0"/>
        <v>293.48145420848687</v>
      </c>
      <c r="U10" s="1">
        <f t="shared" si="0"/>
        <v>300.30167236056957</v>
      </c>
      <c r="V10" s="1">
        <f t="shared" si="0"/>
        <v>312.24362661698632</v>
      </c>
      <c r="W10" s="1">
        <f t="shared" si="0"/>
        <v>314.57878186260234</v>
      </c>
      <c r="X10" s="1">
        <f t="shared" si="0"/>
        <v>321.95179276214452</v>
      </c>
      <c r="Y10" s="1">
        <f t="shared" si="0"/>
        <v>306.48785394693289</v>
      </c>
      <c r="Z10" s="1">
        <f t="shared" si="0"/>
        <v>311.05344316628083</v>
      </c>
      <c r="AA10" s="1">
        <f t="shared" si="0"/>
        <v>309.28838375842372</v>
      </c>
      <c r="AB10" s="1">
        <f t="shared" si="0"/>
        <v>309.40561198104569</v>
      </c>
      <c r="AC10" s="1">
        <f t="shared" si="0"/>
        <v>340.52373740650069</v>
      </c>
      <c r="AD10" s="1">
        <f t="shared" si="0"/>
        <v>315.33018902106483</v>
      </c>
      <c r="AE10" s="1">
        <f t="shared" si="0"/>
        <v>307.03709572612723</v>
      </c>
      <c r="AF10" s="1">
        <f t="shared" si="0"/>
        <v>306.55950849981093</v>
      </c>
      <c r="AG10" s="1">
        <f t="shared" si="0"/>
        <v>312.08682936178485</v>
      </c>
      <c r="AH10" s="1">
        <f t="shared" si="0"/>
        <v>321.5222220808198</v>
      </c>
      <c r="AI10" s="1">
        <f t="shared" si="0"/>
        <v>323.20904697385015</v>
      </c>
      <c r="AJ10" s="1">
        <f t="shared" si="0"/>
        <v>335.1410941089253</v>
      </c>
      <c r="AK10" s="1">
        <f t="shared" si="0"/>
        <v>344.36064891040138</v>
      </c>
      <c r="AL10" s="1">
        <f t="shared" si="0"/>
        <v>366.48763488076895</v>
      </c>
      <c r="AM10" s="1">
        <f t="shared" si="0"/>
        <v>373.73371252682745</v>
      </c>
      <c r="AN10" s="1">
        <f t="shared" si="0"/>
        <v>377.84871793807218</v>
      </c>
      <c r="AO10" t="s">
        <v>24</v>
      </c>
    </row>
    <row r="11" spans="1:41" x14ac:dyDescent="0.3">
      <c r="A11" t="s">
        <v>18</v>
      </c>
      <c r="B11" s="1">
        <f t="shared" ref="B11:AN11" si="1">B3*Gg_Mt</f>
        <v>946.5942066561754</v>
      </c>
      <c r="C11" s="1">
        <f t="shared" si="1"/>
        <v>750.54055680940371</v>
      </c>
      <c r="D11" s="1">
        <f t="shared" si="1"/>
        <v>868.95519633759545</v>
      </c>
      <c r="E11" s="1">
        <f t="shared" si="1"/>
        <v>848.28910318691999</v>
      </c>
      <c r="F11" s="1">
        <f t="shared" si="1"/>
        <v>744.68529632954255</v>
      </c>
      <c r="G11" s="1">
        <f t="shared" si="1"/>
        <v>799.31216613499066</v>
      </c>
      <c r="H11" s="1">
        <f t="shared" si="1"/>
        <v>847.03446365076911</v>
      </c>
      <c r="I11" s="1">
        <f t="shared" si="1"/>
        <v>920.65405810462016</v>
      </c>
      <c r="J11" s="1">
        <f t="shared" si="1"/>
        <v>900.41289609110743</v>
      </c>
      <c r="K11" s="1">
        <f t="shared" si="1"/>
        <v>1002.0548136690618</v>
      </c>
      <c r="L11" s="1">
        <f t="shared" si="1"/>
        <v>1003.9466388578847</v>
      </c>
      <c r="M11" s="1">
        <f t="shared" si="1"/>
        <v>900.72336652291835</v>
      </c>
      <c r="N11" s="1">
        <f t="shared" si="1"/>
        <v>1113.7677386117891</v>
      </c>
      <c r="O11" s="1">
        <f t="shared" si="1"/>
        <v>1010.3993260536674</v>
      </c>
      <c r="P11" s="1">
        <f t="shared" si="1"/>
        <v>840.24391152911107</v>
      </c>
      <c r="Q11" s="1">
        <f t="shared" si="1"/>
        <v>840.5567170353562</v>
      </c>
      <c r="R11" s="1">
        <f t="shared" si="1"/>
        <v>888.57519831904153</v>
      </c>
      <c r="S11" s="1">
        <f t="shared" si="1"/>
        <v>1042.758497340212</v>
      </c>
      <c r="T11" s="1">
        <f t="shared" si="1"/>
        <v>849.55775196319007</v>
      </c>
      <c r="U11" s="1">
        <f t="shared" si="1"/>
        <v>868.26818516373555</v>
      </c>
      <c r="V11" s="1">
        <f t="shared" si="1"/>
        <v>1045.7471233434919</v>
      </c>
      <c r="W11" s="1">
        <f t="shared" si="1"/>
        <v>1021.7911717526756</v>
      </c>
      <c r="X11" s="1">
        <f t="shared" si="1"/>
        <v>1174.2037791308012</v>
      </c>
      <c r="Y11" s="1">
        <f t="shared" si="1"/>
        <v>934.83761326709975</v>
      </c>
      <c r="Z11" s="1">
        <f t="shared" si="1"/>
        <v>977.62074601882534</v>
      </c>
      <c r="AA11" s="1">
        <f t="shared" si="1"/>
        <v>930.10405428674505</v>
      </c>
      <c r="AB11" s="1">
        <f t="shared" si="1"/>
        <v>916.97800977873931</v>
      </c>
      <c r="AC11" s="1">
        <f t="shared" si="1"/>
        <v>1232.7057906176206</v>
      </c>
      <c r="AD11" s="1">
        <f t="shared" si="1"/>
        <v>1044.9354231786269</v>
      </c>
      <c r="AE11" s="1">
        <f t="shared" si="1"/>
        <v>878.18834901803541</v>
      </c>
      <c r="AF11" s="1">
        <f t="shared" si="1"/>
        <v>826.87823491758377</v>
      </c>
      <c r="AG11" s="1">
        <f t="shared" si="1"/>
        <v>857.72936217947756</v>
      </c>
      <c r="AH11" s="1">
        <f t="shared" si="1"/>
        <v>924.18439320074515</v>
      </c>
      <c r="AI11" s="1">
        <f t="shared" si="1"/>
        <v>862.2987802951202</v>
      </c>
      <c r="AJ11" s="1">
        <f t="shared" si="1"/>
        <v>891.63401779836124</v>
      </c>
      <c r="AK11" s="1">
        <f t="shared" si="1"/>
        <v>933.78381509021153</v>
      </c>
      <c r="AL11" s="1">
        <f t="shared" si="1"/>
        <v>1079.2902477139062</v>
      </c>
      <c r="AM11" s="1">
        <f t="shared" si="1"/>
        <v>1170.4038664598022</v>
      </c>
      <c r="AN11" s="1">
        <f t="shared" si="1"/>
        <v>957.07790599572047</v>
      </c>
      <c r="AO11" t="s">
        <v>25</v>
      </c>
    </row>
    <row r="12" spans="1:41" x14ac:dyDescent="0.3">
      <c r="A12" t="s">
        <v>12</v>
      </c>
      <c r="B12" s="1">
        <f t="shared" ref="B12:AN12" si="2">B4*N2O_N*Gg_Tg</f>
        <v>4.6503077986960122</v>
      </c>
      <c r="C12" s="1">
        <f t="shared" si="2"/>
        <v>4.3777967113781822</v>
      </c>
      <c r="D12" s="1">
        <f t="shared" si="2"/>
        <v>4.6847784278498716</v>
      </c>
      <c r="E12" s="1">
        <f t="shared" si="2"/>
        <v>4.8052888012480039</v>
      </c>
      <c r="F12" s="1">
        <f t="shared" si="2"/>
        <v>4.7020608101073265</v>
      </c>
      <c r="G12" s="1">
        <f t="shared" si="2"/>
        <v>4.8796304917751261</v>
      </c>
      <c r="H12" s="1">
        <f t="shared" si="2"/>
        <v>5.0384218827793585</v>
      </c>
      <c r="I12" s="1">
        <f t="shared" si="2"/>
        <v>5.273289542091872</v>
      </c>
      <c r="J12" s="1">
        <f t="shared" si="2"/>
        <v>5.3516411154027876</v>
      </c>
      <c r="K12" s="1">
        <f t="shared" si="2"/>
        <v>5.6641010669779446</v>
      </c>
      <c r="L12" s="1">
        <f t="shared" si="2"/>
        <v>5.6991727822545677</v>
      </c>
      <c r="M12" s="1">
        <f t="shared" si="2"/>
        <v>5.5239735613827836</v>
      </c>
      <c r="N12" s="1">
        <f t="shared" si="2"/>
        <v>5.8486480501955773</v>
      </c>
      <c r="O12" s="1">
        <f t="shared" si="2"/>
        <v>5.8129320219351914</v>
      </c>
      <c r="P12" s="1">
        <f t="shared" si="2"/>
        <v>5.6376104157992106</v>
      </c>
      <c r="Q12" s="1">
        <f t="shared" si="2"/>
        <v>5.619562228368463</v>
      </c>
      <c r="R12" s="1">
        <f t="shared" si="2"/>
        <v>5.7345837507877926</v>
      </c>
      <c r="S12" s="1">
        <f t="shared" si="2"/>
        <v>6.1160277958727365</v>
      </c>
      <c r="T12" s="1">
        <f t="shared" si="2"/>
        <v>5.829775104404546</v>
      </c>
      <c r="U12" s="1">
        <f t="shared" si="2"/>
        <v>5.9259538980980571</v>
      </c>
      <c r="V12" s="1">
        <f t="shared" si="2"/>
        <v>6.1340529087288713</v>
      </c>
      <c r="W12" s="1">
        <f t="shared" si="2"/>
        <v>6.0279367154532482</v>
      </c>
      <c r="X12" s="1">
        <f t="shared" si="2"/>
        <v>6.3542270864074641</v>
      </c>
      <c r="Y12" s="1">
        <f t="shared" si="2"/>
        <v>5.9053120061844213</v>
      </c>
      <c r="Z12" s="1">
        <f t="shared" si="2"/>
        <v>6.0181857752617773</v>
      </c>
      <c r="AA12" s="1">
        <f t="shared" si="2"/>
        <v>6.1180405819712131</v>
      </c>
      <c r="AB12" s="1">
        <f t="shared" si="2"/>
        <v>6.2160006767847049</v>
      </c>
      <c r="AC12" s="1">
        <f t="shared" si="2"/>
        <v>6.6219383279037034</v>
      </c>
      <c r="AD12" s="1">
        <f t="shared" si="2"/>
        <v>6.4318571130853694</v>
      </c>
      <c r="AE12" s="1">
        <f t="shared" si="2"/>
        <v>6.0868695352623376</v>
      </c>
      <c r="AF12" s="1">
        <f t="shared" si="2"/>
        <v>6.038559807338447</v>
      </c>
      <c r="AG12" s="1">
        <f t="shared" si="2"/>
        <v>6.12997579755584</v>
      </c>
      <c r="AH12" s="1">
        <f t="shared" si="2"/>
        <v>7.5057978970717851</v>
      </c>
      <c r="AI12" s="1">
        <f t="shared" si="2"/>
        <v>7.4411763892284668</v>
      </c>
      <c r="AJ12" s="1">
        <f t="shared" si="2"/>
        <v>7.5995888344868359</v>
      </c>
      <c r="AK12" s="1">
        <f t="shared" si="2"/>
        <v>7.7385546048803349</v>
      </c>
      <c r="AL12" s="1">
        <f t="shared" si="2"/>
        <v>8.1150023636561102</v>
      </c>
      <c r="AM12" s="1">
        <f t="shared" si="2"/>
        <v>8.4661945863307722</v>
      </c>
      <c r="AN12" s="1">
        <f t="shared" si="2"/>
        <v>8.0838346352935595</v>
      </c>
      <c r="AO12" t="s">
        <v>26</v>
      </c>
    </row>
    <row r="13" spans="1:41" x14ac:dyDescent="0.3">
      <c r="A13" t="s">
        <v>16</v>
      </c>
      <c r="B13" s="1">
        <f t="shared" ref="B13:AN13" si="3">B5*NOx_N*Gg_Mt</f>
        <v>26.902001068365056</v>
      </c>
      <c r="C13" s="1">
        <f t="shared" si="3"/>
        <v>25.199138268926397</v>
      </c>
      <c r="D13" s="1">
        <f t="shared" si="3"/>
        <v>26.958280879363091</v>
      </c>
      <c r="E13" s="1">
        <f t="shared" si="3"/>
        <v>27.909867625566537</v>
      </c>
      <c r="F13" s="1">
        <f t="shared" si="3"/>
        <v>26.628618735836486</v>
      </c>
      <c r="G13" s="1">
        <f t="shared" si="3"/>
        <v>27.000006274023217</v>
      </c>
      <c r="H13" s="1">
        <f t="shared" si="3"/>
        <v>28.240921825666923</v>
      </c>
      <c r="I13" s="1">
        <f t="shared" si="3"/>
        <v>29.548398825210029</v>
      </c>
      <c r="J13" s="1">
        <f t="shared" si="3"/>
        <v>30.018369198650436</v>
      </c>
      <c r="K13" s="1">
        <f t="shared" si="3"/>
        <v>31.560571091184411</v>
      </c>
      <c r="L13" s="1">
        <f t="shared" si="3"/>
        <v>31.416309491957065</v>
      </c>
      <c r="M13" s="1">
        <f t="shared" si="3"/>
        <v>29.931172209342289</v>
      </c>
      <c r="N13" s="1">
        <f t="shared" si="3"/>
        <v>30.594439345604155</v>
      </c>
      <c r="O13" s="1">
        <f t="shared" si="3"/>
        <v>30.321790269102703</v>
      </c>
      <c r="P13" s="1">
        <f t="shared" si="3"/>
        <v>29.376281380710971</v>
      </c>
      <c r="Q13" s="1">
        <f t="shared" si="3"/>
        <v>29.640475860430492</v>
      </c>
      <c r="R13" s="1">
        <f t="shared" si="3"/>
        <v>30.468203149713684</v>
      </c>
      <c r="S13" s="1">
        <f t="shared" si="3"/>
        <v>31.871537546043815</v>
      </c>
      <c r="T13" s="1">
        <f t="shared" si="3"/>
        <v>31.931688570088845</v>
      </c>
      <c r="U13" s="1">
        <f t="shared" si="3"/>
        <v>32.730055015632544</v>
      </c>
      <c r="V13" s="1">
        <f t="shared" si="3"/>
        <v>34.764239869734276</v>
      </c>
      <c r="W13" s="1">
        <f t="shared" si="3"/>
        <v>34.057981248298923</v>
      </c>
      <c r="X13" s="1">
        <f t="shared" si="3"/>
        <v>36.144178058679536</v>
      </c>
      <c r="Y13" s="1">
        <f t="shared" si="3"/>
        <v>34.712700690619393</v>
      </c>
      <c r="Z13" s="1">
        <f t="shared" si="3"/>
        <v>34.819350104228526</v>
      </c>
      <c r="AA13" s="1">
        <f t="shared" si="3"/>
        <v>35.287335014209191</v>
      </c>
      <c r="AB13" s="1">
        <f t="shared" si="3"/>
        <v>35.416948382433972</v>
      </c>
      <c r="AC13" s="1">
        <f t="shared" si="3"/>
        <v>36.291352449815122</v>
      </c>
      <c r="AD13" s="1">
        <f t="shared" si="3"/>
        <v>36.941722823754048</v>
      </c>
      <c r="AE13" s="1">
        <f t="shared" si="3"/>
        <v>35.065014613386495</v>
      </c>
      <c r="AF13" s="1">
        <f t="shared" si="3"/>
        <v>34.981324480262124</v>
      </c>
      <c r="AG13" s="1">
        <f t="shared" si="3"/>
        <v>34.951243099631036</v>
      </c>
      <c r="AH13" s="1">
        <f t="shared" si="3"/>
        <v>35.575234046787592</v>
      </c>
      <c r="AI13" s="1">
        <f t="shared" si="3"/>
        <v>35.938297452440352</v>
      </c>
      <c r="AJ13" s="1">
        <f t="shared" si="3"/>
        <v>37.136354939269154</v>
      </c>
      <c r="AK13" s="1">
        <f t="shared" si="3"/>
        <v>38.176517596009369</v>
      </c>
      <c r="AL13" s="1">
        <f t="shared" si="3"/>
        <v>40.339183025014485</v>
      </c>
      <c r="AM13" s="1">
        <f t="shared" si="3"/>
        <v>43.37854878913371</v>
      </c>
      <c r="AN13" s="1">
        <f t="shared" si="3"/>
        <v>41.214428328220514</v>
      </c>
      <c r="AO13" t="s">
        <v>190</v>
      </c>
    </row>
    <row r="14" spans="1:41" x14ac:dyDescent="0.3">
      <c r="A14" t="s">
        <v>17</v>
      </c>
      <c r="B14" s="1">
        <f t="shared" ref="B14:AN14" si="4">B6*Gg_Mt</f>
        <v>145.52174637312206</v>
      </c>
      <c r="C14" s="1">
        <f t="shared" si="4"/>
        <v>132.49393309527701</v>
      </c>
      <c r="D14" s="1">
        <f t="shared" si="4"/>
        <v>145.50450221364295</v>
      </c>
      <c r="E14" s="1">
        <f t="shared" si="4"/>
        <v>142.42904836463268</v>
      </c>
      <c r="F14" s="1">
        <f t="shared" si="4"/>
        <v>134.40412684267068</v>
      </c>
      <c r="G14" s="1">
        <f t="shared" si="4"/>
        <v>137.74663294633939</v>
      </c>
      <c r="H14" s="1">
        <f t="shared" si="4"/>
        <v>144.66319428598166</v>
      </c>
      <c r="I14" s="1">
        <f t="shared" si="4"/>
        <v>154.17508909354294</v>
      </c>
      <c r="J14" s="1">
        <f t="shared" si="4"/>
        <v>151.40169992810621</v>
      </c>
      <c r="K14" s="1">
        <f t="shared" si="4"/>
        <v>161.2913744962062</v>
      </c>
      <c r="L14" s="1">
        <f t="shared" si="4"/>
        <v>160.22186116091126</v>
      </c>
      <c r="M14" s="1">
        <f t="shared" si="4"/>
        <v>151.28609171129753</v>
      </c>
      <c r="N14" s="1">
        <f t="shared" si="4"/>
        <v>181.44198129196843</v>
      </c>
      <c r="O14" s="1">
        <f t="shared" si="4"/>
        <v>161.07038431660379</v>
      </c>
      <c r="P14" s="1">
        <f t="shared" si="4"/>
        <v>147.31793065813628</v>
      </c>
      <c r="Q14" s="1">
        <f t="shared" si="4"/>
        <v>144.96857396396956</v>
      </c>
      <c r="R14" s="1">
        <f t="shared" si="4"/>
        <v>154.54014468119217</v>
      </c>
      <c r="S14" s="1">
        <f t="shared" si="4"/>
        <v>170.29444002656737</v>
      </c>
      <c r="T14" s="1">
        <f t="shared" si="4"/>
        <v>151.44179824263617</v>
      </c>
      <c r="U14" s="1">
        <f t="shared" si="4"/>
        <v>153.90651644827989</v>
      </c>
      <c r="V14" s="1">
        <f t="shared" si="4"/>
        <v>166.25035381713781</v>
      </c>
      <c r="W14" s="1">
        <f t="shared" si="4"/>
        <v>174.68725561678764</v>
      </c>
      <c r="X14" s="1">
        <f t="shared" si="4"/>
        <v>182.6468576215739</v>
      </c>
      <c r="Y14" s="1">
        <f t="shared" si="4"/>
        <v>159.68334758427403</v>
      </c>
      <c r="Z14" s="1">
        <f t="shared" si="4"/>
        <v>169.02597062123189</v>
      </c>
      <c r="AA14" s="1">
        <f t="shared" si="4"/>
        <v>157.43517432939737</v>
      </c>
      <c r="AB14" s="1">
        <f t="shared" si="4"/>
        <v>155.34290448575601</v>
      </c>
      <c r="AC14" s="1">
        <f t="shared" si="4"/>
        <v>215.95170787920588</v>
      </c>
      <c r="AD14" s="1">
        <f t="shared" si="4"/>
        <v>167.01614422784741</v>
      </c>
      <c r="AE14" s="1">
        <f t="shared" si="4"/>
        <v>152.69350461746654</v>
      </c>
      <c r="AF14" s="1">
        <f t="shared" si="4"/>
        <v>148.42203920577379</v>
      </c>
      <c r="AG14" s="1">
        <f t="shared" si="4"/>
        <v>152.87460223773954</v>
      </c>
      <c r="AH14" s="1">
        <f t="shared" si="4"/>
        <v>167.88048075147626</v>
      </c>
      <c r="AI14" s="1">
        <f t="shared" si="4"/>
        <v>158.33994769411885</v>
      </c>
      <c r="AJ14" s="1">
        <f t="shared" si="4"/>
        <v>162.94810487147166</v>
      </c>
      <c r="AK14" s="1">
        <f t="shared" si="4"/>
        <v>165.75876923624023</v>
      </c>
      <c r="AL14" s="1">
        <f t="shared" si="4"/>
        <v>186.32632887106735</v>
      </c>
      <c r="AM14" s="1">
        <f t="shared" si="4"/>
        <v>181.44189872092701</v>
      </c>
      <c r="AN14" s="1">
        <f t="shared" si="4"/>
        <v>168.50707231167564</v>
      </c>
      <c r="AO14" t="s">
        <v>25</v>
      </c>
    </row>
    <row r="15" spans="1:41" x14ac:dyDescent="0.3">
      <c r="A15" t="s">
        <v>13</v>
      </c>
      <c r="B15" s="1">
        <f>'Regional SO2 Data'!C25*SO2_S*Gg_Tg</f>
        <v>40.566451302179225</v>
      </c>
      <c r="C15" s="1">
        <f>'Regional SO2 Data'!D25*SO2_S*Gg_Tg</f>
        <v>39.891168391270611</v>
      </c>
      <c r="D15" s="1">
        <f>'Regional SO2 Data'!E25*SO2_S*Gg_Tg</f>
        <v>41.384426409909771</v>
      </c>
      <c r="E15" s="1">
        <f>'Regional SO2 Data'!F25*SO2_S*Gg_Tg</f>
        <v>42.987576012264725</v>
      </c>
      <c r="F15" s="1">
        <f>'Regional SO2 Data'!G25*SO2_S*Gg_Tg</f>
        <v>41.806668514814504</v>
      </c>
      <c r="G15" s="1">
        <f>'Regional SO2 Data'!H25*SO2_S*Gg_Tg</f>
        <v>40.136575915583371</v>
      </c>
      <c r="H15" s="1">
        <f>'Regional SO2 Data'!I25*SO2_S*Gg_Tg</f>
        <v>41.011347962696448</v>
      </c>
      <c r="I15" s="1">
        <f>'Regional SO2 Data'!J25*SO2_S*Gg_Tg</f>
        <v>40.752575364216789</v>
      </c>
      <c r="J15" s="1">
        <f>'Regional SO2 Data'!K25*SO2_S*Gg_Tg</f>
        <v>39.724974401517443</v>
      </c>
      <c r="K15" s="1">
        <f>'Regional SO2 Data'!L25*SO2_S*Gg_Tg</f>
        <v>39.604090116691253</v>
      </c>
      <c r="L15" s="1">
        <f>'Regional SO2 Data'!M25*SO2_S*Gg_Tg</f>
        <v>38.631496414942092</v>
      </c>
      <c r="M15" s="1">
        <f>'Regional SO2 Data'!N25*SO2_S*Gg_Tg</f>
        <v>37.222012544433142</v>
      </c>
      <c r="N15" s="1">
        <f>'Regional SO2 Data'!O25*SO2_S*Gg_Tg</f>
        <v>35.873618576322727</v>
      </c>
      <c r="O15" s="1">
        <f>'Regional SO2 Data'!P25*SO2_S*Gg_Tg</f>
        <v>35.161066977009817</v>
      </c>
      <c r="P15" s="1">
        <f>'Regional SO2 Data'!Q25*SO2_S*Gg_Tg</f>
        <v>34.852911017251706</v>
      </c>
      <c r="Q15" s="1">
        <f>'Regional SO2 Data'!R25*SO2_S*Gg_Tg</f>
        <v>35.171265113518636</v>
      </c>
      <c r="R15" s="1">
        <f>'Regional SO2 Data'!S25*SO2_S*Gg_Tg</f>
        <v>34.810841125528889</v>
      </c>
      <c r="S15" s="1">
        <f>'Regional SO2 Data'!T25*SO2_S*Gg_Tg</f>
        <v>34.768277116944134</v>
      </c>
      <c r="T15" s="1">
        <f>'Regional SO2 Data'!U25*SO2_S*Gg_Tg</f>
        <v>33.96479415602537</v>
      </c>
      <c r="U15" s="1">
        <f>'Regional SO2 Data'!V25*SO2_S*Gg_Tg</f>
        <v>33.824545371734892</v>
      </c>
      <c r="V15" s="1">
        <f>'Regional SO2 Data'!W25*SO2_S*Gg_Tg</f>
        <v>32.530089177045987</v>
      </c>
      <c r="W15" s="1">
        <f>'Regional SO2 Data'!X25*SO2_S*Gg_Tg</f>
        <v>30.665287231681532</v>
      </c>
      <c r="X15" s="1">
        <f>'Regional SO2 Data'!Y25*SO2_S*Gg_Tg</f>
        <v>28.395101475773419</v>
      </c>
      <c r="Y15" s="1">
        <f>'Regional SO2 Data'!Z25*SO2_S*Gg_Tg</f>
        <v>26.947163108775015</v>
      </c>
      <c r="Z15" s="1">
        <f>'Regional SO2 Data'!AA25*SO2_S*Gg_Tg</f>
        <v>25.46680592923709</v>
      </c>
      <c r="AA15" s="1">
        <f>'Regional SO2 Data'!AB25*SO2_S*Gg_Tg</f>
        <v>23.480389122239718</v>
      </c>
      <c r="AB15" s="1">
        <f>'Regional SO2 Data'!AC25*SO2_S*Gg_Tg</f>
        <v>22.68179849409249</v>
      </c>
      <c r="AC15" s="1">
        <f>'Regional SO2 Data'!AD25*SO2_S*Gg_Tg</f>
        <v>22.449094935065062</v>
      </c>
      <c r="AD15" s="1">
        <f>'Regional SO2 Data'!AE25*SO2_S*Gg_Tg</f>
        <v>21.750752816884948</v>
      </c>
      <c r="AE15" s="1">
        <f>'Regional SO2 Data'!AF25*SO2_S*Gg_Tg</f>
        <v>20.355991385694193</v>
      </c>
      <c r="AF15" s="1">
        <f>'Regional SO2 Data'!AG25*SO2_S*Gg_Tg</f>
        <v>19.555122638256069</v>
      </c>
      <c r="AG15" s="1">
        <f>'Regional SO2 Data'!AH25*SO2_S*Gg_Tg</f>
        <v>19.218705503161342</v>
      </c>
      <c r="AH15" s="1">
        <f>'Regional SO2 Data'!AI25*SO2_S*Gg_Tg</f>
        <v>18.406946913642471</v>
      </c>
      <c r="AI15" s="1">
        <f>'Regional SO2 Data'!AJ25*SO2_S*Gg_Tg</f>
        <v>18.418103919251493</v>
      </c>
      <c r="AJ15" s="1">
        <f>'Regional SO2 Data'!AK25*SO2_S*Gg_Tg</f>
        <v>18.103122871581988</v>
      </c>
      <c r="AK15" s="1">
        <f>'Regional SO2 Data'!AL25*SO2_S*Gg_Tg</f>
        <v>18.032249534441888</v>
      </c>
      <c r="AL15" s="1">
        <f>'Regional SO2 Data'!AM25*SO2_S*Gg_Tg</f>
        <v>17.779060969815504</v>
      </c>
      <c r="AM15" s="1">
        <f>'Regional SO2 Data'!AN25*SO2_S*Gg_Tg</f>
        <v>18.269856766656162</v>
      </c>
      <c r="AN15" s="1">
        <f>'Regional SO2 Data'!AO25*SO2_S*Gg_Tg</f>
        <v>17.29112274510134</v>
      </c>
      <c r="AO15" t="s">
        <v>193</v>
      </c>
    </row>
    <row r="16" spans="1:41" x14ac:dyDescent="0.3">
      <c r="A16" t="s">
        <v>14</v>
      </c>
      <c r="B16" s="1">
        <f>'Regional SO2 Data'!C26*SO2_S*Gg_Tg</f>
        <v>11.225667989493745</v>
      </c>
      <c r="C16" s="1">
        <f>'Regional SO2 Data'!D26*SO2_S*Gg_Tg</f>
        <v>11.527597791799545</v>
      </c>
      <c r="D16" s="1">
        <f>'Regional SO2 Data'!E26*SO2_S*Gg_Tg</f>
        <v>11.602979776103503</v>
      </c>
      <c r="E16" s="1">
        <f>'Regional SO2 Data'!F26*SO2_S*Gg_Tg</f>
        <v>11.836826310730702</v>
      </c>
      <c r="F16" s="1">
        <f>'Regional SO2 Data'!G26*SO2_S*Gg_Tg</f>
        <v>11.37076683319615</v>
      </c>
      <c r="G16" s="1">
        <f>'Regional SO2 Data'!H26*SO2_S*Gg_Tg</f>
        <v>11.688364755893236</v>
      </c>
      <c r="H16" s="1">
        <f>'Regional SO2 Data'!I26*SO2_S*Gg_Tg</f>
        <v>11.739391775442673</v>
      </c>
      <c r="I16" s="1">
        <f>'Regional SO2 Data'!J26*SO2_S*Gg_Tg</f>
        <v>12.464292635546887</v>
      </c>
      <c r="J16" s="1">
        <f>'Regional SO2 Data'!K26*SO2_S*Gg_Tg</f>
        <v>13.099581500722723</v>
      </c>
      <c r="K16" s="1">
        <f>'Regional SO2 Data'!L26*SO2_S*Gg_Tg</f>
        <v>13.31571766579177</v>
      </c>
      <c r="L16" s="1">
        <f>'Regional SO2 Data'!M26*SO2_S*Gg_Tg</f>
        <v>12.838809661803031</v>
      </c>
      <c r="M16" s="1">
        <f>'Regional SO2 Data'!N26*SO2_S*Gg_Tg</f>
        <v>12.835867152779542</v>
      </c>
      <c r="N16" s="1">
        <f>'Regional SO2 Data'!O26*SO2_S*Gg_Tg</f>
        <v>12.847343012677223</v>
      </c>
      <c r="O16" s="1">
        <f>'Regional SO2 Data'!P26*SO2_S*Gg_Tg</f>
        <v>13.026748328689559</v>
      </c>
      <c r="P16" s="1">
        <f>'Regional SO2 Data'!Q26*SO2_S*Gg_Tg</f>
        <v>13.528749349413784</v>
      </c>
      <c r="Q16" s="1">
        <f>'Regional SO2 Data'!R26*SO2_S*Gg_Tg</f>
        <v>13.728921146075251</v>
      </c>
      <c r="R16" s="1">
        <f>'Regional SO2 Data'!S26*SO2_S*Gg_Tg</f>
        <v>14.218483138713596</v>
      </c>
      <c r="S16" s="1">
        <f>'Regional SO2 Data'!T26*SO2_S*Gg_Tg</f>
        <v>14.839152325975485</v>
      </c>
      <c r="T16" s="1">
        <f>'Regional SO2 Data'!U26*SO2_S*Gg_Tg</f>
        <v>15.624316200100139</v>
      </c>
      <c r="U16" s="1">
        <f>'Regional SO2 Data'!V26*SO2_S*Gg_Tg</f>
        <v>15.976116329438776</v>
      </c>
      <c r="V16" s="1">
        <f>'Regional SO2 Data'!W26*SO2_S*Gg_Tg</f>
        <v>16.21528049673957</v>
      </c>
      <c r="W16" s="1">
        <f>'Regional SO2 Data'!X26*SO2_S*Gg_Tg</f>
        <v>16.56526186822515</v>
      </c>
      <c r="X16" s="1">
        <f>'Regional SO2 Data'!Y26*SO2_S*Gg_Tg</f>
        <v>16.418683415975906</v>
      </c>
      <c r="Y16" s="1">
        <f>'Regional SO2 Data'!Z26*SO2_S*Gg_Tg</f>
        <v>16.846970747149967</v>
      </c>
      <c r="Z16" s="1">
        <f>'Regional SO2 Data'!AA26*SO2_S*Gg_Tg</f>
        <v>17.015155347419892</v>
      </c>
      <c r="AA16" s="1">
        <f>'Regional SO2 Data'!AB26*SO2_S*Gg_Tg</f>
        <v>17.862168566454933</v>
      </c>
      <c r="AB16" s="1">
        <f>'Regional SO2 Data'!AC26*SO2_S*Gg_Tg</f>
        <v>18.166503743019835</v>
      </c>
      <c r="AC16" s="1">
        <f>'Regional SO2 Data'!AD26*SO2_S*Gg_Tg</f>
        <v>17.627963452690267</v>
      </c>
      <c r="AD16" s="1">
        <f>'Regional SO2 Data'!AE26*SO2_S*Gg_Tg</f>
        <v>17.467158252669076</v>
      </c>
      <c r="AE16" s="1">
        <f>'Regional SO2 Data'!AF26*SO2_S*Gg_Tg</f>
        <v>17.004352612269848</v>
      </c>
      <c r="AF16" s="1">
        <f>'Regional SO2 Data'!AG26*SO2_S*Gg_Tg</f>
        <v>17.566143103880663</v>
      </c>
      <c r="AG16" s="1">
        <f>'Regional SO2 Data'!AH26*SO2_S*Gg_Tg</f>
        <v>17.984042473115561</v>
      </c>
      <c r="AH16" s="1">
        <f>'Regional SO2 Data'!AI26*SO2_S*Gg_Tg</f>
        <v>18.550441093098275</v>
      </c>
      <c r="AI16" s="1">
        <f>'Regional SO2 Data'!AJ26*SO2_S*Gg_Tg</f>
        <v>19.990296309757007</v>
      </c>
      <c r="AJ16" s="1">
        <f>'Regional SO2 Data'!AK26*SO2_S*Gg_Tg</f>
        <v>22.023986225261286</v>
      </c>
      <c r="AK16" s="1">
        <f>'Regional SO2 Data'!AL26*SO2_S*Gg_Tg</f>
        <v>23.805719929712268</v>
      </c>
      <c r="AL16" s="1">
        <f>'Regional SO2 Data'!AM26*SO2_S*Gg_Tg</f>
        <v>25.810740865633775</v>
      </c>
      <c r="AM16" s="1">
        <f>'Regional SO2 Data'!AN26*SO2_S*Gg_Tg</f>
        <v>26.65178038622491</v>
      </c>
      <c r="AN16" s="1">
        <f>'Regional SO2 Data'!AO26*SO2_S*Gg_Tg</f>
        <v>29.655736421588038</v>
      </c>
      <c r="AO16" t="s">
        <v>193</v>
      </c>
    </row>
    <row r="17" spans="1:41" x14ac:dyDescent="0.3">
      <c r="A17" t="s">
        <v>15</v>
      </c>
      <c r="B17" s="1">
        <f>'Regional SO2 Data'!C27*SO2_S*Gg_Tg</f>
        <v>11.507872153172272</v>
      </c>
      <c r="C17" s="1">
        <f>'Regional SO2 Data'!D27*SO2_S*Gg_Tg</f>
        <v>11.738432444737704</v>
      </c>
      <c r="D17" s="1">
        <f>'Regional SO2 Data'!E27*SO2_S*Gg_Tg</f>
        <v>11.398997161453291</v>
      </c>
      <c r="E17" s="1">
        <f>'Regional SO2 Data'!F27*SO2_S*Gg_Tg</f>
        <v>12.064823271038565</v>
      </c>
      <c r="F17" s="1">
        <f>'Regional SO2 Data'!G27*SO2_S*Gg_Tg</f>
        <v>12.32439617992096</v>
      </c>
      <c r="G17" s="1">
        <f>'Regional SO2 Data'!H27*SO2_S*Gg_Tg</f>
        <v>12.163990224285778</v>
      </c>
      <c r="H17" s="1">
        <f>'Regional SO2 Data'!I27*SO2_S*Gg_Tg</f>
        <v>13.090892855927912</v>
      </c>
      <c r="I17" s="1">
        <f>'Regional SO2 Data'!J27*SO2_S*Gg_Tg</f>
        <v>13.346217196783368</v>
      </c>
      <c r="J17" s="1">
        <f>'Regional SO2 Data'!K27*SO2_S*Gg_Tg</f>
        <v>13.330530806669358</v>
      </c>
      <c r="K17" s="1">
        <f>'Regional SO2 Data'!L27*SO2_S*Gg_Tg</f>
        <v>13.987357509597746</v>
      </c>
      <c r="L17" s="1">
        <f>'Regional SO2 Data'!M27*SO2_S*Gg_Tg</f>
        <v>13.958823328790405</v>
      </c>
      <c r="M17" s="1">
        <f>'Regional SO2 Data'!N27*SO2_S*Gg_Tg</f>
        <v>13.595675690191431</v>
      </c>
      <c r="N17" s="1">
        <f>'Regional SO2 Data'!O27*SO2_S*Gg_Tg</f>
        <v>13.749721155961698</v>
      </c>
      <c r="O17" s="1">
        <f>'Regional SO2 Data'!P27*SO2_S*Gg_Tg</f>
        <v>13.571790671510197</v>
      </c>
      <c r="P17" s="1">
        <f>'Regional SO2 Data'!Q27*SO2_S*Gg_Tg</f>
        <v>13.800879043500496</v>
      </c>
      <c r="Q17" s="1">
        <f>'Regional SO2 Data'!R27*SO2_S*Gg_Tg</f>
        <v>13.869757919116054</v>
      </c>
      <c r="R17" s="1">
        <f>'Regional SO2 Data'!S27*SO2_S*Gg_Tg</f>
        <v>14.064683498618274</v>
      </c>
      <c r="S17" s="1">
        <f>'Regional SO2 Data'!T27*SO2_S*Gg_Tg</f>
        <v>14.42665713911091</v>
      </c>
      <c r="T17" s="1">
        <f>'Regional SO2 Data'!U27*SO2_S*Gg_Tg</f>
        <v>14.710386408035463</v>
      </c>
      <c r="U17" s="1">
        <f>'Regional SO2 Data'!V27*SO2_S*Gg_Tg</f>
        <v>15.110751171514831</v>
      </c>
      <c r="V17" s="1">
        <f>'Regional SO2 Data'!W27*SO2_S*Gg_Tg</f>
        <v>15.203082650383891</v>
      </c>
      <c r="W17" s="1">
        <f>'Regional SO2 Data'!X27*SO2_S*Gg_Tg</f>
        <v>15.399460732653242</v>
      </c>
      <c r="X17" s="1">
        <f>'Regional SO2 Data'!Y27*SO2_S*Gg_Tg</f>
        <v>15.726486326409184</v>
      </c>
      <c r="Y17" s="1">
        <f>'Regional SO2 Data'!Z27*SO2_S*Gg_Tg</f>
        <v>15.64683960554447</v>
      </c>
      <c r="Z17" s="1">
        <f>'Regional SO2 Data'!AA27*SO2_S*Gg_Tg</f>
        <v>15.861271944011957</v>
      </c>
      <c r="AA17" s="1">
        <f>'Regional SO2 Data'!AB27*SO2_S*Gg_Tg</f>
        <v>15.843702153466467</v>
      </c>
      <c r="AB17" s="1">
        <f>'Regional SO2 Data'!AC27*SO2_S*Gg_Tg</f>
        <v>16.081294473349782</v>
      </c>
      <c r="AC17" s="1">
        <f>'Regional SO2 Data'!AD27*SO2_S*Gg_Tg</f>
        <v>16.299802455898138</v>
      </c>
      <c r="AD17" s="1">
        <f>'Regional SO2 Data'!AE27*SO2_S*Gg_Tg</f>
        <v>16.198922367538479</v>
      </c>
      <c r="AE17" s="1">
        <f>'Regional SO2 Data'!AF27*SO2_S*Gg_Tg</f>
        <v>16.035544182942125</v>
      </c>
      <c r="AF17" s="1">
        <f>'Regional SO2 Data'!AG27*SO2_S*Gg_Tg</f>
        <v>16.375598339699135</v>
      </c>
      <c r="AG17" s="1">
        <f>'Regional SO2 Data'!AH27*SO2_S*Gg_Tg</f>
        <v>16.29316741712034</v>
      </c>
      <c r="AH17" s="1">
        <f>'Regional SO2 Data'!AI27*SO2_S*Gg_Tg</f>
        <v>15.854851636575017</v>
      </c>
      <c r="AI17" s="1">
        <f>'Regional SO2 Data'!AJ27*SO2_S*Gg_Tg</f>
        <v>15.56873767315877</v>
      </c>
      <c r="AJ17" s="1">
        <f>'Regional SO2 Data'!AK27*SO2_S*Gg_Tg</f>
        <v>15.775115184815219</v>
      </c>
      <c r="AK17" s="1">
        <f>'Regional SO2 Data'!AL27*SO2_S*Gg_Tg</f>
        <v>15.989860349175645</v>
      </c>
      <c r="AL17" s="1">
        <f>'Regional SO2 Data'!AM27*SO2_S*Gg_Tg</f>
        <v>16.251314762084242</v>
      </c>
      <c r="AM17" s="1">
        <f>'Regional SO2 Data'!AN27*SO2_S*Gg_Tg</f>
        <v>16.951733450626762</v>
      </c>
      <c r="AN17" s="1">
        <f>'Regional SO2 Data'!AO27*SO2_S*Gg_Tg</f>
        <v>16.72981883600503</v>
      </c>
      <c r="AO17" t="s">
        <v>193</v>
      </c>
    </row>
    <row r="19" spans="1:41" x14ac:dyDescent="0.3">
      <c r="A19" s="4" t="s">
        <v>22</v>
      </c>
      <c r="D19" s="22"/>
    </row>
    <row r="20" spans="1:41" x14ac:dyDescent="0.3">
      <c r="D20" s="22"/>
    </row>
    <row r="21" spans="1:41" x14ac:dyDescent="0.3">
      <c r="A21" s="24"/>
      <c r="B21" s="24"/>
      <c r="C21" s="3"/>
      <c r="D21" s="25"/>
    </row>
    <row r="22" spans="1:41" x14ac:dyDescent="0.3">
      <c r="A22" s="23">
        <v>1</v>
      </c>
      <c r="B22" s="23" t="s">
        <v>24</v>
      </c>
      <c r="C22" s="3" t="s">
        <v>23</v>
      </c>
      <c r="D22" s="26">
        <f>A22/A23</f>
        <v>1E-3</v>
      </c>
    </row>
    <row r="23" spans="1:41" x14ac:dyDescent="0.3">
      <c r="A23" s="27">
        <v>1000</v>
      </c>
      <c r="B23" s="27" t="s">
        <v>20</v>
      </c>
      <c r="C23" s="24"/>
      <c r="D23" s="25"/>
    </row>
    <row r="24" spans="1:41" x14ac:dyDescent="0.3">
      <c r="A24" s="27"/>
      <c r="B24" s="27"/>
      <c r="C24" s="24"/>
      <c r="D24" s="25"/>
    </row>
    <row r="25" spans="1:41" x14ac:dyDescent="0.3">
      <c r="A25" s="23">
        <v>1</v>
      </c>
      <c r="B25" s="23" t="s">
        <v>25</v>
      </c>
      <c r="C25" s="3" t="s">
        <v>23</v>
      </c>
      <c r="D25" s="26">
        <f>A25/A26</f>
        <v>1E-3</v>
      </c>
    </row>
    <row r="26" spans="1:41" x14ac:dyDescent="0.3">
      <c r="A26" s="27">
        <v>1000</v>
      </c>
      <c r="B26" s="27" t="s">
        <v>20</v>
      </c>
      <c r="C26" s="24"/>
      <c r="D26" s="25"/>
    </row>
    <row r="27" spans="1:41" x14ac:dyDescent="0.3">
      <c r="A27" s="24"/>
      <c r="B27" s="24"/>
      <c r="C27" s="24"/>
      <c r="D27" s="25"/>
    </row>
    <row r="28" spans="1:41" x14ac:dyDescent="0.3">
      <c r="A28" s="23" t="s">
        <v>191</v>
      </c>
      <c r="B28" s="21" t="s">
        <v>23</v>
      </c>
      <c r="C28" s="23">
        <v>14</v>
      </c>
      <c r="D28" s="28">
        <f>C28/C29</f>
        <v>0.63636363636363635</v>
      </c>
    </row>
    <row r="29" spans="1:41" x14ac:dyDescent="0.3">
      <c r="A29" s="24" t="s">
        <v>12</v>
      </c>
      <c r="B29" s="24"/>
      <c r="C29" s="24">
        <v>22</v>
      </c>
      <c r="D29" s="25"/>
    </row>
    <row r="30" spans="1:41" x14ac:dyDescent="0.3">
      <c r="A30" s="24"/>
      <c r="B30" s="24"/>
      <c r="C30" s="24"/>
      <c r="D30" s="25"/>
    </row>
    <row r="31" spans="1:41" x14ac:dyDescent="0.3">
      <c r="A31" s="23" t="s">
        <v>192</v>
      </c>
      <c r="B31" s="21" t="s">
        <v>23</v>
      </c>
      <c r="C31" s="23">
        <v>7</v>
      </c>
      <c r="D31" s="28">
        <f>C31/C32</f>
        <v>0.30434782608695654</v>
      </c>
    </row>
    <row r="32" spans="1:41" x14ac:dyDescent="0.3">
      <c r="A32" s="24" t="s">
        <v>16</v>
      </c>
      <c r="B32" s="24"/>
      <c r="C32" s="24">
        <v>23</v>
      </c>
      <c r="D32" s="25"/>
    </row>
    <row r="33" spans="1:4" x14ac:dyDescent="0.3">
      <c r="A33" s="24"/>
      <c r="B33" s="24"/>
      <c r="C33" s="24"/>
      <c r="D33" s="25"/>
    </row>
    <row r="34" spans="1:4" x14ac:dyDescent="0.3">
      <c r="A34" s="23" t="s">
        <v>194</v>
      </c>
      <c r="B34" s="21" t="s">
        <v>23</v>
      </c>
      <c r="C34" s="23">
        <v>16</v>
      </c>
      <c r="D34" s="29">
        <f>C34/C35</f>
        <v>0.5</v>
      </c>
    </row>
    <row r="35" spans="1:4" x14ac:dyDescent="0.3">
      <c r="A35" s="24" t="s">
        <v>21</v>
      </c>
      <c r="B35" s="24"/>
      <c r="C35" s="24">
        <v>32</v>
      </c>
      <c r="D35" s="25"/>
    </row>
    <row r="36" spans="1:4" x14ac:dyDescent="0.3">
      <c r="D36" s="22"/>
    </row>
    <row r="37" spans="1:4" x14ac:dyDescent="0.3">
      <c r="D37" s="22"/>
    </row>
    <row r="38" spans="1:4" x14ac:dyDescent="0.3">
      <c r="D38" s="22"/>
    </row>
  </sheetData>
  <hyperlinks>
    <hyperlink ref="D28" r:id="rId1" display="http://www.iuep.org/RFP2006/commonconversionfactors.php"/>
    <hyperlink ref="D31" r:id="rId2" display="http://www.iuep.org/RFP2006/commonconversionfactors.ph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N57"/>
  <sheetViews>
    <sheetView workbookViewId="0"/>
  </sheetViews>
  <sheetFormatPr defaultRowHeight="14.4" x14ac:dyDescent="0.3"/>
  <sheetData>
    <row r="2" spans="1:1" x14ac:dyDescent="0.3">
      <c r="A2" t="s">
        <v>201</v>
      </c>
    </row>
    <row r="3" spans="1:1" x14ac:dyDescent="0.3">
      <c r="A3" t="s">
        <v>202</v>
      </c>
    </row>
    <row r="4" spans="1:1" x14ac:dyDescent="0.3">
      <c r="A4" t="s">
        <v>203</v>
      </c>
    </row>
    <row r="5" spans="1:1" x14ac:dyDescent="0.3">
      <c r="A5" t="s">
        <v>204</v>
      </c>
    </row>
    <row r="6" spans="1:1" x14ac:dyDescent="0.3">
      <c r="A6" t="s">
        <v>205</v>
      </c>
    </row>
    <row r="7" spans="1:1" x14ac:dyDescent="0.3">
      <c r="A7" t="s">
        <v>206</v>
      </c>
    </row>
    <row r="8" spans="1:1" x14ac:dyDescent="0.3">
      <c r="A8" t="s">
        <v>207</v>
      </c>
    </row>
    <row r="9" spans="1:1" x14ac:dyDescent="0.3">
      <c r="A9" t="s">
        <v>208</v>
      </c>
    </row>
    <row r="10" spans="1:1" x14ac:dyDescent="0.3">
      <c r="A10" t="s">
        <v>209</v>
      </c>
    </row>
    <row r="11" spans="1:1" x14ac:dyDescent="0.3">
      <c r="A11" t="s">
        <v>210</v>
      </c>
    </row>
    <row r="12" spans="1:1" x14ac:dyDescent="0.3">
      <c r="A12" t="s">
        <v>211</v>
      </c>
    </row>
    <row r="13" spans="1:1" x14ac:dyDescent="0.3">
      <c r="A13" t="s">
        <v>212</v>
      </c>
    </row>
    <row r="14" spans="1:1" x14ac:dyDescent="0.3">
      <c r="A14" t="s">
        <v>213</v>
      </c>
    </row>
    <row r="16" spans="1:1" x14ac:dyDescent="0.3">
      <c r="A16" t="s">
        <v>214</v>
      </c>
    </row>
    <row r="17" spans="1:2" x14ac:dyDescent="0.3">
      <c r="A17" t="s">
        <v>215</v>
      </c>
    </row>
    <row r="18" spans="1:2" x14ac:dyDescent="0.3">
      <c r="A18" t="s">
        <v>216</v>
      </c>
    </row>
    <row r="19" spans="1:2" x14ac:dyDescent="0.3">
      <c r="A19" t="s">
        <v>217</v>
      </c>
    </row>
    <row r="20" spans="1:2" x14ac:dyDescent="0.3">
      <c r="A20" t="s">
        <v>218</v>
      </c>
    </row>
    <row r="21" spans="1:2" x14ac:dyDescent="0.3">
      <c r="A21" t="s">
        <v>219</v>
      </c>
    </row>
    <row r="22" spans="1:2" x14ac:dyDescent="0.3">
      <c r="A22" t="s">
        <v>220</v>
      </c>
    </row>
    <row r="23" spans="1:2" x14ac:dyDescent="0.3">
      <c r="A23" t="s">
        <v>221</v>
      </c>
    </row>
    <row r="26" spans="1:2" x14ac:dyDescent="0.3">
      <c r="A26" t="s">
        <v>222</v>
      </c>
    </row>
    <row r="27" spans="1:2" x14ac:dyDescent="0.3">
      <c r="A27" t="s">
        <v>223</v>
      </c>
      <c r="B27">
        <v>39</v>
      </c>
    </row>
    <row r="28" spans="1:2" x14ac:dyDescent="0.3">
      <c r="A28" t="s">
        <v>224</v>
      </c>
      <c r="B28">
        <v>1765</v>
      </c>
    </row>
    <row r="29" spans="1:2" x14ac:dyDescent="0.3">
      <c r="A29" t="s">
        <v>225</v>
      </c>
      <c r="B29">
        <v>2500</v>
      </c>
    </row>
    <row r="30" spans="1:2" x14ac:dyDescent="0.3">
      <c r="A30" t="s">
        <v>226</v>
      </c>
      <c r="B30">
        <v>1</v>
      </c>
    </row>
    <row r="31" spans="1:2" x14ac:dyDescent="0.3">
      <c r="A31" t="s">
        <v>227</v>
      </c>
      <c r="B31">
        <v>39</v>
      </c>
    </row>
    <row r="32" spans="1:2" x14ac:dyDescent="0.3">
      <c r="A32" t="s">
        <v>228</v>
      </c>
      <c r="B32" t="s">
        <v>229</v>
      </c>
    </row>
    <row r="33" spans="1:40" x14ac:dyDescent="0.3">
      <c r="A33" t="s">
        <v>230</v>
      </c>
      <c r="B33" t="s">
        <v>231</v>
      </c>
    </row>
    <row r="34" spans="1:40" x14ac:dyDescent="0.3">
      <c r="A34" t="s">
        <v>232</v>
      </c>
    </row>
    <row r="36" spans="1:40" x14ac:dyDescent="0.3">
      <c r="A36" t="s">
        <v>233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</row>
    <row r="37" spans="1:40" x14ac:dyDescent="0.3">
      <c r="A37" t="s">
        <v>234</v>
      </c>
      <c r="B37" t="s">
        <v>235</v>
      </c>
      <c r="C37" t="s">
        <v>235</v>
      </c>
      <c r="D37" t="s">
        <v>236</v>
      </c>
      <c r="E37" t="s">
        <v>237</v>
      </c>
      <c r="F37" t="s">
        <v>238</v>
      </c>
      <c r="G37" t="s">
        <v>239</v>
      </c>
      <c r="H37" t="s">
        <v>240</v>
      </c>
      <c r="I37" t="s">
        <v>241</v>
      </c>
      <c r="J37" t="s">
        <v>240</v>
      </c>
      <c r="K37" t="s">
        <v>240</v>
      </c>
      <c r="L37" t="s">
        <v>241</v>
      </c>
      <c r="M37" t="s">
        <v>242</v>
      </c>
      <c r="N37" t="s">
        <v>242</v>
      </c>
      <c r="O37" t="s">
        <v>242</v>
      </c>
      <c r="P37" t="s">
        <v>242</v>
      </c>
      <c r="Q37" t="s">
        <v>242</v>
      </c>
      <c r="R37" t="s">
        <v>242</v>
      </c>
      <c r="S37" t="s">
        <v>242</v>
      </c>
      <c r="T37" t="s">
        <v>242</v>
      </c>
      <c r="U37" t="s">
        <v>242</v>
      </c>
      <c r="V37" t="s">
        <v>242</v>
      </c>
      <c r="W37" t="s">
        <v>242</v>
      </c>
      <c r="X37" t="s">
        <v>242</v>
      </c>
      <c r="Y37" t="s">
        <v>242</v>
      </c>
      <c r="Z37" t="s">
        <v>242</v>
      </c>
      <c r="AA37" t="s">
        <v>242</v>
      </c>
      <c r="AB37" t="s">
        <v>242</v>
      </c>
      <c r="AC37" t="s">
        <v>242</v>
      </c>
      <c r="AD37" t="s">
        <v>242</v>
      </c>
      <c r="AE37" t="s">
        <v>242</v>
      </c>
      <c r="AF37" t="s">
        <v>242</v>
      </c>
      <c r="AG37" t="s">
        <v>242</v>
      </c>
      <c r="AH37" t="s">
        <v>242</v>
      </c>
      <c r="AI37" t="s">
        <v>242</v>
      </c>
      <c r="AJ37" t="s">
        <v>242</v>
      </c>
      <c r="AK37" t="s">
        <v>242</v>
      </c>
      <c r="AL37" t="s">
        <v>242</v>
      </c>
      <c r="AM37" t="s">
        <v>242</v>
      </c>
      <c r="AN37" t="s">
        <v>242</v>
      </c>
    </row>
    <row r="38" spans="1:40" x14ac:dyDescent="0.3">
      <c r="A38" t="s">
        <v>243</v>
      </c>
      <c r="B38" t="s">
        <v>244</v>
      </c>
      <c r="C38" t="s">
        <v>245</v>
      </c>
      <c r="D38" t="s">
        <v>11</v>
      </c>
      <c r="E38" t="s">
        <v>12</v>
      </c>
      <c r="F38" t="s">
        <v>246</v>
      </c>
      <c r="G38" t="s">
        <v>18</v>
      </c>
      <c r="H38" t="s">
        <v>247</v>
      </c>
      <c r="I38" t="s">
        <v>16</v>
      </c>
      <c r="J38" t="s">
        <v>248</v>
      </c>
      <c r="K38" t="s">
        <v>249</v>
      </c>
      <c r="L38" t="s">
        <v>250</v>
      </c>
      <c r="M38" t="s">
        <v>3</v>
      </c>
      <c r="N38" t="s">
        <v>4</v>
      </c>
      <c r="O38" t="s">
        <v>195</v>
      </c>
      <c r="P38" t="s">
        <v>196</v>
      </c>
      <c r="Q38" t="s">
        <v>197</v>
      </c>
      <c r="R38" t="s">
        <v>251</v>
      </c>
      <c r="S38" t="s">
        <v>5</v>
      </c>
      <c r="T38" t="s">
        <v>6</v>
      </c>
      <c r="U38" t="s">
        <v>7</v>
      </c>
      <c r="V38" t="s">
        <v>8</v>
      </c>
      <c r="W38" t="s">
        <v>198</v>
      </c>
      <c r="X38" t="s">
        <v>10</v>
      </c>
      <c r="Y38" t="s">
        <v>252</v>
      </c>
      <c r="Z38" t="s">
        <v>253</v>
      </c>
      <c r="AA38" t="s">
        <v>254</v>
      </c>
      <c r="AB38" t="s">
        <v>255</v>
      </c>
      <c r="AC38" t="s">
        <v>256</v>
      </c>
      <c r="AD38" t="s">
        <v>257</v>
      </c>
      <c r="AE38" t="s">
        <v>258</v>
      </c>
      <c r="AF38" t="s">
        <v>259</v>
      </c>
      <c r="AG38" t="s">
        <v>260</v>
      </c>
      <c r="AH38" t="s">
        <v>261</v>
      </c>
      <c r="AI38" t="s">
        <v>262</v>
      </c>
      <c r="AJ38" t="s">
        <v>263</v>
      </c>
      <c r="AK38" t="s">
        <v>264</v>
      </c>
      <c r="AL38" t="s">
        <v>265</v>
      </c>
      <c r="AM38" t="s">
        <v>266</v>
      </c>
      <c r="AN38" t="s">
        <v>267</v>
      </c>
    </row>
    <row r="39" spans="1:40" x14ac:dyDescent="0.3">
      <c r="A39">
        <v>1990</v>
      </c>
      <c r="B39">
        <v>6.1440000000000001</v>
      </c>
      <c r="C39">
        <v>1.3194832999999999</v>
      </c>
      <c r="D39">
        <v>340.63499000000002</v>
      </c>
      <c r="E39">
        <v>7.5856811999999998</v>
      </c>
      <c r="F39">
        <v>63.967829999999999</v>
      </c>
      <c r="G39">
        <v>1099.0096000000001</v>
      </c>
      <c r="H39">
        <v>222.61908</v>
      </c>
      <c r="I39">
        <v>37.835424000000003</v>
      </c>
      <c r="J39">
        <v>7.7158575000000003</v>
      </c>
      <c r="K39">
        <v>35.019969000000003</v>
      </c>
      <c r="L39">
        <v>33.922575000000002</v>
      </c>
      <c r="M39">
        <v>11.997683</v>
      </c>
      <c r="N39">
        <v>2.0735678000000002</v>
      </c>
      <c r="O39">
        <v>0</v>
      </c>
      <c r="P39">
        <v>6.6218233</v>
      </c>
      <c r="Q39">
        <v>0</v>
      </c>
      <c r="R39">
        <v>0</v>
      </c>
      <c r="S39">
        <v>0.18594167</v>
      </c>
      <c r="T39">
        <v>1.0101541999999999</v>
      </c>
      <c r="U39">
        <v>0.88920979</v>
      </c>
      <c r="V39">
        <v>0</v>
      </c>
      <c r="W39">
        <v>0</v>
      </c>
      <c r="X39">
        <v>5.5207695000000001</v>
      </c>
      <c r="Y39">
        <v>291.464</v>
      </c>
      <c r="Z39">
        <v>405.61700000000002</v>
      </c>
      <c r="AA39">
        <v>203.131</v>
      </c>
      <c r="AB39">
        <v>14.022</v>
      </c>
      <c r="AC39">
        <v>12.363</v>
      </c>
      <c r="AD39">
        <v>143.17099999999999</v>
      </c>
      <c r="AE39">
        <v>694.14200000000005</v>
      </c>
      <c r="AF39">
        <v>195.69</v>
      </c>
      <c r="AG39">
        <v>0</v>
      </c>
      <c r="AH39">
        <v>11.321999999999999</v>
      </c>
      <c r="AI39">
        <v>11.702</v>
      </c>
      <c r="AJ39">
        <v>0.38900000000000001</v>
      </c>
      <c r="AK39">
        <v>5.1189999999999998</v>
      </c>
      <c r="AL39">
        <v>1.73</v>
      </c>
      <c r="AM39">
        <v>204.08199999999999</v>
      </c>
      <c r="AN39">
        <v>3510.299</v>
      </c>
    </row>
    <row r="40" spans="1:40" x14ac:dyDescent="0.3">
      <c r="A40">
        <v>1991</v>
      </c>
      <c r="B40">
        <v>6.2350000000000003</v>
      </c>
      <c r="C40">
        <v>1.3809799</v>
      </c>
      <c r="D40">
        <v>336.59217999999998</v>
      </c>
      <c r="E40">
        <v>7.4023630999999996</v>
      </c>
      <c r="F40">
        <v>62.955167000000003</v>
      </c>
      <c r="G40">
        <v>1095.9087</v>
      </c>
      <c r="H40">
        <v>221.41946999999999</v>
      </c>
      <c r="I40">
        <v>37.868110999999999</v>
      </c>
      <c r="J40">
        <v>7.7247517999999999</v>
      </c>
      <c r="K40">
        <v>35.072322</v>
      </c>
      <c r="L40">
        <v>34.026024</v>
      </c>
      <c r="M40">
        <v>11.997904999999999</v>
      </c>
      <c r="N40">
        <v>2.3729100999999999</v>
      </c>
      <c r="O40">
        <v>0</v>
      </c>
      <c r="P40">
        <v>6.8621775999999999</v>
      </c>
      <c r="Q40">
        <v>0</v>
      </c>
      <c r="R40">
        <v>0</v>
      </c>
      <c r="S40">
        <v>0.19092079000000001</v>
      </c>
      <c r="T40">
        <v>2.1776447999999999</v>
      </c>
      <c r="U40">
        <v>0.90261206000000005</v>
      </c>
      <c r="V40">
        <v>4.7100238999999997E-3</v>
      </c>
      <c r="W40">
        <v>0</v>
      </c>
      <c r="X40">
        <v>5.7843958999999998</v>
      </c>
      <c r="Y40">
        <v>190.405</v>
      </c>
      <c r="Z40">
        <v>309.88400000000001</v>
      </c>
      <c r="AA40">
        <v>198.928</v>
      </c>
      <c r="AB40">
        <v>13.243</v>
      </c>
      <c r="AC40">
        <v>12.135</v>
      </c>
      <c r="AD40">
        <v>70.606999999999999</v>
      </c>
      <c r="AE40">
        <v>573.57600000000002</v>
      </c>
      <c r="AF40">
        <v>204.80099999999999</v>
      </c>
      <c r="AG40">
        <v>0</v>
      </c>
      <c r="AH40">
        <v>16.556000000000001</v>
      </c>
      <c r="AI40">
        <v>11.426</v>
      </c>
      <c r="AJ40">
        <v>0.40899999999999997</v>
      </c>
      <c r="AK40">
        <v>4.0940000000000003</v>
      </c>
      <c r="AL40">
        <v>1.7350000000000001</v>
      </c>
      <c r="AM40">
        <v>206.13300000000001</v>
      </c>
      <c r="AN40">
        <v>3510.5010000000002</v>
      </c>
    </row>
    <row r="41" spans="1:40" x14ac:dyDescent="0.3">
      <c r="A41">
        <v>1992</v>
      </c>
      <c r="B41">
        <v>6.1180000000000003</v>
      </c>
      <c r="C41">
        <v>1.3035304000000001</v>
      </c>
      <c r="D41">
        <v>332.54937000000001</v>
      </c>
      <c r="E41">
        <v>7.7989322999999997</v>
      </c>
      <c r="F41">
        <v>61.942504</v>
      </c>
      <c r="G41">
        <v>1092.8078</v>
      </c>
      <c r="H41">
        <v>220.21986000000001</v>
      </c>
      <c r="I41">
        <v>37.900798999999999</v>
      </c>
      <c r="J41">
        <v>7.7336460000000002</v>
      </c>
      <c r="K41">
        <v>35.124675000000003</v>
      </c>
      <c r="L41">
        <v>34.113528000000002</v>
      </c>
      <c r="M41">
        <v>11.998111</v>
      </c>
      <c r="N41">
        <v>2.3731469000000001</v>
      </c>
      <c r="O41">
        <v>0</v>
      </c>
      <c r="P41">
        <v>7.1029850000000003</v>
      </c>
      <c r="Q41">
        <v>0</v>
      </c>
      <c r="R41">
        <v>0</v>
      </c>
      <c r="S41">
        <v>0.28889990999999998</v>
      </c>
      <c r="T41">
        <v>4.2079892000000001</v>
      </c>
      <c r="U41">
        <v>1.6286536</v>
      </c>
      <c r="V41">
        <v>4.7100279999999998E-3</v>
      </c>
      <c r="W41">
        <v>0</v>
      </c>
      <c r="X41">
        <v>5.7861962</v>
      </c>
      <c r="Y41">
        <v>203.23</v>
      </c>
      <c r="Z41">
        <v>303.36900000000003</v>
      </c>
      <c r="AA41">
        <v>121.343</v>
      </c>
      <c r="AB41">
        <v>10.324</v>
      </c>
      <c r="AC41">
        <v>12.018000000000001</v>
      </c>
      <c r="AD41">
        <v>91.022000000000006</v>
      </c>
      <c r="AE41">
        <v>554.98599999999999</v>
      </c>
      <c r="AF41">
        <v>185.994</v>
      </c>
      <c r="AG41">
        <v>0</v>
      </c>
      <c r="AH41">
        <v>20.911000000000001</v>
      </c>
      <c r="AI41">
        <v>9.343</v>
      </c>
      <c r="AJ41">
        <v>0.42899999999999999</v>
      </c>
      <c r="AK41">
        <v>2.74</v>
      </c>
      <c r="AL41">
        <v>1.7150000000000001</v>
      </c>
      <c r="AM41">
        <v>208.24</v>
      </c>
      <c r="AN41">
        <v>3510.6559999999999</v>
      </c>
    </row>
    <row r="42" spans="1:40" x14ac:dyDescent="0.3">
      <c r="A42">
        <v>1993</v>
      </c>
      <c r="B42">
        <v>6.1239999999999997</v>
      </c>
      <c r="C42">
        <v>1.2981005999999999</v>
      </c>
      <c r="D42">
        <v>328.50655999999998</v>
      </c>
      <c r="E42">
        <v>7.3131034000000001</v>
      </c>
      <c r="F42">
        <v>60.929841000000003</v>
      </c>
      <c r="G42">
        <v>1089.7070000000001</v>
      </c>
      <c r="H42">
        <v>219.02026000000001</v>
      </c>
      <c r="I42">
        <v>37.933487</v>
      </c>
      <c r="J42">
        <v>7.7425402999999999</v>
      </c>
      <c r="K42">
        <v>35.177028</v>
      </c>
      <c r="L42">
        <v>34.207861000000001</v>
      </c>
      <c r="M42">
        <v>11.998354000000001</v>
      </c>
      <c r="N42">
        <v>2.3733837000000002</v>
      </c>
      <c r="O42">
        <v>0</v>
      </c>
      <c r="P42">
        <v>7.3453102000000001</v>
      </c>
      <c r="Q42">
        <v>0</v>
      </c>
      <c r="R42">
        <v>0</v>
      </c>
      <c r="S42">
        <v>0.37681629999999999</v>
      </c>
      <c r="T42">
        <v>8.4161579</v>
      </c>
      <c r="U42">
        <v>2.3685965000000002</v>
      </c>
      <c r="V42">
        <v>0.18499007000000001</v>
      </c>
      <c r="W42">
        <v>0</v>
      </c>
      <c r="X42">
        <v>6.3118122999999997</v>
      </c>
      <c r="Y42">
        <v>144.94</v>
      </c>
      <c r="Z42">
        <v>228.999</v>
      </c>
      <c r="AA42">
        <v>67.856999999999999</v>
      </c>
      <c r="AB42">
        <v>8.3219999999999992</v>
      </c>
      <c r="AC42">
        <v>11.680999999999999</v>
      </c>
      <c r="AD42">
        <v>85.436000000000007</v>
      </c>
      <c r="AE42">
        <v>372.23200000000003</v>
      </c>
      <c r="AF42">
        <v>188.09200000000001</v>
      </c>
      <c r="AG42">
        <v>23.100999999999999</v>
      </c>
      <c r="AH42">
        <v>22.5</v>
      </c>
      <c r="AI42">
        <v>10.23</v>
      </c>
      <c r="AJ42">
        <v>0.50900000000000001</v>
      </c>
      <c r="AK42">
        <v>3.3439999999999999</v>
      </c>
      <c r="AL42">
        <v>1.7</v>
      </c>
      <c r="AM42">
        <v>210.40199999999999</v>
      </c>
      <c r="AN42">
        <v>3510.8009999999999</v>
      </c>
    </row>
    <row r="43" spans="1:40" x14ac:dyDescent="0.3">
      <c r="A43">
        <v>1994</v>
      </c>
      <c r="B43">
        <v>6.242</v>
      </c>
      <c r="C43">
        <v>1.2895956</v>
      </c>
      <c r="D43">
        <v>324.46375</v>
      </c>
      <c r="E43">
        <v>7.5072840999999997</v>
      </c>
      <c r="F43">
        <v>59.917178</v>
      </c>
      <c r="G43">
        <v>1086.6061</v>
      </c>
      <c r="H43">
        <v>217.82065</v>
      </c>
      <c r="I43">
        <v>37.966174000000002</v>
      </c>
      <c r="J43">
        <v>7.7514345000000002</v>
      </c>
      <c r="K43">
        <v>35.229380999999997</v>
      </c>
      <c r="L43">
        <v>34.331798999999997</v>
      </c>
      <c r="M43">
        <v>11.998587000000001</v>
      </c>
      <c r="N43">
        <v>2.3736204999999999</v>
      </c>
      <c r="O43">
        <v>0</v>
      </c>
      <c r="P43">
        <v>7.5882069999999997</v>
      </c>
      <c r="Q43">
        <v>0</v>
      </c>
      <c r="R43">
        <v>0</v>
      </c>
      <c r="S43">
        <v>1.8251048000000001</v>
      </c>
      <c r="T43">
        <v>21.399076999999998</v>
      </c>
      <c r="U43">
        <v>3.8347584000000001</v>
      </c>
      <c r="V43">
        <v>0.18199009999999999</v>
      </c>
      <c r="W43">
        <v>0</v>
      </c>
      <c r="X43">
        <v>5.0042369000000004</v>
      </c>
      <c r="Y43">
        <v>127.137</v>
      </c>
      <c r="Z43">
        <v>232.72200000000001</v>
      </c>
      <c r="AA43">
        <v>61.064999999999998</v>
      </c>
      <c r="AB43">
        <v>6.1050000000000004</v>
      </c>
      <c r="AC43">
        <v>11.010999999999999</v>
      </c>
      <c r="AD43">
        <v>77.289000000000001</v>
      </c>
      <c r="AE43">
        <v>244.23599999999999</v>
      </c>
      <c r="AF43">
        <v>179.101</v>
      </c>
      <c r="AG43">
        <v>33.844000000000001</v>
      </c>
      <c r="AH43">
        <v>25.599</v>
      </c>
      <c r="AI43">
        <v>9.1050000000000004</v>
      </c>
      <c r="AJ43">
        <v>0.58899999999999997</v>
      </c>
      <c r="AK43">
        <v>4.75</v>
      </c>
      <c r="AL43">
        <v>1.68</v>
      </c>
      <c r="AM43">
        <v>212.619</v>
      </c>
      <c r="AN43">
        <v>3510.9070000000002</v>
      </c>
    </row>
    <row r="44" spans="1:40" x14ac:dyDescent="0.3">
      <c r="A44">
        <v>1995</v>
      </c>
      <c r="B44">
        <v>6.3719999999999999</v>
      </c>
      <c r="C44">
        <v>1.2750104</v>
      </c>
      <c r="D44">
        <v>320.42093999999997</v>
      </c>
      <c r="E44">
        <v>7.6191034999999996</v>
      </c>
      <c r="F44">
        <v>58.904515000000004</v>
      </c>
      <c r="G44">
        <v>1083.5052000000001</v>
      </c>
      <c r="H44">
        <v>216.62103999999999</v>
      </c>
      <c r="I44">
        <v>37.998862000000003</v>
      </c>
      <c r="J44">
        <v>7.7603287999999999</v>
      </c>
      <c r="K44">
        <v>35.281734999999998</v>
      </c>
      <c r="L44">
        <v>34.508114999999997</v>
      </c>
      <c r="M44">
        <v>10.501674</v>
      </c>
      <c r="N44">
        <v>2.3738573000000001</v>
      </c>
      <c r="O44">
        <v>0</v>
      </c>
      <c r="P44">
        <v>10.211527999999999</v>
      </c>
      <c r="Q44">
        <v>0</v>
      </c>
      <c r="R44">
        <v>0</v>
      </c>
      <c r="S44">
        <v>2.9802176999999999</v>
      </c>
      <c r="T44">
        <v>29.726101</v>
      </c>
      <c r="U44">
        <v>6.0409628</v>
      </c>
      <c r="V44">
        <v>9.9994793999999998E-2</v>
      </c>
      <c r="W44">
        <v>0</v>
      </c>
      <c r="X44">
        <v>6.0534232000000001</v>
      </c>
      <c r="Y44">
        <v>119.235</v>
      </c>
      <c r="Z44">
        <v>194.71</v>
      </c>
      <c r="AA44">
        <v>22.978000000000002</v>
      </c>
      <c r="AB44">
        <v>4.7839999999999998</v>
      </c>
      <c r="AC44">
        <v>9.0830000000000002</v>
      </c>
      <c r="AD44">
        <v>85.021000000000001</v>
      </c>
      <c r="AE44">
        <v>201.637</v>
      </c>
      <c r="AF44">
        <v>243.238</v>
      </c>
      <c r="AG44">
        <v>41.960999999999999</v>
      </c>
      <c r="AH44">
        <v>24.274999999999999</v>
      </c>
      <c r="AI44">
        <v>10.035</v>
      </c>
      <c r="AJ44">
        <v>0.66900000000000004</v>
      </c>
      <c r="AK44">
        <v>3.9910000000000001</v>
      </c>
      <c r="AL44">
        <v>1.3</v>
      </c>
      <c r="AM44">
        <v>200.19900000000001</v>
      </c>
      <c r="AN44">
        <v>3511.0050000000001</v>
      </c>
    </row>
    <row r="45" spans="1:40" x14ac:dyDescent="0.3">
      <c r="A45">
        <v>1996</v>
      </c>
      <c r="B45">
        <v>6.51</v>
      </c>
      <c r="C45">
        <v>1.2511025</v>
      </c>
      <c r="D45">
        <v>316.37813999999997</v>
      </c>
      <c r="E45">
        <v>7.6520637999999996</v>
      </c>
      <c r="F45">
        <v>57.891852</v>
      </c>
      <c r="G45">
        <v>1080.4042999999999</v>
      </c>
      <c r="H45">
        <v>215.42142999999999</v>
      </c>
      <c r="I45">
        <v>38.031550000000003</v>
      </c>
      <c r="J45">
        <v>7.7692230000000002</v>
      </c>
      <c r="K45">
        <v>35.334088000000001</v>
      </c>
      <c r="L45">
        <v>34.960532999999998</v>
      </c>
      <c r="M45">
        <v>11.999071000000001</v>
      </c>
      <c r="N45">
        <v>2.3740941000000002</v>
      </c>
      <c r="O45">
        <v>0</v>
      </c>
      <c r="P45">
        <v>10.248182</v>
      </c>
      <c r="Q45">
        <v>0</v>
      </c>
      <c r="R45">
        <v>0</v>
      </c>
      <c r="S45">
        <v>3.4188812</v>
      </c>
      <c r="T45">
        <v>40.584859000000002</v>
      </c>
      <c r="U45">
        <v>6.1499876000000002</v>
      </c>
      <c r="V45">
        <v>0.43697783000000001</v>
      </c>
      <c r="W45">
        <v>0</v>
      </c>
      <c r="X45">
        <v>6.0553053999999999</v>
      </c>
      <c r="Y45">
        <v>115.437</v>
      </c>
      <c r="Z45">
        <v>178.90700000000001</v>
      </c>
      <c r="AA45">
        <v>27.962</v>
      </c>
      <c r="AB45">
        <v>2.9430000000000001</v>
      </c>
      <c r="AC45">
        <v>7.0190000000000001</v>
      </c>
      <c r="AD45">
        <v>70.403000000000006</v>
      </c>
      <c r="AE45">
        <v>89.183999999999997</v>
      </c>
      <c r="AF45">
        <v>211.18100000000001</v>
      </c>
      <c r="AG45">
        <v>51.430999999999997</v>
      </c>
      <c r="AH45">
        <v>26.411000000000001</v>
      </c>
      <c r="AI45">
        <v>10.743</v>
      </c>
      <c r="AJ45">
        <v>0.72899999999999998</v>
      </c>
      <c r="AK45">
        <v>2.6909999999999998</v>
      </c>
      <c r="AL45">
        <v>0.85</v>
      </c>
      <c r="AM45">
        <v>201.834</v>
      </c>
      <c r="AN45">
        <v>3511.0819999999999</v>
      </c>
    </row>
    <row r="46" spans="1:40" x14ac:dyDescent="0.3">
      <c r="A46">
        <v>1997</v>
      </c>
      <c r="B46">
        <v>6.6189999999999998</v>
      </c>
      <c r="C46">
        <v>1.2181397</v>
      </c>
      <c r="D46">
        <v>312.33533</v>
      </c>
      <c r="E46">
        <v>7.9097526</v>
      </c>
      <c r="F46">
        <v>56.879188999999997</v>
      </c>
      <c r="G46">
        <v>1077.3034</v>
      </c>
      <c r="H46">
        <v>214.22182000000001</v>
      </c>
      <c r="I46">
        <v>38.064236999999999</v>
      </c>
      <c r="J46">
        <v>7.7781172999999999</v>
      </c>
      <c r="K46">
        <v>35.386440999999998</v>
      </c>
      <c r="L46">
        <v>35.833672</v>
      </c>
      <c r="M46">
        <v>11.999321999999999</v>
      </c>
      <c r="N46">
        <v>2.3743308999999999</v>
      </c>
      <c r="O46">
        <v>0</v>
      </c>
      <c r="P46">
        <v>10.284399000000001</v>
      </c>
      <c r="Q46">
        <v>0</v>
      </c>
      <c r="R46">
        <v>0</v>
      </c>
      <c r="S46">
        <v>5.3540489999999998</v>
      </c>
      <c r="T46">
        <v>50.643566999999997</v>
      </c>
      <c r="U46">
        <v>6.2587492999999998</v>
      </c>
      <c r="V46">
        <v>0.40797847999999998</v>
      </c>
      <c r="W46">
        <v>0</v>
      </c>
      <c r="X46">
        <v>4.4857402999999998</v>
      </c>
      <c r="Y46">
        <v>95.388000000000005</v>
      </c>
      <c r="Z46">
        <v>160.98099999999999</v>
      </c>
      <c r="AA46">
        <v>18.663</v>
      </c>
      <c r="AB46">
        <v>1.8859999999999999</v>
      </c>
      <c r="AC46">
        <v>5.4290000000000003</v>
      </c>
      <c r="AD46">
        <v>74.423000000000002</v>
      </c>
      <c r="AE46">
        <v>62.53</v>
      </c>
      <c r="AF46">
        <v>208.614</v>
      </c>
      <c r="AG46">
        <v>46.639000000000003</v>
      </c>
      <c r="AH46">
        <v>22.492999999999999</v>
      </c>
      <c r="AI46">
        <v>9.9090000000000007</v>
      </c>
      <c r="AJ46">
        <v>0.78900000000000003</v>
      </c>
      <c r="AK46">
        <v>2.5939999999999999</v>
      </c>
      <c r="AL46">
        <v>0.7</v>
      </c>
      <c r="AM46">
        <v>207.696</v>
      </c>
      <c r="AN46">
        <v>3511.0819999999999</v>
      </c>
    </row>
    <row r="47" spans="1:40" x14ac:dyDescent="0.3">
      <c r="A47">
        <v>1998</v>
      </c>
      <c r="B47">
        <v>6.5880000000000001</v>
      </c>
      <c r="C47">
        <v>1.2148431</v>
      </c>
      <c r="D47">
        <v>308.29252000000002</v>
      </c>
      <c r="E47">
        <v>7.8957262999999998</v>
      </c>
      <c r="F47">
        <v>55.866526</v>
      </c>
      <c r="G47">
        <v>1074.2026000000001</v>
      </c>
      <c r="H47">
        <v>213.02222</v>
      </c>
      <c r="I47">
        <v>38.096924999999999</v>
      </c>
      <c r="J47">
        <v>7.7870115000000002</v>
      </c>
      <c r="K47">
        <v>35.438794000000001</v>
      </c>
      <c r="L47">
        <v>37.031649999999999</v>
      </c>
      <c r="M47">
        <v>11.999575</v>
      </c>
      <c r="N47">
        <v>2.3745677000000001</v>
      </c>
      <c r="O47">
        <v>0</v>
      </c>
      <c r="P47">
        <v>10.320703999999999</v>
      </c>
      <c r="Q47">
        <v>8.7305408000000001E-2</v>
      </c>
      <c r="R47">
        <v>0</v>
      </c>
      <c r="S47">
        <v>7.2031812000000004</v>
      </c>
      <c r="T47">
        <v>59.652126000000003</v>
      </c>
      <c r="U47">
        <v>6.3676829000000001</v>
      </c>
      <c r="V47">
        <v>0.92795207999999996</v>
      </c>
      <c r="W47">
        <v>0</v>
      </c>
      <c r="X47">
        <v>4.7490392999999997</v>
      </c>
      <c r="Y47">
        <v>92.400999999999996</v>
      </c>
      <c r="Z47">
        <v>152.715</v>
      </c>
      <c r="AA47">
        <v>14.831</v>
      </c>
      <c r="AB47">
        <v>1.1990000000000001</v>
      </c>
      <c r="AC47">
        <v>4.2229999999999999</v>
      </c>
      <c r="AD47">
        <v>84.361000000000004</v>
      </c>
      <c r="AE47">
        <v>29.411999999999999</v>
      </c>
      <c r="AF47">
        <v>249.91200000000001</v>
      </c>
      <c r="AG47">
        <v>58.131</v>
      </c>
      <c r="AH47">
        <v>27.683</v>
      </c>
      <c r="AI47">
        <v>9.8369999999999997</v>
      </c>
      <c r="AJ47">
        <v>0.60699999999999998</v>
      </c>
      <c r="AK47">
        <v>2.4910000000000001</v>
      </c>
      <c r="AL47">
        <v>0.71</v>
      </c>
      <c r="AM47">
        <v>206.946</v>
      </c>
      <c r="AN47">
        <v>3511.0819999999999</v>
      </c>
    </row>
    <row r="48" spans="1:40" x14ac:dyDescent="0.3">
      <c r="A48">
        <v>1999</v>
      </c>
      <c r="B48">
        <v>6.569</v>
      </c>
      <c r="C48">
        <v>1.1827892</v>
      </c>
      <c r="D48">
        <v>304.24970999999999</v>
      </c>
      <c r="E48">
        <v>7.5269849000000004</v>
      </c>
      <c r="F48">
        <v>54.853862999999997</v>
      </c>
      <c r="G48">
        <v>1071.1016999999999</v>
      </c>
      <c r="H48">
        <v>211.82261</v>
      </c>
      <c r="I48">
        <v>38.129612000000002</v>
      </c>
      <c r="J48">
        <v>7.7959057999999999</v>
      </c>
      <c r="K48">
        <v>35.491146999999998</v>
      </c>
      <c r="L48">
        <v>38.458587000000001</v>
      </c>
      <c r="M48">
        <v>10.502692</v>
      </c>
      <c r="N48">
        <v>2.3748045000000002</v>
      </c>
      <c r="O48">
        <v>0</v>
      </c>
      <c r="P48">
        <v>10.357654999999999</v>
      </c>
      <c r="Q48">
        <v>0.78573736999999999</v>
      </c>
      <c r="R48">
        <v>0</v>
      </c>
      <c r="S48">
        <v>8.1531676999999991</v>
      </c>
      <c r="T48">
        <v>67.043997000000005</v>
      </c>
      <c r="U48">
        <v>6.4775248999999997</v>
      </c>
      <c r="V48">
        <v>1.3539300000000001</v>
      </c>
      <c r="W48">
        <v>0</v>
      </c>
      <c r="X48">
        <v>6.3219596999999998</v>
      </c>
      <c r="Y48">
        <v>94.930999999999997</v>
      </c>
      <c r="Z48">
        <v>145.16900000000001</v>
      </c>
      <c r="AA48">
        <v>14.362</v>
      </c>
      <c r="AB48">
        <v>0.78400000000000003</v>
      </c>
      <c r="AC48">
        <v>3.32</v>
      </c>
      <c r="AD48">
        <v>69.242000000000004</v>
      </c>
      <c r="AE48">
        <v>24.667999999999999</v>
      </c>
      <c r="AF48">
        <v>230.91</v>
      </c>
      <c r="AG48">
        <v>55.817</v>
      </c>
      <c r="AH48">
        <v>28.047000000000001</v>
      </c>
      <c r="AI48">
        <v>9.8059999999999992</v>
      </c>
      <c r="AJ48">
        <v>0.46700000000000003</v>
      </c>
      <c r="AK48">
        <v>2.39</v>
      </c>
      <c r="AL48">
        <v>0.63100000000000001</v>
      </c>
      <c r="AM48">
        <v>195.93799999999999</v>
      </c>
      <c r="AN48">
        <v>3511.0819999999999</v>
      </c>
    </row>
    <row r="49" spans="1:40" x14ac:dyDescent="0.3">
      <c r="A49">
        <v>2000</v>
      </c>
      <c r="B49">
        <v>6.7350000000000003</v>
      </c>
      <c r="C49">
        <v>1.1488</v>
      </c>
      <c r="D49">
        <v>300.20690000000002</v>
      </c>
      <c r="E49">
        <v>7.4565999999999999</v>
      </c>
      <c r="F49">
        <v>53.841200000000001</v>
      </c>
      <c r="G49">
        <v>1068.0008</v>
      </c>
      <c r="H49">
        <v>210.62299999999999</v>
      </c>
      <c r="I49">
        <v>38.162300000000002</v>
      </c>
      <c r="J49">
        <v>7.8048000000000002</v>
      </c>
      <c r="K49">
        <v>35.543500000000002</v>
      </c>
      <c r="L49">
        <v>40.018599999999999</v>
      </c>
      <c r="M49">
        <v>12.0001</v>
      </c>
      <c r="N49">
        <v>2.3748999999999998</v>
      </c>
      <c r="O49">
        <v>0.46239999999999998</v>
      </c>
      <c r="P49">
        <v>10.3949</v>
      </c>
      <c r="Q49">
        <v>4</v>
      </c>
      <c r="R49">
        <v>0</v>
      </c>
      <c r="S49">
        <v>8.5381</v>
      </c>
      <c r="T49">
        <v>75.039299999999997</v>
      </c>
      <c r="U49">
        <v>6.234</v>
      </c>
      <c r="V49">
        <v>1.9509000000000001</v>
      </c>
      <c r="W49">
        <v>17.925699999999999</v>
      </c>
      <c r="X49">
        <v>5.5381999999999998</v>
      </c>
      <c r="Y49">
        <v>99.227000000000004</v>
      </c>
      <c r="Z49">
        <v>140.71199999999999</v>
      </c>
      <c r="AA49">
        <v>17.777000000000001</v>
      </c>
      <c r="AB49">
        <v>0.56699999999999995</v>
      </c>
      <c r="AC49">
        <v>2.609</v>
      </c>
      <c r="AD49">
        <v>74.132000000000005</v>
      </c>
      <c r="AE49">
        <v>18.584</v>
      </c>
      <c r="AF49">
        <v>229.63800000000001</v>
      </c>
      <c r="AG49">
        <v>55.601999999999997</v>
      </c>
      <c r="AH49">
        <v>26.295999999999999</v>
      </c>
      <c r="AI49">
        <v>8.8339999999999996</v>
      </c>
      <c r="AJ49">
        <v>0.32800000000000001</v>
      </c>
      <c r="AK49">
        <v>2.2949999999999999</v>
      </c>
      <c r="AL49">
        <v>0.56200000000000006</v>
      </c>
      <c r="AM49">
        <v>186.20599999999999</v>
      </c>
      <c r="AN49">
        <v>3511.0819999999999</v>
      </c>
    </row>
    <row r="50" spans="1:40" x14ac:dyDescent="0.3">
      <c r="A50">
        <v>2001</v>
      </c>
      <c r="B50">
        <v>6.8959000000000001</v>
      </c>
      <c r="C50">
        <v>1.1319999999999999</v>
      </c>
      <c r="D50">
        <v>303.4092</v>
      </c>
      <c r="E50">
        <v>7.5030000000000001</v>
      </c>
      <c r="F50">
        <v>54.4191</v>
      </c>
      <c r="G50">
        <v>1066.7447999999999</v>
      </c>
      <c r="H50">
        <v>211.59379999999999</v>
      </c>
      <c r="I50">
        <v>38.288800000000002</v>
      </c>
      <c r="J50">
        <v>7.8944999999999999</v>
      </c>
      <c r="K50">
        <v>35.714300000000001</v>
      </c>
      <c r="L50">
        <v>40.391599999999997</v>
      </c>
      <c r="M50">
        <v>11.925000000000001</v>
      </c>
      <c r="N50">
        <v>2.4344999999999999</v>
      </c>
      <c r="O50">
        <v>0.46510000000000001</v>
      </c>
      <c r="P50">
        <v>10.4328</v>
      </c>
      <c r="Q50">
        <v>5.3986999999999998</v>
      </c>
      <c r="R50">
        <v>0.64710000000000001</v>
      </c>
      <c r="S50">
        <v>9.0300999999999991</v>
      </c>
      <c r="T50">
        <v>84.040899999999993</v>
      </c>
      <c r="U50">
        <v>7.4946999999999999</v>
      </c>
      <c r="V50">
        <v>1.6449</v>
      </c>
      <c r="W50">
        <v>19.718299999999999</v>
      </c>
      <c r="X50">
        <v>5.6989999999999998</v>
      </c>
      <c r="Y50">
        <v>81.838999999999999</v>
      </c>
      <c r="Z50">
        <v>117.202</v>
      </c>
      <c r="AA50">
        <v>12.051</v>
      </c>
      <c r="AB50">
        <v>0.45</v>
      </c>
      <c r="AC50">
        <v>2.069</v>
      </c>
      <c r="AD50">
        <v>65.194999999999993</v>
      </c>
      <c r="AE50">
        <v>13.253</v>
      </c>
      <c r="AF50">
        <v>270.44299999999998</v>
      </c>
      <c r="AG50">
        <v>57.19</v>
      </c>
      <c r="AH50">
        <v>28.001000000000001</v>
      </c>
      <c r="AI50">
        <v>8.6690000000000005</v>
      </c>
      <c r="AJ50">
        <v>0.28199999999999997</v>
      </c>
      <c r="AK50">
        <v>2.2090000000000001</v>
      </c>
      <c r="AL50">
        <v>0.5</v>
      </c>
      <c r="AM50">
        <v>181.52500000000001</v>
      </c>
      <c r="AN50">
        <v>3511.0819999999999</v>
      </c>
    </row>
    <row r="51" spans="1:40" x14ac:dyDescent="0.3">
      <c r="A51">
        <v>2002</v>
      </c>
      <c r="B51">
        <v>6.9489999999999998</v>
      </c>
      <c r="C51">
        <v>1.2317</v>
      </c>
      <c r="D51">
        <v>306.5788</v>
      </c>
      <c r="E51">
        <v>7.5487000000000002</v>
      </c>
      <c r="F51">
        <v>54.996099999999998</v>
      </c>
      <c r="G51">
        <v>1065.4691</v>
      </c>
      <c r="H51">
        <v>212.56319999999999</v>
      </c>
      <c r="I51">
        <v>38.415300000000002</v>
      </c>
      <c r="J51">
        <v>7.9842000000000004</v>
      </c>
      <c r="K51">
        <v>35.884500000000003</v>
      </c>
      <c r="L51">
        <v>40.764600000000002</v>
      </c>
      <c r="M51">
        <v>11.848100000000001</v>
      </c>
      <c r="N51">
        <v>2.4914999999999998</v>
      </c>
      <c r="O51">
        <v>0.40579999999999999</v>
      </c>
      <c r="P51">
        <v>10.470800000000001</v>
      </c>
      <c r="Q51">
        <v>6.7975000000000003</v>
      </c>
      <c r="R51">
        <v>1.294</v>
      </c>
      <c r="S51">
        <v>9.8851999999999993</v>
      </c>
      <c r="T51">
        <v>94.716099999999997</v>
      </c>
      <c r="U51">
        <v>8.7388999999999992</v>
      </c>
      <c r="V51">
        <v>2.508</v>
      </c>
      <c r="W51">
        <v>21.510899999999999</v>
      </c>
      <c r="X51">
        <v>5.8596000000000004</v>
      </c>
      <c r="Y51">
        <v>81.408000000000001</v>
      </c>
      <c r="Z51">
        <v>100.258</v>
      </c>
      <c r="AA51">
        <v>6.0190000000000001</v>
      </c>
      <c r="AB51">
        <v>0.42299999999999999</v>
      </c>
      <c r="AC51">
        <v>1.609</v>
      </c>
      <c r="AD51">
        <v>69.564999999999998</v>
      </c>
      <c r="AE51">
        <v>13.487</v>
      </c>
      <c r="AF51">
        <v>243.01499999999999</v>
      </c>
      <c r="AG51">
        <v>57.77</v>
      </c>
      <c r="AH51">
        <v>22.43</v>
      </c>
      <c r="AI51">
        <v>8.5239999999999991</v>
      </c>
      <c r="AJ51">
        <v>0.23499999999999999</v>
      </c>
      <c r="AK51">
        <v>2.1309999999999998</v>
      </c>
      <c r="AL51">
        <v>0.44500000000000001</v>
      </c>
      <c r="AM51">
        <v>181.887</v>
      </c>
      <c r="AN51">
        <v>3511.0819999999999</v>
      </c>
    </row>
    <row r="52" spans="1:40" x14ac:dyDescent="0.3">
      <c r="A52">
        <v>2003</v>
      </c>
      <c r="B52">
        <v>7.2859999999999996</v>
      </c>
      <c r="C52">
        <v>1.2257</v>
      </c>
      <c r="D52">
        <v>309.71640000000002</v>
      </c>
      <c r="E52">
        <v>7.5941999999999998</v>
      </c>
      <c r="F52">
        <v>55.571599999999997</v>
      </c>
      <c r="G52">
        <v>1064.1741</v>
      </c>
      <c r="H52">
        <v>213.53110000000001</v>
      </c>
      <c r="I52">
        <v>38.541800000000002</v>
      </c>
      <c r="J52">
        <v>8.0733999999999995</v>
      </c>
      <c r="K52">
        <v>36.054299999999998</v>
      </c>
      <c r="L52">
        <v>41.137799999999999</v>
      </c>
      <c r="M52">
        <v>11.769299999999999</v>
      </c>
      <c r="N52">
        <v>2.5463</v>
      </c>
      <c r="O52">
        <v>0.39389999999999997</v>
      </c>
      <c r="P52">
        <v>10.5083</v>
      </c>
      <c r="Q52">
        <v>8.1959999999999997</v>
      </c>
      <c r="R52">
        <v>1.9411</v>
      </c>
      <c r="S52">
        <v>12.078799999999999</v>
      </c>
      <c r="T52">
        <v>101.4157</v>
      </c>
      <c r="U52">
        <v>9.9776000000000007</v>
      </c>
      <c r="V52">
        <v>3.3410000000000002</v>
      </c>
      <c r="W52">
        <v>23.3035</v>
      </c>
      <c r="X52">
        <v>6.0201000000000002</v>
      </c>
      <c r="Y52">
        <v>90.864999999999995</v>
      </c>
      <c r="Z52">
        <v>107.745</v>
      </c>
      <c r="AA52">
        <v>2.6040000000000001</v>
      </c>
      <c r="AB52">
        <v>0.37</v>
      </c>
      <c r="AC52">
        <v>1.288</v>
      </c>
      <c r="AD52">
        <v>69.381</v>
      </c>
      <c r="AE52">
        <v>8.4440000000000008</v>
      </c>
      <c r="AF52">
        <v>252.96199999999999</v>
      </c>
      <c r="AG52">
        <v>48.801000000000002</v>
      </c>
      <c r="AH52">
        <v>23.231999999999999</v>
      </c>
      <c r="AI52">
        <v>7.77</v>
      </c>
      <c r="AJ52">
        <v>0.189</v>
      </c>
      <c r="AK52">
        <v>2.0569999999999999</v>
      </c>
      <c r="AL52">
        <v>0.39600000000000002</v>
      </c>
      <c r="AM52">
        <v>177.53899999999999</v>
      </c>
      <c r="AN52">
        <v>3511.0819999999999</v>
      </c>
    </row>
    <row r="53" spans="1:40" x14ac:dyDescent="0.3">
      <c r="A53">
        <v>2004</v>
      </c>
      <c r="B53">
        <v>7.6718999999999999</v>
      </c>
      <c r="C53">
        <v>1.2428999999999999</v>
      </c>
      <c r="D53">
        <v>312.82400000000001</v>
      </c>
      <c r="E53">
        <v>7.6394000000000002</v>
      </c>
      <c r="F53">
        <v>56.146099999999997</v>
      </c>
      <c r="G53">
        <v>1062.8596</v>
      </c>
      <c r="H53">
        <v>214.49770000000001</v>
      </c>
      <c r="I53">
        <v>38.668399999999998</v>
      </c>
      <c r="J53">
        <v>8.1623000000000001</v>
      </c>
      <c r="K53">
        <v>36.223199999999999</v>
      </c>
      <c r="L53">
        <v>41.5107</v>
      </c>
      <c r="M53">
        <v>11.688499999999999</v>
      </c>
      <c r="N53">
        <v>2.5990000000000002</v>
      </c>
      <c r="O53">
        <v>0.40620000000000001</v>
      </c>
      <c r="P53">
        <v>10.545400000000001</v>
      </c>
      <c r="Q53">
        <v>9.5946999999999996</v>
      </c>
      <c r="R53">
        <v>2.5882000000000001</v>
      </c>
      <c r="S53">
        <v>12.507300000000001</v>
      </c>
      <c r="T53">
        <v>113.9297</v>
      </c>
      <c r="U53">
        <v>11.2136</v>
      </c>
      <c r="V53">
        <v>4.2690000000000001</v>
      </c>
      <c r="W53">
        <v>25.096</v>
      </c>
      <c r="X53">
        <v>6.1805000000000003</v>
      </c>
      <c r="Y53">
        <v>78.182000000000002</v>
      </c>
      <c r="Z53">
        <v>87.647000000000006</v>
      </c>
      <c r="AA53">
        <v>5.2370000000000001</v>
      </c>
      <c r="AB53">
        <v>0.378</v>
      </c>
      <c r="AC53">
        <v>1.046</v>
      </c>
      <c r="AD53">
        <v>67.382999999999996</v>
      </c>
      <c r="AE53">
        <v>10.874000000000001</v>
      </c>
      <c r="AF53">
        <v>263.06200000000001</v>
      </c>
      <c r="AG53">
        <v>43.847000000000001</v>
      </c>
      <c r="AH53">
        <v>23.347999999999999</v>
      </c>
      <c r="AI53">
        <v>7.6529999999999996</v>
      </c>
      <c r="AJ53">
        <v>0.189</v>
      </c>
      <c r="AK53">
        <v>1.9870000000000001</v>
      </c>
      <c r="AL53">
        <v>0.35299999999999998</v>
      </c>
      <c r="AM53">
        <v>174.26</v>
      </c>
      <c r="AN53">
        <v>3511.0819999999999</v>
      </c>
    </row>
    <row r="54" spans="1:40" x14ac:dyDescent="0.3">
      <c r="A54">
        <v>2005</v>
      </c>
      <c r="B54">
        <v>7.9710000000000001</v>
      </c>
      <c r="C54">
        <v>1.1955</v>
      </c>
      <c r="D54">
        <v>315.90269999999998</v>
      </c>
      <c r="E54">
        <v>7.6840999999999999</v>
      </c>
      <c r="F54">
        <v>56.719499999999996</v>
      </c>
      <c r="G54">
        <v>1061.5255</v>
      </c>
      <c r="H54">
        <v>215.46279999999999</v>
      </c>
      <c r="I54">
        <v>38.794800000000002</v>
      </c>
      <c r="J54">
        <v>8.2512000000000008</v>
      </c>
      <c r="K54">
        <v>36.3917</v>
      </c>
      <c r="L54">
        <v>41.883699999999997</v>
      </c>
      <c r="M54">
        <v>11.6059</v>
      </c>
      <c r="N54">
        <v>2.6494</v>
      </c>
      <c r="O54">
        <v>0.43580000000000002</v>
      </c>
      <c r="P54">
        <v>10.8116</v>
      </c>
      <c r="Q54">
        <v>10.993499999999999</v>
      </c>
      <c r="R54">
        <v>3.2351000000000001</v>
      </c>
      <c r="S54">
        <v>13.7591</v>
      </c>
      <c r="T54">
        <v>120.93340000000001</v>
      </c>
      <c r="U54">
        <v>12.4483</v>
      </c>
      <c r="V54">
        <v>4.8901000000000003</v>
      </c>
      <c r="W54">
        <v>26.888500000000001</v>
      </c>
      <c r="X54">
        <v>6.3407</v>
      </c>
      <c r="Y54">
        <v>49.49</v>
      </c>
      <c r="Z54">
        <v>51.552</v>
      </c>
      <c r="AA54">
        <v>0.85399999999999998</v>
      </c>
      <c r="AB54">
        <v>0.22700000000000001</v>
      </c>
      <c r="AC54">
        <v>0.78500000000000003</v>
      </c>
      <c r="AD54">
        <v>65</v>
      </c>
      <c r="AE54">
        <v>10.874000000000001</v>
      </c>
      <c r="AF54">
        <v>283.40800000000002</v>
      </c>
      <c r="AG54">
        <v>46.640999999999998</v>
      </c>
      <c r="AH54">
        <v>26.457999999999998</v>
      </c>
      <c r="AI54">
        <v>7.5179999999999998</v>
      </c>
      <c r="AJ54">
        <v>0.189</v>
      </c>
      <c r="AK54">
        <v>1.92</v>
      </c>
      <c r="AL54">
        <v>0.314</v>
      </c>
      <c r="AM54">
        <v>168.84100000000001</v>
      </c>
      <c r="AN54">
        <v>3511.0819999999999</v>
      </c>
    </row>
    <row r="55" spans="1:40" x14ac:dyDescent="0.3">
      <c r="A55">
        <v>2006</v>
      </c>
      <c r="B55">
        <v>8.0984999999999996</v>
      </c>
      <c r="C55">
        <v>1.1385000000000001</v>
      </c>
      <c r="D55">
        <v>317.2396</v>
      </c>
      <c r="E55">
        <v>7.7210000000000001</v>
      </c>
      <c r="F55">
        <v>56.303400000000003</v>
      </c>
      <c r="G55">
        <v>1057.0145</v>
      </c>
      <c r="H55">
        <v>214.05179999999999</v>
      </c>
      <c r="I55">
        <v>38.585900000000002</v>
      </c>
      <c r="J55">
        <v>8.2245000000000008</v>
      </c>
      <c r="K55">
        <v>35.995199999999997</v>
      </c>
      <c r="L55">
        <v>41.990200000000002</v>
      </c>
      <c r="M55">
        <v>11.411</v>
      </c>
      <c r="N55">
        <v>2.5813000000000001</v>
      </c>
      <c r="O55">
        <v>0.44269999999999998</v>
      </c>
      <c r="P55">
        <v>10.552899999999999</v>
      </c>
      <c r="Q55">
        <v>12.383100000000001</v>
      </c>
      <c r="R55">
        <v>3.8803000000000001</v>
      </c>
      <c r="S55">
        <v>14.450900000000001</v>
      </c>
      <c r="T55">
        <v>121.0746</v>
      </c>
      <c r="U55">
        <v>12.789300000000001</v>
      </c>
      <c r="V55">
        <v>5.1614000000000004</v>
      </c>
      <c r="W55">
        <v>31.23</v>
      </c>
      <c r="X55">
        <v>6.4709000000000003</v>
      </c>
      <c r="Y55">
        <v>48.470999999999997</v>
      </c>
      <c r="Z55">
        <v>49.808</v>
      </c>
      <c r="AA55">
        <v>1.119</v>
      </c>
      <c r="AB55">
        <v>0.13600000000000001</v>
      </c>
      <c r="AC55">
        <v>0.58799999999999997</v>
      </c>
      <c r="AD55">
        <v>58.5</v>
      </c>
      <c r="AE55">
        <v>10.874000000000001</v>
      </c>
      <c r="AF55">
        <v>297.61500000000001</v>
      </c>
      <c r="AG55">
        <v>48.747</v>
      </c>
      <c r="AH55">
        <v>34.767000000000003</v>
      </c>
      <c r="AI55">
        <v>6.992</v>
      </c>
      <c r="AJ55">
        <v>4.9000000000000002E-2</v>
      </c>
      <c r="AK55">
        <v>1.8340000000000001</v>
      </c>
      <c r="AL55">
        <v>0.27900000000000003</v>
      </c>
      <c r="AM55">
        <v>167.857</v>
      </c>
      <c r="AN55">
        <v>3511.0819999999999</v>
      </c>
    </row>
    <row r="56" spans="1:40" x14ac:dyDescent="0.3">
      <c r="A56">
        <v>2007</v>
      </c>
      <c r="B56">
        <v>8.2260000000000009</v>
      </c>
      <c r="C56">
        <v>1.0814999999999999</v>
      </c>
      <c r="D56">
        <v>318.57220000000001</v>
      </c>
      <c r="E56">
        <v>7.7579000000000002</v>
      </c>
      <c r="F56">
        <v>55.887300000000003</v>
      </c>
      <c r="G56">
        <v>1052.4683</v>
      </c>
      <c r="H56">
        <v>212.6378</v>
      </c>
      <c r="I56">
        <v>38.377200000000002</v>
      </c>
      <c r="J56">
        <v>8.1976999999999993</v>
      </c>
      <c r="K56">
        <v>35.597999999999999</v>
      </c>
      <c r="L56">
        <v>42.096499999999999</v>
      </c>
      <c r="M56">
        <v>11.213900000000001</v>
      </c>
      <c r="N56">
        <v>2.5131000000000001</v>
      </c>
      <c r="O56">
        <v>0.44919999999999999</v>
      </c>
      <c r="P56">
        <v>10.294700000000001</v>
      </c>
      <c r="Q56">
        <v>13.773099999999999</v>
      </c>
      <c r="R56">
        <v>4.5246000000000004</v>
      </c>
      <c r="S56">
        <v>15.1335</v>
      </c>
      <c r="T56">
        <v>129.6223</v>
      </c>
      <c r="U56">
        <v>13.131399999999999</v>
      </c>
      <c r="V56">
        <v>5.4291999999999998</v>
      </c>
      <c r="W56">
        <v>35.571399999999997</v>
      </c>
      <c r="X56">
        <v>6.6013000000000002</v>
      </c>
      <c r="Y56">
        <v>47.082999999999998</v>
      </c>
      <c r="Z56">
        <v>46.366</v>
      </c>
      <c r="AA56">
        <v>0.91100000000000003</v>
      </c>
      <c r="AB56">
        <v>8.2000000000000003E-2</v>
      </c>
      <c r="AC56">
        <v>0.441</v>
      </c>
      <c r="AD56">
        <v>52</v>
      </c>
      <c r="AE56">
        <v>10.874000000000001</v>
      </c>
      <c r="AF56">
        <v>311.26499999999999</v>
      </c>
      <c r="AG56">
        <v>50.582999999999998</v>
      </c>
      <c r="AH56">
        <v>39.869</v>
      </c>
      <c r="AI56">
        <v>6.5019999999999998</v>
      </c>
      <c r="AJ56">
        <v>4.9000000000000002E-2</v>
      </c>
      <c r="AK56">
        <v>1.752</v>
      </c>
      <c r="AL56">
        <v>0.249</v>
      </c>
      <c r="AM56">
        <v>167.857</v>
      </c>
      <c r="AN56">
        <v>3511.0819999999999</v>
      </c>
    </row>
    <row r="57" spans="1:40" x14ac:dyDescent="0.3">
      <c r="A57">
        <v>2008</v>
      </c>
      <c r="B57">
        <v>8.3531332999999997</v>
      </c>
      <c r="C57">
        <v>1.0245333000000001</v>
      </c>
      <c r="D57">
        <v>319.89640000000003</v>
      </c>
      <c r="E57">
        <v>7.7946666999999996</v>
      </c>
      <c r="F57">
        <v>55.4711</v>
      </c>
      <c r="G57">
        <v>1047.8518999999999</v>
      </c>
      <c r="H57">
        <v>211.21813</v>
      </c>
      <c r="I57">
        <v>38.168666999999999</v>
      </c>
      <c r="J57">
        <v>8.1708666999999995</v>
      </c>
      <c r="K57">
        <v>35.199466999999999</v>
      </c>
      <c r="L57">
        <v>42.202733000000002</v>
      </c>
      <c r="M57">
        <v>11.012133</v>
      </c>
      <c r="N57">
        <v>2.4452666999999999</v>
      </c>
      <c r="O57">
        <v>0.45503333000000001</v>
      </c>
      <c r="P57">
        <v>10.037233000000001</v>
      </c>
      <c r="Q57">
        <v>15.162767000000001</v>
      </c>
      <c r="R57">
        <v>5.1677</v>
      </c>
      <c r="S57">
        <v>15.798</v>
      </c>
      <c r="T57">
        <v>133.99193</v>
      </c>
      <c r="U57">
        <v>13.475300000000001</v>
      </c>
      <c r="V57">
        <v>5.6901666999999998</v>
      </c>
      <c r="W57">
        <v>39.912933000000002</v>
      </c>
      <c r="X57">
        <v>6.2859999999999996</v>
      </c>
      <c r="Y57">
        <v>45.74</v>
      </c>
      <c r="Z57">
        <v>43.216000000000001</v>
      </c>
      <c r="AA57">
        <v>0.80600000000000005</v>
      </c>
      <c r="AB57">
        <v>4.9000000000000002E-2</v>
      </c>
      <c r="AC57">
        <v>0.33100000000000002</v>
      </c>
      <c r="AD57">
        <v>45.5</v>
      </c>
      <c r="AE57">
        <v>10.874000000000001</v>
      </c>
      <c r="AF57">
        <v>324.43099999999998</v>
      </c>
      <c r="AG57">
        <v>52.161000000000001</v>
      </c>
      <c r="AH57">
        <v>39.098999999999997</v>
      </c>
      <c r="AI57">
        <v>6.0469999999999997</v>
      </c>
      <c r="AJ57">
        <v>4.9000000000000002E-2</v>
      </c>
      <c r="AK57">
        <v>1.675</v>
      </c>
      <c r="AL57">
        <v>0.221</v>
      </c>
      <c r="AM57">
        <v>167.857</v>
      </c>
      <c r="AN57">
        <v>3511.0819999999999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X12"/>
  <sheetViews>
    <sheetView workbookViewId="0"/>
  </sheetViews>
  <sheetFormatPr defaultRowHeight="14.4" x14ac:dyDescent="0.3"/>
  <cols>
    <col min="2" max="2" width="10.77734375" bestFit="1" customWidth="1"/>
    <col min="4" max="4" width="12.77734375" bestFit="1" customWidth="1"/>
    <col min="5" max="5" width="15.21875" bestFit="1" customWidth="1"/>
  </cols>
  <sheetData>
    <row r="1" spans="1:24" x14ac:dyDescent="0.3">
      <c r="F1" t="s">
        <v>268</v>
      </c>
    </row>
    <row r="2" spans="1:24" x14ac:dyDescent="0.3">
      <c r="A2" t="s">
        <v>0</v>
      </c>
      <c r="B2" t="s">
        <v>199</v>
      </c>
      <c r="C2" t="s">
        <v>1</v>
      </c>
      <c r="D2" t="s">
        <v>2</v>
      </c>
      <c r="E2" t="s">
        <v>200</v>
      </c>
      <c r="F2">
        <v>1990</v>
      </c>
      <c r="G2">
        <v>1991</v>
      </c>
      <c r="H2">
        <v>1992</v>
      </c>
      <c r="I2">
        <v>1993</v>
      </c>
      <c r="J2">
        <v>1994</v>
      </c>
      <c r="K2">
        <v>1995</v>
      </c>
      <c r="L2">
        <v>1996</v>
      </c>
      <c r="M2">
        <v>1997</v>
      </c>
      <c r="N2">
        <v>1998</v>
      </c>
      <c r="O2">
        <v>1999</v>
      </c>
      <c r="P2">
        <v>2000</v>
      </c>
      <c r="Q2">
        <v>2001</v>
      </c>
      <c r="R2">
        <v>2002</v>
      </c>
      <c r="S2">
        <v>2003</v>
      </c>
      <c r="T2">
        <v>2004</v>
      </c>
      <c r="U2">
        <v>2005</v>
      </c>
      <c r="V2">
        <v>2006</v>
      </c>
      <c r="W2">
        <v>2007</v>
      </c>
      <c r="X2">
        <v>2008</v>
      </c>
    </row>
    <row r="3" spans="1:24" x14ac:dyDescent="0.3">
      <c r="A3" t="s">
        <v>3</v>
      </c>
      <c r="B3" t="str">
        <f>$A3</f>
        <v>CF4</v>
      </c>
      <c r="C3" s="1">
        <v>50000</v>
      </c>
      <c r="D3" s="1">
        <v>7390</v>
      </c>
      <c r="E3">
        <f t="shared" ref="E3:E9" si="0">INDEX($D$3:$D$12,MATCH($A3,$A$3:$A$12,0))/INDEX($D$3:$D$12,MATCH($B3,$A$3:$A$12,0))</f>
        <v>1</v>
      </c>
      <c r="F3">
        <f>SUMPRODUCT(--('Hist RCP MAGICC 6 Emissions'!$B$39:$AN$57)*(F$2='Hist RCP MAGICC 6 Emissions'!$A$39:$A$57)*($A3='Hist RCP MAGICC 6 Emissions'!$B$38:$AN$38))</f>
        <v>11.997683</v>
      </c>
      <c r="G3">
        <f>SUMPRODUCT(--('Hist RCP MAGICC 6 Emissions'!$B$39:$AN$57)*(G$2='Hist RCP MAGICC 6 Emissions'!$A$39:$A$57)*($A3='Hist RCP MAGICC 6 Emissions'!$B$38:$AN$38))</f>
        <v>11.997904999999999</v>
      </c>
      <c r="H3">
        <f>SUMPRODUCT(--('Hist RCP MAGICC 6 Emissions'!$B$39:$AN$57)*(H$2='Hist RCP MAGICC 6 Emissions'!$A$39:$A$57)*($A3='Hist RCP MAGICC 6 Emissions'!$B$38:$AN$38))</f>
        <v>11.998111</v>
      </c>
      <c r="I3">
        <f>SUMPRODUCT(--('Hist RCP MAGICC 6 Emissions'!$B$39:$AN$57)*(I$2='Hist RCP MAGICC 6 Emissions'!$A$39:$A$57)*($A3='Hist RCP MAGICC 6 Emissions'!$B$38:$AN$38))</f>
        <v>11.998354000000001</v>
      </c>
      <c r="J3">
        <f>SUMPRODUCT(--('Hist RCP MAGICC 6 Emissions'!$B$39:$AN$57)*(J$2='Hist RCP MAGICC 6 Emissions'!$A$39:$A$57)*($A3='Hist RCP MAGICC 6 Emissions'!$B$38:$AN$38))</f>
        <v>11.998587000000001</v>
      </c>
      <c r="K3">
        <f>SUMPRODUCT(--('Hist RCP MAGICC 6 Emissions'!$B$39:$AN$57)*(K$2='Hist RCP MAGICC 6 Emissions'!$A$39:$A$57)*($A3='Hist RCP MAGICC 6 Emissions'!$B$38:$AN$38))</f>
        <v>10.501674</v>
      </c>
      <c r="L3">
        <f>SUMPRODUCT(--('Hist RCP MAGICC 6 Emissions'!$B$39:$AN$57)*(L$2='Hist RCP MAGICC 6 Emissions'!$A$39:$A$57)*($A3='Hist RCP MAGICC 6 Emissions'!$B$38:$AN$38))</f>
        <v>11.999071000000001</v>
      </c>
      <c r="M3">
        <f>SUMPRODUCT(--('Hist RCP MAGICC 6 Emissions'!$B$39:$AN$57)*(M$2='Hist RCP MAGICC 6 Emissions'!$A$39:$A$57)*($A3='Hist RCP MAGICC 6 Emissions'!$B$38:$AN$38))</f>
        <v>11.999321999999999</v>
      </c>
      <c r="N3">
        <f>SUMPRODUCT(--('Hist RCP MAGICC 6 Emissions'!$B$39:$AN$57)*(N$2='Hist RCP MAGICC 6 Emissions'!$A$39:$A$57)*($A3='Hist RCP MAGICC 6 Emissions'!$B$38:$AN$38))</f>
        <v>11.999575</v>
      </c>
      <c r="O3">
        <f>SUMPRODUCT(--('Hist RCP MAGICC 6 Emissions'!$B$39:$AN$57)*(O$2='Hist RCP MAGICC 6 Emissions'!$A$39:$A$57)*($A3='Hist RCP MAGICC 6 Emissions'!$B$38:$AN$38))</f>
        <v>10.502692</v>
      </c>
      <c r="P3">
        <f>SUMPRODUCT(--('Hist RCP MAGICC 6 Emissions'!$B$39:$AN$57)*(P$2='Hist RCP MAGICC 6 Emissions'!$A$39:$A$57)*($A3='Hist RCP MAGICC 6 Emissions'!$B$38:$AN$38))</f>
        <v>12.0001</v>
      </c>
      <c r="Q3">
        <f>SUMPRODUCT(--('Hist RCP MAGICC 6 Emissions'!$B$39:$AN$57)*(Q$2='Hist RCP MAGICC 6 Emissions'!$A$39:$A$57)*($A3='Hist RCP MAGICC 6 Emissions'!$B$38:$AN$38))</f>
        <v>11.925000000000001</v>
      </c>
      <c r="R3">
        <f>SUMPRODUCT(--('Hist RCP MAGICC 6 Emissions'!$B$39:$AN$57)*(R$2='Hist RCP MAGICC 6 Emissions'!$A$39:$A$57)*($A3='Hist RCP MAGICC 6 Emissions'!$B$38:$AN$38))</f>
        <v>11.848100000000001</v>
      </c>
      <c r="S3">
        <f>SUMPRODUCT(--('Hist RCP MAGICC 6 Emissions'!$B$39:$AN$57)*(S$2='Hist RCP MAGICC 6 Emissions'!$A$39:$A$57)*($A3='Hist RCP MAGICC 6 Emissions'!$B$38:$AN$38))</f>
        <v>11.769299999999999</v>
      </c>
      <c r="T3">
        <f>SUMPRODUCT(--('Hist RCP MAGICC 6 Emissions'!$B$39:$AN$57)*(T$2='Hist RCP MAGICC 6 Emissions'!$A$39:$A$57)*($A3='Hist RCP MAGICC 6 Emissions'!$B$38:$AN$38))</f>
        <v>11.688499999999999</v>
      </c>
      <c r="U3">
        <f>SUMPRODUCT(--('Hist RCP MAGICC 6 Emissions'!$B$39:$AN$57)*(U$2='Hist RCP MAGICC 6 Emissions'!$A$39:$A$57)*($A3='Hist RCP MAGICC 6 Emissions'!$B$38:$AN$38))</f>
        <v>11.6059</v>
      </c>
      <c r="V3">
        <f>SUMPRODUCT(--('Hist RCP MAGICC 6 Emissions'!$B$39:$AN$57)*(V$2='Hist RCP MAGICC 6 Emissions'!$A$39:$A$57)*($A3='Hist RCP MAGICC 6 Emissions'!$B$38:$AN$38))</f>
        <v>11.411</v>
      </c>
      <c r="W3">
        <f>SUMPRODUCT(--('Hist RCP MAGICC 6 Emissions'!$B$39:$AN$57)*(W$2='Hist RCP MAGICC 6 Emissions'!$A$39:$A$57)*($A3='Hist RCP MAGICC 6 Emissions'!$B$38:$AN$38))</f>
        <v>11.213900000000001</v>
      </c>
      <c r="X3">
        <f>SUMPRODUCT(--('Hist RCP MAGICC 6 Emissions'!$B$39:$AN$57)*(X$2='Hist RCP MAGICC 6 Emissions'!$A$39:$A$57)*($A3='Hist RCP MAGICC 6 Emissions'!$B$38:$AN$38))</f>
        <v>11.012133</v>
      </c>
    </row>
    <row r="4" spans="1:24" x14ac:dyDescent="0.3">
      <c r="A4" t="s">
        <v>4</v>
      </c>
      <c r="B4" t="str">
        <f t="shared" ref="B4:B12" si="1">$A4</f>
        <v>C2F6</v>
      </c>
      <c r="C4" s="1">
        <v>10000</v>
      </c>
      <c r="D4" s="1">
        <v>12200</v>
      </c>
      <c r="E4">
        <f t="shared" si="0"/>
        <v>1</v>
      </c>
      <c r="F4">
        <f>SUMPRODUCT(--('Hist RCP MAGICC 6 Emissions'!$B$39:$AN$57)*(F$2='Hist RCP MAGICC 6 Emissions'!$A$39:$A$57)*($A4='Hist RCP MAGICC 6 Emissions'!$B$38:$AN$38))</f>
        <v>2.0735678000000002</v>
      </c>
      <c r="G4">
        <f>SUMPRODUCT(--('Hist RCP MAGICC 6 Emissions'!$B$39:$AN$57)*(G$2='Hist RCP MAGICC 6 Emissions'!$A$39:$A$57)*($A4='Hist RCP MAGICC 6 Emissions'!$B$38:$AN$38))</f>
        <v>2.3729100999999999</v>
      </c>
      <c r="H4">
        <f>SUMPRODUCT(--('Hist RCP MAGICC 6 Emissions'!$B$39:$AN$57)*(H$2='Hist RCP MAGICC 6 Emissions'!$A$39:$A$57)*($A4='Hist RCP MAGICC 6 Emissions'!$B$38:$AN$38))</f>
        <v>2.3731469000000001</v>
      </c>
      <c r="I4">
        <f>SUMPRODUCT(--('Hist RCP MAGICC 6 Emissions'!$B$39:$AN$57)*(I$2='Hist RCP MAGICC 6 Emissions'!$A$39:$A$57)*($A4='Hist RCP MAGICC 6 Emissions'!$B$38:$AN$38))</f>
        <v>2.3733837000000002</v>
      </c>
      <c r="J4">
        <f>SUMPRODUCT(--('Hist RCP MAGICC 6 Emissions'!$B$39:$AN$57)*(J$2='Hist RCP MAGICC 6 Emissions'!$A$39:$A$57)*($A4='Hist RCP MAGICC 6 Emissions'!$B$38:$AN$38))</f>
        <v>2.3736204999999999</v>
      </c>
      <c r="K4">
        <f>SUMPRODUCT(--('Hist RCP MAGICC 6 Emissions'!$B$39:$AN$57)*(K$2='Hist RCP MAGICC 6 Emissions'!$A$39:$A$57)*($A4='Hist RCP MAGICC 6 Emissions'!$B$38:$AN$38))</f>
        <v>2.3738573000000001</v>
      </c>
      <c r="L4">
        <f>SUMPRODUCT(--('Hist RCP MAGICC 6 Emissions'!$B$39:$AN$57)*(L$2='Hist RCP MAGICC 6 Emissions'!$A$39:$A$57)*($A4='Hist RCP MAGICC 6 Emissions'!$B$38:$AN$38))</f>
        <v>2.3740941000000002</v>
      </c>
      <c r="M4">
        <f>SUMPRODUCT(--('Hist RCP MAGICC 6 Emissions'!$B$39:$AN$57)*(M$2='Hist RCP MAGICC 6 Emissions'!$A$39:$A$57)*($A4='Hist RCP MAGICC 6 Emissions'!$B$38:$AN$38))</f>
        <v>2.3743308999999999</v>
      </c>
      <c r="N4">
        <f>SUMPRODUCT(--('Hist RCP MAGICC 6 Emissions'!$B$39:$AN$57)*(N$2='Hist RCP MAGICC 6 Emissions'!$A$39:$A$57)*($A4='Hist RCP MAGICC 6 Emissions'!$B$38:$AN$38))</f>
        <v>2.3745677000000001</v>
      </c>
      <c r="O4">
        <f>SUMPRODUCT(--('Hist RCP MAGICC 6 Emissions'!$B$39:$AN$57)*(O$2='Hist RCP MAGICC 6 Emissions'!$A$39:$A$57)*($A4='Hist RCP MAGICC 6 Emissions'!$B$38:$AN$38))</f>
        <v>2.3748045000000002</v>
      </c>
      <c r="P4">
        <f>SUMPRODUCT(--('Hist RCP MAGICC 6 Emissions'!$B$39:$AN$57)*(P$2='Hist RCP MAGICC 6 Emissions'!$A$39:$A$57)*($A4='Hist RCP MAGICC 6 Emissions'!$B$38:$AN$38))</f>
        <v>2.3748999999999998</v>
      </c>
      <c r="Q4">
        <f>SUMPRODUCT(--('Hist RCP MAGICC 6 Emissions'!$B$39:$AN$57)*(Q$2='Hist RCP MAGICC 6 Emissions'!$A$39:$A$57)*($A4='Hist RCP MAGICC 6 Emissions'!$B$38:$AN$38))</f>
        <v>2.4344999999999999</v>
      </c>
      <c r="R4">
        <f>SUMPRODUCT(--('Hist RCP MAGICC 6 Emissions'!$B$39:$AN$57)*(R$2='Hist RCP MAGICC 6 Emissions'!$A$39:$A$57)*($A4='Hist RCP MAGICC 6 Emissions'!$B$38:$AN$38))</f>
        <v>2.4914999999999998</v>
      </c>
      <c r="S4">
        <f>SUMPRODUCT(--('Hist RCP MAGICC 6 Emissions'!$B$39:$AN$57)*(S$2='Hist RCP MAGICC 6 Emissions'!$A$39:$A$57)*($A4='Hist RCP MAGICC 6 Emissions'!$B$38:$AN$38))</f>
        <v>2.5463</v>
      </c>
      <c r="T4">
        <f>SUMPRODUCT(--('Hist RCP MAGICC 6 Emissions'!$B$39:$AN$57)*(T$2='Hist RCP MAGICC 6 Emissions'!$A$39:$A$57)*($A4='Hist RCP MAGICC 6 Emissions'!$B$38:$AN$38))</f>
        <v>2.5990000000000002</v>
      </c>
      <c r="U4">
        <f>SUMPRODUCT(--('Hist RCP MAGICC 6 Emissions'!$B$39:$AN$57)*(U$2='Hist RCP MAGICC 6 Emissions'!$A$39:$A$57)*($A4='Hist RCP MAGICC 6 Emissions'!$B$38:$AN$38))</f>
        <v>2.6494</v>
      </c>
      <c r="V4">
        <f>SUMPRODUCT(--('Hist RCP MAGICC 6 Emissions'!$B$39:$AN$57)*(V$2='Hist RCP MAGICC 6 Emissions'!$A$39:$A$57)*($A4='Hist RCP MAGICC 6 Emissions'!$B$38:$AN$38))</f>
        <v>2.5813000000000001</v>
      </c>
      <c r="W4">
        <f>SUMPRODUCT(--('Hist RCP MAGICC 6 Emissions'!$B$39:$AN$57)*(W$2='Hist RCP MAGICC 6 Emissions'!$A$39:$A$57)*($A4='Hist RCP MAGICC 6 Emissions'!$B$38:$AN$38))</f>
        <v>2.5131000000000001</v>
      </c>
      <c r="X4">
        <f>SUMPRODUCT(--('Hist RCP MAGICC 6 Emissions'!$B$39:$AN$57)*(X$2='Hist RCP MAGICC 6 Emissions'!$A$39:$A$57)*($A4='Hist RCP MAGICC 6 Emissions'!$B$38:$AN$38))</f>
        <v>2.4452666999999999</v>
      </c>
    </row>
    <row r="5" spans="1:24" x14ac:dyDescent="0.3">
      <c r="A5" s="30" t="s">
        <v>195</v>
      </c>
      <c r="B5" s="30" t="s">
        <v>10</v>
      </c>
      <c r="C5" s="31">
        <v>3200</v>
      </c>
      <c r="D5" s="31">
        <v>9300</v>
      </c>
      <c r="E5" s="30">
        <f t="shared" si="0"/>
        <v>0.40789473684210525</v>
      </c>
      <c r="F5" s="30">
        <f t="shared" ref="F5:X5" si="2">$E5*LOOKUP($B5,$A$3:$A$12,F$3:F$12)</f>
        <v>2.2518928223684211</v>
      </c>
      <c r="G5" s="30">
        <f t="shared" si="2"/>
        <v>2.3594246434210526</v>
      </c>
      <c r="H5" s="30">
        <f t="shared" si="2"/>
        <v>2.3601589763157893</v>
      </c>
      <c r="I5" s="30">
        <f t="shared" si="2"/>
        <v>2.5745550171052631</v>
      </c>
      <c r="J5" s="30">
        <f t="shared" si="2"/>
        <v>2.0412018934210527</v>
      </c>
      <c r="K5" s="30">
        <f t="shared" si="2"/>
        <v>2.4691594631578946</v>
      </c>
      <c r="L5" s="30">
        <f t="shared" si="2"/>
        <v>2.4699272026315788</v>
      </c>
      <c r="M5" s="30">
        <f t="shared" si="2"/>
        <v>1.8297098592105261</v>
      </c>
      <c r="N5" s="30">
        <f t="shared" si="2"/>
        <v>1.9371081355263156</v>
      </c>
      <c r="O5" s="30">
        <f t="shared" si="2"/>
        <v>2.5786940881578948</v>
      </c>
      <c r="P5" s="30">
        <f t="shared" si="2"/>
        <v>2.2590026315789471</v>
      </c>
      <c r="Q5" s="30">
        <f t="shared" si="2"/>
        <v>2.3245921052631577</v>
      </c>
      <c r="R5" s="30">
        <f t="shared" si="2"/>
        <v>2.3900999999999999</v>
      </c>
      <c r="S5" s="30">
        <f t="shared" si="2"/>
        <v>2.455567105263158</v>
      </c>
      <c r="T5" s="30">
        <f t="shared" si="2"/>
        <v>2.5209934210526317</v>
      </c>
      <c r="U5" s="30">
        <f t="shared" si="2"/>
        <v>2.5863381578947369</v>
      </c>
      <c r="V5" s="30">
        <f t="shared" si="2"/>
        <v>2.6394460526315791</v>
      </c>
      <c r="W5" s="30">
        <f t="shared" si="2"/>
        <v>2.6926355263157893</v>
      </c>
      <c r="X5" s="30">
        <f t="shared" si="2"/>
        <v>2.5640263157894734</v>
      </c>
    </row>
    <row r="6" spans="1:24" x14ac:dyDescent="0.3">
      <c r="A6" t="s">
        <v>5</v>
      </c>
      <c r="B6" t="str">
        <f t="shared" si="1"/>
        <v>HFC125</v>
      </c>
      <c r="C6">
        <v>29</v>
      </c>
      <c r="D6" s="1">
        <v>3500</v>
      </c>
      <c r="E6">
        <f t="shared" si="0"/>
        <v>1</v>
      </c>
      <c r="F6">
        <f>SUMPRODUCT(--('Hist RCP MAGICC 6 Emissions'!$B$39:$AN$57)*(F$2='Hist RCP MAGICC 6 Emissions'!$A$39:$A$57)*($A6='Hist RCP MAGICC 6 Emissions'!$B$38:$AN$38))</f>
        <v>0.18594167</v>
      </c>
      <c r="G6">
        <f>SUMPRODUCT(--('Hist RCP MAGICC 6 Emissions'!$B$39:$AN$57)*(G$2='Hist RCP MAGICC 6 Emissions'!$A$39:$A$57)*($A6='Hist RCP MAGICC 6 Emissions'!$B$38:$AN$38))</f>
        <v>0.19092079000000001</v>
      </c>
      <c r="H6">
        <f>SUMPRODUCT(--('Hist RCP MAGICC 6 Emissions'!$B$39:$AN$57)*(H$2='Hist RCP MAGICC 6 Emissions'!$A$39:$A$57)*($A6='Hist RCP MAGICC 6 Emissions'!$B$38:$AN$38))</f>
        <v>0.28889990999999998</v>
      </c>
      <c r="I6">
        <f>SUMPRODUCT(--('Hist RCP MAGICC 6 Emissions'!$B$39:$AN$57)*(I$2='Hist RCP MAGICC 6 Emissions'!$A$39:$A$57)*($A6='Hist RCP MAGICC 6 Emissions'!$B$38:$AN$38))</f>
        <v>0.37681629999999999</v>
      </c>
      <c r="J6">
        <f>SUMPRODUCT(--('Hist RCP MAGICC 6 Emissions'!$B$39:$AN$57)*(J$2='Hist RCP MAGICC 6 Emissions'!$A$39:$A$57)*($A6='Hist RCP MAGICC 6 Emissions'!$B$38:$AN$38))</f>
        <v>1.8251048000000001</v>
      </c>
      <c r="K6">
        <f>SUMPRODUCT(--('Hist RCP MAGICC 6 Emissions'!$B$39:$AN$57)*(K$2='Hist RCP MAGICC 6 Emissions'!$A$39:$A$57)*($A6='Hist RCP MAGICC 6 Emissions'!$B$38:$AN$38))</f>
        <v>2.9802176999999999</v>
      </c>
      <c r="L6">
        <f>SUMPRODUCT(--('Hist RCP MAGICC 6 Emissions'!$B$39:$AN$57)*(L$2='Hist RCP MAGICC 6 Emissions'!$A$39:$A$57)*($A6='Hist RCP MAGICC 6 Emissions'!$B$38:$AN$38))</f>
        <v>3.4188812</v>
      </c>
      <c r="M6">
        <f>SUMPRODUCT(--('Hist RCP MAGICC 6 Emissions'!$B$39:$AN$57)*(M$2='Hist RCP MAGICC 6 Emissions'!$A$39:$A$57)*($A6='Hist RCP MAGICC 6 Emissions'!$B$38:$AN$38))</f>
        <v>5.3540489999999998</v>
      </c>
      <c r="N6">
        <f>SUMPRODUCT(--('Hist RCP MAGICC 6 Emissions'!$B$39:$AN$57)*(N$2='Hist RCP MAGICC 6 Emissions'!$A$39:$A$57)*($A6='Hist RCP MAGICC 6 Emissions'!$B$38:$AN$38))</f>
        <v>7.2031812000000004</v>
      </c>
      <c r="O6">
        <f>SUMPRODUCT(--('Hist RCP MAGICC 6 Emissions'!$B$39:$AN$57)*(O$2='Hist RCP MAGICC 6 Emissions'!$A$39:$A$57)*($A6='Hist RCP MAGICC 6 Emissions'!$B$38:$AN$38))</f>
        <v>8.1531676999999991</v>
      </c>
      <c r="P6">
        <f>SUMPRODUCT(--('Hist RCP MAGICC 6 Emissions'!$B$39:$AN$57)*(P$2='Hist RCP MAGICC 6 Emissions'!$A$39:$A$57)*($A6='Hist RCP MAGICC 6 Emissions'!$B$38:$AN$38))</f>
        <v>8.5381</v>
      </c>
      <c r="Q6">
        <f>SUMPRODUCT(--('Hist RCP MAGICC 6 Emissions'!$B$39:$AN$57)*(Q$2='Hist RCP MAGICC 6 Emissions'!$A$39:$A$57)*($A6='Hist RCP MAGICC 6 Emissions'!$B$38:$AN$38))</f>
        <v>9.0300999999999991</v>
      </c>
      <c r="R6">
        <f>SUMPRODUCT(--('Hist RCP MAGICC 6 Emissions'!$B$39:$AN$57)*(R$2='Hist RCP MAGICC 6 Emissions'!$A$39:$A$57)*($A6='Hist RCP MAGICC 6 Emissions'!$B$38:$AN$38))</f>
        <v>9.8851999999999993</v>
      </c>
      <c r="S6">
        <f>SUMPRODUCT(--('Hist RCP MAGICC 6 Emissions'!$B$39:$AN$57)*(S$2='Hist RCP MAGICC 6 Emissions'!$A$39:$A$57)*($A6='Hist RCP MAGICC 6 Emissions'!$B$38:$AN$38))</f>
        <v>12.078799999999999</v>
      </c>
      <c r="T6">
        <f>SUMPRODUCT(--('Hist RCP MAGICC 6 Emissions'!$B$39:$AN$57)*(T$2='Hist RCP MAGICC 6 Emissions'!$A$39:$A$57)*($A6='Hist RCP MAGICC 6 Emissions'!$B$38:$AN$38))</f>
        <v>12.507300000000001</v>
      </c>
      <c r="U6">
        <f>SUMPRODUCT(--('Hist RCP MAGICC 6 Emissions'!$B$39:$AN$57)*(U$2='Hist RCP MAGICC 6 Emissions'!$A$39:$A$57)*($A6='Hist RCP MAGICC 6 Emissions'!$B$38:$AN$38))</f>
        <v>13.7591</v>
      </c>
      <c r="V6">
        <f>SUMPRODUCT(--('Hist RCP MAGICC 6 Emissions'!$B$39:$AN$57)*(V$2='Hist RCP MAGICC 6 Emissions'!$A$39:$A$57)*($A6='Hist RCP MAGICC 6 Emissions'!$B$38:$AN$38))</f>
        <v>14.450900000000001</v>
      </c>
      <c r="W6">
        <f>SUMPRODUCT(--('Hist RCP MAGICC 6 Emissions'!$B$39:$AN$57)*(W$2='Hist RCP MAGICC 6 Emissions'!$A$39:$A$57)*($A6='Hist RCP MAGICC 6 Emissions'!$B$38:$AN$38))</f>
        <v>15.1335</v>
      </c>
      <c r="X6">
        <f>SUMPRODUCT(--('Hist RCP MAGICC 6 Emissions'!$B$39:$AN$57)*(X$2='Hist RCP MAGICC 6 Emissions'!$A$39:$A$57)*($A6='Hist RCP MAGICC 6 Emissions'!$B$38:$AN$38))</f>
        <v>15.798</v>
      </c>
    </row>
    <row r="7" spans="1:24" x14ac:dyDescent="0.3">
      <c r="A7" t="s">
        <v>6</v>
      </c>
      <c r="B7" t="str">
        <f t="shared" si="1"/>
        <v>HFC134a</v>
      </c>
      <c r="C7">
        <v>14</v>
      </c>
      <c r="D7" s="1">
        <v>1430</v>
      </c>
      <c r="E7">
        <f t="shared" si="0"/>
        <v>1</v>
      </c>
      <c r="F7">
        <f>SUMPRODUCT(--('Hist RCP MAGICC 6 Emissions'!$B$39:$AN$57)*(F$2='Hist RCP MAGICC 6 Emissions'!$A$39:$A$57)*($A7='Hist RCP MAGICC 6 Emissions'!$B$38:$AN$38))</f>
        <v>1.0101541999999999</v>
      </c>
      <c r="G7">
        <f>SUMPRODUCT(--('Hist RCP MAGICC 6 Emissions'!$B$39:$AN$57)*(G$2='Hist RCP MAGICC 6 Emissions'!$A$39:$A$57)*($A7='Hist RCP MAGICC 6 Emissions'!$B$38:$AN$38))</f>
        <v>2.1776447999999999</v>
      </c>
      <c r="H7">
        <f>SUMPRODUCT(--('Hist RCP MAGICC 6 Emissions'!$B$39:$AN$57)*(H$2='Hist RCP MAGICC 6 Emissions'!$A$39:$A$57)*($A7='Hist RCP MAGICC 6 Emissions'!$B$38:$AN$38))</f>
        <v>4.2079892000000001</v>
      </c>
      <c r="I7">
        <f>SUMPRODUCT(--('Hist RCP MAGICC 6 Emissions'!$B$39:$AN$57)*(I$2='Hist RCP MAGICC 6 Emissions'!$A$39:$A$57)*($A7='Hist RCP MAGICC 6 Emissions'!$B$38:$AN$38))</f>
        <v>8.4161579</v>
      </c>
      <c r="J7">
        <f>SUMPRODUCT(--('Hist RCP MAGICC 6 Emissions'!$B$39:$AN$57)*(J$2='Hist RCP MAGICC 6 Emissions'!$A$39:$A$57)*($A7='Hist RCP MAGICC 6 Emissions'!$B$38:$AN$38))</f>
        <v>21.399076999999998</v>
      </c>
      <c r="K7">
        <f>SUMPRODUCT(--('Hist RCP MAGICC 6 Emissions'!$B$39:$AN$57)*(K$2='Hist RCP MAGICC 6 Emissions'!$A$39:$A$57)*($A7='Hist RCP MAGICC 6 Emissions'!$B$38:$AN$38))</f>
        <v>29.726101</v>
      </c>
      <c r="L7">
        <f>SUMPRODUCT(--('Hist RCP MAGICC 6 Emissions'!$B$39:$AN$57)*(L$2='Hist RCP MAGICC 6 Emissions'!$A$39:$A$57)*($A7='Hist RCP MAGICC 6 Emissions'!$B$38:$AN$38))</f>
        <v>40.584859000000002</v>
      </c>
      <c r="M7">
        <f>SUMPRODUCT(--('Hist RCP MAGICC 6 Emissions'!$B$39:$AN$57)*(M$2='Hist RCP MAGICC 6 Emissions'!$A$39:$A$57)*($A7='Hist RCP MAGICC 6 Emissions'!$B$38:$AN$38))</f>
        <v>50.643566999999997</v>
      </c>
      <c r="N7">
        <f>SUMPRODUCT(--('Hist RCP MAGICC 6 Emissions'!$B$39:$AN$57)*(N$2='Hist RCP MAGICC 6 Emissions'!$A$39:$A$57)*($A7='Hist RCP MAGICC 6 Emissions'!$B$38:$AN$38))</f>
        <v>59.652126000000003</v>
      </c>
      <c r="O7">
        <f>SUMPRODUCT(--('Hist RCP MAGICC 6 Emissions'!$B$39:$AN$57)*(O$2='Hist RCP MAGICC 6 Emissions'!$A$39:$A$57)*($A7='Hist RCP MAGICC 6 Emissions'!$B$38:$AN$38))</f>
        <v>67.043997000000005</v>
      </c>
      <c r="P7">
        <f>SUMPRODUCT(--('Hist RCP MAGICC 6 Emissions'!$B$39:$AN$57)*(P$2='Hist RCP MAGICC 6 Emissions'!$A$39:$A$57)*($A7='Hist RCP MAGICC 6 Emissions'!$B$38:$AN$38))</f>
        <v>75.039299999999997</v>
      </c>
      <c r="Q7">
        <f>SUMPRODUCT(--('Hist RCP MAGICC 6 Emissions'!$B$39:$AN$57)*(Q$2='Hist RCP MAGICC 6 Emissions'!$A$39:$A$57)*($A7='Hist RCP MAGICC 6 Emissions'!$B$38:$AN$38))</f>
        <v>84.040899999999993</v>
      </c>
      <c r="R7">
        <f>SUMPRODUCT(--('Hist RCP MAGICC 6 Emissions'!$B$39:$AN$57)*(R$2='Hist RCP MAGICC 6 Emissions'!$A$39:$A$57)*($A7='Hist RCP MAGICC 6 Emissions'!$B$38:$AN$38))</f>
        <v>94.716099999999997</v>
      </c>
      <c r="S7">
        <f>SUMPRODUCT(--('Hist RCP MAGICC 6 Emissions'!$B$39:$AN$57)*(S$2='Hist RCP MAGICC 6 Emissions'!$A$39:$A$57)*($A7='Hist RCP MAGICC 6 Emissions'!$B$38:$AN$38))</f>
        <v>101.4157</v>
      </c>
      <c r="T7">
        <f>SUMPRODUCT(--('Hist RCP MAGICC 6 Emissions'!$B$39:$AN$57)*(T$2='Hist RCP MAGICC 6 Emissions'!$A$39:$A$57)*($A7='Hist RCP MAGICC 6 Emissions'!$B$38:$AN$38))</f>
        <v>113.9297</v>
      </c>
      <c r="U7">
        <f>SUMPRODUCT(--('Hist RCP MAGICC 6 Emissions'!$B$39:$AN$57)*(U$2='Hist RCP MAGICC 6 Emissions'!$A$39:$A$57)*($A7='Hist RCP MAGICC 6 Emissions'!$B$38:$AN$38))</f>
        <v>120.93340000000001</v>
      </c>
      <c r="V7">
        <f>SUMPRODUCT(--('Hist RCP MAGICC 6 Emissions'!$B$39:$AN$57)*(V$2='Hist RCP MAGICC 6 Emissions'!$A$39:$A$57)*($A7='Hist RCP MAGICC 6 Emissions'!$B$38:$AN$38))</f>
        <v>121.0746</v>
      </c>
      <c r="W7">
        <f>SUMPRODUCT(--('Hist RCP MAGICC 6 Emissions'!$B$39:$AN$57)*(W$2='Hist RCP MAGICC 6 Emissions'!$A$39:$A$57)*($A7='Hist RCP MAGICC 6 Emissions'!$B$38:$AN$38))</f>
        <v>129.6223</v>
      </c>
      <c r="X7">
        <f>SUMPRODUCT(--('Hist RCP MAGICC 6 Emissions'!$B$39:$AN$57)*(X$2='Hist RCP MAGICC 6 Emissions'!$A$39:$A$57)*($A7='Hist RCP MAGICC 6 Emissions'!$B$38:$AN$38))</f>
        <v>133.99193</v>
      </c>
    </row>
    <row r="8" spans="1:24" x14ac:dyDescent="0.3">
      <c r="A8" t="s">
        <v>7</v>
      </c>
      <c r="B8" t="str">
        <f t="shared" si="1"/>
        <v>HFC143a</v>
      </c>
      <c r="C8">
        <v>52</v>
      </c>
      <c r="D8" s="1">
        <v>4470</v>
      </c>
      <c r="E8">
        <f t="shared" si="0"/>
        <v>1</v>
      </c>
      <c r="F8">
        <f>SUMPRODUCT(--('Hist RCP MAGICC 6 Emissions'!$B$39:$AN$57)*(F$2='Hist RCP MAGICC 6 Emissions'!$A$39:$A$57)*($A8='Hist RCP MAGICC 6 Emissions'!$B$38:$AN$38))</f>
        <v>0.88920979</v>
      </c>
      <c r="G8">
        <f>SUMPRODUCT(--('Hist RCP MAGICC 6 Emissions'!$B$39:$AN$57)*(G$2='Hist RCP MAGICC 6 Emissions'!$A$39:$A$57)*($A8='Hist RCP MAGICC 6 Emissions'!$B$38:$AN$38))</f>
        <v>0.90261206000000005</v>
      </c>
      <c r="H8">
        <f>SUMPRODUCT(--('Hist RCP MAGICC 6 Emissions'!$B$39:$AN$57)*(H$2='Hist RCP MAGICC 6 Emissions'!$A$39:$A$57)*($A8='Hist RCP MAGICC 6 Emissions'!$B$38:$AN$38))</f>
        <v>1.6286536</v>
      </c>
      <c r="I8">
        <f>SUMPRODUCT(--('Hist RCP MAGICC 6 Emissions'!$B$39:$AN$57)*(I$2='Hist RCP MAGICC 6 Emissions'!$A$39:$A$57)*($A8='Hist RCP MAGICC 6 Emissions'!$B$38:$AN$38))</f>
        <v>2.3685965000000002</v>
      </c>
      <c r="J8">
        <f>SUMPRODUCT(--('Hist RCP MAGICC 6 Emissions'!$B$39:$AN$57)*(J$2='Hist RCP MAGICC 6 Emissions'!$A$39:$A$57)*($A8='Hist RCP MAGICC 6 Emissions'!$B$38:$AN$38))</f>
        <v>3.8347584000000001</v>
      </c>
      <c r="K8">
        <f>SUMPRODUCT(--('Hist RCP MAGICC 6 Emissions'!$B$39:$AN$57)*(K$2='Hist RCP MAGICC 6 Emissions'!$A$39:$A$57)*($A8='Hist RCP MAGICC 6 Emissions'!$B$38:$AN$38))</f>
        <v>6.0409628</v>
      </c>
      <c r="L8">
        <f>SUMPRODUCT(--('Hist RCP MAGICC 6 Emissions'!$B$39:$AN$57)*(L$2='Hist RCP MAGICC 6 Emissions'!$A$39:$A$57)*($A8='Hist RCP MAGICC 6 Emissions'!$B$38:$AN$38))</f>
        <v>6.1499876000000002</v>
      </c>
      <c r="M8">
        <f>SUMPRODUCT(--('Hist RCP MAGICC 6 Emissions'!$B$39:$AN$57)*(M$2='Hist RCP MAGICC 6 Emissions'!$A$39:$A$57)*($A8='Hist RCP MAGICC 6 Emissions'!$B$38:$AN$38))</f>
        <v>6.2587492999999998</v>
      </c>
      <c r="N8">
        <f>SUMPRODUCT(--('Hist RCP MAGICC 6 Emissions'!$B$39:$AN$57)*(N$2='Hist RCP MAGICC 6 Emissions'!$A$39:$A$57)*($A8='Hist RCP MAGICC 6 Emissions'!$B$38:$AN$38))</f>
        <v>6.3676829000000001</v>
      </c>
      <c r="O8">
        <f>SUMPRODUCT(--('Hist RCP MAGICC 6 Emissions'!$B$39:$AN$57)*(O$2='Hist RCP MAGICC 6 Emissions'!$A$39:$A$57)*($A8='Hist RCP MAGICC 6 Emissions'!$B$38:$AN$38))</f>
        <v>6.4775248999999997</v>
      </c>
      <c r="P8">
        <f>SUMPRODUCT(--('Hist RCP MAGICC 6 Emissions'!$B$39:$AN$57)*(P$2='Hist RCP MAGICC 6 Emissions'!$A$39:$A$57)*($A8='Hist RCP MAGICC 6 Emissions'!$B$38:$AN$38))</f>
        <v>6.234</v>
      </c>
      <c r="Q8">
        <f>SUMPRODUCT(--('Hist RCP MAGICC 6 Emissions'!$B$39:$AN$57)*(Q$2='Hist RCP MAGICC 6 Emissions'!$A$39:$A$57)*($A8='Hist RCP MAGICC 6 Emissions'!$B$38:$AN$38))</f>
        <v>7.4946999999999999</v>
      </c>
      <c r="R8">
        <f>SUMPRODUCT(--('Hist RCP MAGICC 6 Emissions'!$B$39:$AN$57)*(R$2='Hist RCP MAGICC 6 Emissions'!$A$39:$A$57)*($A8='Hist RCP MAGICC 6 Emissions'!$B$38:$AN$38))</f>
        <v>8.7388999999999992</v>
      </c>
      <c r="S8">
        <f>SUMPRODUCT(--('Hist RCP MAGICC 6 Emissions'!$B$39:$AN$57)*(S$2='Hist RCP MAGICC 6 Emissions'!$A$39:$A$57)*($A8='Hist RCP MAGICC 6 Emissions'!$B$38:$AN$38))</f>
        <v>9.9776000000000007</v>
      </c>
      <c r="T8">
        <f>SUMPRODUCT(--('Hist RCP MAGICC 6 Emissions'!$B$39:$AN$57)*(T$2='Hist RCP MAGICC 6 Emissions'!$A$39:$A$57)*($A8='Hist RCP MAGICC 6 Emissions'!$B$38:$AN$38))</f>
        <v>11.2136</v>
      </c>
      <c r="U8">
        <f>SUMPRODUCT(--('Hist RCP MAGICC 6 Emissions'!$B$39:$AN$57)*(U$2='Hist RCP MAGICC 6 Emissions'!$A$39:$A$57)*($A8='Hist RCP MAGICC 6 Emissions'!$B$38:$AN$38))</f>
        <v>12.4483</v>
      </c>
      <c r="V8">
        <f>SUMPRODUCT(--('Hist RCP MAGICC 6 Emissions'!$B$39:$AN$57)*(V$2='Hist RCP MAGICC 6 Emissions'!$A$39:$A$57)*($A8='Hist RCP MAGICC 6 Emissions'!$B$38:$AN$38))</f>
        <v>12.789300000000001</v>
      </c>
      <c r="W8">
        <f>SUMPRODUCT(--('Hist RCP MAGICC 6 Emissions'!$B$39:$AN$57)*(W$2='Hist RCP MAGICC 6 Emissions'!$A$39:$A$57)*($A8='Hist RCP MAGICC 6 Emissions'!$B$38:$AN$38))</f>
        <v>13.131399999999999</v>
      </c>
      <c r="X8">
        <f>SUMPRODUCT(--('Hist RCP MAGICC 6 Emissions'!$B$39:$AN$57)*(X$2='Hist RCP MAGICC 6 Emissions'!$A$39:$A$57)*($A8='Hist RCP MAGICC 6 Emissions'!$B$38:$AN$38))</f>
        <v>13.475300000000001</v>
      </c>
    </row>
    <row r="9" spans="1:24" x14ac:dyDescent="0.3">
      <c r="A9" t="s">
        <v>8</v>
      </c>
      <c r="B9" t="str">
        <f t="shared" si="1"/>
        <v>HFC227ea</v>
      </c>
      <c r="C9">
        <v>34.200000000000003</v>
      </c>
      <c r="D9" s="1">
        <v>3220</v>
      </c>
      <c r="E9">
        <f t="shared" si="0"/>
        <v>1</v>
      </c>
      <c r="F9">
        <f>SUMPRODUCT(--('Hist RCP MAGICC 6 Emissions'!$B$39:$AN$57)*(F$2='Hist RCP MAGICC 6 Emissions'!$A$39:$A$57)*($A9='Hist RCP MAGICC 6 Emissions'!$B$38:$AN$38))</f>
        <v>0</v>
      </c>
      <c r="G9">
        <f>SUMPRODUCT(--('Hist RCP MAGICC 6 Emissions'!$B$39:$AN$57)*(G$2='Hist RCP MAGICC 6 Emissions'!$A$39:$A$57)*($A9='Hist RCP MAGICC 6 Emissions'!$B$38:$AN$38))</f>
        <v>4.7100238999999997E-3</v>
      </c>
      <c r="H9">
        <f>SUMPRODUCT(--('Hist RCP MAGICC 6 Emissions'!$B$39:$AN$57)*(H$2='Hist RCP MAGICC 6 Emissions'!$A$39:$A$57)*($A9='Hist RCP MAGICC 6 Emissions'!$B$38:$AN$38))</f>
        <v>4.7100279999999998E-3</v>
      </c>
      <c r="I9">
        <f>SUMPRODUCT(--('Hist RCP MAGICC 6 Emissions'!$B$39:$AN$57)*(I$2='Hist RCP MAGICC 6 Emissions'!$A$39:$A$57)*($A9='Hist RCP MAGICC 6 Emissions'!$B$38:$AN$38))</f>
        <v>0.18499007000000001</v>
      </c>
      <c r="J9">
        <f>SUMPRODUCT(--('Hist RCP MAGICC 6 Emissions'!$B$39:$AN$57)*(J$2='Hist RCP MAGICC 6 Emissions'!$A$39:$A$57)*($A9='Hist RCP MAGICC 6 Emissions'!$B$38:$AN$38))</f>
        <v>0.18199009999999999</v>
      </c>
      <c r="K9">
        <f>SUMPRODUCT(--('Hist RCP MAGICC 6 Emissions'!$B$39:$AN$57)*(K$2='Hist RCP MAGICC 6 Emissions'!$A$39:$A$57)*($A9='Hist RCP MAGICC 6 Emissions'!$B$38:$AN$38))</f>
        <v>9.9994793999999998E-2</v>
      </c>
      <c r="L9">
        <f>SUMPRODUCT(--('Hist RCP MAGICC 6 Emissions'!$B$39:$AN$57)*(L$2='Hist RCP MAGICC 6 Emissions'!$A$39:$A$57)*($A9='Hist RCP MAGICC 6 Emissions'!$B$38:$AN$38))</f>
        <v>0.43697783000000001</v>
      </c>
      <c r="M9">
        <f>SUMPRODUCT(--('Hist RCP MAGICC 6 Emissions'!$B$39:$AN$57)*(M$2='Hist RCP MAGICC 6 Emissions'!$A$39:$A$57)*($A9='Hist RCP MAGICC 6 Emissions'!$B$38:$AN$38))</f>
        <v>0.40797847999999998</v>
      </c>
      <c r="N9">
        <f>SUMPRODUCT(--('Hist RCP MAGICC 6 Emissions'!$B$39:$AN$57)*(N$2='Hist RCP MAGICC 6 Emissions'!$A$39:$A$57)*($A9='Hist RCP MAGICC 6 Emissions'!$B$38:$AN$38))</f>
        <v>0.92795207999999996</v>
      </c>
      <c r="O9">
        <f>SUMPRODUCT(--('Hist RCP MAGICC 6 Emissions'!$B$39:$AN$57)*(O$2='Hist RCP MAGICC 6 Emissions'!$A$39:$A$57)*($A9='Hist RCP MAGICC 6 Emissions'!$B$38:$AN$38))</f>
        <v>1.3539300000000001</v>
      </c>
      <c r="P9">
        <f>SUMPRODUCT(--('Hist RCP MAGICC 6 Emissions'!$B$39:$AN$57)*(P$2='Hist RCP MAGICC 6 Emissions'!$A$39:$A$57)*($A9='Hist RCP MAGICC 6 Emissions'!$B$38:$AN$38))</f>
        <v>1.9509000000000001</v>
      </c>
      <c r="Q9">
        <f>SUMPRODUCT(--('Hist RCP MAGICC 6 Emissions'!$B$39:$AN$57)*(Q$2='Hist RCP MAGICC 6 Emissions'!$A$39:$A$57)*($A9='Hist RCP MAGICC 6 Emissions'!$B$38:$AN$38))</f>
        <v>1.6449</v>
      </c>
      <c r="R9">
        <f>SUMPRODUCT(--('Hist RCP MAGICC 6 Emissions'!$B$39:$AN$57)*(R$2='Hist RCP MAGICC 6 Emissions'!$A$39:$A$57)*($A9='Hist RCP MAGICC 6 Emissions'!$B$38:$AN$38))</f>
        <v>2.508</v>
      </c>
      <c r="S9">
        <f>SUMPRODUCT(--('Hist RCP MAGICC 6 Emissions'!$B$39:$AN$57)*(S$2='Hist RCP MAGICC 6 Emissions'!$A$39:$A$57)*($A9='Hist RCP MAGICC 6 Emissions'!$B$38:$AN$38))</f>
        <v>3.3410000000000002</v>
      </c>
      <c r="T9">
        <f>SUMPRODUCT(--('Hist RCP MAGICC 6 Emissions'!$B$39:$AN$57)*(T$2='Hist RCP MAGICC 6 Emissions'!$A$39:$A$57)*($A9='Hist RCP MAGICC 6 Emissions'!$B$38:$AN$38))</f>
        <v>4.2690000000000001</v>
      </c>
      <c r="U9">
        <f>SUMPRODUCT(--('Hist RCP MAGICC 6 Emissions'!$B$39:$AN$57)*(U$2='Hist RCP MAGICC 6 Emissions'!$A$39:$A$57)*($A9='Hist RCP MAGICC 6 Emissions'!$B$38:$AN$38))</f>
        <v>4.8901000000000003</v>
      </c>
      <c r="V9">
        <f>SUMPRODUCT(--('Hist RCP MAGICC 6 Emissions'!$B$39:$AN$57)*(V$2='Hist RCP MAGICC 6 Emissions'!$A$39:$A$57)*($A9='Hist RCP MAGICC 6 Emissions'!$B$38:$AN$38))</f>
        <v>5.1614000000000004</v>
      </c>
      <c r="W9">
        <f>SUMPRODUCT(--('Hist RCP MAGICC 6 Emissions'!$B$39:$AN$57)*(W$2='Hist RCP MAGICC 6 Emissions'!$A$39:$A$57)*($A9='Hist RCP MAGICC 6 Emissions'!$B$38:$AN$38))</f>
        <v>5.4291999999999998</v>
      </c>
      <c r="X9">
        <f>SUMPRODUCT(--('Hist RCP MAGICC 6 Emissions'!$B$39:$AN$57)*(X$2='Hist RCP MAGICC 6 Emissions'!$A$39:$A$57)*($A9='Hist RCP MAGICC 6 Emissions'!$B$38:$AN$38))</f>
        <v>5.6901666999999998</v>
      </c>
    </row>
    <row r="10" spans="1:24" x14ac:dyDescent="0.3">
      <c r="A10" s="30" t="s">
        <v>9</v>
      </c>
      <c r="B10" s="30" t="str">
        <f t="shared" si="1"/>
        <v>HFC245ca</v>
      </c>
      <c r="C10" s="30"/>
      <c r="D10" s="30"/>
      <c r="E10" s="30"/>
      <c r="F10" s="30">
        <f>F$11*1.6</f>
        <v>0</v>
      </c>
      <c r="G10" s="30">
        <f t="shared" ref="G10:X10" si="3">G$11*1.6</f>
        <v>0</v>
      </c>
      <c r="H10" s="30">
        <f t="shared" si="3"/>
        <v>0</v>
      </c>
      <c r="I10" s="30">
        <f t="shared" si="3"/>
        <v>0</v>
      </c>
      <c r="J10" s="30">
        <f t="shared" si="3"/>
        <v>0</v>
      </c>
      <c r="K10" s="30">
        <f t="shared" si="3"/>
        <v>0</v>
      </c>
      <c r="L10" s="30">
        <f t="shared" si="3"/>
        <v>0</v>
      </c>
      <c r="M10" s="30">
        <f t="shared" si="3"/>
        <v>0</v>
      </c>
      <c r="N10" s="30">
        <f t="shared" si="3"/>
        <v>0</v>
      </c>
      <c r="O10" s="30">
        <f t="shared" si="3"/>
        <v>0</v>
      </c>
      <c r="P10" s="30">
        <f t="shared" si="3"/>
        <v>28.68112</v>
      </c>
      <c r="Q10" s="30">
        <f t="shared" si="3"/>
        <v>31.54928</v>
      </c>
      <c r="R10" s="30">
        <f t="shared" si="3"/>
        <v>34.417439999999999</v>
      </c>
      <c r="S10" s="30">
        <f t="shared" si="3"/>
        <v>37.285600000000002</v>
      </c>
      <c r="T10" s="30">
        <f t="shared" si="3"/>
        <v>40.153600000000004</v>
      </c>
      <c r="U10" s="30">
        <f t="shared" si="3"/>
        <v>43.021600000000007</v>
      </c>
      <c r="V10" s="30">
        <f t="shared" si="3"/>
        <v>49.968000000000004</v>
      </c>
      <c r="W10" s="30">
        <f t="shared" si="3"/>
        <v>56.914239999999999</v>
      </c>
      <c r="X10" s="30">
        <f t="shared" si="3"/>
        <v>63.86069280000001</v>
      </c>
    </row>
    <row r="11" spans="1:24" s="32" customFormat="1" x14ac:dyDescent="0.3">
      <c r="A11" s="32" t="s">
        <v>198</v>
      </c>
      <c r="B11" s="32" t="str">
        <f t="shared" si="1"/>
        <v>HFC245fa</v>
      </c>
      <c r="D11" s="33"/>
      <c r="F11" s="32">
        <f>SUMPRODUCT(--('Hist RCP MAGICC 6 Emissions'!$B$39:$AN$57)*(F$2='Hist RCP MAGICC 6 Emissions'!$A$39:$A$57)*($A11='Hist RCP MAGICC 6 Emissions'!$B$38:$AN$38))</f>
        <v>0</v>
      </c>
      <c r="G11" s="32">
        <f>SUMPRODUCT(--('Hist RCP MAGICC 6 Emissions'!$B$39:$AN$57)*(G$2='Hist RCP MAGICC 6 Emissions'!$A$39:$A$57)*($A11='Hist RCP MAGICC 6 Emissions'!$B$38:$AN$38))</f>
        <v>0</v>
      </c>
      <c r="H11" s="32">
        <f>SUMPRODUCT(--('Hist RCP MAGICC 6 Emissions'!$B$39:$AN$57)*(H$2='Hist RCP MAGICC 6 Emissions'!$A$39:$A$57)*($A11='Hist RCP MAGICC 6 Emissions'!$B$38:$AN$38))</f>
        <v>0</v>
      </c>
      <c r="I11" s="32">
        <f>SUMPRODUCT(--('Hist RCP MAGICC 6 Emissions'!$B$39:$AN$57)*(I$2='Hist RCP MAGICC 6 Emissions'!$A$39:$A$57)*($A11='Hist RCP MAGICC 6 Emissions'!$B$38:$AN$38))</f>
        <v>0</v>
      </c>
      <c r="J11" s="32">
        <f>SUMPRODUCT(--('Hist RCP MAGICC 6 Emissions'!$B$39:$AN$57)*(J$2='Hist RCP MAGICC 6 Emissions'!$A$39:$A$57)*($A11='Hist RCP MAGICC 6 Emissions'!$B$38:$AN$38))</f>
        <v>0</v>
      </c>
      <c r="K11" s="32">
        <f>SUMPRODUCT(--('Hist RCP MAGICC 6 Emissions'!$B$39:$AN$57)*(K$2='Hist RCP MAGICC 6 Emissions'!$A$39:$A$57)*($A11='Hist RCP MAGICC 6 Emissions'!$B$38:$AN$38))</f>
        <v>0</v>
      </c>
      <c r="L11" s="32">
        <f>SUMPRODUCT(--('Hist RCP MAGICC 6 Emissions'!$B$39:$AN$57)*(L$2='Hist RCP MAGICC 6 Emissions'!$A$39:$A$57)*($A11='Hist RCP MAGICC 6 Emissions'!$B$38:$AN$38))</f>
        <v>0</v>
      </c>
      <c r="M11" s="32">
        <f>SUMPRODUCT(--('Hist RCP MAGICC 6 Emissions'!$B$39:$AN$57)*(M$2='Hist RCP MAGICC 6 Emissions'!$A$39:$A$57)*($A11='Hist RCP MAGICC 6 Emissions'!$B$38:$AN$38))</f>
        <v>0</v>
      </c>
      <c r="N11" s="32">
        <f>SUMPRODUCT(--('Hist RCP MAGICC 6 Emissions'!$B$39:$AN$57)*(N$2='Hist RCP MAGICC 6 Emissions'!$A$39:$A$57)*($A11='Hist RCP MAGICC 6 Emissions'!$B$38:$AN$38))</f>
        <v>0</v>
      </c>
      <c r="O11" s="32">
        <f>SUMPRODUCT(--('Hist RCP MAGICC 6 Emissions'!$B$39:$AN$57)*(O$2='Hist RCP MAGICC 6 Emissions'!$A$39:$A$57)*($A11='Hist RCP MAGICC 6 Emissions'!$B$38:$AN$38))</f>
        <v>0</v>
      </c>
      <c r="P11" s="32">
        <f>SUMPRODUCT(--('Hist RCP MAGICC 6 Emissions'!$B$39:$AN$57)*(P$2='Hist RCP MAGICC 6 Emissions'!$A$39:$A$57)*($A11='Hist RCP MAGICC 6 Emissions'!$B$38:$AN$38))</f>
        <v>17.925699999999999</v>
      </c>
      <c r="Q11" s="32">
        <f>SUMPRODUCT(--('Hist RCP MAGICC 6 Emissions'!$B$39:$AN$57)*(Q$2='Hist RCP MAGICC 6 Emissions'!$A$39:$A$57)*($A11='Hist RCP MAGICC 6 Emissions'!$B$38:$AN$38))</f>
        <v>19.718299999999999</v>
      </c>
      <c r="R11" s="32">
        <f>SUMPRODUCT(--('Hist RCP MAGICC 6 Emissions'!$B$39:$AN$57)*(R$2='Hist RCP MAGICC 6 Emissions'!$A$39:$A$57)*($A11='Hist RCP MAGICC 6 Emissions'!$B$38:$AN$38))</f>
        <v>21.510899999999999</v>
      </c>
      <c r="S11" s="32">
        <f>SUMPRODUCT(--('Hist RCP MAGICC 6 Emissions'!$B$39:$AN$57)*(S$2='Hist RCP MAGICC 6 Emissions'!$A$39:$A$57)*($A11='Hist RCP MAGICC 6 Emissions'!$B$38:$AN$38))</f>
        <v>23.3035</v>
      </c>
      <c r="T11" s="32">
        <f>SUMPRODUCT(--('Hist RCP MAGICC 6 Emissions'!$B$39:$AN$57)*(T$2='Hist RCP MAGICC 6 Emissions'!$A$39:$A$57)*($A11='Hist RCP MAGICC 6 Emissions'!$B$38:$AN$38))</f>
        <v>25.096</v>
      </c>
      <c r="U11" s="32">
        <f>SUMPRODUCT(--('Hist RCP MAGICC 6 Emissions'!$B$39:$AN$57)*(U$2='Hist RCP MAGICC 6 Emissions'!$A$39:$A$57)*($A11='Hist RCP MAGICC 6 Emissions'!$B$38:$AN$38))</f>
        <v>26.888500000000001</v>
      </c>
      <c r="V11" s="32">
        <f>SUMPRODUCT(--('Hist RCP MAGICC 6 Emissions'!$B$39:$AN$57)*(V$2='Hist RCP MAGICC 6 Emissions'!$A$39:$A$57)*($A11='Hist RCP MAGICC 6 Emissions'!$B$38:$AN$38))</f>
        <v>31.23</v>
      </c>
      <c r="W11" s="32">
        <f>SUMPRODUCT(--('Hist RCP MAGICC 6 Emissions'!$B$39:$AN$57)*(W$2='Hist RCP MAGICC 6 Emissions'!$A$39:$A$57)*($A11='Hist RCP MAGICC 6 Emissions'!$B$38:$AN$38))</f>
        <v>35.571399999999997</v>
      </c>
      <c r="X11" s="32">
        <f>SUMPRODUCT(--('Hist RCP MAGICC 6 Emissions'!$B$39:$AN$57)*(X$2='Hist RCP MAGICC 6 Emissions'!$A$39:$A$57)*($A11='Hist RCP MAGICC 6 Emissions'!$B$38:$AN$38))</f>
        <v>39.912933000000002</v>
      </c>
    </row>
    <row r="12" spans="1:24" x14ac:dyDescent="0.3">
      <c r="A12" t="s">
        <v>10</v>
      </c>
      <c r="B12" t="str">
        <f t="shared" si="1"/>
        <v>SF6</v>
      </c>
      <c r="C12" s="1">
        <v>3200</v>
      </c>
      <c r="D12" s="1">
        <v>22800</v>
      </c>
      <c r="E12">
        <f>INDEX($D$3:$D$12,MATCH($A12,$A$3:$A$12,0))/INDEX($D$3:$D$12,MATCH($B12,$A$3:$A$12,0))</f>
        <v>1</v>
      </c>
      <c r="F12">
        <f>SUMPRODUCT(--('Hist RCP MAGICC 6 Emissions'!$B$39:$AN$57)*(F$2='Hist RCP MAGICC 6 Emissions'!$A$39:$A$57)*($A12='Hist RCP MAGICC 6 Emissions'!$B$38:$AN$38))</f>
        <v>5.5207695000000001</v>
      </c>
      <c r="G12">
        <f>SUMPRODUCT(--('Hist RCP MAGICC 6 Emissions'!$B$39:$AN$57)*(G$2='Hist RCP MAGICC 6 Emissions'!$A$39:$A$57)*($A12='Hist RCP MAGICC 6 Emissions'!$B$38:$AN$38))</f>
        <v>5.7843958999999998</v>
      </c>
      <c r="H12">
        <f>SUMPRODUCT(--('Hist RCP MAGICC 6 Emissions'!$B$39:$AN$57)*(H$2='Hist RCP MAGICC 6 Emissions'!$A$39:$A$57)*($A12='Hist RCP MAGICC 6 Emissions'!$B$38:$AN$38))</f>
        <v>5.7861962</v>
      </c>
      <c r="I12">
        <f>SUMPRODUCT(--('Hist RCP MAGICC 6 Emissions'!$B$39:$AN$57)*(I$2='Hist RCP MAGICC 6 Emissions'!$A$39:$A$57)*($A12='Hist RCP MAGICC 6 Emissions'!$B$38:$AN$38))</f>
        <v>6.3118122999999997</v>
      </c>
      <c r="J12">
        <f>SUMPRODUCT(--('Hist RCP MAGICC 6 Emissions'!$B$39:$AN$57)*(J$2='Hist RCP MAGICC 6 Emissions'!$A$39:$A$57)*($A12='Hist RCP MAGICC 6 Emissions'!$B$38:$AN$38))</f>
        <v>5.0042369000000004</v>
      </c>
      <c r="K12">
        <f>SUMPRODUCT(--('Hist RCP MAGICC 6 Emissions'!$B$39:$AN$57)*(K$2='Hist RCP MAGICC 6 Emissions'!$A$39:$A$57)*($A12='Hist RCP MAGICC 6 Emissions'!$B$38:$AN$38))</f>
        <v>6.0534232000000001</v>
      </c>
      <c r="L12">
        <f>SUMPRODUCT(--('Hist RCP MAGICC 6 Emissions'!$B$39:$AN$57)*(L$2='Hist RCP MAGICC 6 Emissions'!$A$39:$A$57)*($A12='Hist RCP MAGICC 6 Emissions'!$B$38:$AN$38))</f>
        <v>6.0553053999999999</v>
      </c>
      <c r="M12">
        <f>SUMPRODUCT(--('Hist RCP MAGICC 6 Emissions'!$B$39:$AN$57)*(M$2='Hist RCP MAGICC 6 Emissions'!$A$39:$A$57)*($A12='Hist RCP MAGICC 6 Emissions'!$B$38:$AN$38))</f>
        <v>4.4857402999999998</v>
      </c>
      <c r="N12">
        <f>SUMPRODUCT(--('Hist RCP MAGICC 6 Emissions'!$B$39:$AN$57)*(N$2='Hist RCP MAGICC 6 Emissions'!$A$39:$A$57)*($A12='Hist RCP MAGICC 6 Emissions'!$B$38:$AN$38))</f>
        <v>4.7490392999999997</v>
      </c>
      <c r="O12">
        <f>SUMPRODUCT(--('Hist RCP MAGICC 6 Emissions'!$B$39:$AN$57)*(O$2='Hist RCP MAGICC 6 Emissions'!$A$39:$A$57)*($A12='Hist RCP MAGICC 6 Emissions'!$B$38:$AN$38))</f>
        <v>6.3219596999999998</v>
      </c>
      <c r="P12">
        <f>SUMPRODUCT(--('Hist RCP MAGICC 6 Emissions'!$B$39:$AN$57)*(P$2='Hist RCP MAGICC 6 Emissions'!$A$39:$A$57)*($A12='Hist RCP MAGICC 6 Emissions'!$B$38:$AN$38))</f>
        <v>5.5381999999999998</v>
      </c>
      <c r="Q12">
        <f>SUMPRODUCT(--('Hist RCP MAGICC 6 Emissions'!$B$39:$AN$57)*(Q$2='Hist RCP MAGICC 6 Emissions'!$A$39:$A$57)*($A12='Hist RCP MAGICC 6 Emissions'!$B$38:$AN$38))</f>
        <v>5.6989999999999998</v>
      </c>
      <c r="R12">
        <f>SUMPRODUCT(--('Hist RCP MAGICC 6 Emissions'!$B$39:$AN$57)*(R$2='Hist RCP MAGICC 6 Emissions'!$A$39:$A$57)*($A12='Hist RCP MAGICC 6 Emissions'!$B$38:$AN$38))</f>
        <v>5.8596000000000004</v>
      </c>
      <c r="S12">
        <f>SUMPRODUCT(--('Hist RCP MAGICC 6 Emissions'!$B$39:$AN$57)*(S$2='Hist RCP MAGICC 6 Emissions'!$A$39:$A$57)*($A12='Hist RCP MAGICC 6 Emissions'!$B$38:$AN$38))</f>
        <v>6.0201000000000002</v>
      </c>
      <c r="T12">
        <f>SUMPRODUCT(--('Hist RCP MAGICC 6 Emissions'!$B$39:$AN$57)*(T$2='Hist RCP MAGICC 6 Emissions'!$A$39:$A$57)*($A12='Hist RCP MAGICC 6 Emissions'!$B$38:$AN$38))</f>
        <v>6.1805000000000003</v>
      </c>
      <c r="U12">
        <f>SUMPRODUCT(--('Hist RCP MAGICC 6 Emissions'!$B$39:$AN$57)*(U$2='Hist RCP MAGICC 6 Emissions'!$A$39:$A$57)*($A12='Hist RCP MAGICC 6 Emissions'!$B$38:$AN$38))</f>
        <v>6.3407</v>
      </c>
      <c r="V12">
        <f>SUMPRODUCT(--('Hist RCP MAGICC 6 Emissions'!$B$39:$AN$57)*(V$2='Hist RCP MAGICC 6 Emissions'!$A$39:$A$57)*($A12='Hist RCP MAGICC 6 Emissions'!$B$38:$AN$38))</f>
        <v>6.4709000000000003</v>
      </c>
      <c r="W12">
        <f>SUMPRODUCT(--('Hist RCP MAGICC 6 Emissions'!$B$39:$AN$57)*(W$2='Hist RCP MAGICC 6 Emissions'!$A$39:$A$57)*($A12='Hist RCP MAGICC 6 Emissions'!$B$38:$AN$38))</f>
        <v>6.6013000000000002</v>
      </c>
      <c r="X12">
        <f>SUMPRODUCT(--('Hist RCP MAGICC 6 Emissions'!$B$39:$AN$57)*(X$2='Hist RCP MAGICC 6 Emissions'!$A$39:$A$57)*($A12='Hist RCP MAGICC 6 Emissions'!$B$38:$AN$38))</f>
        <v>6.2859999999999996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44"/>
  <sheetViews>
    <sheetView workbookViewId="0"/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2" x14ac:dyDescent="0.3">
      <c r="A1" s="2" t="s">
        <v>41</v>
      </c>
      <c r="B1" s="2" t="s">
        <v>185</v>
      </c>
    </row>
    <row r="2" spans="1:2" x14ac:dyDescent="0.3">
      <c r="A2" t="s">
        <v>42</v>
      </c>
      <c r="B2" t="s">
        <v>38</v>
      </c>
    </row>
    <row r="3" spans="1:2" x14ac:dyDescent="0.3">
      <c r="A3" t="s">
        <v>43</v>
      </c>
      <c r="B3" t="s">
        <v>35</v>
      </c>
    </row>
    <row r="4" spans="1:2" x14ac:dyDescent="0.3">
      <c r="A4" t="s">
        <v>44</v>
      </c>
      <c r="B4" t="s">
        <v>35</v>
      </c>
    </row>
    <row r="5" spans="1:2" x14ac:dyDescent="0.3">
      <c r="A5" t="s">
        <v>45</v>
      </c>
      <c r="B5" t="s">
        <v>186</v>
      </c>
    </row>
    <row r="6" spans="1:2" x14ac:dyDescent="0.3">
      <c r="A6" t="s">
        <v>46</v>
      </c>
      <c r="B6" t="s">
        <v>36</v>
      </c>
    </row>
    <row r="7" spans="1:2" x14ac:dyDescent="0.3">
      <c r="A7" t="s">
        <v>47</v>
      </c>
      <c r="B7" t="s">
        <v>32</v>
      </c>
    </row>
    <row r="8" spans="1:2" x14ac:dyDescent="0.3">
      <c r="A8" t="s">
        <v>48</v>
      </c>
      <c r="B8" t="s">
        <v>31</v>
      </c>
    </row>
    <row r="9" spans="1:2" x14ac:dyDescent="0.3">
      <c r="A9" t="s">
        <v>49</v>
      </c>
      <c r="B9" t="s">
        <v>29</v>
      </c>
    </row>
    <row r="10" spans="1:2" x14ac:dyDescent="0.3">
      <c r="A10" t="s">
        <v>50</v>
      </c>
      <c r="B10" t="s">
        <v>32</v>
      </c>
    </row>
    <row r="11" spans="1:2" x14ac:dyDescent="0.3">
      <c r="A11" t="s">
        <v>51</v>
      </c>
      <c r="B11" t="s">
        <v>34</v>
      </c>
    </row>
    <row r="12" spans="1:2" x14ac:dyDescent="0.3">
      <c r="A12" t="s">
        <v>52</v>
      </c>
      <c r="B12" t="s">
        <v>37</v>
      </c>
    </row>
    <row r="13" spans="1:2" x14ac:dyDescent="0.3">
      <c r="A13" t="s">
        <v>53</v>
      </c>
      <c r="B13" t="s">
        <v>32</v>
      </c>
    </row>
    <row r="14" spans="1:2" x14ac:dyDescent="0.3">
      <c r="A14" t="s">
        <v>54</v>
      </c>
      <c r="B14" t="s">
        <v>29</v>
      </c>
    </row>
    <row r="15" spans="1:2" x14ac:dyDescent="0.3">
      <c r="A15" t="s">
        <v>55</v>
      </c>
      <c r="B15" t="s">
        <v>35</v>
      </c>
    </row>
    <row r="16" spans="1:2" x14ac:dyDescent="0.3">
      <c r="A16" t="s">
        <v>56</v>
      </c>
      <c r="B16" t="s">
        <v>36</v>
      </c>
    </row>
    <row r="17" spans="1:2" x14ac:dyDescent="0.3">
      <c r="A17" t="s">
        <v>57</v>
      </c>
      <c r="B17" t="s">
        <v>38</v>
      </c>
    </row>
    <row r="18" spans="1:2" x14ac:dyDescent="0.3">
      <c r="A18" t="s">
        <v>58</v>
      </c>
      <c r="B18" t="s">
        <v>35</v>
      </c>
    </row>
    <row r="19" spans="1:2" x14ac:dyDescent="0.3">
      <c r="A19" t="s">
        <v>59</v>
      </c>
      <c r="B19" t="s">
        <v>36</v>
      </c>
    </row>
    <row r="20" spans="1:2" x14ac:dyDescent="0.3">
      <c r="A20" t="s">
        <v>60</v>
      </c>
      <c r="B20" t="s">
        <v>37</v>
      </c>
    </row>
    <row r="21" spans="1:2" x14ac:dyDescent="0.3">
      <c r="A21" t="s">
        <v>61</v>
      </c>
      <c r="B21" t="s">
        <v>38</v>
      </c>
    </row>
    <row r="22" spans="1:2" x14ac:dyDescent="0.3">
      <c r="A22" t="s">
        <v>62</v>
      </c>
      <c r="B22" t="s">
        <v>33</v>
      </c>
    </row>
    <row r="23" spans="1:2" x14ac:dyDescent="0.3">
      <c r="A23" t="s">
        <v>63</v>
      </c>
      <c r="B23" t="s">
        <v>35</v>
      </c>
    </row>
    <row r="24" spans="1:2" x14ac:dyDescent="0.3">
      <c r="A24" t="s">
        <v>64</v>
      </c>
      <c r="B24" t="s">
        <v>28</v>
      </c>
    </row>
    <row r="25" spans="1:2" x14ac:dyDescent="0.3">
      <c r="A25" t="s">
        <v>65</v>
      </c>
      <c r="B25" t="s">
        <v>36</v>
      </c>
    </row>
    <row r="26" spans="1:2" x14ac:dyDescent="0.3">
      <c r="A26" t="s">
        <v>66</v>
      </c>
      <c r="B26" t="s">
        <v>33</v>
      </c>
    </row>
    <row r="27" spans="1:2" x14ac:dyDescent="0.3">
      <c r="A27" t="s">
        <v>67</v>
      </c>
      <c r="B27" t="s">
        <v>36</v>
      </c>
    </row>
    <row r="28" spans="1:2" x14ac:dyDescent="0.3">
      <c r="A28" t="s">
        <v>68</v>
      </c>
      <c r="B28" t="s">
        <v>35</v>
      </c>
    </row>
    <row r="29" spans="1:2" x14ac:dyDescent="0.3">
      <c r="A29" t="s">
        <v>69</v>
      </c>
      <c r="B29" t="s">
        <v>35</v>
      </c>
    </row>
    <row r="30" spans="1:2" x14ac:dyDescent="0.3">
      <c r="A30" t="s">
        <v>70</v>
      </c>
      <c r="B30" t="s">
        <v>36</v>
      </c>
    </row>
    <row r="31" spans="1:2" x14ac:dyDescent="0.3">
      <c r="A31" t="s">
        <v>71</v>
      </c>
      <c r="B31" t="s">
        <v>35</v>
      </c>
    </row>
    <row r="32" spans="1:2" x14ac:dyDescent="0.3">
      <c r="A32" t="s">
        <v>72</v>
      </c>
      <c r="B32" t="s">
        <v>38</v>
      </c>
    </row>
    <row r="33" spans="1:2" x14ac:dyDescent="0.3">
      <c r="A33" t="s">
        <v>73</v>
      </c>
      <c r="B33" t="s">
        <v>36</v>
      </c>
    </row>
    <row r="34" spans="1:2" x14ac:dyDescent="0.3">
      <c r="A34" t="s">
        <v>74</v>
      </c>
      <c r="B34" t="s">
        <v>29</v>
      </c>
    </row>
    <row r="35" spans="1:2" x14ac:dyDescent="0.3">
      <c r="A35" t="s">
        <v>75</v>
      </c>
      <c r="B35" t="s">
        <v>38</v>
      </c>
    </row>
    <row r="36" spans="1:2" x14ac:dyDescent="0.3">
      <c r="A36" t="s">
        <v>76</v>
      </c>
      <c r="B36" t="s">
        <v>29</v>
      </c>
    </row>
    <row r="37" spans="1:2" x14ac:dyDescent="0.3">
      <c r="A37" t="s">
        <v>77</v>
      </c>
      <c r="B37" t="s">
        <v>36</v>
      </c>
    </row>
    <row r="38" spans="1:2" x14ac:dyDescent="0.3">
      <c r="A38" t="s">
        <v>78</v>
      </c>
      <c r="B38" t="s">
        <v>36</v>
      </c>
    </row>
    <row r="39" spans="1:2" x14ac:dyDescent="0.3">
      <c r="A39" t="s">
        <v>79</v>
      </c>
      <c r="B39" t="s">
        <v>35</v>
      </c>
    </row>
    <row r="40" spans="1:2" x14ac:dyDescent="0.3">
      <c r="A40" t="s">
        <v>80</v>
      </c>
      <c r="B40" t="s">
        <v>36</v>
      </c>
    </row>
    <row r="41" spans="1:2" x14ac:dyDescent="0.3">
      <c r="A41" t="s">
        <v>81</v>
      </c>
      <c r="B41" t="s">
        <v>35</v>
      </c>
    </row>
    <row r="42" spans="1:2" x14ac:dyDescent="0.3">
      <c r="A42" t="s">
        <v>82</v>
      </c>
      <c r="B42" t="s">
        <v>32</v>
      </c>
    </row>
    <row r="43" spans="1:2" x14ac:dyDescent="0.3">
      <c r="A43" t="s">
        <v>83</v>
      </c>
      <c r="B43" t="s">
        <v>35</v>
      </c>
    </row>
    <row r="44" spans="1:2" x14ac:dyDescent="0.3">
      <c r="A44" t="s">
        <v>84</v>
      </c>
      <c r="B44" t="s">
        <v>29</v>
      </c>
    </row>
    <row r="45" spans="1:2" x14ac:dyDescent="0.3">
      <c r="A45" t="s">
        <v>85</v>
      </c>
      <c r="B45" t="s">
        <v>29</v>
      </c>
    </row>
    <row r="46" spans="1:2" x14ac:dyDescent="0.3">
      <c r="A46" t="s">
        <v>86</v>
      </c>
      <c r="B46" t="s">
        <v>38</v>
      </c>
    </row>
    <row r="47" spans="1:2" x14ac:dyDescent="0.3">
      <c r="A47" t="s">
        <v>87</v>
      </c>
      <c r="B47" t="s">
        <v>35</v>
      </c>
    </row>
    <row r="48" spans="1:2" x14ac:dyDescent="0.3">
      <c r="A48" t="s">
        <v>88</v>
      </c>
      <c r="B48" t="s">
        <v>32</v>
      </c>
    </row>
    <row r="49" spans="1:2" x14ac:dyDescent="0.3">
      <c r="A49" t="s">
        <v>89</v>
      </c>
      <c r="B49" t="s">
        <v>29</v>
      </c>
    </row>
    <row r="50" spans="1:2" x14ac:dyDescent="0.3">
      <c r="A50" t="s">
        <v>90</v>
      </c>
      <c r="B50" t="s">
        <v>35</v>
      </c>
    </row>
    <row r="51" spans="1:2" x14ac:dyDescent="0.3">
      <c r="A51" t="s">
        <v>91</v>
      </c>
      <c r="B51" t="s">
        <v>29</v>
      </c>
    </row>
    <row r="52" spans="1:2" x14ac:dyDescent="0.3">
      <c r="A52" t="s">
        <v>92</v>
      </c>
      <c r="B52" t="s">
        <v>29</v>
      </c>
    </row>
    <row r="53" spans="1:2" x14ac:dyDescent="0.3">
      <c r="A53" t="s">
        <v>93</v>
      </c>
      <c r="B53" t="s">
        <v>36</v>
      </c>
    </row>
    <row r="54" spans="1:2" x14ac:dyDescent="0.3">
      <c r="A54" t="s">
        <v>94</v>
      </c>
      <c r="B54" t="s">
        <v>36</v>
      </c>
    </row>
    <row r="55" spans="1:2" x14ac:dyDescent="0.3">
      <c r="A55" t="s">
        <v>95</v>
      </c>
      <c r="B55" t="s">
        <v>36</v>
      </c>
    </row>
    <row r="56" spans="1:2" x14ac:dyDescent="0.3">
      <c r="A56" t="s">
        <v>96</v>
      </c>
      <c r="B56" t="s">
        <v>33</v>
      </c>
    </row>
    <row r="57" spans="1:2" x14ac:dyDescent="0.3">
      <c r="A57" t="s">
        <v>97</v>
      </c>
      <c r="B57" t="s">
        <v>38</v>
      </c>
    </row>
    <row r="58" spans="1:2" x14ac:dyDescent="0.3">
      <c r="A58" t="s">
        <v>98</v>
      </c>
      <c r="B58" t="s">
        <v>29</v>
      </c>
    </row>
    <row r="59" spans="1:2" x14ac:dyDescent="0.3">
      <c r="A59" t="s">
        <v>99</v>
      </c>
      <c r="B59" t="s">
        <v>40</v>
      </c>
    </row>
    <row r="60" spans="1:2" x14ac:dyDescent="0.3">
      <c r="A60" t="s">
        <v>100</v>
      </c>
      <c r="B60" t="s">
        <v>37</v>
      </c>
    </row>
    <row r="61" spans="1:2" x14ac:dyDescent="0.3">
      <c r="A61" t="s">
        <v>101</v>
      </c>
      <c r="B61" t="s">
        <v>34</v>
      </c>
    </row>
    <row r="62" spans="1:2" x14ac:dyDescent="0.3">
      <c r="A62" t="s">
        <v>102</v>
      </c>
      <c r="B62" t="s">
        <v>34</v>
      </c>
    </row>
    <row r="63" spans="1:2" x14ac:dyDescent="0.3">
      <c r="A63" t="s">
        <v>103</v>
      </c>
      <c r="B63" t="s">
        <v>29</v>
      </c>
    </row>
    <row r="64" spans="1:2" x14ac:dyDescent="0.3">
      <c r="A64" t="s">
        <v>104</v>
      </c>
      <c r="B64" t="s">
        <v>34</v>
      </c>
    </row>
    <row r="65" spans="1:2" x14ac:dyDescent="0.3">
      <c r="A65" t="s">
        <v>105</v>
      </c>
      <c r="B65" t="s">
        <v>29</v>
      </c>
    </row>
    <row r="66" spans="1:2" x14ac:dyDescent="0.3">
      <c r="A66" t="s">
        <v>106</v>
      </c>
      <c r="B66" t="s">
        <v>36</v>
      </c>
    </row>
    <row r="67" spans="1:2" x14ac:dyDescent="0.3">
      <c r="A67" t="s">
        <v>107</v>
      </c>
      <c r="B67" t="s">
        <v>30</v>
      </c>
    </row>
    <row r="68" spans="1:2" x14ac:dyDescent="0.3">
      <c r="A68" t="s">
        <v>108</v>
      </c>
      <c r="B68" t="s">
        <v>34</v>
      </c>
    </row>
    <row r="69" spans="1:2" x14ac:dyDescent="0.3">
      <c r="A69" t="s">
        <v>109</v>
      </c>
      <c r="B69" t="s">
        <v>32</v>
      </c>
    </row>
    <row r="70" spans="1:2" x14ac:dyDescent="0.3">
      <c r="A70" t="s">
        <v>110</v>
      </c>
      <c r="B70" t="s">
        <v>35</v>
      </c>
    </row>
    <row r="71" spans="1:2" x14ac:dyDescent="0.3">
      <c r="A71" t="s">
        <v>111</v>
      </c>
      <c r="B71" t="s">
        <v>39</v>
      </c>
    </row>
    <row r="72" spans="1:2" x14ac:dyDescent="0.3">
      <c r="A72" t="s">
        <v>112</v>
      </c>
      <c r="B72" t="s">
        <v>33</v>
      </c>
    </row>
    <row r="73" spans="1:2" x14ac:dyDescent="0.3">
      <c r="A73" t="s">
        <v>113</v>
      </c>
      <c r="B73" t="s">
        <v>34</v>
      </c>
    </row>
    <row r="74" spans="1:2" x14ac:dyDescent="0.3">
      <c r="A74" t="s">
        <v>114</v>
      </c>
      <c r="B74" t="s">
        <v>32</v>
      </c>
    </row>
    <row r="75" spans="1:2" x14ac:dyDescent="0.3">
      <c r="A75" t="s">
        <v>115</v>
      </c>
      <c r="B75" t="s">
        <v>32</v>
      </c>
    </row>
    <row r="76" spans="1:2" x14ac:dyDescent="0.3">
      <c r="A76" t="s">
        <v>116</v>
      </c>
      <c r="B76" t="s">
        <v>34</v>
      </c>
    </row>
    <row r="77" spans="1:2" x14ac:dyDescent="0.3">
      <c r="A77" t="s">
        <v>117</v>
      </c>
      <c r="B77" t="s">
        <v>35</v>
      </c>
    </row>
    <row r="78" spans="1:2" x14ac:dyDescent="0.3">
      <c r="A78" t="s">
        <v>118</v>
      </c>
      <c r="B78" t="s">
        <v>32</v>
      </c>
    </row>
    <row r="79" spans="1:2" x14ac:dyDescent="0.3">
      <c r="A79" t="s">
        <v>119</v>
      </c>
      <c r="B79" t="s">
        <v>29</v>
      </c>
    </row>
    <row r="80" spans="1:2" x14ac:dyDescent="0.3">
      <c r="A80" t="s">
        <v>120</v>
      </c>
      <c r="B80" t="s">
        <v>37</v>
      </c>
    </row>
    <row r="81" spans="1:2" x14ac:dyDescent="0.3">
      <c r="A81" t="s">
        <v>121</v>
      </c>
      <c r="B81" t="s">
        <v>29</v>
      </c>
    </row>
    <row r="82" spans="1:2" x14ac:dyDescent="0.3">
      <c r="A82" t="s">
        <v>122</v>
      </c>
      <c r="B82" t="s">
        <v>36</v>
      </c>
    </row>
    <row r="83" spans="1:2" x14ac:dyDescent="0.3">
      <c r="A83" t="s">
        <v>123</v>
      </c>
      <c r="B83" t="s">
        <v>32</v>
      </c>
    </row>
    <row r="84" spans="1:2" x14ac:dyDescent="0.3">
      <c r="A84" t="s">
        <v>124</v>
      </c>
      <c r="B84" t="s">
        <v>33</v>
      </c>
    </row>
    <row r="85" spans="1:2" x14ac:dyDescent="0.3">
      <c r="A85" t="s">
        <v>125</v>
      </c>
      <c r="B85" t="s">
        <v>35</v>
      </c>
    </row>
    <row r="86" spans="1:2" x14ac:dyDescent="0.3">
      <c r="A86" t="s">
        <v>126</v>
      </c>
      <c r="B86" t="s">
        <v>35</v>
      </c>
    </row>
    <row r="87" spans="1:2" x14ac:dyDescent="0.3">
      <c r="A87" t="s">
        <v>127</v>
      </c>
      <c r="B87" t="s">
        <v>37</v>
      </c>
    </row>
    <row r="88" spans="1:2" x14ac:dyDescent="0.3">
      <c r="A88" t="s">
        <v>128</v>
      </c>
      <c r="B88" t="s">
        <v>35</v>
      </c>
    </row>
    <row r="89" spans="1:2" x14ac:dyDescent="0.3">
      <c r="A89" t="s">
        <v>129</v>
      </c>
      <c r="B89" t="s">
        <v>36</v>
      </c>
    </row>
    <row r="90" spans="1:2" x14ac:dyDescent="0.3">
      <c r="A90" t="s">
        <v>130</v>
      </c>
      <c r="B90" t="s">
        <v>37</v>
      </c>
    </row>
    <row r="91" spans="1:2" x14ac:dyDescent="0.3">
      <c r="A91" t="s">
        <v>131</v>
      </c>
      <c r="B91" t="s">
        <v>29</v>
      </c>
    </row>
    <row r="92" spans="1:2" x14ac:dyDescent="0.3">
      <c r="A92" t="s">
        <v>132</v>
      </c>
      <c r="B92" t="s">
        <v>36</v>
      </c>
    </row>
    <row r="93" spans="1:2" x14ac:dyDescent="0.3">
      <c r="A93" t="s">
        <v>133</v>
      </c>
      <c r="B93" t="s">
        <v>35</v>
      </c>
    </row>
    <row r="94" spans="1:2" x14ac:dyDescent="0.3">
      <c r="A94" t="s">
        <v>134</v>
      </c>
      <c r="B94" t="s">
        <v>29</v>
      </c>
    </row>
    <row r="95" spans="1:2" x14ac:dyDescent="0.3">
      <c r="A95" t="s">
        <v>135</v>
      </c>
      <c r="B95" t="s">
        <v>31</v>
      </c>
    </row>
    <row r="96" spans="1:2" x14ac:dyDescent="0.3">
      <c r="A96" t="s">
        <v>136</v>
      </c>
      <c r="B96" t="s">
        <v>34</v>
      </c>
    </row>
    <row r="97" spans="1:2" x14ac:dyDescent="0.3">
      <c r="A97" t="s">
        <v>137</v>
      </c>
      <c r="B97" t="s">
        <v>35</v>
      </c>
    </row>
    <row r="98" spans="1:2" x14ac:dyDescent="0.3">
      <c r="A98" t="s">
        <v>138</v>
      </c>
      <c r="B98" t="s">
        <v>37</v>
      </c>
    </row>
    <row r="99" spans="1:2" x14ac:dyDescent="0.3">
      <c r="A99" t="s">
        <v>139</v>
      </c>
      <c r="B99" t="s">
        <v>36</v>
      </c>
    </row>
    <row r="100" spans="1:2" x14ac:dyDescent="0.3">
      <c r="A100" t="s">
        <v>140</v>
      </c>
      <c r="B100" t="s">
        <v>37</v>
      </c>
    </row>
    <row r="101" spans="1:2" x14ac:dyDescent="0.3">
      <c r="A101" t="s">
        <v>141</v>
      </c>
      <c r="B101" t="s">
        <v>36</v>
      </c>
    </row>
    <row r="102" spans="1:2" x14ac:dyDescent="0.3">
      <c r="A102" t="s">
        <v>142</v>
      </c>
      <c r="B102" t="s">
        <v>36</v>
      </c>
    </row>
    <row r="103" spans="1:2" x14ac:dyDescent="0.3">
      <c r="A103" t="s">
        <v>143</v>
      </c>
      <c r="B103" t="s">
        <v>36</v>
      </c>
    </row>
    <row r="104" spans="1:2" x14ac:dyDescent="0.3">
      <c r="A104" t="s">
        <v>144</v>
      </c>
      <c r="B104" t="s">
        <v>37</v>
      </c>
    </row>
    <row r="105" spans="1:2" x14ac:dyDescent="0.3">
      <c r="A105" t="s">
        <v>145</v>
      </c>
      <c r="B105" t="s">
        <v>38</v>
      </c>
    </row>
    <row r="106" spans="1:2" x14ac:dyDescent="0.3">
      <c r="A106" t="s">
        <v>146</v>
      </c>
      <c r="B106" t="s">
        <v>29</v>
      </c>
    </row>
    <row r="107" spans="1:2" x14ac:dyDescent="0.3">
      <c r="A107" t="s">
        <v>147</v>
      </c>
      <c r="B107" t="s">
        <v>34</v>
      </c>
    </row>
    <row r="108" spans="1:2" x14ac:dyDescent="0.3">
      <c r="A108" t="s">
        <v>148</v>
      </c>
      <c r="B108" t="s">
        <v>38</v>
      </c>
    </row>
    <row r="109" spans="1:2" x14ac:dyDescent="0.3">
      <c r="A109" t="s">
        <v>149</v>
      </c>
      <c r="B109" t="s">
        <v>32</v>
      </c>
    </row>
    <row r="110" spans="1:2" x14ac:dyDescent="0.3">
      <c r="A110" t="s">
        <v>150</v>
      </c>
      <c r="B110" t="s">
        <v>34</v>
      </c>
    </row>
    <row r="111" spans="1:2" x14ac:dyDescent="0.3">
      <c r="A111" t="s">
        <v>151</v>
      </c>
      <c r="B111" t="s">
        <v>35</v>
      </c>
    </row>
    <row r="112" spans="1:2" x14ac:dyDescent="0.3">
      <c r="A112" t="s">
        <v>152</v>
      </c>
      <c r="B112" t="s">
        <v>38</v>
      </c>
    </row>
    <row r="113" spans="1:2" x14ac:dyDescent="0.3">
      <c r="A113" t="s">
        <v>153</v>
      </c>
      <c r="B113" t="s">
        <v>37</v>
      </c>
    </row>
    <row r="114" spans="1:2" x14ac:dyDescent="0.3">
      <c r="A114" t="s">
        <v>154</v>
      </c>
      <c r="B114" t="s">
        <v>38</v>
      </c>
    </row>
    <row r="115" spans="1:2" x14ac:dyDescent="0.3">
      <c r="A115" t="s">
        <v>155</v>
      </c>
      <c r="B115" t="s">
        <v>38</v>
      </c>
    </row>
    <row r="116" spans="1:2" x14ac:dyDescent="0.3">
      <c r="A116" t="s">
        <v>156</v>
      </c>
      <c r="B116" t="s">
        <v>35</v>
      </c>
    </row>
    <row r="117" spans="1:2" x14ac:dyDescent="0.3">
      <c r="A117" t="s">
        <v>157</v>
      </c>
      <c r="B117" t="s">
        <v>29</v>
      </c>
    </row>
    <row r="118" spans="1:2" x14ac:dyDescent="0.3">
      <c r="A118" t="s">
        <v>158</v>
      </c>
      <c r="B118" t="s">
        <v>37</v>
      </c>
    </row>
    <row r="119" spans="1:2" x14ac:dyDescent="0.3">
      <c r="A119" t="s">
        <v>159</v>
      </c>
      <c r="B119" t="s">
        <v>35</v>
      </c>
    </row>
    <row r="120" spans="1:2" x14ac:dyDescent="0.3">
      <c r="A120" t="s">
        <v>160</v>
      </c>
      <c r="B120" t="s">
        <v>29</v>
      </c>
    </row>
    <row r="121" spans="1:2" x14ac:dyDescent="0.3">
      <c r="A121" t="s">
        <v>161</v>
      </c>
      <c r="B121" t="s">
        <v>29</v>
      </c>
    </row>
    <row r="122" spans="1:2" x14ac:dyDescent="0.3">
      <c r="A122" t="s">
        <v>162</v>
      </c>
      <c r="B122" t="s">
        <v>34</v>
      </c>
    </row>
    <row r="123" spans="1:2" x14ac:dyDescent="0.3">
      <c r="A123" t="s">
        <v>163</v>
      </c>
      <c r="B123" t="s">
        <v>33</v>
      </c>
    </row>
    <row r="124" spans="1:2" x14ac:dyDescent="0.3">
      <c r="A124" t="s">
        <v>164</v>
      </c>
      <c r="B124" t="s">
        <v>32</v>
      </c>
    </row>
    <row r="125" spans="1:2" x14ac:dyDescent="0.3">
      <c r="A125" t="s">
        <v>165</v>
      </c>
      <c r="B125" t="s">
        <v>35</v>
      </c>
    </row>
    <row r="126" spans="1:2" x14ac:dyDescent="0.3">
      <c r="A126" t="s">
        <v>166</v>
      </c>
      <c r="B126" t="s">
        <v>37</v>
      </c>
    </row>
    <row r="127" spans="1:2" x14ac:dyDescent="0.3">
      <c r="A127" t="s">
        <v>167</v>
      </c>
      <c r="B127" t="s">
        <v>35</v>
      </c>
    </row>
    <row r="128" spans="1:2" x14ac:dyDescent="0.3">
      <c r="A128" t="s">
        <v>168</v>
      </c>
      <c r="B128" t="s">
        <v>36</v>
      </c>
    </row>
    <row r="129" spans="1:2" x14ac:dyDescent="0.3">
      <c r="A129" t="s">
        <v>169</v>
      </c>
      <c r="B129" t="s">
        <v>35</v>
      </c>
    </row>
    <row r="130" spans="1:2" x14ac:dyDescent="0.3">
      <c r="A130" t="s">
        <v>170</v>
      </c>
      <c r="B130" t="s">
        <v>29</v>
      </c>
    </row>
    <row r="131" spans="1:2" x14ac:dyDescent="0.3">
      <c r="A131" t="s">
        <v>171</v>
      </c>
      <c r="B131" t="s">
        <v>32</v>
      </c>
    </row>
    <row r="132" spans="1:2" x14ac:dyDescent="0.3">
      <c r="A132" t="s">
        <v>172</v>
      </c>
      <c r="B132" t="s">
        <v>34</v>
      </c>
    </row>
    <row r="133" spans="1:2" x14ac:dyDescent="0.3">
      <c r="A133" t="s">
        <v>173</v>
      </c>
      <c r="B133" t="s">
        <v>36</v>
      </c>
    </row>
    <row r="134" spans="1:2" x14ac:dyDescent="0.3">
      <c r="A134" t="s">
        <v>174</v>
      </c>
      <c r="B134" t="s">
        <v>32</v>
      </c>
    </row>
    <row r="135" spans="1:2" x14ac:dyDescent="0.3">
      <c r="A135" t="s">
        <v>175</v>
      </c>
      <c r="B135" t="s">
        <v>36</v>
      </c>
    </row>
    <row r="136" spans="1:2" x14ac:dyDescent="0.3">
      <c r="A136" t="s">
        <v>27</v>
      </c>
      <c r="B136" t="s">
        <v>27</v>
      </c>
    </row>
    <row r="137" spans="1:2" x14ac:dyDescent="0.3">
      <c r="A137" t="s">
        <v>176</v>
      </c>
      <c r="B137" t="s">
        <v>32</v>
      </c>
    </row>
    <row r="138" spans="1:2" x14ac:dyDescent="0.3">
      <c r="A138" t="s">
        <v>177</v>
      </c>
      <c r="B138" t="s">
        <v>36</v>
      </c>
    </row>
    <row r="139" spans="1:2" x14ac:dyDescent="0.3">
      <c r="A139" t="s">
        <v>178</v>
      </c>
      <c r="B139" t="s">
        <v>33</v>
      </c>
    </row>
    <row r="140" spans="1:2" x14ac:dyDescent="0.3">
      <c r="A140" t="s">
        <v>179</v>
      </c>
      <c r="B140" t="s">
        <v>34</v>
      </c>
    </row>
    <row r="141" spans="1:2" x14ac:dyDescent="0.3">
      <c r="A141" t="s">
        <v>180</v>
      </c>
      <c r="B141" t="s">
        <v>35</v>
      </c>
    </row>
    <row r="142" spans="1:2" x14ac:dyDescent="0.3">
      <c r="A142" t="s">
        <v>181</v>
      </c>
      <c r="B142" t="s">
        <v>35</v>
      </c>
    </row>
    <row r="143" spans="1:2" ht="15.6" x14ac:dyDescent="0.3">
      <c r="A143" t="s">
        <v>182</v>
      </c>
      <c r="B143" s="34" t="s">
        <v>300</v>
      </c>
    </row>
    <row r="144" spans="1:2" ht="15.6" x14ac:dyDescent="0.3">
      <c r="A144" t="s">
        <v>183</v>
      </c>
      <c r="B144" s="3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V146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/>
    </sheetView>
  </sheetViews>
  <sheetFormatPr defaultColWidth="9.109375" defaultRowHeight="15.6" x14ac:dyDescent="0.3"/>
  <cols>
    <col min="1" max="1" width="19.109375" style="9" bestFit="1" customWidth="1"/>
    <col min="2" max="2" width="20.5546875" style="9" bestFit="1" customWidth="1"/>
    <col min="3" max="41" width="8.21875" style="9" bestFit="1" customWidth="1"/>
    <col min="42" max="48" width="5.44140625" style="9" bestFit="1" customWidth="1"/>
    <col min="49" max="256" width="9.109375" style="9"/>
    <col min="257" max="257" width="19.109375" style="9" bestFit="1" customWidth="1"/>
    <col min="258" max="258" width="10.88671875" style="9" bestFit="1" customWidth="1"/>
    <col min="259" max="297" width="8.21875" style="9" bestFit="1" customWidth="1"/>
    <col min="298" max="304" width="5.44140625" style="9" bestFit="1" customWidth="1"/>
    <col min="305" max="512" width="9.109375" style="9"/>
    <col min="513" max="513" width="19.109375" style="9" bestFit="1" customWidth="1"/>
    <col min="514" max="514" width="10.88671875" style="9" bestFit="1" customWidth="1"/>
    <col min="515" max="553" width="8.21875" style="9" bestFit="1" customWidth="1"/>
    <col min="554" max="560" width="5.44140625" style="9" bestFit="1" customWidth="1"/>
    <col min="561" max="768" width="9.109375" style="9"/>
    <col min="769" max="769" width="19.109375" style="9" bestFit="1" customWidth="1"/>
    <col min="770" max="770" width="10.88671875" style="9" bestFit="1" customWidth="1"/>
    <col min="771" max="809" width="8.21875" style="9" bestFit="1" customWidth="1"/>
    <col min="810" max="816" width="5.44140625" style="9" bestFit="1" customWidth="1"/>
    <col min="817" max="1024" width="9.109375" style="9"/>
    <col min="1025" max="1025" width="19.109375" style="9" bestFit="1" customWidth="1"/>
    <col min="1026" max="1026" width="10.88671875" style="9" bestFit="1" customWidth="1"/>
    <col min="1027" max="1065" width="8.21875" style="9" bestFit="1" customWidth="1"/>
    <col min="1066" max="1072" width="5.44140625" style="9" bestFit="1" customWidth="1"/>
    <col min="1073" max="1280" width="9.109375" style="9"/>
    <col min="1281" max="1281" width="19.109375" style="9" bestFit="1" customWidth="1"/>
    <col min="1282" max="1282" width="10.88671875" style="9" bestFit="1" customWidth="1"/>
    <col min="1283" max="1321" width="8.21875" style="9" bestFit="1" customWidth="1"/>
    <col min="1322" max="1328" width="5.44140625" style="9" bestFit="1" customWidth="1"/>
    <col min="1329" max="1536" width="9.109375" style="9"/>
    <col min="1537" max="1537" width="19.109375" style="9" bestFit="1" customWidth="1"/>
    <col min="1538" max="1538" width="10.88671875" style="9" bestFit="1" customWidth="1"/>
    <col min="1539" max="1577" width="8.21875" style="9" bestFit="1" customWidth="1"/>
    <col min="1578" max="1584" width="5.44140625" style="9" bestFit="1" customWidth="1"/>
    <col min="1585" max="1792" width="9.109375" style="9"/>
    <col min="1793" max="1793" width="19.109375" style="9" bestFit="1" customWidth="1"/>
    <col min="1794" max="1794" width="10.88671875" style="9" bestFit="1" customWidth="1"/>
    <col min="1795" max="1833" width="8.21875" style="9" bestFit="1" customWidth="1"/>
    <col min="1834" max="1840" width="5.44140625" style="9" bestFit="1" customWidth="1"/>
    <col min="1841" max="2048" width="9.109375" style="9"/>
    <col min="2049" max="2049" width="19.109375" style="9" bestFit="1" customWidth="1"/>
    <col min="2050" max="2050" width="10.88671875" style="9" bestFit="1" customWidth="1"/>
    <col min="2051" max="2089" width="8.21875" style="9" bestFit="1" customWidth="1"/>
    <col min="2090" max="2096" width="5.44140625" style="9" bestFit="1" customWidth="1"/>
    <col min="2097" max="2304" width="9.109375" style="9"/>
    <col min="2305" max="2305" width="19.109375" style="9" bestFit="1" customWidth="1"/>
    <col min="2306" max="2306" width="10.88671875" style="9" bestFit="1" customWidth="1"/>
    <col min="2307" max="2345" width="8.21875" style="9" bestFit="1" customWidth="1"/>
    <col min="2346" max="2352" width="5.44140625" style="9" bestFit="1" customWidth="1"/>
    <col min="2353" max="2560" width="9.109375" style="9"/>
    <col min="2561" max="2561" width="19.109375" style="9" bestFit="1" customWidth="1"/>
    <col min="2562" max="2562" width="10.88671875" style="9" bestFit="1" customWidth="1"/>
    <col min="2563" max="2601" width="8.21875" style="9" bestFit="1" customWidth="1"/>
    <col min="2602" max="2608" width="5.44140625" style="9" bestFit="1" customWidth="1"/>
    <col min="2609" max="2816" width="9.109375" style="9"/>
    <col min="2817" max="2817" width="19.109375" style="9" bestFit="1" customWidth="1"/>
    <col min="2818" max="2818" width="10.88671875" style="9" bestFit="1" customWidth="1"/>
    <col min="2819" max="2857" width="8.21875" style="9" bestFit="1" customWidth="1"/>
    <col min="2858" max="2864" width="5.44140625" style="9" bestFit="1" customWidth="1"/>
    <col min="2865" max="3072" width="9.109375" style="9"/>
    <col min="3073" max="3073" width="19.109375" style="9" bestFit="1" customWidth="1"/>
    <col min="3074" max="3074" width="10.88671875" style="9" bestFit="1" customWidth="1"/>
    <col min="3075" max="3113" width="8.21875" style="9" bestFit="1" customWidth="1"/>
    <col min="3114" max="3120" width="5.44140625" style="9" bestFit="1" customWidth="1"/>
    <col min="3121" max="3328" width="9.109375" style="9"/>
    <col min="3329" max="3329" width="19.109375" style="9" bestFit="1" customWidth="1"/>
    <col min="3330" max="3330" width="10.88671875" style="9" bestFit="1" customWidth="1"/>
    <col min="3331" max="3369" width="8.21875" style="9" bestFit="1" customWidth="1"/>
    <col min="3370" max="3376" width="5.44140625" style="9" bestFit="1" customWidth="1"/>
    <col min="3377" max="3584" width="9.109375" style="9"/>
    <col min="3585" max="3585" width="19.109375" style="9" bestFit="1" customWidth="1"/>
    <col min="3586" max="3586" width="10.88671875" style="9" bestFit="1" customWidth="1"/>
    <col min="3587" max="3625" width="8.21875" style="9" bestFit="1" customWidth="1"/>
    <col min="3626" max="3632" width="5.44140625" style="9" bestFit="1" customWidth="1"/>
    <col min="3633" max="3840" width="9.109375" style="9"/>
    <col min="3841" max="3841" width="19.109375" style="9" bestFit="1" customWidth="1"/>
    <col min="3842" max="3842" width="10.88671875" style="9" bestFit="1" customWidth="1"/>
    <col min="3843" max="3881" width="8.21875" style="9" bestFit="1" customWidth="1"/>
    <col min="3882" max="3888" width="5.44140625" style="9" bestFit="1" customWidth="1"/>
    <col min="3889" max="4096" width="9.109375" style="9"/>
    <col min="4097" max="4097" width="19.109375" style="9" bestFit="1" customWidth="1"/>
    <col min="4098" max="4098" width="10.88671875" style="9" bestFit="1" customWidth="1"/>
    <col min="4099" max="4137" width="8.21875" style="9" bestFit="1" customWidth="1"/>
    <col min="4138" max="4144" width="5.44140625" style="9" bestFit="1" customWidth="1"/>
    <col min="4145" max="4352" width="9.109375" style="9"/>
    <col min="4353" max="4353" width="19.109375" style="9" bestFit="1" customWidth="1"/>
    <col min="4354" max="4354" width="10.88671875" style="9" bestFit="1" customWidth="1"/>
    <col min="4355" max="4393" width="8.21875" style="9" bestFit="1" customWidth="1"/>
    <col min="4394" max="4400" width="5.44140625" style="9" bestFit="1" customWidth="1"/>
    <col min="4401" max="4608" width="9.109375" style="9"/>
    <col min="4609" max="4609" width="19.109375" style="9" bestFit="1" customWidth="1"/>
    <col min="4610" max="4610" width="10.88671875" style="9" bestFit="1" customWidth="1"/>
    <col min="4611" max="4649" width="8.21875" style="9" bestFit="1" customWidth="1"/>
    <col min="4650" max="4656" width="5.44140625" style="9" bestFit="1" customWidth="1"/>
    <col min="4657" max="4864" width="9.109375" style="9"/>
    <col min="4865" max="4865" width="19.109375" style="9" bestFit="1" customWidth="1"/>
    <col min="4866" max="4866" width="10.88671875" style="9" bestFit="1" customWidth="1"/>
    <col min="4867" max="4905" width="8.21875" style="9" bestFit="1" customWidth="1"/>
    <col min="4906" max="4912" width="5.44140625" style="9" bestFit="1" customWidth="1"/>
    <col min="4913" max="5120" width="9.109375" style="9"/>
    <col min="5121" max="5121" width="19.109375" style="9" bestFit="1" customWidth="1"/>
    <col min="5122" max="5122" width="10.88671875" style="9" bestFit="1" customWidth="1"/>
    <col min="5123" max="5161" width="8.21875" style="9" bestFit="1" customWidth="1"/>
    <col min="5162" max="5168" width="5.44140625" style="9" bestFit="1" customWidth="1"/>
    <col min="5169" max="5376" width="9.109375" style="9"/>
    <col min="5377" max="5377" width="19.109375" style="9" bestFit="1" customWidth="1"/>
    <col min="5378" max="5378" width="10.88671875" style="9" bestFit="1" customWidth="1"/>
    <col min="5379" max="5417" width="8.21875" style="9" bestFit="1" customWidth="1"/>
    <col min="5418" max="5424" width="5.44140625" style="9" bestFit="1" customWidth="1"/>
    <col min="5425" max="5632" width="9.109375" style="9"/>
    <col min="5633" max="5633" width="19.109375" style="9" bestFit="1" customWidth="1"/>
    <col min="5634" max="5634" width="10.88671875" style="9" bestFit="1" customWidth="1"/>
    <col min="5635" max="5673" width="8.21875" style="9" bestFit="1" customWidth="1"/>
    <col min="5674" max="5680" width="5.44140625" style="9" bestFit="1" customWidth="1"/>
    <col min="5681" max="5888" width="9.109375" style="9"/>
    <col min="5889" max="5889" width="19.109375" style="9" bestFit="1" customWidth="1"/>
    <col min="5890" max="5890" width="10.88671875" style="9" bestFit="1" customWidth="1"/>
    <col min="5891" max="5929" width="8.21875" style="9" bestFit="1" customWidth="1"/>
    <col min="5930" max="5936" width="5.44140625" style="9" bestFit="1" customWidth="1"/>
    <col min="5937" max="6144" width="9.109375" style="9"/>
    <col min="6145" max="6145" width="19.109375" style="9" bestFit="1" customWidth="1"/>
    <col min="6146" max="6146" width="10.88671875" style="9" bestFit="1" customWidth="1"/>
    <col min="6147" max="6185" width="8.21875" style="9" bestFit="1" customWidth="1"/>
    <col min="6186" max="6192" width="5.44140625" style="9" bestFit="1" customWidth="1"/>
    <col min="6193" max="6400" width="9.109375" style="9"/>
    <col min="6401" max="6401" width="19.109375" style="9" bestFit="1" customWidth="1"/>
    <col min="6402" max="6402" width="10.88671875" style="9" bestFit="1" customWidth="1"/>
    <col min="6403" max="6441" width="8.21875" style="9" bestFit="1" customWidth="1"/>
    <col min="6442" max="6448" width="5.44140625" style="9" bestFit="1" customWidth="1"/>
    <col min="6449" max="6656" width="9.109375" style="9"/>
    <col min="6657" max="6657" width="19.109375" style="9" bestFit="1" customWidth="1"/>
    <col min="6658" max="6658" width="10.88671875" style="9" bestFit="1" customWidth="1"/>
    <col min="6659" max="6697" width="8.21875" style="9" bestFit="1" customWidth="1"/>
    <col min="6698" max="6704" width="5.44140625" style="9" bestFit="1" customWidth="1"/>
    <col min="6705" max="6912" width="9.109375" style="9"/>
    <col min="6913" max="6913" width="19.109375" style="9" bestFit="1" customWidth="1"/>
    <col min="6914" max="6914" width="10.88671875" style="9" bestFit="1" customWidth="1"/>
    <col min="6915" max="6953" width="8.21875" style="9" bestFit="1" customWidth="1"/>
    <col min="6954" max="6960" width="5.44140625" style="9" bestFit="1" customWidth="1"/>
    <col min="6961" max="7168" width="9.109375" style="9"/>
    <col min="7169" max="7169" width="19.109375" style="9" bestFit="1" customWidth="1"/>
    <col min="7170" max="7170" width="10.88671875" style="9" bestFit="1" customWidth="1"/>
    <col min="7171" max="7209" width="8.21875" style="9" bestFit="1" customWidth="1"/>
    <col min="7210" max="7216" width="5.44140625" style="9" bestFit="1" customWidth="1"/>
    <col min="7217" max="7424" width="9.109375" style="9"/>
    <col min="7425" max="7425" width="19.109375" style="9" bestFit="1" customWidth="1"/>
    <col min="7426" max="7426" width="10.88671875" style="9" bestFit="1" customWidth="1"/>
    <col min="7427" max="7465" width="8.21875" style="9" bestFit="1" customWidth="1"/>
    <col min="7466" max="7472" width="5.44140625" style="9" bestFit="1" customWidth="1"/>
    <col min="7473" max="7680" width="9.109375" style="9"/>
    <col min="7681" max="7681" width="19.109375" style="9" bestFit="1" customWidth="1"/>
    <col min="7682" max="7682" width="10.88671875" style="9" bestFit="1" customWidth="1"/>
    <col min="7683" max="7721" width="8.21875" style="9" bestFit="1" customWidth="1"/>
    <col min="7722" max="7728" width="5.44140625" style="9" bestFit="1" customWidth="1"/>
    <col min="7729" max="7936" width="9.109375" style="9"/>
    <col min="7937" max="7937" width="19.109375" style="9" bestFit="1" customWidth="1"/>
    <col min="7938" max="7938" width="10.88671875" style="9" bestFit="1" customWidth="1"/>
    <col min="7939" max="7977" width="8.21875" style="9" bestFit="1" customWidth="1"/>
    <col min="7978" max="7984" width="5.44140625" style="9" bestFit="1" customWidth="1"/>
    <col min="7985" max="8192" width="9.109375" style="9"/>
    <col min="8193" max="8193" width="19.109375" style="9" bestFit="1" customWidth="1"/>
    <col min="8194" max="8194" width="10.88671875" style="9" bestFit="1" customWidth="1"/>
    <col min="8195" max="8233" width="8.21875" style="9" bestFit="1" customWidth="1"/>
    <col min="8234" max="8240" width="5.44140625" style="9" bestFit="1" customWidth="1"/>
    <col min="8241" max="8448" width="9.109375" style="9"/>
    <col min="8449" max="8449" width="19.109375" style="9" bestFit="1" customWidth="1"/>
    <col min="8450" max="8450" width="10.88671875" style="9" bestFit="1" customWidth="1"/>
    <col min="8451" max="8489" width="8.21875" style="9" bestFit="1" customWidth="1"/>
    <col min="8490" max="8496" width="5.44140625" style="9" bestFit="1" customWidth="1"/>
    <col min="8497" max="8704" width="9.109375" style="9"/>
    <col min="8705" max="8705" width="19.109375" style="9" bestFit="1" customWidth="1"/>
    <col min="8706" max="8706" width="10.88671875" style="9" bestFit="1" customWidth="1"/>
    <col min="8707" max="8745" width="8.21875" style="9" bestFit="1" customWidth="1"/>
    <col min="8746" max="8752" width="5.44140625" style="9" bestFit="1" customWidth="1"/>
    <col min="8753" max="8960" width="9.109375" style="9"/>
    <col min="8961" max="8961" width="19.109375" style="9" bestFit="1" customWidth="1"/>
    <col min="8962" max="8962" width="10.88671875" style="9" bestFit="1" customWidth="1"/>
    <col min="8963" max="9001" width="8.21875" style="9" bestFit="1" customWidth="1"/>
    <col min="9002" max="9008" width="5.44140625" style="9" bestFit="1" customWidth="1"/>
    <col min="9009" max="9216" width="9.109375" style="9"/>
    <col min="9217" max="9217" width="19.109375" style="9" bestFit="1" customWidth="1"/>
    <col min="9218" max="9218" width="10.88671875" style="9" bestFit="1" customWidth="1"/>
    <col min="9219" max="9257" width="8.21875" style="9" bestFit="1" customWidth="1"/>
    <col min="9258" max="9264" width="5.44140625" style="9" bestFit="1" customWidth="1"/>
    <col min="9265" max="9472" width="9.109375" style="9"/>
    <col min="9473" max="9473" width="19.109375" style="9" bestFit="1" customWidth="1"/>
    <col min="9474" max="9474" width="10.88671875" style="9" bestFit="1" customWidth="1"/>
    <col min="9475" max="9513" width="8.21875" style="9" bestFit="1" customWidth="1"/>
    <col min="9514" max="9520" width="5.44140625" style="9" bestFit="1" customWidth="1"/>
    <col min="9521" max="9728" width="9.109375" style="9"/>
    <col min="9729" max="9729" width="19.109375" style="9" bestFit="1" customWidth="1"/>
    <col min="9730" max="9730" width="10.88671875" style="9" bestFit="1" customWidth="1"/>
    <col min="9731" max="9769" width="8.21875" style="9" bestFit="1" customWidth="1"/>
    <col min="9770" max="9776" width="5.44140625" style="9" bestFit="1" customWidth="1"/>
    <col min="9777" max="9984" width="9.109375" style="9"/>
    <col min="9985" max="9985" width="19.109375" style="9" bestFit="1" customWidth="1"/>
    <col min="9986" max="9986" width="10.88671875" style="9" bestFit="1" customWidth="1"/>
    <col min="9987" max="10025" width="8.21875" style="9" bestFit="1" customWidth="1"/>
    <col min="10026" max="10032" width="5.44140625" style="9" bestFit="1" customWidth="1"/>
    <col min="10033" max="10240" width="9.109375" style="9"/>
    <col min="10241" max="10241" width="19.109375" style="9" bestFit="1" customWidth="1"/>
    <col min="10242" max="10242" width="10.88671875" style="9" bestFit="1" customWidth="1"/>
    <col min="10243" max="10281" width="8.21875" style="9" bestFit="1" customWidth="1"/>
    <col min="10282" max="10288" width="5.44140625" style="9" bestFit="1" customWidth="1"/>
    <col min="10289" max="10496" width="9.109375" style="9"/>
    <col min="10497" max="10497" width="19.109375" style="9" bestFit="1" customWidth="1"/>
    <col min="10498" max="10498" width="10.88671875" style="9" bestFit="1" customWidth="1"/>
    <col min="10499" max="10537" width="8.21875" style="9" bestFit="1" customWidth="1"/>
    <col min="10538" max="10544" width="5.44140625" style="9" bestFit="1" customWidth="1"/>
    <col min="10545" max="10752" width="9.109375" style="9"/>
    <col min="10753" max="10753" width="19.109375" style="9" bestFit="1" customWidth="1"/>
    <col min="10754" max="10754" width="10.88671875" style="9" bestFit="1" customWidth="1"/>
    <col min="10755" max="10793" width="8.21875" style="9" bestFit="1" customWidth="1"/>
    <col min="10794" max="10800" width="5.44140625" style="9" bestFit="1" customWidth="1"/>
    <col min="10801" max="11008" width="9.109375" style="9"/>
    <col min="11009" max="11009" width="19.109375" style="9" bestFit="1" customWidth="1"/>
    <col min="11010" max="11010" width="10.88671875" style="9" bestFit="1" customWidth="1"/>
    <col min="11011" max="11049" width="8.21875" style="9" bestFit="1" customWidth="1"/>
    <col min="11050" max="11056" width="5.44140625" style="9" bestFit="1" customWidth="1"/>
    <col min="11057" max="11264" width="9.109375" style="9"/>
    <col min="11265" max="11265" width="19.109375" style="9" bestFit="1" customWidth="1"/>
    <col min="11266" max="11266" width="10.88671875" style="9" bestFit="1" customWidth="1"/>
    <col min="11267" max="11305" width="8.21875" style="9" bestFit="1" customWidth="1"/>
    <col min="11306" max="11312" width="5.44140625" style="9" bestFit="1" customWidth="1"/>
    <col min="11313" max="11520" width="9.109375" style="9"/>
    <col min="11521" max="11521" width="19.109375" style="9" bestFit="1" customWidth="1"/>
    <col min="11522" max="11522" width="10.88671875" style="9" bestFit="1" customWidth="1"/>
    <col min="11523" max="11561" width="8.21875" style="9" bestFit="1" customWidth="1"/>
    <col min="11562" max="11568" width="5.44140625" style="9" bestFit="1" customWidth="1"/>
    <col min="11569" max="11776" width="9.109375" style="9"/>
    <col min="11777" max="11777" width="19.109375" style="9" bestFit="1" customWidth="1"/>
    <col min="11778" max="11778" width="10.88671875" style="9" bestFit="1" customWidth="1"/>
    <col min="11779" max="11817" width="8.21875" style="9" bestFit="1" customWidth="1"/>
    <col min="11818" max="11824" width="5.44140625" style="9" bestFit="1" customWidth="1"/>
    <col min="11825" max="12032" width="9.109375" style="9"/>
    <col min="12033" max="12033" width="19.109375" style="9" bestFit="1" customWidth="1"/>
    <col min="12034" max="12034" width="10.88671875" style="9" bestFit="1" customWidth="1"/>
    <col min="12035" max="12073" width="8.21875" style="9" bestFit="1" customWidth="1"/>
    <col min="12074" max="12080" width="5.44140625" style="9" bestFit="1" customWidth="1"/>
    <col min="12081" max="12288" width="9.109375" style="9"/>
    <col min="12289" max="12289" width="19.109375" style="9" bestFit="1" customWidth="1"/>
    <col min="12290" max="12290" width="10.88671875" style="9" bestFit="1" customWidth="1"/>
    <col min="12291" max="12329" width="8.21875" style="9" bestFit="1" customWidth="1"/>
    <col min="12330" max="12336" width="5.44140625" style="9" bestFit="1" customWidth="1"/>
    <col min="12337" max="12544" width="9.109375" style="9"/>
    <col min="12545" max="12545" width="19.109375" style="9" bestFit="1" customWidth="1"/>
    <col min="12546" max="12546" width="10.88671875" style="9" bestFit="1" customWidth="1"/>
    <col min="12547" max="12585" width="8.21875" style="9" bestFit="1" customWidth="1"/>
    <col min="12586" max="12592" width="5.44140625" style="9" bestFit="1" customWidth="1"/>
    <col min="12593" max="12800" width="9.109375" style="9"/>
    <col min="12801" max="12801" width="19.109375" style="9" bestFit="1" customWidth="1"/>
    <col min="12802" max="12802" width="10.88671875" style="9" bestFit="1" customWidth="1"/>
    <col min="12803" max="12841" width="8.21875" style="9" bestFit="1" customWidth="1"/>
    <col min="12842" max="12848" width="5.44140625" style="9" bestFit="1" customWidth="1"/>
    <col min="12849" max="13056" width="9.109375" style="9"/>
    <col min="13057" max="13057" width="19.109375" style="9" bestFit="1" customWidth="1"/>
    <col min="13058" max="13058" width="10.88671875" style="9" bestFit="1" customWidth="1"/>
    <col min="13059" max="13097" width="8.21875" style="9" bestFit="1" customWidth="1"/>
    <col min="13098" max="13104" width="5.44140625" style="9" bestFit="1" customWidth="1"/>
    <col min="13105" max="13312" width="9.109375" style="9"/>
    <col min="13313" max="13313" width="19.109375" style="9" bestFit="1" customWidth="1"/>
    <col min="13314" max="13314" width="10.88671875" style="9" bestFit="1" customWidth="1"/>
    <col min="13315" max="13353" width="8.21875" style="9" bestFit="1" customWidth="1"/>
    <col min="13354" max="13360" width="5.44140625" style="9" bestFit="1" customWidth="1"/>
    <col min="13361" max="13568" width="9.109375" style="9"/>
    <col min="13569" max="13569" width="19.109375" style="9" bestFit="1" customWidth="1"/>
    <col min="13570" max="13570" width="10.88671875" style="9" bestFit="1" customWidth="1"/>
    <col min="13571" max="13609" width="8.21875" style="9" bestFit="1" customWidth="1"/>
    <col min="13610" max="13616" width="5.44140625" style="9" bestFit="1" customWidth="1"/>
    <col min="13617" max="13824" width="9.109375" style="9"/>
    <col min="13825" max="13825" width="19.109375" style="9" bestFit="1" customWidth="1"/>
    <col min="13826" max="13826" width="10.88671875" style="9" bestFit="1" customWidth="1"/>
    <col min="13827" max="13865" width="8.21875" style="9" bestFit="1" customWidth="1"/>
    <col min="13866" max="13872" width="5.44140625" style="9" bestFit="1" customWidth="1"/>
    <col min="13873" max="14080" width="9.109375" style="9"/>
    <col min="14081" max="14081" width="19.109375" style="9" bestFit="1" customWidth="1"/>
    <col min="14082" max="14082" width="10.88671875" style="9" bestFit="1" customWidth="1"/>
    <col min="14083" max="14121" width="8.21875" style="9" bestFit="1" customWidth="1"/>
    <col min="14122" max="14128" width="5.44140625" style="9" bestFit="1" customWidth="1"/>
    <col min="14129" max="14336" width="9.109375" style="9"/>
    <col min="14337" max="14337" width="19.109375" style="9" bestFit="1" customWidth="1"/>
    <col min="14338" max="14338" width="10.88671875" style="9" bestFit="1" customWidth="1"/>
    <col min="14339" max="14377" width="8.21875" style="9" bestFit="1" customWidth="1"/>
    <col min="14378" max="14384" width="5.44140625" style="9" bestFit="1" customWidth="1"/>
    <col min="14385" max="14592" width="9.109375" style="9"/>
    <col min="14593" max="14593" width="19.109375" style="9" bestFit="1" customWidth="1"/>
    <col min="14594" max="14594" width="10.88671875" style="9" bestFit="1" customWidth="1"/>
    <col min="14595" max="14633" width="8.21875" style="9" bestFit="1" customWidth="1"/>
    <col min="14634" max="14640" width="5.44140625" style="9" bestFit="1" customWidth="1"/>
    <col min="14641" max="14848" width="9.109375" style="9"/>
    <col min="14849" max="14849" width="19.109375" style="9" bestFit="1" customWidth="1"/>
    <col min="14850" max="14850" width="10.88671875" style="9" bestFit="1" customWidth="1"/>
    <col min="14851" max="14889" width="8.21875" style="9" bestFit="1" customWidth="1"/>
    <col min="14890" max="14896" width="5.44140625" style="9" bestFit="1" customWidth="1"/>
    <col min="14897" max="15104" width="9.109375" style="9"/>
    <col min="15105" max="15105" width="19.109375" style="9" bestFit="1" customWidth="1"/>
    <col min="15106" max="15106" width="10.88671875" style="9" bestFit="1" customWidth="1"/>
    <col min="15107" max="15145" width="8.21875" style="9" bestFit="1" customWidth="1"/>
    <col min="15146" max="15152" width="5.44140625" style="9" bestFit="1" customWidth="1"/>
    <col min="15153" max="15360" width="9.109375" style="9"/>
    <col min="15361" max="15361" width="19.109375" style="9" bestFit="1" customWidth="1"/>
    <col min="15362" max="15362" width="10.88671875" style="9" bestFit="1" customWidth="1"/>
    <col min="15363" max="15401" width="8.21875" style="9" bestFit="1" customWidth="1"/>
    <col min="15402" max="15408" width="5.44140625" style="9" bestFit="1" customWidth="1"/>
    <col min="15409" max="15616" width="9.109375" style="9"/>
    <col min="15617" max="15617" width="19.109375" style="9" bestFit="1" customWidth="1"/>
    <col min="15618" max="15618" width="10.88671875" style="9" bestFit="1" customWidth="1"/>
    <col min="15619" max="15657" width="8.21875" style="9" bestFit="1" customWidth="1"/>
    <col min="15658" max="15664" width="5.44140625" style="9" bestFit="1" customWidth="1"/>
    <col min="15665" max="15872" width="9.109375" style="9"/>
    <col min="15873" max="15873" width="19.109375" style="9" bestFit="1" customWidth="1"/>
    <col min="15874" max="15874" width="10.88671875" style="9" bestFit="1" customWidth="1"/>
    <col min="15875" max="15913" width="8.21875" style="9" bestFit="1" customWidth="1"/>
    <col min="15914" max="15920" width="5.44140625" style="9" bestFit="1" customWidth="1"/>
    <col min="15921" max="16128" width="9.109375" style="9"/>
    <col min="16129" max="16129" width="19.109375" style="9" bestFit="1" customWidth="1"/>
    <col min="16130" max="16130" width="10.88671875" style="9" bestFit="1" customWidth="1"/>
    <col min="16131" max="16169" width="8.21875" style="9" bestFit="1" customWidth="1"/>
    <col min="16170" max="16176" width="5.44140625" style="9" bestFit="1" customWidth="1"/>
    <col min="16177" max="16384" width="9.109375" style="9"/>
  </cols>
  <sheetData>
    <row r="1" spans="1:48" s="6" customFormat="1" x14ac:dyDescent="0.3">
      <c r="A1" s="5" t="s">
        <v>41</v>
      </c>
      <c r="B1" s="5" t="s">
        <v>185</v>
      </c>
      <c r="C1" s="5">
        <v>1970</v>
      </c>
      <c r="D1" s="5">
        <v>1971</v>
      </c>
      <c r="E1" s="5">
        <v>1972</v>
      </c>
      <c r="F1" s="5">
        <v>1973</v>
      </c>
      <c r="G1" s="5">
        <v>1974</v>
      </c>
      <c r="H1" s="5">
        <v>1975</v>
      </c>
      <c r="I1" s="5">
        <v>1976</v>
      </c>
      <c r="J1" s="5">
        <v>1977</v>
      </c>
      <c r="K1" s="5">
        <v>1978</v>
      </c>
      <c r="L1" s="5">
        <v>1979</v>
      </c>
      <c r="M1" s="5">
        <v>1980</v>
      </c>
      <c r="N1" s="5">
        <v>1981</v>
      </c>
      <c r="O1" s="5">
        <v>1982</v>
      </c>
      <c r="P1" s="5">
        <v>1983</v>
      </c>
      <c r="Q1" s="5">
        <v>1984</v>
      </c>
      <c r="R1" s="5">
        <v>1985</v>
      </c>
      <c r="S1" s="5">
        <v>1986</v>
      </c>
      <c r="T1" s="5">
        <v>1987</v>
      </c>
      <c r="U1" s="5">
        <v>1988</v>
      </c>
      <c r="V1" s="5">
        <v>1989</v>
      </c>
      <c r="W1" s="5">
        <v>1990</v>
      </c>
      <c r="X1" s="5">
        <v>1991</v>
      </c>
      <c r="Y1" s="5">
        <v>1992</v>
      </c>
      <c r="Z1" s="5">
        <v>1993</v>
      </c>
      <c r="AA1" s="5">
        <v>1994</v>
      </c>
      <c r="AB1" s="5">
        <v>1995</v>
      </c>
      <c r="AC1" s="5">
        <v>1996</v>
      </c>
      <c r="AD1" s="5">
        <v>1997</v>
      </c>
      <c r="AE1" s="5">
        <v>1998</v>
      </c>
      <c r="AF1" s="5">
        <v>1999</v>
      </c>
      <c r="AG1" s="5">
        <v>2000</v>
      </c>
      <c r="AH1" s="5">
        <v>2001</v>
      </c>
      <c r="AI1" s="5">
        <v>2002</v>
      </c>
      <c r="AJ1" s="5">
        <v>2003</v>
      </c>
      <c r="AK1" s="5">
        <v>2004</v>
      </c>
      <c r="AL1" s="5">
        <v>2005</v>
      </c>
      <c r="AM1" s="5">
        <v>2006</v>
      </c>
      <c r="AN1" s="5">
        <v>2007</v>
      </c>
      <c r="AO1" s="5">
        <v>2008</v>
      </c>
      <c r="AP1" s="5">
        <v>2009</v>
      </c>
      <c r="AQ1" s="5">
        <v>2010</v>
      </c>
      <c r="AR1" s="5">
        <v>2011</v>
      </c>
      <c r="AS1" s="5">
        <v>2012</v>
      </c>
      <c r="AT1" s="5">
        <v>2013</v>
      </c>
      <c r="AU1" s="5">
        <v>2014</v>
      </c>
      <c r="AV1" s="5">
        <v>2015</v>
      </c>
    </row>
    <row r="2" spans="1:48" x14ac:dyDescent="0.3">
      <c r="A2" s="8" t="str">
        <f>[3]SO2!A2</f>
        <v>ALBANIA</v>
      </c>
      <c r="B2" s="7" t="str">
        <f>INDEX('Region Mapping'!$B$2:$B$144,MATCH($A2,'Region Mapping'!$A$2:$A$144,0))</f>
        <v>Eastern Europe</v>
      </c>
      <c r="C2" s="8">
        <f>[3]SO2!C2</f>
        <v>46.651612811325805</v>
      </c>
      <c r="D2" s="8">
        <f>[3]SO2!D2</f>
        <v>52.454987472860026</v>
      </c>
      <c r="E2" s="8">
        <f>[3]SO2!E2</f>
        <v>57.881063258493029</v>
      </c>
      <c r="F2" s="8">
        <f>[3]SO2!F2</f>
        <v>49.962622699572364</v>
      </c>
      <c r="G2" s="8">
        <f>[3]SO2!G2</f>
        <v>53.134196436427459</v>
      </c>
      <c r="H2" s="8">
        <f>[3]SO2!H2</f>
        <v>52.073285007553494</v>
      </c>
      <c r="I2" s="8">
        <f>[3]SO2!I2</f>
        <v>53.665994863995223</v>
      </c>
      <c r="J2" s="8">
        <f>[3]SO2!J2</f>
        <v>58.310879912971473</v>
      </c>
      <c r="K2" s="8">
        <f>[3]SO2!K2</f>
        <v>57.572176644913192</v>
      </c>
      <c r="L2" s="8">
        <f>[3]SO2!L2</f>
        <v>75.521773973315035</v>
      </c>
      <c r="M2" s="8">
        <f>[3]SO2!M2</f>
        <v>82.803361492432984</v>
      </c>
      <c r="N2" s="8">
        <f>[3]SO2!N2</f>
        <v>78.576954504739263</v>
      </c>
      <c r="O2" s="8">
        <f>[3]SO2!O2</f>
        <v>81.959071498181729</v>
      </c>
      <c r="P2" s="8">
        <f>[3]SO2!P2</f>
        <v>89.799849629895917</v>
      </c>
      <c r="Q2" s="8">
        <f>[3]SO2!Q2</f>
        <v>98.020818350419788</v>
      </c>
      <c r="R2" s="8">
        <f>[3]SO2!R2</f>
        <v>98.553153436751145</v>
      </c>
      <c r="S2" s="8">
        <f>[3]SO2!S2</f>
        <v>101.65814916455869</v>
      </c>
      <c r="T2" s="8">
        <f>[3]SO2!T2</f>
        <v>109.92369955490916</v>
      </c>
      <c r="U2" s="8">
        <f>[3]SO2!U2</f>
        <v>110.25893743778944</v>
      </c>
      <c r="V2" s="8">
        <f>[3]SO2!V2</f>
        <v>110.92859407723833</v>
      </c>
      <c r="W2" s="8">
        <f>[3]SO2!W2</f>
        <v>93.268650028502805</v>
      </c>
      <c r="X2" s="8">
        <f>[3]SO2!X2</f>
        <v>50.688147232412632</v>
      </c>
      <c r="Y2" s="8">
        <f>[3]SO2!Y2</f>
        <v>23.302961265815362</v>
      </c>
      <c r="Z2" s="8">
        <f>[3]SO2!Z2</f>
        <v>21.112625528258494</v>
      </c>
      <c r="AA2" s="8">
        <f>[3]SO2!AA2</f>
        <v>18.79696128713281</v>
      </c>
      <c r="AB2" s="8">
        <f>[3]SO2!AB2</f>
        <v>19.341191118477798</v>
      </c>
      <c r="AC2" s="8">
        <f>[3]SO2!AC2</f>
        <v>15.424907209755624</v>
      </c>
      <c r="AD2" s="8">
        <f>[3]SO2!AD2</f>
        <v>7.8077428712179406</v>
      </c>
      <c r="AE2" s="8">
        <f>[3]SO2!AE2</f>
        <v>12.866339891148135</v>
      </c>
      <c r="AF2" s="8">
        <f>[3]SO2!AF2</f>
        <v>14.536989763949677</v>
      </c>
      <c r="AG2" s="8">
        <f>[3]SO2!AG2</f>
        <v>13.465286555868124</v>
      </c>
      <c r="AH2" s="8">
        <f>[3]SO2!AH2</f>
        <v>10.588650910115481</v>
      </c>
      <c r="AI2" s="8">
        <f>[3]SO2!AI2</f>
        <v>10.639600376235135</v>
      </c>
      <c r="AJ2" s="8">
        <f>[3]SO2!AJ2</f>
        <v>9.9216426964307445</v>
      </c>
      <c r="AK2" s="8">
        <f>[3]SO2!AK2</f>
        <v>9.9114041351156175</v>
      </c>
      <c r="AL2" s="8">
        <f>[3]SO2!AL2</f>
        <v>10.337085815038463</v>
      </c>
      <c r="AM2" s="8">
        <f>[3]SO2!AM2</f>
        <v>10.112272668482483</v>
      </c>
      <c r="AN2" s="8">
        <f>[3]SO2!AN2</f>
        <v>9.0356772393192468</v>
      </c>
      <c r="AO2" s="8">
        <f>[3]SO2!AO2</f>
        <v>8.9244235614322758</v>
      </c>
      <c r="AP2" s="8">
        <f>[3]SO2!AP2</f>
        <v>0</v>
      </c>
      <c r="AQ2" s="8">
        <f>[3]SO2!AQ2</f>
        <v>0</v>
      </c>
      <c r="AR2" s="8">
        <f>[3]SO2!AR2</f>
        <v>0</v>
      </c>
      <c r="AS2" s="8">
        <f>[3]SO2!AS2</f>
        <v>0</v>
      </c>
      <c r="AT2" s="8">
        <f>[3]SO2!AT2</f>
        <v>0</v>
      </c>
      <c r="AU2" s="8">
        <f>[3]SO2!AU2</f>
        <v>0</v>
      </c>
      <c r="AV2" s="8">
        <f>[3]SO2!AV2</f>
        <v>0</v>
      </c>
    </row>
    <row r="3" spans="1:48" x14ac:dyDescent="0.3">
      <c r="A3" s="7" t="str">
        <f>[3]SO2!A3</f>
        <v>ALGERIA</v>
      </c>
      <c r="B3" s="7" t="str">
        <f>INDEX('Region Mapping'!$B$2:$B$144,MATCH($A3,'Region Mapping'!$A$2:$A$144,0))</f>
        <v>Africa</v>
      </c>
      <c r="C3" s="8">
        <f>[3]SO2!C3</f>
        <v>114.22778987120311</v>
      </c>
      <c r="D3" s="8">
        <f>[3]SO2!D3</f>
        <v>91.152165411915945</v>
      </c>
      <c r="E3" s="8">
        <f>[3]SO2!E3</f>
        <v>121.06537872402012</v>
      </c>
      <c r="F3" s="8">
        <f>[3]SO2!F3</f>
        <v>123.23382823083952</v>
      </c>
      <c r="G3" s="8">
        <f>[3]SO2!G3</f>
        <v>123.17013919749284</v>
      </c>
      <c r="H3" s="8">
        <f>[3]SO2!H3</f>
        <v>120.37115169284247</v>
      </c>
      <c r="I3" s="8">
        <f>[3]SO2!I3</f>
        <v>141.80881190979756</v>
      </c>
      <c r="J3" s="8">
        <f>[3]SO2!J3</f>
        <v>151.79737207912564</v>
      </c>
      <c r="K3" s="8">
        <f>[3]SO2!K3</f>
        <v>164.43176765354701</v>
      </c>
      <c r="L3" s="8">
        <f>[3]SO2!L3</f>
        <v>167.55137450393531</v>
      </c>
      <c r="M3" s="8">
        <f>[3]SO2!M3</f>
        <v>145.91881701887013</v>
      </c>
      <c r="N3" s="8">
        <f>[3]SO2!N3</f>
        <v>134.05562098515884</v>
      </c>
      <c r="O3" s="8">
        <f>[3]SO2!O3</f>
        <v>132.68173767826718</v>
      </c>
      <c r="P3" s="8">
        <f>[3]SO2!P3</f>
        <v>130.5566783949084</v>
      </c>
      <c r="Q3" s="8">
        <f>[3]SO2!Q3</f>
        <v>138.70266695277729</v>
      </c>
      <c r="R3" s="8">
        <f>[3]SO2!R3</f>
        <v>139.77312388708691</v>
      </c>
      <c r="S3" s="8">
        <f>[3]SO2!S3</f>
        <v>140.31132132532974</v>
      </c>
      <c r="T3" s="8">
        <f>[3]SO2!T3</f>
        <v>128.1245596792433</v>
      </c>
      <c r="U3" s="8">
        <f>[3]SO2!U3</f>
        <v>145.4084780918003</v>
      </c>
      <c r="V3" s="8">
        <f>[3]SO2!V3</f>
        <v>139.61169385495054</v>
      </c>
      <c r="W3" s="8">
        <f>[3]SO2!W3</f>
        <v>138.18807283386781</v>
      </c>
      <c r="X3" s="8">
        <f>[3]SO2!X3</f>
        <v>141.5651989776793</v>
      </c>
      <c r="Y3" s="8">
        <f>[3]SO2!Y3</f>
        <v>149.35127504115519</v>
      </c>
      <c r="Z3" s="8">
        <f>[3]SO2!Z3</f>
        <v>153.80163711998654</v>
      </c>
      <c r="AA3" s="8">
        <f>[3]SO2!AA3</f>
        <v>149.46273750526638</v>
      </c>
      <c r="AB3" s="8">
        <f>[3]SO2!AB3</f>
        <v>151.20501636839643</v>
      </c>
      <c r="AC3" s="8">
        <f>[3]SO2!AC3</f>
        <v>157.66119678544837</v>
      </c>
      <c r="AD3" s="8">
        <f>[3]SO2!AD3</f>
        <v>159.94205381460239</v>
      </c>
      <c r="AE3" s="8">
        <f>[3]SO2!AE3</f>
        <v>166.81275318428666</v>
      </c>
      <c r="AF3" s="8">
        <f>[3]SO2!AF3</f>
        <v>175.92416720643462</v>
      </c>
      <c r="AG3" s="8">
        <f>[3]SO2!AG3</f>
        <v>183.65672609927984</v>
      </c>
      <c r="AH3" s="8">
        <f>[3]SO2!AH3</f>
        <v>153.425094308864</v>
      </c>
      <c r="AI3" s="8">
        <f>[3]SO2!AI3</f>
        <v>153.24065054949546</v>
      </c>
      <c r="AJ3" s="8">
        <f>[3]SO2!AJ3</f>
        <v>144.73543741475135</v>
      </c>
      <c r="AK3" s="8">
        <f>[3]SO2!AK3</f>
        <v>124.2029710590043</v>
      </c>
      <c r="AL3" s="8">
        <f>[3]SO2!AL3</f>
        <v>91.053100930828734</v>
      </c>
      <c r="AM3" s="8">
        <f>[3]SO2!AM3</f>
        <v>93.315631204364649</v>
      </c>
      <c r="AN3" s="8">
        <f>[3]SO2!AN3</f>
        <v>96.075106443442039</v>
      </c>
      <c r="AO3" s="8">
        <f>[3]SO2!AO3</f>
        <v>96.81058458133478</v>
      </c>
      <c r="AP3" s="8">
        <f>[3]SO2!AP3</f>
        <v>0</v>
      </c>
      <c r="AQ3" s="8">
        <f>[3]SO2!AQ3</f>
        <v>0</v>
      </c>
      <c r="AR3" s="8">
        <f>[3]SO2!AR3</f>
        <v>0</v>
      </c>
      <c r="AS3" s="8">
        <f>[3]SO2!AS3</f>
        <v>0</v>
      </c>
      <c r="AT3" s="8">
        <f>[3]SO2!AT3</f>
        <v>0</v>
      </c>
      <c r="AU3" s="8">
        <f>[3]SO2!AU3</f>
        <v>0</v>
      </c>
      <c r="AV3" s="8">
        <f>[3]SO2!AV3</f>
        <v>0</v>
      </c>
    </row>
    <row r="4" spans="1:48" x14ac:dyDescent="0.3">
      <c r="A4" s="7" t="str">
        <f>[3]SO2!A4</f>
        <v>ANGOLA</v>
      </c>
      <c r="B4" s="7" t="str">
        <f>INDEX('Region Mapping'!$B$2:$B$144,MATCH($A4,'Region Mapping'!$A$2:$A$144,0))</f>
        <v>Africa</v>
      </c>
      <c r="C4" s="8">
        <f>[3]SO2!C4</f>
        <v>10.429409716299936</v>
      </c>
      <c r="D4" s="8">
        <f>[3]SO2!D4</f>
        <v>10.64452626220416</v>
      </c>
      <c r="E4" s="8">
        <f>[3]SO2!E4</f>
        <v>13.584962119229949</v>
      </c>
      <c r="F4" s="8">
        <f>[3]SO2!F4</f>
        <v>14.011862518482172</v>
      </c>
      <c r="G4" s="8">
        <f>[3]SO2!G4</f>
        <v>14.096888230050038</v>
      </c>
      <c r="H4" s="8">
        <f>[3]SO2!H4</f>
        <v>12.682623513971702</v>
      </c>
      <c r="I4" s="8">
        <f>[3]SO2!I4</f>
        <v>12.479564823532899</v>
      </c>
      <c r="J4" s="8">
        <f>[3]SO2!J4</f>
        <v>11.108333333178042</v>
      </c>
      <c r="K4" s="8">
        <f>[3]SO2!K4</f>
        <v>12.550674200687734</v>
      </c>
      <c r="L4" s="8">
        <f>[3]SO2!L4</f>
        <v>12.879065525860506</v>
      </c>
      <c r="M4" s="8">
        <f>[3]SO2!M4</f>
        <v>13.434457017220259</v>
      </c>
      <c r="N4" s="8">
        <f>[3]SO2!N4</f>
        <v>12.180632251500203</v>
      </c>
      <c r="O4" s="8">
        <f>[3]SO2!O4</f>
        <v>11.500175499049643</v>
      </c>
      <c r="P4" s="8">
        <f>[3]SO2!P4</f>
        <v>13.838285345702964</v>
      </c>
      <c r="Q4" s="8">
        <f>[3]SO2!Q4</f>
        <v>15.034913191096832</v>
      </c>
      <c r="R4" s="8">
        <f>[3]SO2!R4</f>
        <v>17.579192815676908</v>
      </c>
      <c r="S4" s="8">
        <f>[3]SO2!S4</f>
        <v>19.787982393464056</v>
      </c>
      <c r="T4" s="8">
        <f>[3]SO2!T4</f>
        <v>23.491152703721532</v>
      </c>
      <c r="U4" s="8">
        <f>[3]SO2!U4</f>
        <v>28.414142590798619</v>
      </c>
      <c r="V4" s="8">
        <f>[3]SO2!V4</f>
        <v>28.649248146641554</v>
      </c>
      <c r="W4" s="8">
        <f>[3]SO2!W4</f>
        <v>29.39106020656013</v>
      </c>
      <c r="X4" s="8">
        <f>[3]SO2!X4</f>
        <v>29.832810442850413</v>
      </c>
      <c r="Y4" s="8">
        <f>[3]SO2!Y4</f>
        <v>31.2174777009607</v>
      </c>
      <c r="Z4" s="8">
        <f>[3]SO2!Z4</f>
        <v>29.030114342200136</v>
      </c>
      <c r="AA4" s="8">
        <f>[3]SO2!AA4</f>
        <v>30.119603330449184</v>
      </c>
      <c r="AB4" s="8">
        <f>[3]SO2!AB4</f>
        <v>31.07161309996701</v>
      </c>
      <c r="AC4" s="8">
        <f>[3]SO2!AC4</f>
        <v>32.808640164609585</v>
      </c>
      <c r="AD4" s="8">
        <f>[3]SO2!AD4</f>
        <v>33.010708823288212</v>
      </c>
      <c r="AE4" s="8">
        <f>[3]SO2!AE4</f>
        <v>31.710979288217963</v>
      </c>
      <c r="AF4" s="8">
        <f>[3]SO2!AF4</f>
        <v>32.534900446562183</v>
      </c>
      <c r="AG4" s="8">
        <f>[3]SO2!AG4</f>
        <v>31.139776560117678</v>
      </c>
      <c r="AH4" s="8">
        <f>[3]SO2!AH4</f>
        <v>27.511993472797666</v>
      </c>
      <c r="AI4" s="8">
        <f>[3]SO2!AI4</f>
        <v>26.790641919153511</v>
      </c>
      <c r="AJ4" s="8">
        <f>[3]SO2!AJ4</f>
        <v>23.451666883814525</v>
      </c>
      <c r="AK4" s="8">
        <f>[3]SO2!AK4</f>
        <v>20.063790091474843</v>
      </c>
      <c r="AL4" s="8">
        <f>[3]SO2!AL4</f>
        <v>15.984434414812517</v>
      </c>
      <c r="AM4" s="8">
        <f>[3]SO2!AM4</f>
        <v>20.442351276810186</v>
      </c>
      <c r="AN4" s="8">
        <f>[3]SO2!AN4</f>
        <v>22.81579856803959</v>
      </c>
      <c r="AO4" s="8">
        <f>[3]SO2!AO4</f>
        <v>24.644956032907718</v>
      </c>
      <c r="AP4" s="8">
        <f>[3]SO2!AP4</f>
        <v>0</v>
      </c>
      <c r="AQ4" s="8">
        <f>[3]SO2!AQ4</f>
        <v>0</v>
      </c>
      <c r="AR4" s="8">
        <f>[3]SO2!AR4</f>
        <v>0</v>
      </c>
      <c r="AS4" s="8">
        <f>[3]SO2!AS4</f>
        <v>0</v>
      </c>
      <c r="AT4" s="8">
        <f>[3]SO2!AT4</f>
        <v>0</v>
      </c>
      <c r="AU4" s="8">
        <f>[3]SO2!AU4</f>
        <v>0</v>
      </c>
      <c r="AV4" s="8">
        <f>[3]SO2!AV4</f>
        <v>0</v>
      </c>
    </row>
    <row r="5" spans="1:48" x14ac:dyDescent="0.3">
      <c r="A5" s="7" t="str">
        <f>[3]SO2!A5</f>
        <v>ANTARCTICA</v>
      </c>
      <c r="B5" s="7" t="str">
        <f>INDEX('Region Mapping'!$B$2:$B$144,MATCH($A5,'Region Mapping'!$A$2:$A$144,0))</f>
        <v>N/A</v>
      </c>
      <c r="C5" s="8">
        <f>[3]SO2!C5</f>
        <v>0</v>
      </c>
      <c r="D5" s="8">
        <f>[3]SO2!D5</f>
        <v>0</v>
      </c>
      <c r="E5" s="8">
        <f>[3]SO2!E5</f>
        <v>0</v>
      </c>
      <c r="F5" s="8">
        <f>[3]SO2!F5</f>
        <v>0</v>
      </c>
      <c r="G5" s="8">
        <f>[3]SO2!G5</f>
        <v>0</v>
      </c>
      <c r="H5" s="8">
        <f>[3]SO2!H5</f>
        <v>0</v>
      </c>
      <c r="I5" s="8">
        <f>[3]SO2!I5</f>
        <v>0</v>
      </c>
      <c r="J5" s="8">
        <f>[3]SO2!J5</f>
        <v>0</v>
      </c>
      <c r="K5" s="8">
        <f>[3]SO2!K5</f>
        <v>0</v>
      </c>
      <c r="L5" s="8">
        <f>[3]SO2!L5</f>
        <v>0</v>
      </c>
      <c r="M5" s="8">
        <f>[3]SO2!M5</f>
        <v>0</v>
      </c>
      <c r="N5" s="8">
        <f>[3]SO2!N5</f>
        <v>0</v>
      </c>
      <c r="O5" s="8">
        <f>[3]SO2!O5</f>
        <v>0</v>
      </c>
      <c r="P5" s="8">
        <f>[3]SO2!P5</f>
        <v>0</v>
      </c>
      <c r="Q5" s="8">
        <f>[3]SO2!Q5</f>
        <v>0</v>
      </c>
      <c r="R5" s="8">
        <f>[3]SO2!R5</f>
        <v>0</v>
      </c>
      <c r="S5" s="8">
        <f>[3]SO2!S5</f>
        <v>0</v>
      </c>
      <c r="T5" s="8">
        <f>[3]SO2!T5</f>
        <v>0</v>
      </c>
      <c r="U5" s="8">
        <f>[3]SO2!U5</f>
        <v>0</v>
      </c>
      <c r="V5" s="8">
        <f>[3]SO2!V5</f>
        <v>0</v>
      </c>
      <c r="W5" s="8">
        <f>[3]SO2!W5</f>
        <v>0</v>
      </c>
      <c r="X5" s="8">
        <f>[3]SO2!X5</f>
        <v>0</v>
      </c>
      <c r="Y5" s="8">
        <f>[3]SO2!Y5</f>
        <v>0</v>
      </c>
      <c r="Z5" s="8">
        <f>[3]SO2!Z5</f>
        <v>0</v>
      </c>
      <c r="AA5" s="8">
        <f>[3]SO2!AA5</f>
        <v>0</v>
      </c>
      <c r="AB5" s="8">
        <f>[3]SO2!AB5</f>
        <v>0</v>
      </c>
      <c r="AC5" s="8">
        <f>[3]SO2!AC5</f>
        <v>0</v>
      </c>
      <c r="AD5" s="8">
        <f>[3]SO2!AD5</f>
        <v>0</v>
      </c>
      <c r="AE5" s="8">
        <f>[3]SO2!AE5</f>
        <v>0</v>
      </c>
      <c r="AF5" s="8">
        <f>[3]SO2!AF5</f>
        <v>0</v>
      </c>
      <c r="AG5" s="8">
        <f>[3]SO2!AG5</f>
        <v>0</v>
      </c>
      <c r="AH5" s="8">
        <f>[3]SO2!AH5</f>
        <v>0</v>
      </c>
      <c r="AI5" s="8">
        <f>[3]SO2!AI5</f>
        <v>0</v>
      </c>
      <c r="AJ5" s="8">
        <f>[3]SO2!AJ5</f>
        <v>0</v>
      </c>
      <c r="AK5" s="8">
        <f>[3]SO2!AK5</f>
        <v>0</v>
      </c>
      <c r="AL5" s="8">
        <f>[3]SO2!AL5</f>
        <v>0</v>
      </c>
      <c r="AM5" s="8">
        <f>[3]SO2!AM5</f>
        <v>0</v>
      </c>
      <c r="AN5" s="8">
        <f>[3]SO2!AN5</f>
        <v>0</v>
      </c>
      <c r="AO5" s="8">
        <f>[3]SO2!AO5</f>
        <v>0</v>
      </c>
      <c r="AP5" s="8">
        <f>[3]SO2!AP5</f>
        <v>0</v>
      </c>
      <c r="AQ5" s="8">
        <f>[3]SO2!AQ5</f>
        <v>0</v>
      </c>
      <c r="AR5" s="8">
        <f>[3]SO2!AR5</f>
        <v>0</v>
      </c>
      <c r="AS5" s="8">
        <f>[3]SO2!AS5</f>
        <v>0</v>
      </c>
      <c r="AT5" s="8">
        <f>[3]SO2!AT5</f>
        <v>0</v>
      </c>
      <c r="AU5" s="8">
        <f>[3]SO2!AU5</f>
        <v>0</v>
      </c>
      <c r="AV5" s="8">
        <f>[3]SO2!AV5</f>
        <v>0</v>
      </c>
    </row>
    <row r="6" spans="1:48" x14ac:dyDescent="0.3">
      <c r="A6" s="7" t="str">
        <f>[3]SO2!A6</f>
        <v>ARGENTINA</v>
      </c>
      <c r="B6" s="7" t="str">
        <f>INDEX('Region Mapping'!$B$2:$B$144,MATCH($A6,'Region Mapping'!$A$2:$A$144,0))</f>
        <v>Latin America</v>
      </c>
      <c r="C6" s="8">
        <f>[3]SO2!C6</f>
        <v>166.19771029531864</v>
      </c>
      <c r="D6" s="8">
        <f>[3]SO2!D6</f>
        <v>176.9251354129978</v>
      </c>
      <c r="E6" s="8">
        <f>[3]SO2!E6</f>
        <v>159.06347587928963</v>
      </c>
      <c r="F6" s="8">
        <f>[3]SO2!F6</f>
        <v>150.00545638224631</v>
      </c>
      <c r="G6" s="8">
        <f>[3]SO2!G6</f>
        <v>151.0343043227696</v>
      </c>
      <c r="H6" s="8">
        <f>[3]SO2!H6</f>
        <v>157.5774594002022</v>
      </c>
      <c r="I6" s="8">
        <f>[3]SO2!I6</f>
        <v>154.80621618359842</v>
      </c>
      <c r="J6" s="8">
        <f>[3]SO2!J6</f>
        <v>149.70566631114616</v>
      </c>
      <c r="K6" s="8">
        <f>[3]SO2!K6</f>
        <v>143.65184428835076</v>
      </c>
      <c r="L6" s="8">
        <f>[3]SO2!L6</f>
        <v>167.51432783144784</v>
      </c>
      <c r="M6" s="8">
        <f>[3]SO2!M6</f>
        <v>145.58619674347045</v>
      </c>
      <c r="N6" s="8">
        <f>[3]SO2!N6</f>
        <v>140.55766197249773</v>
      </c>
      <c r="O6" s="8">
        <f>[3]SO2!O6</f>
        <v>135.89605919249979</v>
      </c>
      <c r="P6" s="8">
        <f>[3]SO2!P6</f>
        <v>134.71070989347857</v>
      </c>
      <c r="Q6" s="8">
        <f>[3]SO2!Q6</f>
        <v>130.16517475271613</v>
      </c>
      <c r="R6" s="8">
        <f>[3]SO2!R6</f>
        <v>119.14357757087002</v>
      </c>
      <c r="S6" s="8">
        <f>[3]SO2!S6</f>
        <v>118.88280727794107</v>
      </c>
      <c r="T6" s="8">
        <f>[3]SO2!T6</f>
        <v>133.18358017614051</v>
      </c>
      <c r="U6" s="8">
        <f>[3]SO2!U6</f>
        <v>138.14931162927354</v>
      </c>
      <c r="V6" s="8">
        <f>[3]SO2!V6</f>
        <v>121.45951411345884</v>
      </c>
      <c r="W6" s="8">
        <f>[3]SO2!W6</f>
        <v>112.80697152344125</v>
      </c>
      <c r="X6" s="8">
        <f>[3]SO2!X6</f>
        <v>125.6620415477333</v>
      </c>
      <c r="Y6" s="8">
        <f>[3]SO2!Y6</f>
        <v>124.08917929749218</v>
      </c>
      <c r="Z6" s="8">
        <f>[3]SO2!Z6</f>
        <v>123.15242952172579</v>
      </c>
      <c r="AA6" s="8">
        <f>[3]SO2!AA6</f>
        <v>139.35418331322819</v>
      </c>
      <c r="AB6" s="8">
        <f>[3]SO2!AB6</f>
        <v>134.11853738220256</v>
      </c>
      <c r="AC6" s="8">
        <f>[3]SO2!AC6</f>
        <v>132.21077836207076</v>
      </c>
      <c r="AD6" s="8">
        <f>[3]SO2!AD6</f>
        <v>143.65755768523667</v>
      </c>
      <c r="AE6" s="8">
        <f>[3]SO2!AE6</f>
        <v>137.00442728628974</v>
      </c>
      <c r="AF6" s="8">
        <f>[3]SO2!AF6</f>
        <v>136.56192319011245</v>
      </c>
      <c r="AG6" s="8">
        <f>[3]SO2!AG6</f>
        <v>136.77986629144493</v>
      </c>
      <c r="AH6" s="8">
        <f>[3]SO2!AH6</f>
        <v>125.52740655618069</v>
      </c>
      <c r="AI6" s="8">
        <f>[3]SO2!AI6</f>
        <v>118.90688316735729</v>
      </c>
      <c r="AJ6" s="8">
        <f>[3]SO2!AJ6</f>
        <v>121.95826063344529</v>
      </c>
      <c r="AK6" s="8">
        <f>[3]SO2!AK6</f>
        <v>137.95217737690737</v>
      </c>
      <c r="AL6" s="8">
        <f>[3]SO2!AL6</f>
        <v>132.43837927787848</v>
      </c>
      <c r="AM6" s="8">
        <f>[3]SO2!AM6</f>
        <v>154.6450301453558</v>
      </c>
      <c r="AN6" s="8">
        <f>[3]SO2!AN6</f>
        <v>163.13159855924096</v>
      </c>
      <c r="AO6" s="8">
        <f>[3]SO2!AO6</f>
        <v>160.96286057827911</v>
      </c>
      <c r="AP6" s="8">
        <f>[3]SO2!AP6</f>
        <v>0</v>
      </c>
      <c r="AQ6" s="8">
        <f>[3]SO2!AQ6</f>
        <v>0</v>
      </c>
      <c r="AR6" s="8">
        <f>[3]SO2!AR6</f>
        <v>0</v>
      </c>
      <c r="AS6" s="8">
        <f>[3]SO2!AS6</f>
        <v>0</v>
      </c>
      <c r="AT6" s="8">
        <f>[3]SO2!AT6</f>
        <v>0</v>
      </c>
      <c r="AU6" s="8">
        <f>[3]SO2!AU6</f>
        <v>0</v>
      </c>
      <c r="AV6" s="8">
        <f>[3]SO2!AV6</f>
        <v>0</v>
      </c>
    </row>
    <row r="7" spans="1:48" x14ac:dyDescent="0.3">
      <c r="A7" s="7" t="str">
        <f>[3]SO2!A7</f>
        <v>ARMENIA</v>
      </c>
      <c r="B7" s="7" t="str">
        <f>INDEX('Region Mapping'!$B$2:$B$144,MATCH($A7,'Region Mapping'!$A$2:$A$144,0))</f>
        <v>Former Soviet Union</v>
      </c>
      <c r="C7" s="8">
        <f>[3]SO2!C7</f>
        <v>43.867204955493676</v>
      </c>
      <c r="D7" s="8">
        <f>[3]SO2!D7</f>
        <v>48.277224496657468</v>
      </c>
      <c r="E7" s="8">
        <f>[3]SO2!E7</f>
        <v>52.826126411560651</v>
      </c>
      <c r="F7" s="8">
        <f>[3]SO2!F7</f>
        <v>58.868501922510617</v>
      </c>
      <c r="G7" s="8">
        <f>[3]SO2!G7</f>
        <v>62.576468677370364</v>
      </c>
      <c r="H7" s="8">
        <f>[3]SO2!H7</f>
        <v>65.634637232710361</v>
      </c>
      <c r="I7" s="8">
        <f>[3]SO2!I7</f>
        <v>68.97028187960683</v>
      </c>
      <c r="J7" s="8">
        <f>[3]SO2!J7</f>
        <v>73.388317991658198</v>
      </c>
      <c r="K7" s="8">
        <f>[3]SO2!K7</f>
        <v>75.72070321923934</v>
      </c>
      <c r="L7" s="8">
        <f>[3]SO2!L7</f>
        <v>80.41028914329118</v>
      </c>
      <c r="M7" s="8">
        <f>[3]SO2!M7</f>
        <v>82.572008726361375</v>
      </c>
      <c r="N7" s="8">
        <f>[3]SO2!N7</f>
        <v>82.741541219902388</v>
      </c>
      <c r="O7" s="8">
        <f>[3]SO2!O7</f>
        <v>82.828725093208661</v>
      </c>
      <c r="P7" s="8">
        <f>[3]SO2!P7</f>
        <v>83.887266320794637</v>
      </c>
      <c r="Q7" s="8">
        <f>[3]SO2!Q7</f>
        <v>84.665757314749229</v>
      </c>
      <c r="R7" s="8">
        <f>[3]SO2!R7</f>
        <v>86.93722415943023</v>
      </c>
      <c r="S7" s="8">
        <f>[3]SO2!S7</f>
        <v>88.326816981301718</v>
      </c>
      <c r="T7" s="8">
        <f>[3]SO2!T7</f>
        <v>88.028389226577687</v>
      </c>
      <c r="U7" s="8">
        <f>[3]SO2!U7</f>
        <v>88.63209626010007</v>
      </c>
      <c r="V7" s="8">
        <f>[3]SO2!V7</f>
        <v>89.484222739671722</v>
      </c>
      <c r="W7" s="8">
        <f>[3]SO2!W7</f>
        <v>81.970643697516223</v>
      </c>
      <c r="X7" s="8">
        <f>[3]SO2!X7</f>
        <v>97.987360079748584</v>
      </c>
      <c r="Y7" s="8">
        <f>[3]SO2!Y7</f>
        <v>59.910565353621216</v>
      </c>
      <c r="Z7" s="8">
        <f>[3]SO2!Z7</f>
        <v>18.969230122114627</v>
      </c>
      <c r="AA7" s="8">
        <f>[3]SO2!AA7</f>
        <v>7.7331403756799864</v>
      </c>
      <c r="AB7" s="8">
        <f>[3]SO2!AB7</f>
        <v>5.2680991286152992</v>
      </c>
      <c r="AC7" s="8">
        <f>[3]SO2!AC7</f>
        <v>3.6127582564782159</v>
      </c>
      <c r="AD7" s="8">
        <f>[3]SO2!AD7</f>
        <v>3.0087795524560215</v>
      </c>
      <c r="AE7" s="8">
        <f>[3]SO2!AE7</f>
        <v>3.0155173144147529</v>
      </c>
      <c r="AF7" s="8">
        <f>[3]SO2!AF7</f>
        <v>4.4341312189227784</v>
      </c>
      <c r="AG7" s="8">
        <f>[3]SO2!AG7</f>
        <v>13.365664020859034</v>
      </c>
      <c r="AH7" s="8">
        <f>[3]SO2!AH7</f>
        <v>13.370476919099936</v>
      </c>
      <c r="AI7" s="8">
        <f>[3]SO2!AI7</f>
        <v>21.660170226970603</v>
      </c>
      <c r="AJ7" s="8">
        <f>[3]SO2!AJ7</f>
        <v>24.690616216474346</v>
      </c>
      <c r="AK7" s="8">
        <f>[3]SO2!AK7</f>
        <v>24.368634977989746</v>
      </c>
      <c r="AL7" s="8">
        <f>[3]SO2!AL7</f>
        <v>31.5977218075334</v>
      </c>
      <c r="AM7" s="8">
        <f>[3]SO2!AM7</f>
        <v>28.471452681162535</v>
      </c>
      <c r="AN7" s="8">
        <f>[3]SO2!AN7</f>
        <v>23.786549336176154</v>
      </c>
      <c r="AO7" s="8">
        <f>[3]SO2!AO7</f>
        <v>24.291979849510422</v>
      </c>
      <c r="AP7" s="8">
        <f>[3]SO2!AP7</f>
        <v>0</v>
      </c>
      <c r="AQ7" s="8">
        <f>[3]SO2!AQ7</f>
        <v>0</v>
      </c>
      <c r="AR7" s="8">
        <f>[3]SO2!AR7</f>
        <v>0</v>
      </c>
      <c r="AS7" s="8">
        <f>[3]SO2!AS7</f>
        <v>0</v>
      </c>
      <c r="AT7" s="8">
        <f>[3]SO2!AT7</f>
        <v>0</v>
      </c>
      <c r="AU7" s="8">
        <f>[3]SO2!AU7</f>
        <v>0</v>
      </c>
      <c r="AV7" s="8">
        <f>[3]SO2!AV7</f>
        <v>0</v>
      </c>
    </row>
    <row r="8" spans="1:48" x14ac:dyDescent="0.3">
      <c r="A8" s="7" t="str">
        <f>[3]SO2!A8</f>
        <v>AUSTRALI</v>
      </c>
      <c r="B8" s="7" t="str">
        <f>INDEX('Region Mapping'!$B$2:$B$144,MATCH($A8,'Region Mapping'!$A$2:$A$144,0))</f>
        <v>Australia_NZ</v>
      </c>
      <c r="C8" s="8">
        <f>[3]SO2!C8</f>
        <v>1451.2403102190315</v>
      </c>
      <c r="D8" s="8">
        <f>[3]SO2!D8</f>
        <v>1568.4746075067594</v>
      </c>
      <c r="E8" s="8">
        <f>[3]SO2!E8</f>
        <v>750.25193713064857</v>
      </c>
      <c r="F8" s="8">
        <f>[3]SO2!F8</f>
        <v>1050.1005766355102</v>
      </c>
      <c r="G8" s="8">
        <f>[3]SO2!G8</f>
        <v>1359.2999044527187</v>
      </c>
      <c r="H8" s="8">
        <f>[3]SO2!H8</f>
        <v>1468.697408132158</v>
      </c>
      <c r="I8" s="8">
        <f>[3]SO2!I8</f>
        <v>1422.1150923150078</v>
      </c>
      <c r="J8" s="8">
        <f>[3]SO2!J8</f>
        <v>1523.5800698750597</v>
      </c>
      <c r="K8" s="8">
        <f>[3]SO2!K8</f>
        <v>1557.9980069466537</v>
      </c>
      <c r="L8" s="8">
        <f>[3]SO2!L8</f>
        <v>1591.7853662781099</v>
      </c>
      <c r="M8" s="8">
        <f>[3]SO2!M8</f>
        <v>1616.6418446381838</v>
      </c>
      <c r="N8" s="8">
        <f>[3]SO2!N8</f>
        <v>1538.6913212245327</v>
      </c>
      <c r="O8" s="8">
        <f>[3]SO2!O8</f>
        <v>1589.9962982510658</v>
      </c>
      <c r="P8" s="8">
        <f>[3]SO2!P8</f>
        <v>1489.187243022923</v>
      </c>
      <c r="Q8" s="8">
        <f>[3]SO2!Q8</f>
        <v>1477.245397756303</v>
      </c>
      <c r="R8" s="8">
        <f>[3]SO2!R8</f>
        <v>1477.8289634305984</v>
      </c>
      <c r="S8" s="8">
        <f>[3]SO2!S8</f>
        <v>1489.6879543173213</v>
      </c>
      <c r="T8" s="8">
        <f>[3]SO2!T8</f>
        <v>1521.6479382740454</v>
      </c>
      <c r="U8" s="8">
        <f>[3]SO2!U8</f>
        <v>1573.1468513081211</v>
      </c>
      <c r="V8" s="8">
        <f>[3]SO2!V8</f>
        <v>1621.7784958312577</v>
      </c>
      <c r="W8" s="8">
        <f>[3]SO2!W8</f>
        <v>1593.9700000000003</v>
      </c>
      <c r="X8" s="8">
        <f>[3]SO2!X8</f>
        <v>1645.8700000000001</v>
      </c>
      <c r="Y8" s="8">
        <f>[3]SO2!Y8</f>
        <v>1744.8799999999999</v>
      </c>
      <c r="Z8" s="8">
        <f>[3]SO2!Z8</f>
        <v>1793.6499999999999</v>
      </c>
      <c r="AA8" s="8">
        <f>[3]SO2!AA8</f>
        <v>1855.1599999999999</v>
      </c>
      <c r="AB8" s="8">
        <f>[3]SO2!AB8</f>
        <v>1732.84</v>
      </c>
      <c r="AC8" s="8">
        <f>[3]SO2!AC8</f>
        <v>1793.8000000000002</v>
      </c>
      <c r="AD8" s="8">
        <f>[3]SO2!AD8</f>
        <v>1835.93</v>
      </c>
      <c r="AE8" s="8">
        <f>[3]SO2!AE8</f>
        <v>1784</v>
      </c>
      <c r="AF8" s="8">
        <f>[3]SO2!AF8</f>
        <v>1861.2999999999997</v>
      </c>
      <c r="AG8" s="8">
        <f>[3]SO2!AG8</f>
        <v>2374.5600000000004</v>
      </c>
      <c r="AH8" s="8">
        <f>[3]SO2!AH8</f>
        <v>2618.1000000000008</v>
      </c>
      <c r="AI8" s="8">
        <f>[3]SO2!AI8</f>
        <v>2796.8600000000006</v>
      </c>
      <c r="AJ8" s="8">
        <f>[3]SO2!AJ8</f>
        <v>2800.2300000000005</v>
      </c>
      <c r="AK8" s="8">
        <f>[3]SO2!AK8</f>
        <v>2526.46</v>
      </c>
      <c r="AL8" s="8">
        <f>[3]SO2!AL8</f>
        <v>2522.0700000000006</v>
      </c>
      <c r="AM8" s="8">
        <f>[3]SO2!AM8</f>
        <v>2413.2938626745236</v>
      </c>
      <c r="AN8" s="8">
        <f>[3]SO2!AN8</f>
        <v>2589.4432975554382</v>
      </c>
      <c r="AO8" s="8">
        <f>[3]SO2!AO8</f>
        <v>2705.1468706776818</v>
      </c>
      <c r="AP8" s="8">
        <f>[3]SO2!AP8</f>
        <v>0</v>
      </c>
      <c r="AQ8" s="8">
        <f>[3]SO2!AQ8</f>
        <v>0</v>
      </c>
      <c r="AR8" s="8">
        <f>[3]SO2!AR8</f>
        <v>0</v>
      </c>
      <c r="AS8" s="8">
        <f>[3]SO2!AS8</f>
        <v>0</v>
      </c>
      <c r="AT8" s="8">
        <f>[3]SO2!AT8</f>
        <v>0</v>
      </c>
      <c r="AU8" s="8">
        <f>[3]SO2!AU8</f>
        <v>0</v>
      </c>
      <c r="AV8" s="8">
        <f>[3]SO2!AV8</f>
        <v>0</v>
      </c>
    </row>
    <row r="9" spans="1:48" x14ac:dyDescent="0.3">
      <c r="A9" s="7" t="str">
        <f>[3]SO2!A9</f>
        <v>AUSTRIA</v>
      </c>
      <c r="B9" s="7" t="str">
        <f>INDEX('Region Mapping'!$B$2:$B$144,MATCH($A9,'Region Mapping'!$A$2:$A$144,0))</f>
        <v>Western Europe</v>
      </c>
      <c r="C9" s="8">
        <f>[3]SO2!C9</f>
        <v>475.25289206448917</v>
      </c>
      <c r="D9" s="8">
        <f>[3]SO2!D9</f>
        <v>480.65363438490931</v>
      </c>
      <c r="E9" s="8">
        <f>[3]SO2!E9</f>
        <v>412.13454332554863</v>
      </c>
      <c r="F9" s="8">
        <f>[3]SO2!F9</f>
        <v>432.50383780009497</v>
      </c>
      <c r="G9" s="8">
        <f>[3]SO2!G9</f>
        <v>421.09451901636578</v>
      </c>
      <c r="H9" s="8">
        <f>[3]SO2!H9</f>
        <v>399.12644603224453</v>
      </c>
      <c r="I9" s="8">
        <f>[3]SO2!I9</f>
        <v>457.36784769595056</v>
      </c>
      <c r="J9" s="8">
        <f>[3]SO2!J9</f>
        <v>441.31412694356732</v>
      </c>
      <c r="K9" s="8">
        <f>[3]SO2!K9</f>
        <v>452.93619266948417</v>
      </c>
      <c r="L9" s="8">
        <f>[3]SO2!L9</f>
        <v>439.56349382873691</v>
      </c>
      <c r="M9" s="8">
        <f>[3]SO2!M9</f>
        <v>384.5</v>
      </c>
      <c r="N9" s="8">
        <f>[3]SO2!N9</f>
        <v>334.2000000000001</v>
      </c>
      <c r="O9" s="8">
        <f>[3]SO2!O9</f>
        <v>316.3</v>
      </c>
      <c r="P9" s="8">
        <f>[3]SO2!P9</f>
        <v>237.50000000000006</v>
      </c>
      <c r="Q9" s="8">
        <f>[3]SO2!Q9</f>
        <v>211.8</v>
      </c>
      <c r="R9" s="8">
        <f>[3]SO2!R9</f>
        <v>190</v>
      </c>
      <c r="S9" s="8">
        <f>[3]SO2!S9</f>
        <v>165.08645274725274</v>
      </c>
      <c r="T9" s="8">
        <f>[3]SO2!T9</f>
        <v>141.63580659340664</v>
      </c>
      <c r="U9" s="8">
        <f>[3]SO2!U9</f>
        <v>102.38081758241758</v>
      </c>
      <c r="V9" s="8">
        <f>[3]SO2!V9</f>
        <v>87.056518681318693</v>
      </c>
      <c r="W9" s="8">
        <f>[3]SO2!W9</f>
        <v>74.239999999999981</v>
      </c>
      <c r="X9" s="8">
        <f>[3]SO2!X9</f>
        <v>71.33</v>
      </c>
      <c r="Y9" s="8">
        <f>[3]SO2!Y9</f>
        <v>54.97</v>
      </c>
      <c r="Z9" s="8">
        <f>[3]SO2!Z9</f>
        <v>53.3</v>
      </c>
      <c r="AA9" s="8">
        <f>[3]SO2!AA9</f>
        <v>47.54999999999999</v>
      </c>
      <c r="AB9" s="8">
        <f>[3]SO2!AB9</f>
        <v>46.79</v>
      </c>
      <c r="AC9" s="8">
        <f>[3]SO2!AC9</f>
        <v>44.550000000000011</v>
      </c>
      <c r="AD9" s="8">
        <f>[3]SO2!AD9</f>
        <v>40.08</v>
      </c>
      <c r="AE9" s="8">
        <f>[3]SO2!AE9</f>
        <v>35.480000000000004</v>
      </c>
      <c r="AF9" s="8">
        <f>[3]SO2!AF9</f>
        <v>33.700000000000003</v>
      </c>
      <c r="AG9" s="8">
        <f>[3]SO2!AG9</f>
        <v>31.5</v>
      </c>
      <c r="AH9" s="8">
        <f>[3]SO2!AH9</f>
        <v>32.609999999999992</v>
      </c>
      <c r="AI9" s="8">
        <f>[3]SO2!AI9</f>
        <v>31.58</v>
      </c>
      <c r="AJ9" s="8">
        <f>[3]SO2!AJ9</f>
        <v>32.349999999999994</v>
      </c>
      <c r="AK9" s="8">
        <f>[3]SO2!AK9</f>
        <v>26.799999999999997</v>
      </c>
      <c r="AL9" s="8">
        <f>[3]SO2!AL9</f>
        <v>26.529999999999998</v>
      </c>
      <c r="AM9" s="8">
        <f>[3]SO2!AM9</f>
        <v>28.652230582635763</v>
      </c>
      <c r="AN9" s="8">
        <f>[3]SO2!AN9</f>
        <v>26.587102083311297</v>
      </c>
      <c r="AO9" s="8">
        <f>[3]SO2!AO9</f>
        <v>27.471656617758729</v>
      </c>
      <c r="AP9" s="8">
        <f>[3]SO2!AP9</f>
        <v>0</v>
      </c>
      <c r="AQ9" s="8">
        <f>[3]SO2!AQ9</f>
        <v>0</v>
      </c>
      <c r="AR9" s="8">
        <f>[3]SO2!AR9</f>
        <v>0</v>
      </c>
      <c r="AS9" s="8">
        <f>[3]SO2!AS9</f>
        <v>0</v>
      </c>
      <c r="AT9" s="8">
        <f>[3]SO2!AT9</f>
        <v>0</v>
      </c>
      <c r="AU9" s="8">
        <f>[3]SO2!AU9</f>
        <v>0</v>
      </c>
      <c r="AV9" s="8">
        <f>[3]SO2!AV9</f>
        <v>0</v>
      </c>
    </row>
    <row r="10" spans="1:48" x14ac:dyDescent="0.3">
      <c r="A10" s="7" t="str">
        <f>[3]SO2!A10</f>
        <v>AZERBAIJAN</v>
      </c>
      <c r="B10" s="7" t="str">
        <f>INDEX('Region Mapping'!$B$2:$B$144,MATCH($A10,'Region Mapping'!$A$2:$A$144,0))</f>
        <v>Former Soviet Union</v>
      </c>
      <c r="C10" s="8">
        <f>[3]SO2!C10</f>
        <v>144.3481595681271</v>
      </c>
      <c r="D10" s="8">
        <f>[3]SO2!D10</f>
        <v>39.218847347413352</v>
      </c>
      <c r="E10" s="8">
        <f>[3]SO2!E10</f>
        <v>41.614864986422965</v>
      </c>
      <c r="F10" s="8">
        <f>[3]SO2!F10</f>
        <v>44.862174211614636</v>
      </c>
      <c r="G10" s="8">
        <f>[3]SO2!G10</f>
        <v>46.91559546266231</v>
      </c>
      <c r="H10" s="8">
        <f>[3]SO2!H10</f>
        <v>48.624423054453644</v>
      </c>
      <c r="I10" s="8">
        <f>[3]SO2!I10</f>
        <v>50.313844425171943</v>
      </c>
      <c r="J10" s="8">
        <f>[3]SO2!J10</f>
        <v>52.326802900425228</v>
      </c>
      <c r="K10" s="8">
        <f>[3]SO2!K10</f>
        <v>53.314832931403643</v>
      </c>
      <c r="L10" s="8">
        <f>[3]SO2!L10</f>
        <v>55.228292554395772</v>
      </c>
      <c r="M10" s="8">
        <f>[3]SO2!M10</f>
        <v>55.648218486010215</v>
      </c>
      <c r="N10" s="8">
        <f>[3]SO2!N10</f>
        <v>55.648494377954123</v>
      </c>
      <c r="O10" s="8">
        <f>[3]SO2!O10</f>
        <v>55.68029050043441</v>
      </c>
      <c r="P10" s="8">
        <f>[3]SO2!P10</f>
        <v>56.140921397805016</v>
      </c>
      <c r="Q10" s="8">
        <f>[3]SO2!Q10</f>
        <v>56.428752199822476</v>
      </c>
      <c r="R10" s="8">
        <f>[3]SO2!R10</f>
        <v>57.445556342897163</v>
      </c>
      <c r="S10" s="8">
        <f>[3]SO2!S10</f>
        <v>57.108480874163973</v>
      </c>
      <c r="T10" s="8">
        <f>[3]SO2!T10</f>
        <v>55.644567331640097</v>
      </c>
      <c r="U10" s="8">
        <f>[3]SO2!U10</f>
        <v>54.713517128108101</v>
      </c>
      <c r="V10" s="8">
        <f>[3]SO2!V10</f>
        <v>53.670828075575599</v>
      </c>
      <c r="W10" s="8">
        <f>[3]SO2!W10</f>
        <v>254.16944486077028</v>
      </c>
      <c r="X10" s="8">
        <f>[3]SO2!X10</f>
        <v>287.82144888622969</v>
      </c>
      <c r="Y10" s="8">
        <f>[3]SO2!Y10</f>
        <v>164.59695497049282</v>
      </c>
      <c r="Z10" s="8">
        <f>[3]SO2!Z10</f>
        <v>211.57215951775822</v>
      </c>
      <c r="AA10" s="8">
        <f>[3]SO2!AA10</f>
        <v>181.59428362035027</v>
      </c>
      <c r="AB10" s="8">
        <f>[3]SO2!AB10</f>
        <v>175.10898885758752</v>
      </c>
      <c r="AC10" s="8">
        <f>[3]SO2!AC10</f>
        <v>172.03920643632085</v>
      </c>
      <c r="AD10" s="8">
        <f>[3]SO2!AD10</f>
        <v>166.23039302393602</v>
      </c>
      <c r="AE10" s="8">
        <f>[3]SO2!AE10</f>
        <v>181.94705626664566</v>
      </c>
      <c r="AF10" s="8">
        <f>[3]SO2!AF10</f>
        <v>192.03147020125596</v>
      </c>
      <c r="AG10" s="8">
        <f>[3]SO2!AG10</f>
        <v>201.10626110727506</v>
      </c>
      <c r="AH10" s="8">
        <f>[3]SO2!AH10</f>
        <v>120.42932807108332</v>
      </c>
      <c r="AI10" s="8">
        <f>[3]SO2!AI10</f>
        <v>110.43531871436724</v>
      </c>
      <c r="AJ10" s="8">
        <f>[3]SO2!AJ10</f>
        <v>127.96318100921263</v>
      </c>
      <c r="AK10" s="8">
        <f>[3]SO2!AK10</f>
        <v>112.88432360329914</v>
      </c>
      <c r="AL10" s="8">
        <f>[3]SO2!AL10</f>
        <v>127.57066661074676</v>
      </c>
      <c r="AM10" s="8">
        <f>[3]SO2!AM10</f>
        <v>94.152992575283193</v>
      </c>
      <c r="AN10" s="8">
        <f>[3]SO2!AN10</f>
        <v>79.868008397949168</v>
      </c>
      <c r="AO10" s="8">
        <f>[3]SO2!AO10</f>
        <v>108.26415015402608</v>
      </c>
      <c r="AP10" s="8">
        <f>[3]SO2!AP10</f>
        <v>0</v>
      </c>
      <c r="AQ10" s="8">
        <f>[3]SO2!AQ10</f>
        <v>0</v>
      </c>
      <c r="AR10" s="8">
        <f>[3]SO2!AR10</f>
        <v>0</v>
      </c>
      <c r="AS10" s="8">
        <f>[3]SO2!AS10</f>
        <v>0</v>
      </c>
      <c r="AT10" s="8">
        <f>[3]SO2!AT10</f>
        <v>0</v>
      </c>
      <c r="AU10" s="8">
        <f>[3]SO2!AU10</f>
        <v>0</v>
      </c>
      <c r="AV10" s="8">
        <f>[3]SO2!AV10</f>
        <v>0</v>
      </c>
    </row>
    <row r="11" spans="1:48" x14ac:dyDescent="0.3">
      <c r="A11" s="7" t="str">
        <f>[3]SO2!A11</f>
        <v>BAHRAIN</v>
      </c>
      <c r="B11" s="7" t="str">
        <f>INDEX('Region Mapping'!$B$2:$B$144,MATCH($A11,'Region Mapping'!$A$2:$A$144,0))</f>
        <v>Middle East</v>
      </c>
      <c r="C11" s="8">
        <f>[3]SO2!C11</f>
        <v>1.3366192876333503</v>
      </c>
      <c r="D11" s="8">
        <f>[3]SO2!D11</f>
        <v>1.4290748028351137</v>
      </c>
      <c r="E11" s="8">
        <f>[3]SO2!E11</f>
        <v>2.2578071632913042</v>
      </c>
      <c r="F11" s="8">
        <f>[3]SO2!F11</f>
        <v>2.904790669930418</v>
      </c>
      <c r="G11" s="8">
        <f>[3]SO2!G11</f>
        <v>3.6156001836421403</v>
      </c>
      <c r="H11" s="8">
        <f>[3]SO2!H11</f>
        <v>4.2822723778627605</v>
      </c>
      <c r="I11" s="8">
        <f>[3]SO2!I11</f>
        <v>4.708888996938839</v>
      </c>
      <c r="J11" s="8">
        <f>[3]SO2!J11</f>
        <v>5.201704820977044</v>
      </c>
      <c r="K11" s="8">
        <f>[3]SO2!K11</f>
        <v>5.6061513457768175</v>
      </c>
      <c r="L11" s="8">
        <f>[3]SO2!L11</f>
        <v>5.7879426586987046</v>
      </c>
      <c r="M11" s="8">
        <f>[3]SO2!M11</f>
        <v>6.2313247549733282</v>
      </c>
      <c r="N11" s="8">
        <f>[3]SO2!N11</f>
        <v>7.093707094190659</v>
      </c>
      <c r="O11" s="8">
        <f>[3]SO2!O11</f>
        <v>7.9240012724876108</v>
      </c>
      <c r="P11" s="8">
        <f>[3]SO2!P11</f>
        <v>8.7981702705445848</v>
      </c>
      <c r="Q11" s="8">
        <f>[3]SO2!Q11</f>
        <v>9.5243557313287166</v>
      </c>
      <c r="R11" s="8">
        <f>[3]SO2!R11</f>
        <v>10.280658140989249</v>
      </c>
      <c r="S11" s="8">
        <f>[3]SO2!S11</f>
        <v>10.509845936566393</v>
      </c>
      <c r="T11" s="8">
        <f>[3]SO2!T11</f>
        <v>10.812375199002668</v>
      </c>
      <c r="U11" s="8">
        <f>[3]SO2!U11</f>
        <v>11.206576218334829</v>
      </c>
      <c r="V11" s="8">
        <f>[3]SO2!V11</f>
        <v>11.58636906500608</v>
      </c>
      <c r="W11" s="8">
        <f>[3]SO2!W11</f>
        <v>12.563122125143716</v>
      </c>
      <c r="X11" s="8">
        <f>[3]SO2!X11</f>
        <v>17.405102285236691</v>
      </c>
      <c r="Y11" s="8">
        <f>[3]SO2!Y11</f>
        <v>24.391812318067135</v>
      </c>
      <c r="Z11" s="8">
        <f>[3]SO2!Z11</f>
        <v>34.793232701956441</v>
      </c>
      <c r="AA11" s="8">
        <f>[3]SO2!AA11</f>
        <v>38.32636407348334</v>
      </c>
      <c r="AB11" s="8">
        <f>[3]SO2!AB11</f>
        <v>42.771403793767</v>
      </c>
      <c r="AC11" s="8">
        <f>[3]SO2!AC11</f>
        <v>47.541989727283188</v>
      </c>
      <c r="AD11" s="8">
        <f>[3]SO2!AD11</f>
        <v>53.253139180664441</v>
      </c>
      <c r="AE11" s="8">
        <f>[3]SO2!AE11</f>
        <v>58.856785987047282</v>
      </c>
      <c r="AF11" s="8">
        <f>[3]SO2!AF11</f>
        <v>61.570692899303971</v>
      </c>
      <c r="AG11" s="8">
        <f>[3]SO2!AG11</f>
        <v>67.105173133494816</v>
      </c>
      <c r="AH11" s="8">
        <f>[3]SO2!AH11</f>
        <v>63.163974168741134</v>
      </c>
      <c r="AI11" s="8">
        <f>[3]SO2!AI11</f>
        <v>60.389054342618067</v>
      </c>
      <c r="AJ11" s="8">
        <f>[3]SO2!AJ11</f>
        <v>58.395256725234475</v>
      </c>
      <c r="AK11" s="8">
        <f>[3]SO2!AK11</f>
        <v>55.227796692607058</v>
      </c>
      <c r="AL11" s="8">
        <f>[3]SO2!AL11</f>
        <v>60.995126898403782</v>
      </c>
      <c r="AM11" s="8">
        <f>[3]SO2!AM11</f>
        <v>64.618824160380015</v>
      </c>
      <c r="AN11" s="8">
        <f>[3]SO2!AN11</f>
        <v>63.729054532829899</v>
      </c>
      <c r="AO11" s="8">
        <f>[3]SO2!AO11</f>
        <v>60.855257179283932</v>
      </c>
      <c r="AP11" s="8">
        <f>[3]SO2!AP11</f>
        <v>0</v>
      </c>
      <c r="AQ11" s="8">
        <f>[3]SO2!AQ11</f>
        <v>0</v>
      </c>
      <c r="AR11" s="8">
        <f>[3]SO2!AR11</f>
        <v>0</v>
      </c>
      <c r="AS11" s="8">
        <f>[3]SO2!AS11</f>
        <v>0</v>
      </c>
      <c r="AT11" s="8">
        <f>[3]SO2!AT11</f>
        <v>0</v>
      </c>
      <c r="AU11" s="8">
        <f>[3]SO2!AU11</f>
        <v>0</v>
      </c>
      <c r="AV11" s="8">
        <f>[3]SO2!AV11</f>
        <v>0</v>
      </c>
    </row>
    <row r="12" spans="1:48" x14ac:dyDescent="0.3">
      <c r="A12" s="7" t="str">
        <f>[3]SO2!A12</f>
        <v>BANGLADESH</v>
      </c>
      <c r="B12" s="7" t="str">
        <f>INDEX('Region Mapping'!$B$2:$B$144,MATCH($A12,'Region Mapping'!$A$2:$A$144,0))</f>
        <v>Southeast Asia</v>
      </c>
      <c r="C12" s="8">
        <f>[3]SO2!C12</f>
        <v>5.0906966339982747</v>
      </c>
      <c r="D12" s="8">
        <f>[3]SO2!D12</f>
        <v>40.300050984842386</v>
      </c>
      <c r="E12" s="8">
        <f>[3]SO2!E12</f>
        <v>40.543677564801541</v>
      </c>
      <c r="F12" s="8">
        <f>[3]SO2!F12</f>
        <v>47.409433659173281</v>
      </c>
      <c r="G12" s="8">
        <f>[3]SO2!G12</f>
        <v>50.152034588421515</v>
      </c>
      <c r="H12" s="8">
        <f>[3]SO2!H12</f>
        <v>55.551565057787542</v>
      </c>
      <c r="I12" s="8">
        <f>[3]SO2!I12</f>
        <v>59.189328854602344</v>
      </c>
      <c r="J12" s="8">
        <f>[3]SO2!J12</f>
        <v>58.03608099524169</v>
      </c>
      <c r="K12" s="8">
        <f>[3]SO2!K12</f>
        <v>61.788892213135703</v>
      </c>
      <c r="L12" s="8">
        <f>[3]SO2!L12</f>
        <v>67.599567962374735</v>
      </c>
      <c r="M12" s="8">
        <f>[3]SO2!M12</f>
        <v>75.961982051885826</v>
      </c>
      <c r="N12" s="8">
        <f>[3]SO2!N12</f>
        <v>73.672881644272366</v>
      </c>
      <c r="O12" s="8">
        <f>[3]SO2!O12</f>
        <v>72.348608303672904</v>
      </c>
      <c r="P12" s="8">
        <f>[3]SO2!P12</f>
        <v>62.467516299262726</v>
      </c>
      <c r="Q12" s="8">
        <f>[3]SO2!Q12</f>
        <v>63.8144694398366</v>
      </c>
      <c r="R12" s="8">
        <f>[3]SO2!R12</f>
        <v>62.557812494987203</v>
      </c>
      <c r="S12" s="8">
        <f>[3]SO2!S12</f>
        <v>66.966650333944685</v>
      </c>
      <c r="T12" s="8">
        <f>[3]SO2!T12</f>
        <v>63.967886425811663</v>
      </c>
      <c r="U12" s="8">
        <f>[3]SO2!U12</f>
        <v>60.644933210703265</v>
      </c>
      <c r="V12" s="8">
        <f>[3]SO2!V12</f>
        <v>67.196069657322766</v>
      </c>
      <c r="W12" s="8">
        <f>[3]SO2!W12</f>
        <v>65.315429210203689</v>
      </c>
      <c r="X12" s="8">
        <f>[3]SO2!X12</f>
        <v>60.268166356124325</v>
      </c>
      <c r="Y12" s="8">
        <f>[3]SO2!Y12</f>
        <v>65.860323072074365</v>
      </c>
      <c r="Z12" s="8">
        <f>[3]SO2!Z12</f>
        <v>72.646226500488353</v>
      </c>
      <c r="AA12" s="8">
        <f>[3]SO2!AA12</f>
        <v>77.377166783452623</v>
      </c>
      <c r="AB12" s="8">
        <f>[3]SO2!AB12</f>
        <v>90.997791366467638</v>
      </c>
      <c r="AC12" s="8">
        <f>[3]SO2!AC12</f>
        <v>92.488306121652982</v>
      </c>
      <c r="AD12" s="8">
        <f>[3]SO2!AD12</f>
        <v>107.60016584138874</v>
      </c>
      <c r="AE12" s="8">
        <f>[3]SO2!AE12</f>
        <v>108.1249648781982</v>
      </c>
      <c r="AF12" s="8">
        <f>[3]SO2!AF12</f>
        <v>106.20257292216407</v>
      </c>
      <c r="AG12" s="8">
        <f>[3]SO2!AG12</f>
        <v>97.782191893478654</v>
      </c>
      <c r="AH12" s="8">
        <f>[3]SO2!AH12</f>
        <v>114.56381063649008</v>
      </c>
      <c r="AI12" s="8">
        <f>[3]SO2!AI12</f>
        <v>115.63454895833671</v>
      </c>
      <c r="AJ12" s="8">
        <f>[3]SO2!AJ12</f>
        <v>116.84198866805167</v>
      </c>
      <c r="AK12" s="8">
        <f>[3]SO2!AK12</f>
        <v>114.94522535809521</v>
      </c>
      <c r="AL12" s="8">
        <f>[3]SO2!AL12</f>
        <v>125.86653558060937</v>
      </c>
      <c r="AM12" s="8">
        <f>[3]SO2!AM12</f>
        <v>125.35437224303989</v>
      </c>
      <c r="AN12" s="8">
        <f>[3]SO2!AN12</f>
        <v>129.73614287305477</v>
      </c>
      <c r="AO12" s="8">
        <f>[3]SO2!AO12</f>
        <v>135.5175267071854</v>
      </c>
      <c r="AP12" s="8">
        <f>[3]SO2!AP12</f>
        <v>0</v>
      </c>
      <c r="AQ12" s="8">
        <f>[3]SO2!AQ12</f>
        <v>0</v>
      </c>
      <c r="AR12" s="8">
        <f>[3]SO2!AR12</f>
        <v>0</v>
      </c>
      <c r="AS12" s="8">
        <f>[3]SO2!AS12</f>
        <v>0</v>
      </c>
      <c r="AT12" s="8">
        <f>[3]SO2!AT12</f>
        <v>0</v>
      </c>
      <c r="AU12" s="8">
        <f>[3]SO2!AU12</f>
        <v>0</v>
      </c>
      <c r="AV12" s="8">
        <f>[3]SO2!AV12</f>
        <v>0</v>
      </c>
    </row>
    <row r="13" spans="1:48" x14ac:dyDescent="0.3">
      <c r="A13" s="7" t="str">
        <f>[3]SO2!A13</f>
        <v>BELARUS</v>
      </c>
      <c r="B13" s="7" t="str">
        <f>INDEX('Region Mapping'!$B$2:$B$144,MATCH($A13,'Region Mapping'!$A$2:$A$144,0))</f>
        <v>Former Soviet Union</v>
      </c>
      <c r="C13" s="8">
        <f>[3]SO2!C13</f>
        <v>433.82338293906565</v>
      </c>
      <c r="D13" s="8">
        <f>[3]SO2!D13</f>
        <v>465.41606178785889</v>
      </c>
      <c r="E13" s="8">
        <f>[3]SO2!E13</f>
        <v>497.72604097573713</v>
      </c>
      <c r="F13" s="8">
        <f>[3]SO2!F13</f>
        <v>540.00753816425254</v>
      </c>
      <c r="G13" s="8">
        <f>[3]SO2!G13</f>
        <v>560.97875849946013</v>
      </c>
      <c r="H13" s="8">
        <f>[3]SO2!H13</f>
        <v>578.37066354509</v>
      </c>
      <c r="I13" s="8">
        <f>[3]SO2!I13</f>
        <v>594.95318954530455</v>
      </c>
      <c r="J13" s="8">
        <f>[3]SO2!J13</f>
        <v>621.53047701487128</v>
      </c>
      <c r="K13" s="8">
        <f>[3]SO2!K13</f>
        <v>630.10011616028987</v>
      </c>
      <c r="L13" s="8">
        <f>[3]SO2!L13</f>
        <v>657.81244316644199</v>
      </c>
      <c r="M13" s="8">
        <f>[3]SO2!M13</f>
        <v>667.4323069392824</v>
      </c>
      <c r="N13" s="8">
        <f>[3]SO2!N13</f>
        <v>657.90770582979872</v>
      </c>
      <c r="O13" s="8">
        <f>[3]SO2!O13</f>
        <v>652.14159446022325</v>
      </c>
      <c r="P13" s="8">
        <f>[3]SO2!P13</f>
        <v>653.04939100260742</v>
      </c>
      <c r="Q13" s="8">
        <f>[3]SO2!Q13</f>
        <v>651.2494865000026</v>
      </c>
      <c r="R13" s="8">
        <f>[3]SO2!R13</f>
        <v>663.73522457003173</v>
      </c>
      <c r="S13" s="8">
        <f>[3]SO2!S13</f>
        <v>667.46242050858746</v>
      </c>
      <c r="T13" s="8">
        <f>[3]SO2!T13</f>
        <v>656.78080831148611</v>
      </c>
      <c r="U13" s="8">
        <f>[3]SO2!U13</f>
        <v>654.86919407632001</v>
      </c>
      <c r="V13" s="8">
        <f>[3]SO2!V13</f>
        <v>655.23360725486248</v>
      </c>
      <c r="W13" s="8">
        <f>[3]SO2!W13</f>
        <v>623.62943007964282</v>
      </c>
      <c r="X13" s="8">
        <f>[3]SO2!X13</f>
        <v>587.12651040768765</v>
      </c>
      <c r="Y13" s="8">
        <f>[3]SO2!Y13</f>
        <v>419.41184572941205</v>
      </c>
      <c r="Z13" s="8">
        <f>[3]SO2!Z13</f>
        <v>333.80811369309282</v>
      </c>
      <c r="AA13" s="8">
        <f>[3]SO2!AA13</f>
        <v>294.42650765804302</v>
      </c>
      <c r="AB13" s="8">
        <f>[3]SO2!AB13</f>
        <v>256.43575448864374</v>
      </c>
      <c r="AC13" s="8">
        <f>[3]SO2!AC13</f>
        <v>234.33991788633031</v>
      </c>
      <c r="AD13" s="8">
        <f>[3]SO2!AD13</f>
        <v>191.63358851496284</v>
      </c>
      <c r="AE13" s="8">
        <f>[3]SO2!AE13</f>
        <v>182.99215606600291</v>
      </c>
      <c r="AF13" s="8">
        <f>[3]SO2!AF13</f>
        <v>164.52874063981176</v>
      </c>
      <c r="AG13" s="8">
        <f>[3]SO2!AG13</f>
        <v>136.39837468052642</v>
      </c>
      <c r="AH13" s="8">
        <f>[3]SO2!AH13</f>
        <v>126.16269549830518</v>
      </c>
      <c r="AI13" s="8">
        <f>[3]SO2!AI13</f>
        <v>121.39801191009532</v>
      </c>
      <c r="AJ13" s="8">
        <f>[3]SO2!AJ13</f>
        <v>114.00012630994451</v>
      </c>
      <c r="AK13" s="8">
        <f>[3]SO2!AK13</f>
        <v>115.44992064054146</v>
      </c>
      <c r="AL13" s="8">
        <f>[3]SO2!AL13</f>
        <v>112.95808428714795</v>
      </c>
      <c r="AM13" s="8">
        <f>[3]SO2!AM13</f>
        <v>123.20523167334289</v>
      </c>
      <c r="AN13" s="8">
        <f>[3]SO2!AN13</f>
        <v>81.280527009848228</v>
      </c>
      <c r="AO13" s="8">
        <f>[3]SO2!AO13</f>
        <v>85.882432020073693</v>
      </c>
      <c r="AP13" s="8">
        <f>[3]SO2!AP13</f>
        <v>0</v>
      </c>
      <c r="AQ13" s="8">
        <f>[3]SO2!AQ13</f>
        <v>0</v>
      </c>
      <c r="AR13" s="8">
        <f>[3]SO2!AR13</f>
        <v>0</v>
      </c>
      <c r="AS13" s="8">
        <f>[3]SO2!AS13</f>
        <v>0</v>
      </c>
      <c r="AT13" s="8">
        <f>[3]SO2!AT13</f>
        <v>0</v>
      </c>
      <c r="AU13" s="8">
        <f>[3]SO2!AU13</f>
        <v>0</v>
      </c>
      <c r="AV13" s="8">
        <f>[3]SO2!AV13</f>
        <v>0</v>
      </c>
    </row>
    <row r="14" spans="1:48" x14ac:dyDescent="0.3">
      <c r="A14" s="7" t="str">
        <f>[3]SO2!A14</f>
        <v>BELGIUM</v>
      </c>
      <c r="B14" s="7" t="str">
        <f>INDEX('Region Mapping'!$B$2:$B$144,MATCH($A14,'Region Mapping'!$A$2:$A$144,0))</f>
        <v>Western Europe</v>
      </c>
      <c r="C14" s="8">
        <f>[3]SO2!C14</f>
        <v>1130.0593597466129</v>
      </c>
      <c r="D14" s="8">
        <f>[3]SO2!D14</f>
        <v>1024.6607489594069</v>
      </c>
      <c r="E14" s="8">
        <f>[3]SO2!E14</f>
        <v>1081.4561710739865</v>
      </c>
      <c r="F14" s="8">
        <f>[3]SO2!F14</f>
        <v>1123.5140745582919</v>
      </c>
      <c r="G14" s="8">
        <f>[3]SO2!G14</f>
        <v>1006.8887799012426</v>
      </c>
      <c r="H14" s="8">
        <f>[3]SO2!H14</f>
        <v>859.02967987330646</v>
      </c>
      <c r="I14" s="8">
        <f>[3]SO2!I14</f>
        <v>958.6737613031537</v>
      </c>
      <c r="J14" s="8">
        <f>[3]SO2!J14</f>
        <v>931.51724760256798</v>
      </c>
      <c r="K14" s="8">
        <f>[3]SO2!K14</f>
        <v>978.25957286154198</v>
      </c>
      <c r="L14" s="8">
        <f>[3]SO2!L14</f>
        <v>957.08917026894494</v>
      </c>
      <c r="M14" s="8">
        <f>[3]SO2!M14</f>
        <v>828.00000000000011</v>
      </c>
      <c r="N14" s="8">
        <f>[3]SO2!N14</f>
        <v>712.00000000000011</v>
      </c>
      <c r="O14" s="8">
        <f>[3]SO2!O14</f>
        <v>693.99999999999989</v>
      </c>
      <c r="P14" s="8">
        <f>[3]SO2!P14</f>
        <v>560</v>
      </c>
      <c r="Q14" s="8">
        <f>[3]SO2!Q14</f>
        <v>499.99999999999994</v>
      </c>
      <c r="R14" s="8">
        <f>[3]SO2!R14</f>
        <v>400</v>
      </c>
      <c r="S14" s="8">
        <f>[3]SO2!S14</f>
        <v>355.05089784946233</v>
      </c>
      <c r="T14" s="8">
        <f>[3]SO2!T14</f>
        <v>324.26620430107528</v>
      </c>
      <c r="U14" s="8">
        <f>[3]SO2!U14</f>
        <v>292.16990322580648</v>
      </c>
      <c r="V14" s="8">
        <f>[3]SO2!V14</f>
        <v>249.31344086021511</v>
      </c>
      <c r="W14" s="8">
        <f>[3]SO2!W14</f>
        <v>263.70999999999998</v>
      </c>
      <c r="X14" s="8">
        <f>[3]SO2!X14</f>
        <v>269.68</v>
      </c>
      <c r="Y14" s="8">
        <f>[3]SO2!Y14</f>
        <v>265.91000000000003</v>
      </c>
      <c r="Z14" s="8">
        <f>[3]SO2!Z14</f>
        <v>247.44</v>
      </c>
      <c r="AA14" s="8">
        <f>[3]SO2!AA14</f>
        <v>223.33999999999997</v>
      </c>
      <c r="AB14" s="8">
        <f>[3]SO2!AB14</f>
        <v>190.34999999999997</v>
      </c>
      <c r="AC14" s="8">
        <f>[3]SO2!AC14</f>
        <v>181.98</v>
      </c>
      <c r="AD14" s="8">
        <f>[3]SO2!AD14</f>
        <v>171.70999999999998</v>
      </c>
      <c r="AE14" s="8">
        <f>[3]SO2!AE14</f>
        <v>157.68</v>
      </c>
      <c r="AF14" s="8">
        <f>[3]SO2!AF14</f>
        <v>121.24</v>
      </c>
      <c r="AG14" s="8">
        <f>[3]SO2!AG14</f>
        <v>117.48000000000003</v>
      </c>
      <c r="AH14" s="8">
        <f>[3]SO2!AH14</f>
        <v>113.37</v>
      </c>
      <c r="AI14" s="8">
        <f>[3]SO2!AI14</f>
        <v>105.55</v>
      </c>
      <c r="AJ14" s="8">
        <f>[3]SO2!AJ14</f>
        <v>108.24000000000001</v>
      </c>
      <c r="AK14" s="8">
        <f>[3]SO2!AK14</f>
        <v>111.49999999999999</v>
      </c>
      <c r="AL14" s="8">
        <f>[3]SO2!AL14</f>
        <v>101.93</v>
      </c>
      <c r="AM14" s="8">
        <f>[3]SO2!AM14</f>
        <v>93.478198543692955</v>
      </c>
      <c r="AN14" s="8">
        <f>[3]SO2!AN14</f>
        <v>79.241828257426349</v>
      </c>
      <c r="AO14" s="8">
        <f>[3]SO2!AO14</f>
        <v>76.51537260701015</v>
      </c>
      <c r="AP14" s="8">
        <f>[3]SO2!AP14</f>
        <v>0</v>
      </c>
      <c r="AQ14" s="8">
        <f>[3]SO2!AQ14</f>
        <v>0</v>
      </c>
      <c r="AR14" s="8">
        <f>[3]SO2!AR14</f>
        <v>0</v>
      </c>
      <c r="AS14" s="8">
        <f>[3]SO2!AS14</f>
        <v>0</v>
      </c>
      <c r="AT14" s="8">
        <f>[3]SO2!AT14</f>
        <v>0</v>
      </c>
      <c r="AU14" s="8">
        <f>[3]SO2!AU14</f>
        <v>0</v>
      </c>
      <c r="AV14" s="8">
        <f>[3]SO2!AV14</f>
        <v>0</v>
      </c>
    </row>
    <row r="15" spans="1:48" x14ac:dyDescent="0.3">
      <c r="A15" s="7" t="str">
        <f>[3]SO2!A15</f>
        <v>BENIN</v>
      </c>
      <c r="B15" s="7" t="str">
        <f>INDEX('Region Mapping'!$B$2:$B$144,MATCH($A15,'Region Mapping'!$A$2:$A$144,0))</f>
        <v>Africa</v>
      </c>
      <c r="C15" s="8">
        <f>[3]SO2!C15</f>
        <v>1.7943502308243275</v>
      </c>
      <c r="D15" s="8">
        <f>[3]SO2!D15</f>
        <v>1.8252688910239274</v>
      </c>
      <c r="E15" s="8">
        <f>[3]SO2!E15</f>
        <v>2.1225408370720684</v>
      </c>
      <c r="F15" s="8">
        <f>[3]SO2!F15</f>
        <v>2.3612391323434032</v>
      </c>
      <c r="G15" s="8">
        <f>[3]SO2!G15</f>
        <v>2.2029397117267351</v>
      </c>
      <c r="H15" s="8">
        <f>[3]SO2!H15</f>
        <v>2.3373969817054334</v>
      </c>
      <c r="I15" s="8">
        <f>[3]SO2!I15</f>
        <v>1.8998340300890575</v>
      </c>
      <c r="J15" s="8">
        <f>[3]SO2!J15</f>
        <v>2.0856219945142476</v>
      </c>
      <c r="K15" s="8">
        <f>[3]SO2!K15</f>
        <v>2.2144785132485625</v>
      </c>
      <c r="L15" s="8">
        <f>[3]SO2!L15</f>
        <v>2.2301421803622707</v>
      </c>
      <c r="M15" s="8">
        <f>[3]SO2!M15</f>
        <v>2.3228217353606286</v>
      </c>
      <c r="N15" s="8">
        <f>[3]SO2!N15</f>
        <v>2.0847011631515082</v>
      </c>
      <c r="O15" s="8">
        <f>[3]SO2!O15</f>
        <v>2.2939719626940889</v>
      </c>
      <c r="P15" s="8">
        <f>[3]SO2!P15</f>
        <v>2.3800277800031582</v>
      </c>
      <c r="Q15" s="8">
        <f>[3]SO2!Q15</f>
        <v>2.3106956727389716</v>
      </c>
      <c r="R15" s="8">
        <f>[3]SO2!R15</f>
        <v>2.604989430872747</v>
      </c>
      <c r="S15" s="8">
        <f>[3]SO2!S15</f>
        <v>2.4417209254558285</v>
      </c>
      <c r="T15" s="8">
        <f>[3]SO2!T15</f>
        <v>2.3029749563660138</v>
      </c>
      <c r="U15" s="8">
        <f>[3]SO2!U15</f>
        <v>2.3261154266681507</v>
      </c>
      <c r="V15" s="8">
        <f>[3]SO2!V15</f>
        <v>2.1646937150213659</v>
      </c>
      <c r="W15" s="8">
        <f>[3]SO2!W15</f>
        <v>2.1233768270575819</v>
      </c>
      <c r="X15" s="8">
        <f>[3]SO2!X15</f>
        <v>1.8909354232051609</v>
      </c>
      <c r="Y15" s="8">
        <f>[3]SO2!Y15</f>
        <v>1.9303556660299059</v>
      </c>
      <c r="Z15" s="8">
        <f>[3]SO2!Z15</f>
        <v>1.8942044424820164</v>
      </c>
      <c r="AA15" s="8">
        <f>[3]SO2!AA15</f>
        <v>1.8821238427553375</v>
      </c>
      <c r="AB15" s="8">
        <f>[3]SO2!AB15</f>
        <v>1.8656782246816954</v>
      </c>
      <c r="AC15" s="8">
        <f>[3]SO2!AC15</f>
        <v>3.681909100417851</v>
      </c>
      <c r="AD15" s="8">
        <f>[3]SO2!AD15</f>
        <v>4.187149774644114</v>
      </c>
      <c r="AE15" s="8">
        <f>[3]SO2!AE15</f>
        <v>4.2875568925768297</v>
      </c>
      <c r="AF15" s="8">
        <f>[3]SO2!AF15</f>
        <v>4.3185912133275668</v>
      </c>
      <c r="AG15" s="8">
        <f>[3]SO2!AG15</f>
        <v>8.1162689926051268</v>
      </c>
      <c r="AH15" s="8">
        <f>[3]SO2!AH15</f>
        <v>4.9489857548608231</v>
      </c>
      <c r="AI15" s="8">
        <f>[3]SO2!AI15</f>
        <v>4.9724472130078539</v>
      </c>
      <c r="AJ15" s="8">
        <f>[3]SO2!AJ15</f>
        <v>5.1365277606734878</v>
      </c>
      <c r="AK15" s="8">
        <f>[3]SO2!AK15</f>
        <v>4.9684269291874665</v>
      </c>
      <c r="AL15" s="8">
        <f>[3]SO2!AL15</f>
        <v>4.7470072111913497</v>
      </c>
      <c r="AM15" s="8">
        <f>[3]SO2!AM15</f>
        <v>5.0917160398894676</v>
      </c>
      <c r="AN15" s="8">
        <f>[3]SO2!AN15</f>
        <v>6.8473747734453925</v>
      </c>
      <c r="AO15" s="8">
        <f>[3]SO2!AO15</f>
        <v>9.2713041393798701</v>
      </c>
      <c r="AP15" s="8">
        <f>[3]SO2!AP15</f>
        <v>0</v>
      </c>
      <c r="AQ15" s="8">
        <f>[3]SO2!AQ15</f>
        <v>0</v>
      </c>
      <c r="AR15" s="8">
        <f>[3]SO2!AR15</f>
        <v>0</v>
      </c>
      <c r="AS15" s="8">
        <f>[3]SO2!AS15</f>
        <v>0</v>
      </c>
      <c r="AT15" s="8">
        <f>[3]SO2!AT15</f>
        <v>0</v>
      </c>
      <c r="AU15" s="8">
        <f>[3]SO2!AU15</f>
        <v>0</v>
      </c>
      <c r="AV15" s="8">
        <f>[3]SO2!AV15</f>
        <v>0</v>
      </c>
    </row>
    <row r="16" spans="1:48" x14ac:dyDescent="0.3">
      <c r="A16" s="7" t="str">
        <f>[3]SO2!A16</f>
        <v>BOLIVIA</v>
      </c>
      <c r="B16" s="7" t="str">
        <f>INDEX('Region Mapping'!$B$2:$B$144,MATCH($A16,'Region Mapping'!$A$2:$A$144,0))</f>
        <v>Latin America</v>
      </c>
      <c r="C16" s="8">
        <f>[3]SO2!C16</f>
        <v>13.082978657098581</v>
      </c>
      <c r="D16" s="8">
        <f>[3]SO2!D16</f>
        <v>15.301098230255352</v>
      </c>
      <c r="E16" s="8">
        <f>[3]SO2!E16</f>
        <v>17.091521105697709</v>
      </c>
      <c r="F16" s="8">
        <f>[3]SO2!F16</f>
        <v>17.383122869234235</v>
      </c>
      <c r="G16" s="8">
        <f>[3]SO2!G16</f>
        <v>17.308577054647301</v>
      </c>
      <c r="H16" s="8">
        <f>[3]SO2!H16</f>
        <v>17.152513313051973</v>
      </c>
      <c r="I16" s="8">
        <f>[3]SO2!I16</f>
        <v>18.068410888744804</v>
      </c>
      <c r="J16" s="8">
        <f>[3]SO2!J16</f>
        <v>16.37158218132619</v>
      </c>
      <c r="K16" s="8">
        <f>[3]SO2!K16</f>
        <v>16.36184200890402</v>
      </c>
      <c r="L16" s="8">
        <f>[3]SO2!L16</f>
        <v>15.126260628765777</v>
      </c>
      <c r="M16" s="8">
        <f>[3]SO2!M16</f>
        <v>15.225563008644039</v>
      </c>
      <c r="N16" s="8">
        <f>[3]SO2!N16</f>
        <v>14.502122164050462</v>
      </c>
      <c r="O16" s="8">
        <f>[3]SO2!O16</f>
        <v>15.264245156926329</v>
      </c>
      <c r="P16" s="8">
        <f>[3]SO2!P16</f>
        <v>15.325466359729003</v>
      </c>
      <c r="Q16" s="8">
        <f>[3]SO2!Q16</f>
        <v>13.98797840747967</v>
      </c>
      <c r="R16" s="8">
        <f>[3]SO2!R16</f>
        <v>13.237626710586017</v>
      </c>
      <c r="S16" s="8">
        <f>[3]SO2!S16</f>
        <v>12.407203923188611</v>
      </c>
      <c r="T16" s="8">
        <f>[3]SO2!T16</f>
        <v>12.343174882761904</v>
      </c>
      <c r="U16" s="8">
        <f>[3]SO2!U16</f>
        <v>12.995254423290893</v>
      </c>
      <c r="V16" s="8">
        <f>[3]SO2!V16</f>
        <v>13.418390834897849</v>
      </c>
      <c r="W16" s="8">
        <f>[3]SO2!W16</f>
        <v>14.531529896826596</v>
      </c>
      <c r="X16" s="8">
        <f>[3]SO2!X16</f>
        <v>15.89510847416091</v>
      </c>
      <c r="Y16" s="8">
        <f>[3]SO2!Y16</f>
        <v>15.884823895030054</v>
      </c>
      <c r="Z16" s="8">
        <f>[3]SO2!Z16</f>
        <v>16.66599109092968</v>
      </c>
      <c r="AA16" s="8">
        <f>[3]SO2!AA16</f>
        <v>18.252892394552973</v>
      </c>
      <c r="AB16" s="8">
        <f>[3]SO2!AB16</f>
        <v>20.268665501278786</v>
      </c>
      <c r="AC16" s="8">
        <f>[3]SO2!AC16</f>
        <v>20.850527206276471</v>
      </c>
      <c r="AD16" s="8">
        <f>[3]SO2!AD16</f>
        <v>20.360642032908252</v>
      </c>
      <c r="AE16" s="8">
        <f>[3]SO2!AE16</f>
        <v>21.720397493934819</v>
      </c>
      <c r="AF16" s="8">
        <f>[3]SO2!AF16</f>
        <v>21.359937442840632</v>
      </c>
      <c r="AG16" s="8">
        <f>[3]SO2!AG16</f>
        <v>20.525373706159989</v>
      </c>
      <c r="AH16" s="8">
        <f>[3]SO2!AH16</f>
        <v>22.110870004755775</v>
      </c>
      <c r="AI16" s="8">
        <f>[3]SO2!AI16</f>
        <v>21.722359519715123</v>
      </c>
      <c r="AJ16" s="8">
        <f>[3]SO2!AJ16</f>
        <v>23.113761664493072</v>
      </c>
      <c r="AK16" s="8">
        <f>[3]SO2!AK16</f>
        <v>24.353839650185876</v>
      </c>
      <c r="AL16" s="8">
        <f>[3]SO2!AL16</f>
        <v>25.120191437983461</v>
      </c>
      <c r="AM16" s="8">
        <f>[3]SO2!AM16</f>
        <v>7.6386811090020759</v>
      </c>
      <c r="AN16" s="8">
        <f>[3]SO2!AN16</f>
        <v>7.3284486064957681</v>
      </c>
      <c r="AO16" s="8">
        <f>[3]SO2!AO16</f>
        <v>7.4803695482063981</v>
      </c>
      <c r="AP16" s="8">
        <f>[3]SO2!AP16</f>
        <v>0</v>
      </c>
      <c r="AQ16" s="8">
        <f>[3]SO2!AQ16</f>
        <v>0</v>
      </c>
      <c r="AR16" s="8">
        <f>[3]SO2!AR16</f>
        <v>0</v>
      </c>
      <c r="AS16" s="8">
        <f>[3]SO2!AS16</f>
        <v>0</v>
      </c>
      <c r="AT16" s="8">
        <f>[3]SO2!AT16</f>
        <v>0</v>
      </c>
      <c r="AU16" s="8">
        <f>[3]SO2!AU16</f>
        <v>0</v>
      </c>
      <c r="AV16" s="8">
        <f>[3]SO2!AV16</f>
        <v>0</v>
      </c>
    </row>
    <row r="17" spans="1:48" x14ac:dyDescent="0.3">
      <c r="A17" s="7" t="str">
        <f>[3]SO2!A17</f>
        <v>BOSNIAHERZ</v>
      </c>
      <c r="B17" s="7" t="str">
        <f>INDEX('Region Mapping'!$B$2:$B$144,MATCH($A17,'Region Mapping'!$A$2:$A$144,0))</f>
        <v>Eastern Europe</v>
      </c>
      <c r="C17" s="8">
        <f>[3]SO2!C17</f>
        <v>146.28697252261392</v>
      </c>
      <c r="D17" s="8">
        <f>[3]SO2!D17</f>
        <v>150.0399130344214</v>
      </c>
      <c r="E17" s="8">
        <f>[3]SO2!E17</f>
        <v>173.6253809560942</v>
      </c>
      <c r="F17" s="8">
        <f>[3]SO2!F17</f>
        <v>171.8570624421541</v>
      </c>
      <c r="G17" s="8">
        <f>[3]SO2!G17</f>
        <v>183.37054681295771</v>
      </c>
      <c r="H17" s="8">
        <f>[3]SO2!H17</f>
        <v>191.66455774463896</v>
      </c>
      <c r="I17" s="8">
        <f>[3]SO2!I17</f>
        <v>203.48014244917817</v>
      </c>
      <c r="J17" s="8">
        <f>[3]SO2!J17</f>
        <v>212.24492392815964</v>
      </c>
      <c r="K17" s="8">
        <f>[3]SO2!K17</f>
        <v>244.17867914582592</v>
      </c>
      <c r="L17" s="8">
        <f>[3]SO2!L17</f>
        <v>246.90030527538283</v>
      </c>
      <c r="M17" s="8">
        <f>[3]SO2!M17</f>
        <v>263.5263151599288</v>
      </c>
      <c r="N17" s="8">
        <f>[3]SO2!N17</f>
        <v>302.61271375653729</v>
      </c>
      <c r="O17" s="8">
        <f>[3]SO2!O17</f>
        <v>319.15813328010825</v>
      </c>
      <c r="P17" s="8">
        <f>[3]SO2!P17</f>
        <v>347.54007906251212</v>
      </c>
      <c r="Q17" s="8">
        <f>[3]SO2!Q17</f>
        <v>385.20676582107734</v>
      </c>
      <c r="R17" s="8">
        <f>[3]SO2!R17</f>
        <v>392.84675142278877</v>
      </c>
      <c r="S17" s="8">
        <f>[3]SO2!S17</f>
        <v>392.12538799035855</v>
      </c>
      <c r="T17" s="8">
        <f>[3]SO2!T17</f>
        <v>394.48533896780469</v>
      </c>
      <c r="U17" s="8">
        <f>[3]SO2!U17</f>
        <v>392.58480369133275</v>
      </c>
      <c r="V17" s="8">
        <f>[3]SO2!V17</f>
        <v>373.41721094488508</v>
      </c>
      <c r="W17" s="8">
        <f>[3]SO2!W17</f>
        <v>470.00211365697652</v>
      </c>
      <c r="X17" s="8">
        <f>[3]SO2!X17</f>
        <v>419.04001617828482</v>
      </c>
      <c r="Y17" s="8">
        <f>[3]SO2!Y17</f>
        <v>339.27455955497521</v>
      </c>
      <c r="Z17" s="8">
        <f>[3]SO2!Z17</f>
        <v>292.92846789623701</v>
      </c>
      <c r="AA17" s="8">
        <f>[3]SO2!AA17</f>
        <v>37.52774343262751</v>
      </c>
      <c r="AB17" s="8">
        <f>[3]SO2!AB17</f>
        <v>42.810799058651391</v>
      </c>
      <c r="AC17" s="8">
        <f>[3]SO2!AC17</f>
        <v>43.955406806468332</v>
      </c>
      <c r="AD17" s="8">
        <f>[3]SO2!AD17</f>
        <v>126.87071875884006</v>
      </c>
      <c r="AE17" s="8">
        <f>[3]SO2!AE17</f>
        <v>162.57273981543497</v>
      </c>
      <c r="AF17" s="8">
        <f>[3]SO2!AF17</f>
        <v>157.42669943843342</v>
      </c>
      <c r="AG17" s="8">
        <f>[3]SO2!AG17</f>
        <v>189.49069036582435</v>
      </c>
      <c r="AH17" s="8">
        <f>[3]SO2!AH17</f>
        <v>202.57291979564624</v>
      </c>
      <c r="AI17" s="8">
        <f>[3]SO2!AI17</f>
        <v>193.66569309653667</v>
      </c>
      <c r="AJ17" s="8">
        <f>[3]SO2!AJ17</f>
        <v>202.98939936554478</v>
      </c>
      <c r="AK17" s="8">
        <f>[3]SO2!AK17</f>
        <v>211.96126851122708</v>
      </c>
      <c r="AL17" s="8">
        <f>[3]SO2!AL17</f>
        <v>222.64423955303025</v>
      </c>
      <c r="AM17" s="8">
        <f>[3]SO2!AM17</f>
        <v>249.87194613826099</v>
      </c>
      <c r="AN17" s="8">
        <f>[3]SO2!AN17</f>
        <v>261.74047814430497</v>
      </c>
      <c r="AO17" s="8">
        <f>[3]SO2!AO17</f>
        <v>261.85877101182047</v>
      </c>
      <c r="AP17" s="8">
        <f>[3]SO2!AP17</f>
        <v>0</v>
      </c>
      <c r="AQ17" s="8">
        <f>[3]SO2!AQ17</f>
        <v>0</v>
      </c>
      <c r="AR17" s="8">
        <f>[3]SO2!AR17</f>
        <v>0</v>
      </c>
      <c r="AS17" s="8">
        <f>[3]SO2!AS17</f>
        <v>0</v>
      </c>
      <c r="AT17" s="8">
        <f>[3]SO2!AT17</f>
        <v>0</v>
      </c>
      <c r="AU17" s="8">
        <f>[3]SO2!AU17</f>
        <v>0</v>
      </c>
      <c r="AV17" s="8">
        <f>[3]SO2!AV17</f>
        <v>0</v>
      </c>
    </row>
    <row r="18" spans="1:48" x14ac:dyDescent="0.3">
      <c r="A18" s="7" t="str">
        <f>[3]SO2!A18</f>
        <v>BOTSWANA</v>
      </c>
      <c r="B18" s="7" t="str">
        <f>INDEX('Region Mapping'!$B$2:$B$144,MATCH($A18,'Region Mapping'!$A$2:$A$144,0))</f>
        <v>Africa</v>
      </c>
      <c r="C18" s="8">
        <f>[3]SO2!C18</f>
        <v>9.0658126040622497E-2</v>
      </c>
      <c r="D18" s="8">
        <f>[3]SO2!D18</f>
        <v>9.3566792294807355E-2</v>
      </c>
      <c r="E18" s="8">
        <f>[3]SO2!E18</f>
        <v>0.10338149078726967</v>
      </c>
      <c r="F18" s="8">
        <f>[3]SO2!F18</f>
        <v>0.10272717755443887</v>
      </c>
      <c r="G18" s="8">
        <f>[3]SO2!G18</f>
        <v>5.3691231418827474</v>
      </c>
      <c r="H18" s="8">
        <f>[3]SO2!H18</f>
        <v>12.999283440375208</v>
      </c>
      <c r="I18" s="8">
        <f>[3]SO2!I18</f>
        <v>0.120393634840871</v>
      </c>
      <c r="J18" s="8">
        <f>[3]SO2!J18</f>
        <v>0.15965242881072025</v>
      </c>
      <c r="K18" s="8">
        <f>[3]SO2!K18</f>
        <v>0.18189907872696817</v>
      </c>
      <c r="L18" s="8">
        <f>[3]SO2!L18</f>
        <v>0.22835531825795644</v>
      </c>
      <c r="M18" s="8">
        <f>[3]SO2!M18</f>
        <v>0.24144158291457288</v>
      </c>
      <c r="N18" s="8">
        <f>[3]SO2!N18</f>
        <v>11.817811369932823</v>
      </c>
      <c r="O18" s="8">
        <f>[3]SO2!O18</f>
        <v>12.327548389323681</v>
      </c>
      <c r="P18" s="8">
        <f>[3]SO2!P18</f>
        <v>11.906953019481106</v>
      </c>
      <c r="Q18" s="8">
        <f>[3]SO2!Q18</f>
        <v>11.623318333111406</v>
      </c>
      <c r="R18" s="8">
        <f>[3]SO2!R18</f>
        <v>12.559618476154899</v>
      </c>
      <c r="S18" s="8">
        <f>[3]SO2!S18</f>
        <v>14.34932390926231</v>
      </c>
      <c r="T18" s="8">
        <f>[3]SO2!T18</f>
        <v>14.748260092466078</v>
      </c>
      <c r="U18" s="8">
        <f>[3]SO2!U18</f>
        <v>17.935867698588741</v>
      </c>
      <c r="V18" s="8">
        <f>[3]SO2!V18</f>
        <v>19.259198819543141</v>
      </c>
      <c r="W18" s="8">
        <f>[3]SO2!W18</f>
        <v>22.61943048281243</v>
      </c>
      <c r="X18" s="8">
        <f>[3]SO2!X18</f>
        <v>22.976878202943031</v>
      </c>
      <c r="Y18" s="8">
        <f>[3]SO2!Y18</f>
        <v>25.930760687207382</v>
      </c>
      <c r="Z18" s="8">
        <f>[3]SO2!Z18</f>
        <v>25.538148255663121</v>
      </c>
      <c r="AA18" s="8">
        <f>[3]SO2!AA18</f>
        <v>24.565608067008682</v>
      </c>
      <c r="AB18" s="8">
        <f>[3]SO2!AB18</f>
        <v>69.259704520491098</v>
      </c>
      <c r="AC18" s="8">
        <f>[3]SO2!AC18</f>
        <v>66.365365443351806</v>
      </c>
      <c r="AD18" s="8">
        <f>[3]SO2!AD18</f>
        <v>64.928147722649157</v>
      </c>
      <c r="AE18" s="8">
        <f>[3]SO2!AE18</f>
        <v>75.063150374552308</v>
      </c>
      <c r="AF18" s="8">
        <f>[3]SO2!AF18</f>
        <v>72.519580109223241</v>
      </c>
      <c r="AG18" s="8">
        <f>[3]SO2!AG18</f>
        <v>78.465469685925342</v>
      </c>
      <c r="AH18" s="8">
        <f>[3]SO2!AH18</f>
        <v>66.745700358955148</v>
      </c>
      <c r="AI18" s="8">
        <f>[3]SO2!AI18</f>
        <v>73.29746241756655</v>
      </c>
      <c r="AJ18" s="8">
        <f>[3]SO2!AJ18</f>
        <v>79.560735804383739</v>
      </c>
      <c r="AK18" s="8">
        <f>[3]SO2!AK18</f>
        <v>71.556074224113175</v>
      </c>
      <c r="AL18" s="8">
        <f>[3]SO2!AL18</f>
        <v>85.243256377737495</v>
      </c>
      <c r="AM18" s="8">
        <f>[3]SO2!AM18</f>
        <v>75.039677308913056</v>
      </c>
      <c r="AN18" s="8">
        <f>[3]SO2!AN18</f>
        <v>71.923056651573432</v>
      </c>
      <c r="AO18" s="8">
        <f>[3]SO2!AO18</f>
        <v>73.480232465747136</v>
      </c>
      <c r="AP18" s="8">
        <f>[3]SO2!AP18</f>
        <v>0</v>
      </c>
      <c r="AQ18" s="8">
        <f>[3]SO2!AQ18</f>
        <v>0</v>
      </c>
      <c r="AR18" s="8">
        <f>[3]SO2!AR18</f>
        <v>0</v>
      </c>
      <c r="AS18" s="8">
        <f>[3]SO2!AS18</f>
        <v>0</v>
      </c>
      <c r="AT18" s="8">
        <f>[3]SO2!AT18</f>
        <v>0</v>
      </c>
      <c r="AU18" s="8">
        <f>[3]SO2!AU18</f>
        <v>0</v>
      </c>
      <c r="AV18" s="8">
        <f>[3]SO2!AV18</f>
        <v>0</v>
      </c>
    </row>
    <row r="19" spans="1:48" x14ac:dyDescent="0.3">
      <c r="A19" s="7" t="str">
        <f>[3]SO2!A19</f>
        <v>BRAZIL</v>
      </c>
      <c r="B19" s="7" t="str">
        <f>INDEX('Region Mapping'!$B$2:$B$144,MATCH($A19,'Region Mapping'!$A$2:$A$144,0))</f>
        <v>Latin America</v>
      </c>
      <c r="C19" s="8">
        <f>[3]SO2!C19</f>
        <v>777.49664778621684</v>
      </c>
      <c r="D19" s="8">
        <f>[3]SO2!D19</f>
        <v>841.24893758707185</v>
      </c>
      <c r="E19" s="8">
        <f>[3]SO2!E19</f>
        <v>882.73149722799508</v>
      </c>
      <c r="F19" s="8">
        <f>[3]SO2!F19</f>
        <v>1036.3716474781247</v>
      </c>
      <c r="G19" s="8">
        <f>[3]SO2!G19</f>
        <v>1104.4496553150975</v>
      </c>
      <c r="H19" s="8">
        <f>[3]SO2!H19</f>
        <v>1149.6711787010786</v>
      </c>
      <c r="I19" s="8">
        <f>[3]SO2!I19</f>
        <v>1275.7807139478791</v>
      </c>
      <c r="J19" s="8">
        <f>[3]SO2!J19</f>
        <v>1327.5677322610395</v>
      </c>
      <c r="K19" s="8">
        <f>[3]SO2!K19</f>
        <v>1475.1593105842026</v>
      </c>
      <c r="L19" s="8">
        <f>[3]SO2!L19</f>
        <v>1556.1171472263648</v>
      </c>
      <c r="M19" s="8">
        <f>[3]SO2!M19</f>
        <v>1561.8941958296214</v>
      </c>
      <c r="N19" s="8">
        <f>[3]SO2!N19</f>
        <v>1453.5257973121668</v>
      </c>
      <c r="O19" s="8">
        <f>[3]SO2!O19</f>
        <v>1393.9500275634341</v>
      </c>
      <c r="P19" s="8">
        <f>[3]SO2!P19</f>
        <v>1369.4802801970975</v>
      </c>
      <c r="Q19" s="8">
        <f>[3]SO2!Q19</f>
        <v>1377.0115268634459</v>
      </c>
      <c r="R19" s="8">
        <f>[3]SO2!R19</f>
        <v>1435.8237516559616</v>
      </c>
      <c r="S19" s="8">
        <f>[3]SO2!S19</f>
        <v>1545.2259980324382</v>
      </c>
      <c r="T19" s="8">
        <f>[3]SO2!T19</f>
        <v>1629.6360590760871</v>
      </c>
      <c r="U19" s="8">
        <f>[3]SO2!U19</f>
        <v>1631.2973508538992</v>
      </c>
      <c r="V19" s="8">
        <f>[3]SO2!V19</f>
        <v>1663.5409680524212</v>
      </c>
      <c r="W19" s="8">
        <f>[3]SO2!W19</f>
        <v>1643.2922697940032</v>
      </c>
      <c r="X19" s="8">
        <f>[3]SO2!X19</f>
        <v>1611.794995811862</v>
      </c>
      <c r="Y19" s="8">
        <f>[3]SO2!Y19</f>
        <v>1621.7560504478811</v>
      </c>
      <c r="Z19" s="8">
        <f>[3]SO2!Z19</f>
        <v>1608.9554552506011</v>
      </c>
      <c r="AA19" s="8">
        <f>[3]SO2!AA19</f>
        <v>1647.9756908202598</v>
      </c>
      <c r="AB19" s="8">
        <f>[3]SO2!AB19</f>
        <v>1699.3300286345764</v>
      </c>
      <c r="AC19" s="8">
        <f>[3]SO2!AC19</f>
        <v>1759.0350271163268</v>
      </c>
      <c r="AD19" s="8">
        <f>[3]SO2!AD19</f>
        <v>1773.8424866003934</v>
      </c>
      <c r="AE19" s="8">
        <f>[3]SO2!AE19</f>
        <v>1721.9327953626087</v>
      </c>
      <c r="AF19" s="8">
        <f>[3]SO2!AF19</f>
        <v>1792.8415624469353</v>
      </c>
      <c r="AG19" s="8">
        <f>[3]SO2!AG19</f>
        <v>1734.696440974255</v>
      </c>
      <c r="AH19" s="8">
        <f>[3]SO2!AH19</f>
        <v>1670.2541879399344</v>
      </c>
      <c r="AI19" s="8">
        <f>[3]SO2!AI19</f>
        <v>1523.9295102589028</v>
      </c>
      <c r="AJ19" s="8">
        <f>[3]SO2!AJ19</f>
        <v>1427.514730151642</v>
      </c>
      <c r="AK19" s="8">
        <f>[3]SO2!AK19</f>
        <v>1468.5960617778173</v>
      </c>
      <c r="AL19" s="8">
        <f>[3]SO2!AL19</f>
        <v>1437.8242168323384</v>
      </c>
      <c r="AM19" s="8">
        <f>[3]SO2!AM19</f>
        <v>1093.6366624905884</v>
      </c>
      <c r="AN19" s="8">
        <f>[3]SO2!AN19</f>
        <v>1110.0611899250125</v>
      </c>
      <c r="AO19" s="8">
        <f>[3]SO2!AO19</f>
        <v>1103.1424016319843</v>
      </c>
      <c r="AP19" s="8">
        <f>[3]SO2!AP19</f>
        <v>0</v>
      </c>
      <c r="AQ19" s="8">
        <f>[3]SO2!AQ19</f>
        <v>0</v>
      </c>
      <c r="AR19" s="8">
        <f>[3]SO2!AR19</f>
        <v>0</v>
      </c>
      <c r="AS19" s="8">
        <f>[3]SO2!AS19</f>
        <v>0</v>
      </c>
      <c r="AT19" s="8">
        <f>[3]SO2!AT19</f>
        <v>0</v>
      </c>
      <c r="AU19" s="8">
        <f>[3]SO2!AU19</f>
        <v>0</v>
      </c>
      <c r="AV19" s="8">
        <f>[3]SO2!AV19</f>
        <v>0</v>
      </c>
    </row>
    <row r="20" spans="1:48" x14ac:dyDescent="0.3">
      <c r="A20" s="7" t="str">
        <f>[3]SO2!A20</f>
        <v>BRUNEI</v>
      </c>
      <c r="B20" s="7" t="str">
        <f>INDEX('Region Mapping'!$B$2:$B$144,MATCH($A20,'Region Mapping'!$A$2:$A$144,0))</f>
        <v>Southeast Asia</v>
      </c>
      <c r="C20" s="8">
        <f>[3]SO2!C20</f>
        <v>1.6412970831092795</v>
      </c>
      <c r="D20" s="8">
        <f>[3]SO2!D20</f>
        <v>1.5661695936493061</v>
      </c>
      <c r="E20" s="8">
        <f>[3]SO2!E20</f>
        <v>2.0066419640870325</v>
      </c>
      <c r="F20" s="8">
        <f>[3]SO2!F20</f>
        <v>2.6230303471057668</v>
      </c>
      <c r="G20" s="8">
        <f>[3]SO2!G20</f>
        <v>2.8362224040955391</v>
      </c>
      <c r="H20" s="8">
        <f>[3]SO2!H20</f>
        <v>2.981827843128189</v>
      </c>
      <c r="I20" s="8">
        <f>[3]SO2!I20</f>
        <v>3.5134644585489805</v>
      </c>
      <c r="J20" s="8">
        <f>[3]SO2!J20</f>
        <v>3.7414726203858142</v>
      </c>
      <c r="K20" s="8">
        <f>[3]SO2!K20</f>
        <v>4.0324859492378451</v>
      </c>
      <c r="L20" s="8">
        <f>[3]SO2!L20</f>
        <v>3.9584419563501614</v>
      </c>
      <c r="M20" s="8">
        <f>[3]SO2!M20</f>
        <v>3.8010892832923009</v>
      </c>
      <c r="N20" s="8">
        <f>[3]SO2!N20</f>
        <v>3.5054908853467963</v>
      </c>
      <c r="O20" s="8">
        <f>[3]SO2!O20</f>
        <v>3.5921725200295276</v>
      </c>
      <c r="P20" s="8">
        <f>[3]SO2!P20</f>
        <v>3.6448887229426958</v>
      </c>
      <c r="Q20" s="8">
        <f>[3]SO2!Q20</f>
        <v>3.5912743760635744</v>
      </c>
      <c r="R20" s="8">
        <f>[3]SO2!R20</f>
        <v>3.6587701804841188</v>
      </c>
      <c r="S20" s="8">
        <f>[3]SO2!S20</f>
        <v>3.9077510197687997</v>
      </c>
      <c r="T20" s="8">
        <f>[3]SO2!T20</f>
        <v>3.9034930158511925</v>
      </c>
      <c r="U20" s="8">
        <f>[3]SO2!U20</f>
        <v>3.7804047905398077</v>
      </c>
      <c r="V20" s="8">
        <f>[3]SO2!V20</f>
        <v>3.7786153051647853</v>
      </c>
      <c r="W20" s="8">
        <f>[3]SO2!W20</f>
        <v>3.8198881863714877</v>
      </c>
      <c r="X20" s="8">
        <f>[3]SO2!X20</f>
        <v>4.2103749992981321</v>
      </c>
      <c r="Y20" s="8">
        <f>[3]SO2!Y20</f>
        <v>4.7155894726992837</v>
      </c>
      <c r="Z20" s="8">
        <f>[3]SO2!Z20</f>
        <v>4.9919550494551652</v>
      </c>
      <c r="AA20" s="8">
        <f>[3]SO2!AA20</f>
        <v>5.3978689216116038</v>
      </c>
      <c r="AB20" s="8">
        <f>[3]SO2!AB20</f>
        <v>5.6893755593215012</v>
      </c>
      <c r="AC20" s="8">
        <f>[3]SO2!AC20</f>
        <v>5.9091668704422045</v>
      </c>
      <c r="AD20" s="8">
        <f>[3]SO2!AD20</f>
        <v>6.184368121569582</v>
      </c>
      <c r="AE20" s="8">
        <f>[3]SO2!AE20</f>
        <v>6.2970258957536087</v>
      </c>
      <c r="AF20" s="8">
        <f>[3]SO2!AF20</f>
        <v>6.9541774130760308</v>
      </c>
      <c r="AG20" s="8">
        <f>[3]SO2!AG20</f>
        <v>7.5872497337683429</v>
      </c>
      <c r="AH20" s="8">
        <f>[3]SO2!AH20</f>
        <v>8.3250415373064293</v>
      </c>
      <c r="AI20" s="8">
        <f>[3]SO2!AI20</f>
        <v>9.2409811472268348</v>
      </c>
      <c r="AJ20" s="8">
        <f>[3]SO2!AJ20</f>
        <v>10.159824917570392</v>
      </c>
      <c r="AK20" s="8">
        <f>[3]SO2!AK20</f>
        <v>10.66287693128524</v>
      </c>
      <c r="AL20" s="8">
        <f>[3]SO2!AL20</f>
        <v>11.75164214823246</v>
      </c>
      <c r="AM20" s="8">
        <f>[3]SO2!AM20</f>
        <v>10.517232624769104</v>
      </c>
      <c r="AN20" s="8">
        <f>[3]SO2!AN20</f>
        <v>10.005819241276001</v>
      </c>
      <c r="AO20" s="8">
        <f>[3]SO2!AO20</f>
        <v>10.194189131111491</v>
      </c>
      <c r="AP20" s="8">
        <f>[3]SO2!AP20</f>
        <v>0</v>
      </c>
      <c r="AQ20" s="8">
        <f>[3]SO2!AQ20</f>
        <v>0</v>
      </c>
      <c r="AR20" s="8">
        <f>[3]SO2!AR20</f>
        <v>0</v>
      </c>
      <c r="AS20" s="8">
        <f>[3]SO2!AS20</f>
        <v>0</v>
      </c>
      <c r="AT20" s="8">
        <f>[3]SO2!AT20</f>
        <v>0</v>
      </c>
      <c r="AU20" s="8">
        <f>[3]SO2!AU20</f>
        <v>0</v>
      </c>
      <c r="AV20" s="8">
        <f>[3]SO2!AV20</f>
        <v>0</v>
      </c>
    </row>
    <row r="21" spans="1:48" x14ac:dyDescent="0.3">
      <c r="A21" s="7" t="str">
        <f>[3]SO2!A21</f>
        <v>BULGARIA</v>
      </c>
      <c r="B21" s="7" t="str">
        <f>INDEX('Region Mapping'!$B$2:$B$144,MATCH($A21,'Region Mapping'!$A$2:$A$144,0))</f>
        <v>Eastern Europe</v>
      </c>
      <c r="C21" s="8">
        <f>[3]SO2!C21</f>
        <v>1557.0801551052575</v>
      </c>
      <c r="D21" s="8">
        <f>[3]SO2!D21</f>
        <v>1532.3364209339795</v>
      </c>
      <c r="E21" s="8">
        <f>[3]SO2!E21</f>
        <v>1569.6448690847549</v>
      </c>
      <c r="F21" s="8">
        <f>[3]SO2!F21</f>
        <v>1621.7504487795768</v>
      </c>
      <c r="G21" s="8">
        <f>[3]SO2!G21</f>
        <v>1640.6826435907863</v>
      </c>
      <c r="H21" s="8">
        <f>[3]SO2!H21</f>
        <v>1712.0400775526286</v>
      </c>
      <c r="I21" s="8">
        <f>[3]SO2!I21</f>
        <v>1617.9792590561094</v>
      </c>
      <c r="J21" s="8">
        <f>[3]SO2!J21</f>
        <v>1733.6482203090086</v>
      </c>
      <c r="K21" s="8">
        <f>[3]SO2!K21</f>
        <v>1896.188564963516</v>
      </c>
      <c r="L21" s="8">
        <f>[3]SO2!L21</f>
        <v>1971.9606691894433</v>
      </c>
      <c r="M21" s="8">
        <f>[3]SO2!M21</f>
        <v>2050</v>
      </c>
      <c r="N21" s="8">
        <f>[3]SO2!N21</f>
        <v>2012.4938433816938</v>
      </c>
      <c r="O21" s="8">
        <f>[3]SO2!O21</f>
        <v>2138.2552981173749</v>
      </c>
      <c r="P21" s="8">
        <f>[3]SO2!P21</f>
        <v>2116.6057494822353</v>
      </c>
      <c r="Q21" s="8">
        <f>[3]SO2!Q21</f>
        <v>2119.2023014745896</v>
      </c>
      <c r="R21" s="8">
        <f>[3]SO2!R21</f>
        <v>2233.2104997554238</v>
      </c>
      <c r="S21" s="8">
        <f>[3]SO2!S21</f>
        <v>2334.5857273429428</v>
      </c>
      <c r="T21" s="8">
        <f>[3]SO2!T21</f>
        <v>2420</v>
      </c>
      <c r="U21" s="8">
        <f>[3]SO2!U21</f>
        <v>2227.9999999999991</v>
      </c>
      <c r="V21" s="8">
        <f>[3]SO2!V21</f>
        <v>2180.0000000000005</v>
      </c>
      <c r="W21" s="8">
        <f>[3]SO2!W21</f>
        <v>2007</v>
      </c>
      <c r="X21" s="8">
        <f>[3]SO2!X21</f>
        <v>1664.9</v>
      </c>
      <c r="Y21" s="8">
        <f>[3]SO2!Y21</f>
        <v>1115.7000000000003</v>
      </c>
      <c r="Z21" s="8">
        <f>[3]SO2!Z21</f>
        <v>1425.7000000000003</v>
      </c>
      <c r="AA21" s="8">
        <f>[3]SO2!AA21</f>
        <v>1479.4000000000003</v>
      </c>
      <c r="AB21" s="8">
        <f>[3]SO2!AB21</f>
        <v>1476.7000000000003</v>
      </c>
      <c r="AC21" s="8">
        <f>[3]SO2!AC21</f>
        <v>1420.3</v>
      </c>
      <c r="AD21" s="8">
        <f>[3]SO2!AD21</f>
        <v>1364.7</v>
      </c>
      <c r="AE21" s="8">
        <f>[3]SO2!AE21</f>
        <v>1191.77</v>
      </c>
      <c r="AF21" s="8">
        <f>[3]SO2!AF21</f>
        <v>1056.33</v>
      </c>
      <c r="AG21" s="8">
        <f>[3]SO2!AG21</f>
        <v>1044.58</v>
      </c>
      <c r="AH21" s="8">
        <f>[3]SO2!AH21</f>
        <v>1095.77</v>
      </c>
      <c r="AI21" s="8">
        <f>[3]SO2!AI21</f>
        <v>982.8900000000001</v>
      </c>
      <c r="AJ21" s="8">
        <f>[3]SO2!AJ21</f>
        <v>1043.18</v>
      </c>
      <c r="AK21" s="8">
        <f>[3]SO2!AK21</f>
        <v>997.47</v>
      </c>
      <c r="AL21" s="8">
        <f>[3]SO2!AL21</f>
        <v>957.21000000000015</v>
      </c>
      <c r="AM21" s="8">
        <f>[3]SO2!AM21</f>
        <v>954.98963512655166</v>
      </c>
      <c r="AN21" s="8">
        <f>[3]SO2!AN21</f>
        <v>1067.1501859425653</v>
      </c>
      <c r="AO21" s="8">
        <f>[3]SO2!AO21</f>
        <v>1070.3507959349861</v>
      </c>
      <c r="AP21" s="8">
        <f>[3]SO2!AP21</f>
        <v>0</v>
      </c>
      <c r="AQ21" s="8">
        <f>[3]SO2!AQ21</f>
        <v>0</v>
      </c>
      <c r="AR21" s="8">
        <f>[3]SO2!AR21</f>
        <v>0</v>
      </c>
      <c r="AS21" s="8">
        <f>[3]SO2!AS21</f>
        <v>0</v>
      </c>
      <c r="AT21" s="8">
        <f>[3]SO2!AT21</f>
        <v>0</v>
      </c>
      <c r="AU21" s="8">
        <f>[3]SO2!AU21</f>
        <v>0</v>
      </c>
      <c r="AV21" s="8">
        <f>[3]SO2!AV21</f>
        <v>0</v>
      </c>
    </row>
    <row r="22" spans="1:48" x14ac:dyDescent="0.3">
      <c r="A22" s="7" t="str">
        <f>[3]SO2!A22</f>
        <v>CAMBODIA</v>
      </c>
      <c r="B22" s="7" t="str">
        <f>INDEX('Region Mapping'!$B$2:$B$144,MATCH($A22,'Region Mapping'!$A$2:$A$144,0))</f>
        <v>China</v>
      </c>
      <c r="C22" s="8">
        <f>[3]SO2!C22</f>
        <v>3.4927563804235873</v>
      </c>
      <c r="D22" s="8">
        <f>[3]SO2!D22</f>
        <v>3.5424146724980807</v>
      </c>
      <c r="E22" s="8">
        <f>[3]SO2!E22</f>
        <v>3.5800773665600722</v>
      </c>
      <c r="F22" s="8">
        <f>[3]SO2!F22</f>
        <v>3.6010027076288802</v>
      </c>
      <c r="G22" s="8">
        <f>[3]SO2!G22</f>
        <v>3.5993952733308316</v>
      </c>
      <c r="H22" s="8">
        <f>[3]SO2!H22</f>
        <v>3.5732066295416645</v>
      </c>
      <c r="I22" s="8">
        <f>[3]SO2!I22</f>
        <v>3.5176059151514294</v>
      </c>
      <c r="J22" s="8">
        <f>[3]SO2!J22</f>
        <v>3.4393641891356199</v>
      </c>
      <c r="K22" s="8">
        <f>[3]SO2!K22</f>
        <v>3.3622063359803498</v>
      </c>
      <c r="L22" s="8">
        <f>[3]SO2!L22</f>
        <v>3.3180182540789245</v>
      </c>
      <c r="M22" s="8">
        <f>[3]SO2!M22</f>
        <v>3.3290608695902635</v>
      </c>
      <c r="N22" s="8">
        <f>[3]SO2!N22</f>
        <v>3.4048901855978508</v>
      </c>
      <c r="O22" s="8">
        <f>[3]SO2!O22</f>
        <v>3.5375561230428754</v>
      </c>
      <c r="P22" s="8">
        <f>[3]SO2!P22</f>
        <v>3.7100716304004147</v>
      </c>
      <c r="Q22" s="8">
        <f>[3]SO2!Q22</f>
        <v>3.8966462726284887</v>
      </c>
      <c r="R22" s="8">
        <f>[3]SO2!R22</f>
        <v>4.0780588004524931</v>
      </c>
      <c r="S22" s="8">
        <f>[3]SO2!S22</f>
        <v>4.2491083357850039</v>
      </c>
      <c r="T22" s="8">
        <f>[3]SO2!T22</f>
        <v>4.4142501850894513</v>
      </c>
      <c r="U22" s="8">
        <f>[3]SO2!U22</f>
        <v>4.5753102688791545</v>
      </c>
      <c r="V22" s="8">
        <f>[3]SO2!V22</f>
        <v>4.7369603661349737</v>
      </c>
      <c r="W22" s="8">
        <f>[3]SO2!W22</f>
        <v>4.9022970407051112</v>
      </c>
      <c r="X22" s="8">
        <f>[3]SO2!X22</f>
        <v>5.0707463887061399</v>
      </c>
      <c r="Y22" s="8">
        <f>[3]SO2!Y22</f>
        <v>5.2392385277861955</v>
      </c>
      <c r="Z22" s="8">
        <f>[3]SO2!Z22</f>
        <v>5.4056882738355005</v>
      </c>
      <c r="AA22" s="8">
        <f>[3]SO2!AA22</f>
        <v>5.5674803367888011</v>
      </c>
      <c r="AB22" s="8">
        <f>[3]SO2!AB22</f>
        <v>8.9535943777862101</v>
      </c>
      <c r="AC22" s="8">
        <f>[3]SO2!AC22</f>
        <v>9.5592794390940288</v>
      </c>
      <c r="AD22" s="8">
        <f>[3]SO2!AD22</f>
        <v>11.106406064457504</v>
      </c>
      <c r="AE22" s="8">
        <f>[3]SO2!AE22</f>
        <v>12.400944831952614</v>
      </c>
      <c r="AF22" s="8">
        <f>[3]SO2!AF22</f>
        <v>12.711898351197387</v>
      </c>
      <c r="AG22" s="8">
        <f>[3]SO2!AG22</f>
        <v>10.244449233637921</v>
      </c>
      <c r="AH22" s="8">
        <f>[3]SO2!AH22</f>
        <v>11.181864804386077</v>
      </c>
      <c r="AI22" s="8">
        <f>[3]SO2!AI22</f>
        <v>11.623019964129661</v>
      </c>
      <c r="AJ22" s="8">
        <f>[3]SO2!AJ22</f>
        <v>12.217094422373503</v>
      </c>
      <c r="AK22" s="8">
        <f>[3]SO2!AK22</f>
        <v>12.710498529064422</v>
      </c>
      <c r="AL22" s="8">
        <f>[3]SO2!AL22</f>
        <v>13.313975197432246</v>
      </c>
      <c r="AM22" s="8">
        <f>[3]SO2!AM22</f>
        <v>19.333094227374826</v>
      </c>
      <c r="AN22" s="8">
        <f>[3]SO2!AN22</f>
        <v>45.772691125379666</v>
      </c>
      <c r="AO22" s="8">
        <f>[3]SO2!AO22</f>
        <v>25.991293586181403</v>
      </c>
      <c r="AP22" s="8">
        <f>[3]SO2!AP22</f>
        <v>0</v>
      </c>
      <c r="AQ22" s="8">
        <f>[3]SO2!AQ22</f>
        <v>0</v>
      </c>
      <c r="AR22" s="8">
        <f>[3]SO2!AR22</f>
        <v>0</v>
      </c>
      <c r="AS22" s="8">
        <f>[3]SO2!AS22</f>
        <v>0</v>
      </c>
      <c r="AT22" s="8">
        <f>[3]SO2!AT22</f>
        <v>0</v>
      </c>
      <c r="AU22" s="8">
        <f>[3]SO2!AU22</f>
        <v>0</v>
      </c>
      <c r="AV22" s="8">
        <f>[3]SO2!AV22</f>
        <v>0</v>
      </c>
    </row>
    <row r="23" spans="1:48" x14ac:dyDescent="0.3">
      <c r="A23" s="7" t="str">
        <f>[3]SO2!A23</f>
        <v>CAMEROON</v>
      </c>
      <c r="B23" s="7" t="str">
        <f>INDEX('Region Mapping'!$B$2:$B$144,MATCH($A23,'Region Mapping'!$A$2:$A$144,0))</f>
        <v>Africa</v>
      </c>
      <c r="C23" s="8">
        <f>[3]SO2!C23</f>
        <v>6.1040130054008603</v>
      </c>
      <c r="D23" s="8">
        <f>[3]SO2!D23</f>
        <v>6.6403037808910357</v>
      </c>
      <c r="E23" s="8">
        <f>[3]SO2!E23</f>
        <v>6.8637154508944764</v>
      </c>
      <c r="F23" s="8">
        <f>[3]SO2!F23</f>
        <v>7.0712394691467448</v>
      </c>
      <c r="G23" s="8">
        <f>[3]SO2!G23</f>
        <v>7.226103974845473</v>
      </c>
      <c r="H23" s="8">
        <f>[3]SO2!H23</f>
        <v>8.0624488079043068</v>
      </c>
      <c r="I23" s="8">
        <f>[3]SO2!I23</f>
        <v>8.0285206853072566</v>
      </c>
      <c r="J23" s="8">
        <f>[3]SO2!J23</f>
        <v>9.4635072040389154</v>
      </c>
      <c r="K23" s="8">
        <f>[3]SO2!K23</f>
        <v>10.233558600810678</v>
      </c>
      <c r="L23" s="8">
        <f>[3]SO2!L23</f>
        <v>10.782848763159944</v>
      </c>
      <c r="M23" s="8">
        <f>[3]SO2!M23</f>
        <v>11.772601383836079</v>
      </c>
      <c r="N23" s="8">
        <f>[3]SO2!N23</f>
        <v>12.548648965058081</v>
      </c>
      <c r="O23" s="8">
        <f>[3]SO2!O23</f>
        <v>12.247783390713236</v>
      </c>
      <c r="P23" s="8">
        <f>[3]SO2!P23</f>
        <v>12.592372638437183</v>
      </c>
      <c r="Q23" s="8">
        <f>[3]SO2!Q23</f>
        <v>12.918859051012848</v>
      </c>
      <c r="R23" s="8">
        <f>[3]SO2!R23</f>
        <v>13.64484125865431</v>
      </c>
      <c r="S23" s="8">
        <f>[3]SO2!S23</f>
        <v>13.725873672493321</v>
      </c>
      <c r="T23" s="8">
        <f>[3]SO2!T23</f>
        <v>13.829693408830094</v>
      </c>
      <c r="U23" s="8">
        <f>[3]SO2!U23</f>
        <v>14.526064156213973</v>
      </c>
      <c r="V23" s="8">
        <f>[3]SO2!V23</f>
        <v>15.509175054645707</v>
      </c>
      <c r="W23" s="8">
        <f>[3]SO2!W23</f>
        <v>15.523504188330394</v>
      </c>
      <c r="X23" s="8">
        <f>[3]SO2!X23</f>
        <v>23.53608428627361</v>
      </c>
      <c r="Y23" s="8">
        <f>[3]SO2!Y23</f>
        <v>31.434354493110447</v>
      </c>
      <c r="Z23" s="8">
        <f>[3]SO2!Z23</f>
        <v>40.745320540911187</v>
      </c>
      <c r="AA23" s="8">
        <f>[3]SO2!AA23</f>
        <v>47.722578821847158</v>
      </c>
      <c r="AB23" s="8">
        <f>[3]SO2!AB23</f>
        <v>52.491462890906959</v>
      </c>
      <c r="AC23" s="8">
        <f>[3]SO2!AC23</f>
        <v>64.842832676445639</v>
      </c>
      <c r="AD23" s="8">
        <f>[3]SO2!AD23</f>
        <v>76.071056727856842</v>
      </c>
      <c r="AE23" s="8">
        <f>[3]SO2!AE23</f>
        <v>91.488657943632248</v>
      </c>
      <c r="AF23" s="8">
        <f>[3]SO2!AF23</f>
        <v>90.819837246965264</v>
      </c>
      <c r="AG23" s="8">
        <f>[3]SO2!AG23</f>
        <v>106.81421211212709</v>
      </c>
      <c r="AH23" s="8">
        <f>[3]SO2!AH23</f>
        <v>88.078163920295381</v>
      </c>
      <c r="AI23" s="8">
        <f>[3]SO2!AI23</f>
        <v>69.131542268491387</v>
      </c>
      <c r="AJ23" s="8">
        <f>[3]SO2!AJ23</f>
        <v>58.996449930725021</v>
      </c>
      <c r="AK23" s="8">
        <f>[3]SO2!AK23</f>
        <v>45.618511299264256</v>
      </c>
      <c r="AL23" s="8">
        <f>[3]SO2!AL23</f>
        <v>31.064822236699566</v>
      </c>
      <c r="AM23" s="8">
        <f>[3]SO2!AM23</f>
        <v>41.541139386595688</v>
      </c>
      <c r="AN23" s="8">
        <f>[3]SO2!AN23</f>
        <v>88.231612834090896</v>
      </c>
      <c r="AO23" s="8">
        <f>[3]SO2!AO23</f>
        <v>64.720822300759096</v>
      </c>
      <c r="AP23" s="8">
        <f>[3]SO2!AP23</f>
        <v>0</v>
      </c>
      <c r="AQ23" s="8">
        <f>[3]SO2!AQ23</f>
        <v>0</v>
      </c>
      <c r="AR23" s="8">
        <f>[3]SO2!AR23</f>
        <v>0</v>
      </c>
      <c r="AS23" s="8">
        <f>[3]SO2!AS23</f>
        <v>0</v>
      </c>
      <c r="AT23" s="8">
        <f>[3]SO2!AT23</f>
        <v>0</v>
      </c>
      <c r="AU23" s="8">
        <f>[3]SO2!AU23</f>
        <v>0</v>
      </c>
      <c r="AV23" s="8">
        <f>[3]SO2!AV23</f>
        <v>0</v>
      </c>
    </row>
    <row r="24" spans="1:48" x14ac:dyDescent="0.3">
      <c r="A24" s="7" t="str">
        <f>[3]SO2!A24</f>
        <v>CANADA</v>
      </c>
      <c r="B24" s="7" t="str">
        <f>INDEX('Region Mapping'!$B$2:$B$144,MATCH($A24,'Region Mapping'!$A$2:$A$144,0))</f>
        <v>Canada</v>
      </c>
      <c r="C24" s="8">
        <f>[3]SO2!C24</f>
        <v>5152.4335547630008</v>
      </c>
      <c r="D24" s="8">
        <f>[3]SO2!D24</f>
        <v>4916.08419287367</v>
      </c>
      <c r="E24" s="8">
        <f>[3]SO2!E24</f>
        <v>4908.2263759440848</v>
      </c>
      <c r="F24" s="8">
        <f>[3]SO2!F24</f>
        <v>5139.4400121818062</v>
      </c>
      <c r="G24" s="8">
        <f>[3]SO2!G24</f>
        <v>5062.7330138205079</v>
      </c>
      <c r="H24" s="8">
        <f>[3]SO2!H24</f>
        <v>4566.5265671329998</v>
      </c>
      <c r="I24" s="8">
        <f>[3]SO2!I24</f>
        <v>4570.7456439127382</v>
      </c>
      <c r="J24" s="8">
        <f>[3]SO2!J24</f>
        <v>4434.8516146504517</v>
      </c>
      <c r="K24" s="8">
        <f>[3]SO2!K24</f>
        <v>3959.8448458641524</v>
      </c>
      <c r="L24" s="8">
        <f>[3]SO2!L24</f>
        <v>3770.398160548204</v>
      </c>
      <c r="M24" s="8">
        <f>[3]SO2!M24</f>
        <v>4035.1695120242084</v>
      </c>
      <c r="N24" s="8">
        <f>[3]SO2!N24</f>
        <v>3775.3954199809141</v>
      </c>
      <c r="O24" s="8">
        <f>[3]SO2!O24</f>
        <v>3387.8845963121944</v>
      </c>
      <c r="P24" s="8">
        <f>[3]SO2!P24</f>
        <v>3626.3082980758054</v>
      </c>
      <c r="Q24" s="8">
        <f>[3]SO2!Q24</f>
        <v>3469.8077006303115</v>
      </c>
      <c r="R24" s="8">
        <f>[3]SO2!R24</f>
        <v>3606.4279999999999</v>
      </c>
      <c r="S24" s="8">
        <f>[3]SO2!S24</f>
        <v>3215.5510000000004</v>
      </c>
      <c r="T24" s="8">
        <f>[3]SO2!T24</f>
        <v>3501.6009999999997</v>
      </c>
      <c r="U24" s="8">
        <f>[3]SO2!U24</f>
        <v>3607.7840000000001</v>
      </c>
      <c r="V24" s="8">
        <f>[3]SO2!V24</f>
        <v>3233.67</v>
      </c>
      <c r="W24" s="8">
        <f>[3]SO2!W24</f>
        <v>3079.4720000000002</v>
      </c>
      <c r="X24" s="8">
        <f>[3]SO2!X24</f>
        <v>3231.5010000000002</v>
      </c>
      <c r="Y24" s="8">
        <f>[3]SO2!Y24</f>
        <v>2980.5130000000004</v>
      </c>
      <c r="Z24" s="8">
        <f>[3]SO2!Z24</f>
        <v>2324.5099999999993</v>
      </c>
      <c r="AA24" s="8">
        <f>[3]SO2!AA24</f>
        <v>2290.41</v>
      </c>
      <c r="AB24" s="8">
        <f>[3]SO2!AB24</f>
        <v>2386.9259999999999</v>
      </c>
      <c r="AC24" s="8">
        <f>[3]SO2!AC24</f>
        <v>2305.4159999999993</v>
      </c>
      <c r="AD24" s="8">
        <f>[3]SO2!AD24</f>
        <v>2268.2310000000002</v>
      </c>
      <c r="AE24" s="8">
        <f>[3]SO2!AE24</f>
        <v>2233.5600000000004</v>
      </c>
      <c r="AF24" s="8">
        <f>[3]SO2!AF24</f>
        <v>2211.7919999999999</v>
      </c>
      <c r="AG24" s="8">
        <f>[3]SO2!AG24</f>
        <v>2234.7540000000004</v>
      </c>
      <c r="AH24" s="8">
        <f>[3]SO2!AH24</f>
        <v>2279.4669999999996</v>
      </c>
      <c r="AI24" s="8">
        <f>[3]SO2!AI24</f>
        <v>2227.2710000000002</v>
      </c>
      <c r="AJ24" s="8">
        <f>[3]SO2!AJ24</f>
        <v>2180.0769999999998</v>
      </c>
      <c r="AK24" s="8">
        <f>[3]SO2!AK24</f>
        <v>2131.9450000000002</v>
      </c>
      <c r="AL24" s="8">
        <f>[3]SO2!AL24</f>
        <v>2024.2429999999999</v>
      </c>
      <c r="AM24" s="8">
        <f>[3]SO2!AM24</f>
        <v>1879.2569012716588</v>
      </c>
      <c r="AN24" s="8">
        <f>[3]SO2!AN24</f>
        <v>1940.4800526537999</v>
      </c>
      <c r="AO24" s="8">
        <f>[3]SO2!AO24</f>
        <v>1821.8604489616428</v>
      </c>
      <c r="AP24" s="8">
        <f>[3]SO2!AP24</f>
        <v>0</v>
      </c>
      <c r="AQ24" s="8">
        <f>[3]SO2!AQ24</f>
        <v>0</v>
      </c>
      <c r="AR24" s="8">
        <f>[3]SO2!AR24</f>
        <v>0</v>
      </c>
      <c r="AS24" s="8">
        <f>[3]SO2!AS24</f>
        <v>0</v>
      </c>
      <c r="AT24" s="8">
        <f>[3]SO2!AT24</f>
        <v>0</v>
      </c>
      <c r="AU24" s="8">
        <f>[3]SO2!AU24</f>
        <v>0</v>
      </c>
      <c r="AV24" s="8">
        <f>[3]SO2!AV24</f>
        <v>0</v>
      </c>
    </row>
    <row r="25" spans="1:48" x14ac:dyDescent="0.3">
      <c r="A25" s="7" t="str">
        <f>[3]SO2!A25</f>
        <v>CHILE</v>
      </c>
      <c r="B25" s="7" t="str">
        <f>INDEX('Region Mapping'!$B$2:$B$144,MATCH($A25,'Region Mapping'!$A$2:$A$144,0))</f>
        <v>Latin America</v>
      </c>
      <c r="C25" s="8">
        <f>[3]SO2!C25</f>
        <v>1560.596463537672</v>
      </c>
      <c r="D25" s="8">
        <f>[3]SO2!D25</f>
        <v>1509.5620653007215</v>
      </c>
      <c r="E25" s="8">
        <f>[3]SO2!E25</f>
        <v>1530.8664532694538</v>
      </c>
      <c r="F25" s="8">
        <f>[3]SO2!F25</f>
        <v>1461.893601776005</v>
      </c>
      <c r="G25" s="8">
        <f>[3]SO2!G25</f>
        <v>1639.8227503034736</v>
      </c>
      <c r="H25" s="8">
        <f>[3]SO2!H25</f>
        <v>1600.462810529257</v>
      </c>
      <c r="I25" s="8">
        <f>[3]SO2!I25</f>
        <v>1881.2782589099343</v>
      </c>
      <c r="J25" s="8">
        <f>[3]SO2!J25</f>
        <v>1957.835473648335</v>
      </c>
      <c r="K25" s="8">
        <f>[3]SO2!K25</f>
        <v>2047.2599915913647</v>
      </c>
      <c r="L25" s="8">
        <f>[3]SO2!L25</f>
        <v>2096.376867968896</v>
      </c>
      <c r="M25" s="8">
        <f>[3]SO2!M25</f>
        <v>2107.299728371951</v>
      </c>
      <c r="N25" s="8">
        <f>[3]SO2!N25</f>
        <v>2114.1867972796108</v>
      </c>
      <c r="O25" s="8">
        <f>[3]SO2!O25</f>
        <v>2271.5084473414418</v>
      </c>
      <c r="P25" s="8">
        <f>[3]SO2!P25</f>
        <v>2264.4351993575651</v>
      </c>
      <c r="Q25" s="8">
        <f>[3]SO2!Q25</f>
        <v>2306.9404140634133</v>
      </c>
      <c r="R25" s="8">
        <f>[3]SO2!R25</f>
        <v>2220.7911955236709</v>
      </c>
      <c r="S25" s="8">
        <f>[3]SO2!S25</f>
        <v>2227.5384404959495</v>
      </c>
      <c r="T25" s="8">
        <f>[3]SO2!T25</f>
        <v>2181.6911618171166</v>
      </c>
      <c r="U25" s="8">
        <f>[3]SO2!U25</f>
        <v>2334.8053599100685</v>
      </c>
      <c r="V25" s="8">
        <f>[3]SO2!V25</f>
        <v>2423.9998154434275</v>
      </c>
      <c r="W25" s="8">
        <f>[3]SO2!W25</f>
        <v>2324.4264581670095</v>
      </c>
      <c r="X25" s="8">
        <f>[3]SO2!X25</f>
        <v>2160.2198290448337</v>
      </c>
      <c r="Y25" s="8">
        <f>[3]SO2!Y25</f>
        <v>2059.9001546886479</v>
      </c>
      <c r="Z25" s="8">
        <f>[3]SO2!Z25</f>
        <v>1982.3813417926665</v>
      </c>
      <c r="AA25" s="8">
        <f>[3]SO2!AA25</f>
        <v>1837.0593209350357</v>
      </c>
      <c r="AB25" s="8">
        <f>[3]SO2!AB25</f>
        <v>1826.2576769630409</v>
      </c>
      <c r="AC25" s="8">
        <f>[3]SO2!AC25</f>
        <v>1822.8807728589147</v>
      </c>
      <c r="AD25" s="8">
        <f>[3]SO2!AD25</f>
        <v>1723.1255737062816</v>
      </c>
      <c r="AE25" s="8">
        <f>[3]SO2!AE25</f>
        <v>1467.4521764157089</v>
      </c>
      <c r="AF25" s="8">
        <f>[3]SO2!AF25</f>
        <v>1330.003834890912</v>
      </c>
      <c r="AG25" s="8">
        <f>[3]SO2!AG25</f>
        <v>1145.4856803826767</v>
      </c>
      <c r="AH25" s="8">
        <f>[3]SO2!AH25</f>
        <v>963.88461884445769</v>
      </c>
      <c r="AI25" s="8">
        <f>[3]SO2!AI25</f>
        <v>761.98865059816001</v>
      </c>
      <c r="AJ25" s="8">
        <f>[3]SO2!AJ25</f>
        <v>563.69704846947923</v>
      </c>
      <c r="AK25" s="8">
        <f>[3]SO2!AK25</f>
        <v>853.940994135849</v>
      </c>
      <c r="AL25" s="8">
        <f>[3]SO2!AL25</f>
        <v>1158.7626760440467</v>
      </c>
      <c r="AM25" s="8">
        <f>[3]SO2!AM25</f>
        <v>1205.9993025440222</v>
      </c>
      <c r="AN25" s="8">
        <f>[3]SO2!AN25</f>
        <v>1271.9579030717143</v>
      </c>
      <c r="AO25" s="8">
        <f>[3]SO2!AO25</f>
        <v>1206.2105262339842</v>
      </c>
      <c r="AP25" s="8">
        <f>[3]SO2!AP25</f>
        <v>0</v>
      </c>
      <c r="AQ25" s="8">
        <f>[3]SO2!AQ25</f>
        <v>0</v>
      </c>
      <c r="AR25" s="8">
        <f>[3]SO2!AR25</f>
        <v>0</v>
      </c>
      <c r="AS25" s="8">
        <f>[3]SO2!AS25</f>
        <v>0</v>
      </c>
      <c r="AT25" s="8">
        <f>[3]SO2!AT25</f>
        <v>0</v>
      </c>
      <c r="AU25" s="8">
        <f>[3]SO2!AU25</f>
        <v>0</v>
      </c>
      <c r="AV25" s="8">
        <f>[3]SO2!AV25</f>
        <v>0</v>
      </c>
    </row>
    <row r="26" spans="1:48" x14ac:dyDescent="0.3">
      <c r="A26" s="7" t="str">
        <f>[3]SO2!A26</f>
        <v>CHINA</v>
      </c>
      <c r="B26" s="7" t="str">
        <f>INDEX('Region Mapping'!$B$2:$B$144,MATCH($A26,'Region Mapping'!$A$2:$A$144,0))</f>
        <v>China</v>
      </c>
      <c r="C26" s="8">
        <f>[3]SO2!C26</f>
        <v>7327.1237385783234</v>
      </c>
      <c r="D26" s="8">
        <f>[3]SO2!D26</f>
        <v>8025.7915397592096</v>
      </c>
      <c r="E26" s="8">
        <f>[3]SO2!E26</f>
        <v>8423.2257381971485</v>
      </c>
      <c r="F26" s="8">
        <f>[3]SO2!F26</f>
        <v>8605.0071011015607</v>
      </c>
      <c r="G26" s="8">
        <f>[3]SO2!G26</f>
        <v>8603.2576065047051</v>
      </c>
      <c r="H26" s="8">
        <f>[3]SO2!H26</f>
        <v>9997.0175804678292</v>
      </c>
      <c r="I26" s="8">
        <f>[3]SO2!I26</f>
        <v>10074.446969611265</v>
      </c>
      <c r="J26" s="8">
        <f>[3]SO2!J26</f>
        <v>11624.857240830748</v>
      </c>
      <c r="K26" s="8">
        <f>[3]SO2!K26</f>
        <v>12971.404419352646</v>
      </c>
      <c r="L26" s="8">
        <f>[3]SO2!L26</f>
        <v>13263.831721757311</v>
      </c>
      <c r="M26" s="8">
        <f>[3]SO2!M26</f>
        <v>11980.922659743703</v>
      </c>
      <c r="N26" s="8">
        <f>[3]SO2!N26</f>
        <v>12074.758022295759</v>
      </c>
      <c r="O26" s="8">
        <f>[3]SO2!O26</f>
        <v>12558.16180121493</v>
      </c>
      <c r="P26" s="8">
        <f>[3]SO2!P26</f>
        <v>13147.635339492543</v>
      </c>
      <c r="Q26" s="8">
        <f>[3]SO2!Q26</f>
        <v>14383.946832949443</v>
      </c>
      <c r="R26" s="8">
        <f>[3]SO2!R26</f>
        <v>14072.646738268706</v>
      </c>
      <c r="S26" s="8">
        <f>[3]SO2!S26</f>
        <v>14575.850901795204</v>
      </c>
      <c r="T26" s="8">
        <f>[3]SO2!T26</f>
        <v>15543.32487054054</v>
      </c>
      <c r="U26" s="8">
        <f>[3]SO2!U26</f>
        <v>16709.761494559436</v>
      </c>
      <c r="V26" s="8">
        <f>[3]SO2!V26</f>
        <v>17149.057613388701</v>
      </c>
      <c r="W26" s="8">
        <f>[3]SO2!W26</f>
        <v>17194.156754659765</v>
      </c>
      <c r="X26" s="8">
        <f>[3]SO2!X26</f>
        <v>18116.694430701871</v>
      </c>
      <c r="Y26" s="8">
        <f>[3]SO2!Y26</f>
        <v>18688.689223960278</v>
      </c>
      <c r="Z26" s="8">
        <f>[3]SO2!Z26</f>
        <v>20003.887893772335</v>
      </c>
      <c r="AA26" s="8">
        <f>[3]SO2!AA26</f>
        <v>20853.086494892064</v>
      </c>
      <c r="AB26" s="8">
        <f>[3]SO2!AB26</f>
        <v>22496.799275988462</v>
      </c>
      <c r="AC26" s="8">
        <f>[3]SO2!AC26</f>
        <v>23099.578039268181</v>
      </c>
      <c r="AD26" s="8">
        <f>[3]SO2!AD26</f>
        <v>21804.066569961851</v>
      </c>
      <c r="AE26" s="8">
        <f>[3]SO2!AE26</f>
        <v>21842.01493379059</v>
      </c>
      <c r="AF26" s="8">
        <f>[3]SO2!AF26</f>
        <v>20649.914617179955</v>
      </c>
      <c r="AG26" s="8">
        <f>[3]SO2!AG26</f>
        <v>21392.84635126268</v>
      </c>
      <c r="AH26" s="8">
        <f>[3]SO2!AH26</f>
        <v>22020.29076987557</v>
      </c>
      <c r="AI26" s="8">
        <f>[3]SO2!AI26</f>
        <v>23288.589667061016</v>
      </c>
      <c r="AJ26" s="8">
        <f>[3]SO2!AJ26</f>
        <v>26075.13180785341</v>
      </c>
      <c r="AK26" s="8">
        <f>[3]SO2!AK26</f>
        <v>29699.895143112208</v>
      </c>
      <c r="AL26" s="8">
        <f>[3]SO2!AL26</f>
        <v>32673.438446643107</v>
      </c>
      <c r="AM26" s="8">
        <f>[3]SO2!AM26</f>
        <v>35358.085266655507</v>
      </c>
      <c r="AN26" s="8">
        <f>[3]SO2!AN26</f>
        <v>37707.09799272658</v>
      </c>
      <c r="AO26" s="8">
        <f>[3]SO2!AO26</f>
        <v>43819.805957141696</v>
      </c>
      <c r="AP26" s="8">
        <f>[3]SO2!AP26</f>
        <v>0</v>
      </c>
      <c r="AQ26" s="8">
        <f>[3]SO2!AQ26</f>
        <v>0</v>
      </c>
      <c r="AR26" s="8">
        <f>[3]SO2!AR26</f>
        <v>0</v>
      </c>
      <c r="AS26" s="8">
        <f>[3]SO2!AS26</f>
        <v>0</v>
      </c>
      <c r="AT26" s="8">
        <f>[3]SO2!AT26</f>
        <v>0</v>
      </c>
      <c r="AU26" s="8">
        <f>[3]SO2!AU26</f>
        <v>0</v>
      </c>
      <c r="AV26" s="8">
        <f>[3]SO2!AV26</f>
        <v>0</v>
      </c>
    </row>
    <row r="27" spans="1:48" x14ac:dyDescent="0.3">
      <c r="A27" s="7" t="str">
        <f>[3]SO2!A27</f>
        <v>COLOMBIA</v>
      </c>
      <c r="B27" s="7" t="str">
        <f>INDEX('Region Mapping'!$B$2:$B$144,MATCH($A27,'Region Mapping'!$A$2:$A$144,0))</f>
        <v>Latin America</v>
      </c>
      <c r="C27" s="8">
        <f>[3]SO2!C27</f>
        <v>103.97057785443397</v>
      </c>
      <c r="D27" s="8">
        <f>[3]SO2!D27</f>
        <v>112.76410425062085</v>
      </c>
      <c r="E27" s="8">
        <f>[3]SO2!E27</f>
        <v>111.85078860113966</v>
      </c>
      <c r="F27" s="8">
        <f>[3]SO2!F27</f>
        <v>113.83112208690549</v>
      </c>
      <c r="G27" s="8">
        <f>[3]SO2!G27</f>
        <v>122.59746267992602</v>
      </c>
      <c r="H27" s="8">
        <f>[3]SO2!H27</f>
        <v>83.95025090355297</v>
      </c>
      <c r="I27" s="8">
        <f>[3]SO2!I27</f>
        <v>89.390577539291201</v>
      </c>
      <c r="J27" s="8">
        <f>[3]SO2!J27</f>
        <v>90.280122556482027</v>
      </c>
      <c r="K27" s="8">
        <f>[3]SO2!K27</f>
        <v>89.03304565065045</v>
      </c>
      <c r="L27" s="8">
        <f>[3]SO2!L27</f>
        <v>88.615696179204491</v>
      </c>
      <c r="M27" s="8">
        <f>[3]SO2!M27</f>
        <v>90.865123625185518</v>
      </c>
      <c r="N27" s="8">
        <f>[3]SO2!N27</f>
        <v>89.193857692892109</v>
      </c>
      <c r="O27" s="8">
        <f>[3]SO2!O27</f>
        <v>88.505824350493313</v>
      </c>
      <c r="P27" s="8">
        <f>[3]SO2!P27</f>
        <v>93.899957493143205</v>
      </c>
      <c r="Q27" s="8">
        <f>[3]SO2!Q27</f>
        <v>97.21142356470807</v>
      </c>
      <c r="R27" s="8">
        <f>[3]SO2!R27</f>
        <v>105.87859339472487</v>
      </c>
      <c r="S27" s="8">
        <f>[3]SO2!S27</f>
        <v>109.89707024216322</v>
      </c>
      <c r="T27" s="8">
        <f>[3]SO2!T27</f>
        <v>116.56807471609075</v>
      </c>
      <c r="U27" s="8">
        <f>[3]SO2!U27</f>
        <v>114.66435712876124</v>
      </c>
      <c r="V27" s="8">
        <f>[3]SO2!V27</f>
        <v>123.38197307677504</v>
      </c>
      <c r="W27" s="8">
        <f>[3]SO2!W27</f>
        <v>125.63708995040021</v>
      </c>
      <c r="X27" s="8">
        <f>[3]SO2!X27</f>
        <v>130.2442007961136</v>
      </c>
      <c r="Y27" s="8">
        <f>[3]SO2!Y27</f>
        <v>138.48604276130314</v>
      </c>
      <c r="Z27" s="8">
        <f>[3]SO2!Z27</f>
        <v>144.15234386101034</v>
      </c>
      <c r="AA27" s="8">
        <f>[3]SO2!AA27</f>
        <v>145.79932502592581</v>
      </c>
      <c r="AB27" s="8">
        <f>[3]SO2!AB27</f>
        <v>156.67317145323818</v>
      </c>
      <c r="AC27" s="8">
        <f>[3]SO2!AC27</f>
        <v>158.02503571935912</v>
      </c>
      <c r="AD27" s="8">
        <f>[3]SO2!AD27</f>
        <v>156.4236004662684</v>
      </c>
      <c r="AE27" s="8">
        <f>[3]SO2!AE27</f>
        <v>152.3337675837623</v>
      </c>
      <c r="AF27" s="8">
        <f>[3]SO2!AF27</f>
        <v>146.32235659375954</v>
      </c>
      <c r="AG27" s="8">
        <f>[3]SO2!AG27</f>
        <v>150.43446858313067</v>
      </c>
      <c r="AH27" s="8">
        <f>[3]SO2!AH27</f>
        <v>138.73777086857768</v>
      </c>
      <c r="AI27" s="8">
        <f>[3]SO2!AI27</f>
        <v>134.81934763123724</v>
      </c>
      <c r="AJ27" s="8">
        <f>[3]SO2!AJ27</f>
        <v>129.80390097301398</v>
      </c>
      <c r="AK27" s="8">
        <f>[3]SO2!AK27</f>
        <v>126.68049412987227</v>
      </c>
      <c r="AL27" s="8">
        <f>[3]SO2!AL27</f>
        <v>124.97268696210699</v>
      </c>
      <c r="AM27" s="8">
        <f>[3]SO2!AM27</f>
        <v>126.02655775817674</v>
      </c>
      <c r="AN27" s="8">
        <f>[3]SO2!AN27</f>
        <v>133.05332968610563</v>
      </c>
      <c r="AO27" s="8">
        <f>[3]SO2!AO27</f>
        <v>138.29405625275848</v>
      </c>
      <c r="AP27" s="8">
        <f>[3]SO2!AP27</f>
        <v>0</v>
      </c>
      <c r="AQ27" s="8">
        <f>[3]SO2!AQ27</f>
        <v>0</v>
      </c>
      <c r="AR27" s="8">
        <f>[3]SO2!AR27</f>
        <v>0</v>
      </c>
      <c r="AS27" s="8">
        <f>[3]SO2!AS27</f>
        <v>0</v>
      </c>
      <c r="AT27" s="8">
        <f>[3]SO2!AT27</f>
        <v>0</v>
      </c>
      <c r="AU27" s="8">
        <f>[3]SO2!AU27</f>
        <v>0</v>
      </c>
      <c r="AV27" s="8">
        <f>[3]SO2!AV27</f>
        <v>0</v>
      </c>
    </row>
    <row r="28" spans="1:48" x14ac:dyDescent="0.3">
      <c r="A28" s="7" t="str">
        <f>[3]SO2!A28</f>
        <v>CONGO</v>
      </c>
      <c r="B28" s="7" t="str">
        <f>INDEX('Region Mapping'!$B$2:$B$144,MATCH($A28,'Region Mapping'!$A$2:$A$144,0))</f>
        <v>Africa</v>
      </c>
      <c r="C28" s="8">
        <f>[3]SO2!C28</f>
        <v>19.556852692222051</v>
      </c>
      <c r="D28" s="8">
        <f>[3]SO2!D28</f>
        <v>20.492052041214311</v>
      </c>
      <c r="E28" s="8">
        <f>[3]SO2!E28</f>
        <v>20.839575945633126</v>
      </c>
      <c r="F28" s="8">
        <f>[3]SO2!F28</f>
        <v>19.954186465813198</v>
      </c>
      <c r="G28" s="8">
        <f>[3]SO2!G28</f>
        <v>19.91555959338541</v>
      </c>
      <c r="H28" s="8">
        <f>[3]SO2!H28</f>
        <v>19.978893998284409</v>
      </c>
      <c r="I28" s="8">
        <f>[3]SO2!I28</f>
        <v>19.355149184482659</v>
      </c>
      <c r="J28" s="8">
        <f>[3]SO2!J28</f>
        <v>20.860430652277788</v>
      </c>
      <c r="K28" s="8">
        <f>[3]SO2!K28</f>
        <v>21.17991679809591</v>
      </c>
      <c r="L28" s="8">
        <f>[3]SO2!L28</f>
        <v>22.987926847230689</v>
      </c>
      <c r="M28" s="8">
        <f>[3]SO2!M28</f>
        <v>23.154802421178772</v>
      </c>
      <c r="N28" s="8">
        <f>[3]SO2!N28</f>
        <v>25.007133857750311</v>
      </c>
      <c r="O28" s="8">
        <f>[3]SO2!O28</f>
        <v>20.022845092547335</v>
      </c>
      <c r="P28" s="8">
        <f>[3]SO2!P28</f>
        <v>26.677761120456303</v>
      </c>
      <c r="Q28" s="8">
        <f>[3]SO2!Q28</f>
        <v>26.082856996518586</v>
      </c>
      <c r="R28" s="8">
        <f>[3]SO2!R28</f>
        <v>24.915231024942084</v>
      </c>
      <c r="S28" s="8">
        <f>[3]SO2!S28</f>
        <v>24.506960920144845</v>
      </c>
      <c r="T28" s="8">
        <f>[3]SO2!T28</f>
        <v>26.991341243905776</v>
      </c>
      <c r="U28" s="8">
        <f>[3]SO2!U28</f>
        <v>28.382608887075161</v>
      </c>
      <c r="V28" s="8">
        <f>[3]SO2!V28</f>
        <v>28.010711078032859</v>
      </c>
      <c r="W28" s="8">
        <f>[3]SO2!W28</f>
        <v>25.710967302284516</v>
      </c>
      <c r="X28" s="8">
        <f>[3]SO2!X28</f>
        <v>40.404637726966158</v>
      </c>
      <c r="Y28" s="8">
        <f>[3]SO2!Y28</f>
        <v>53.184818548620882</v>
      </c>
      <c r="Z28" s="8">
        <f>[3]SO2!Z28</f>
        <v>66.55191914640875</v>
      </c>
      <c r="AA28" s="8">
        <f>[3]SO2!AA28</f>
        <v>86.189500452201543</v>
      </c>
      <c r="AB28" s="8">
        <f>[3]SO2!AB28</f>
        <v>113.11914186799939</v>
      </c>
      <c r="AC28" s="8">
        <f>[3]SO2!AC28</f>
        <v>139.39179636220769</v>
      </c>
      <c r="AD28" s="8">
        <f>[3]SO2!AD28</f>
        <v>152.05565695898878</v>
      </c>
      <c r="AE28" s="8">
        <f>[3]SO2!AE28</f>
        <v>162.56381016580306</v>
      </c>
      <c r="AF28" s="8">
        <f>[3]SO2!AF28</f>
        <v>180.59527598933519</v>
      </c>
      <c r="AG28" s="8">
        <f>[3]SO2!AG28</f>
        <v>180.21848755117344</v>
      </c>
      <c r="AH28" s="8">
        <f>[3]SO2!AH28</f>
        <v>162.7831325276685</v>
      </c>
      <c r="AI28" s="8">
        <f>[3]SO2!AI28</f>
        <v>128.95245544291529</v>
      </c>
      <c r="AJ28" s="8">
        <f>[3]SO2!AJ28</f>
        <v>99.012655666262546</v>
      </c>
      <c r="AK28" s="8">
        <f>[3]SO2!AK28</f>
        <v>72.780929280524063</v>
      </c>
      <c r="AL28" s="8">
        <f>[3]SO2!AL28</f>
        <v>48.782576302421617</v>
      </c>
      <c r="AM28" s="8">
        <f>[3]SO2!AM28</f>
        <v>21.054862990519563</v>
      </c>
      <c r="AN28" s="8">
        <f>[3]SO2!AN28</f>
        <v>71.258991750342673</v>
      </c>
      <c r="AO28" s="8">
        <f>[3]SO2!AO28</f>
        <v>29.443149446936946</v>
      </c>
      <c r="AP28" s="8">
        <f>[3]SO2!AP28</f>
        <v>0</v>
      </c>
      <c r="AQ28" s="8">
        <f>[3]SO2!AQ28</f>
        <v>0</v>
      </c>
      <c r="AR28" s="8">
        <f>[3]SO2!AR28</f>
        <v>0</v>
      </c>
      <c r="AS28" s="8">
        <f>[3]SO2!AS28</f>
        <v>0</v>
      </c>
      <c r="AT28" s="8">
        <f>[3]SO2!AT28</f>
        <v>0</v>
      </c>
      <c r="AU28" s="8">
        <f>[3]SO2!AU28</f>
        <v>0</v>
      </c>
      <c r="AV28" s="8">
        <f>[3]SO2!AV28</f>
        <v>0</v>
      </c>
    </row>
    <row r="29" spans="1:48" x14ac:dyDescent="0.3">
      <c r="A29" s="7" t="str">
        <f>[3]SO2!A29</f>
        <v>CONGOREP</v>
      </c>
      <c r="B29" s="7" t="str">
        <f>INDEX('Region Mapping'!$B$2:$B$144,MATCH($A29,'Region Mapping'!$A$2:$A$144,0))</f>
        <v>Africa</v>
      </c>
      <c r="C29" s="8">
        <f>[3]SO2!C29</f>
        <v>390.9574482704021</v>
      </c>
      <c r="D29" s="8">
        <f>[3]SO2!D29</f>
        <v>378.26914267533255</v>
      </c>
      <c r="E29" s="8">
        <f>[3]SO2!E29</f>
        <v>371.8446771857175</v>
      </c>
      <c r="F29" s="8">
        <f>[3]SO2!F29</f>
        <v>340.34740805915379</v>
      </c>
      <c r="G29" s="8">
        <f>[3]SO2!G29</f>
        <v>349.0381491971296</v>
      </c>
      <c r="H29" s="8">
        <f>[3]SO2!H29</f>
        <v>349.7773690479745</v>
      </c>
      <c r="I29" s="8">
        <f>[3]SO2!I29</f>
        <v>324.22963806125205</v>
      </c>
      <c r="J29" s="8">
        <f>[3]SO2!J29</f>
        <v>354.65518461726151</v>
      </c>
      <c r="K29" s="8">
        <f>[3]SO2!K29</f>
        <v>316.08049346426031</v>
      </c>
      <c r="L29" s="8">
        <f>[3]SO2!L29</f>
        <v>307.16660358396342</v>
      </c>
      <c r="M29" s="8">
        <f>[3]SO2!M29</f>
        <v>358.38498953413216</v>
      </c>
      <c r="N29" s="8">
        <f>[3]SO2!N29</f>
        <v>396.9121511863417</v>
      </c>
      <c r="O29" s="8">
        <f>[3]SO2!O29</f>
        <v>383.74877350489004</v>
      </c>
      <c r="P29" s="8">
        <f>[3]SO2!P29</f>
        <v>383.03405784041291</v>
      </c>
      <c r="Q29" s="8">
        <f>[3]SO2!Q29</f>
        <v>376.92629167091764</v>
      </c>
      <c r="R29" s="8">
        <f>[3]SO2!R29</f>
        <v>367.51132421259126</v>
      </c>
      <c r="S29" s="8">
        <f>[3]SO2!S29</f>
        <v>379.41307296636779</v>
      </c>
      <c r="T29" s="8">
        <f>[3]SO2!T29</f>
        <v>376.29342817462862</v>
      </c>
      <c r="U29" s="8">
        <f>[3]SO2!U29</f>
        <v>350.13581999137506</v>
      </c>
      <c r="V29" s="8">
        <f>[3]SO2!V29</f>
        <v>329.43265323617248</v>
      </c>
      <c r="W29" s="8">
        <f>[3]SO2!W29</f>
        <v>250.30764528568128</v>
      </c>
      <c r="X29" s="8">
        <f>[3]SO2!X29</f>
        <v>120.13223616925893</v>
      </c>
      <c r="Y29" s="8">
        <f>[3]SO2!Y29</f>
        <v>59.256601649009149</v>
      </c>
      <c r="Z29" s="8">
        <f>[3]SO2!Z29</f>
        <v>27.454213497837753</v>
      </c>
      <c r="AA29" s="8">
        <f>[3]SO2!AA29</f>
        <v>27.949763986792632</v>
      </c>
      <c r="AB29" s="8">
        <f>[3]SO2!AB29</f>
        <v>26.541873866552219</v>
      </c>
      <c r="AC29" s="8">
        <f>[3]SO2!AC29</f>
        <v>27.842266266013375</v>
      </c>
      <c r="AD29" s="8">
        <f>[3]SO2!AD29</f>
        <v>14.855323745612004</v>
      </c>
      <c r="AE29" s="8">
        <f>[3]SO2!AE29</f>
        <v>14.895551267391232</v>
      </c>
      <c r="AF29" s="8">
        <f>[3]SO2!AF29</f>
        <v>15.021905438058461</v>
      </c>
      <c r="AG29" s="8">
        <f>[3]SO2!AG29</f>
        <v>15.414559626840484</v>
      </c>
      <c r="AH29" s="8">
        <f>[3]SO2!AH29</f>
        <v>15.471022234182774</v>
      </c>
      <c r="AI29" s="8">
        <f>[3]SO2!AI29</f>
        <v>15.113114901518871</v>
      </c>
      <c r="AJ29" s="8">
        <f>[3]SO2!AJ29</f>
        <v>15.584747184872022</v>
      </c>
      <c r="AK29" s="8">
        <f>[3]SO2!AK29</f>
        <v>15.534463857310396</v>
      </c>
      <c r="AL29" s="8">
        <f>[3]SO2!AL29</f>
        <v>15.646245396224845</v>
      </c>
      <c r="AM29" s="8">
        <f>[3]SO2!AM29</f>
        <v>26.184727670793833</v>
      </c>
      <c r="AN29" s="8">
        <f>[3]SO2!AN29</f>
        <v>53.480080556483536</v>
      </c>
      <c r="AO29" s="8">
        <f>[3]SO2!AO29</f>
        <v>18.893608777663168</v>
      </c>
      <c r="AP29" s="8">
        <f>[3]SO2!AP29</f>
        <v>0</v>
      </c>
      <c r="AQ29" s="8">
        <f>[3]SO2!AQ29</f>
        <v>0</v>
      </c>
      <c r="AR29" s="8">
        <f>[3]SO2!AR29</f>
        <v>0</v>
      </c>
      <c r="AS29" s="8">
        <f>[3]SO2!AS29</f>
        <v>0</v>
      </c>
      <c r="AT29" s="8">
        <f>[3]SO2!AT29</f>
        <v>0</v>
      </c>
      <c r="AU29" s="8">
        <f>[3]SO2!AU29</f>
        <v>0</v>
      </c>
      <c r="AV29" s="8">
        <f>[3]SO2!AV29</f>
        <v>0</v>
      </c>
    </row>
    <row r="30" spans="1:48" x14ac:dyDescent="0.3">
      <c r="A30" s="7" t="str">
        <f>[3]SO2!A30</f>
        <v>COSTARICA</v>
      </c>
      <c r="B30" s="7" t="str">
        <f>INDEX('Region Mapping'!$B$2:$B$144,MATCH($A30,'Region Mapping'!$A$2:$A$144,0))</f>
        <v>Latin America</v>
      </c>
      <c r="C30" s="8">
        <f>[3]SO2!C30</f>
        <v>10.192877064470135</v>
      </c>
      <c r="D30" s="8">
        <f>[3]SO2!D30</f>
        <v>11.886629128154688</v>
      </c>
      <c r="E30" s="8">
        <f>[3]SO2!E30</f>
        <v>12.730293044801282</v>
      </c>
      <c r="F30" s="8">
        <f>[3]SO2!F30</f>
        <v>14.413610361988065</v>
      </c>
      <c r="G30" s="8">
        <f>[3]SO2!G30</f>
        <v>12.329018790039893</v>
      </c>
      <c r="H30" s="8">
        <f>[3]SO2!H30</f>
        <v>13.119786074708724</v>
      </c>
      <c r="I30" s="8">
        <f>[3]SO2!I30</f>
        <v>12.908181717441993</v>
      </c>
      <c r="J30" s="8">
        <f>[3]SO2!J30</f>
        <v>18.551299154068985</v>
      </c>
      <c r="K30" s="8">
        <f>[3]SO2!K30</f>
        <v>19.235033365454427</v>
      </c>
      <c r="L30" s="8">
        <f>[3]SO2!L30</f>
        <v>18.708495577648875</v>
      </c>
      <c r="M30" s="8">
        <f>[3]SO2!M30</f>
        <v>15.013111698551954</v>
      </c>
      <c r="N30" s="8">
        <f>[3]SO2!N30</f>
        <v>14.878966230540835</v>
      </c>
      <c r="O30" s="8">
        <f>[3]SO2!O30</f>
        <v>12.038816599993748</v>
      </c>
      <c r="P30" s="8">
        <f>[3]SO2!P30</f>
        <v>12.120877764747929</v>
      </c>
      <c r="Q30" s="8">
        <f>[3]SO2!Q30</f>
        <v>12.890765587977553</v>
      </c>
      <c r="R30" s="8">
        <f>[3]SO2!R30</f>
        <v>13.982032334322771</v>
      </c>
      <c r="S30" s="8">
        <f>[3]SO2!S30</f>
        <v>14.208315691289753</v>
      </c>
      <c r="T30" s="8">
        <f>[3]SO2!T30</f>
        <v>15.569451765789962</v>
      </c>
      <c r="U30" s="8">
        <f>[3]SO2!U30</f>
        <v>15.130978117289521</v>
      </c>
      <c r="V30" s="8">
        <f>[3]SO2!V30</f>
        <v>17.63162868884946</v>
      </c>
      <c r="W30" s="8">
        <f>[3]SO2!W30</f>
        <v>18.183078358229018</v>
      </c>
      <c r="X30" s="8">
        <f>[3]SO2!X30</f>
        <v>18.599553030550179</v>
      </c>
      <c r="Y30" s="8">
        <f>[3]SO2!Y30</f>
        <v>24.282787300745284</v>
      </c>
      <c r="Z30" s="8">
        <f>[3]SO2!Z30</f>
        <v>21.784882560051667</v>
      </c>
      <c r="AA30" s="8">
        <f>[3]SO2!AA30</f>
        <v>26.934565787926868</v>
      </c>
      <c r="AB30" s="8">
        <f>[3]SO2!AB30</f>
        <v>25.881838264980345</v>
      </c>
      <c r="AC30" s="8">
        <f>[3]SO2!AC30</f>
        <v>21.280142357999058</v>
      </c>
      <c r="AD30" s="8">
        <f>[3]SO2!AD30</f>
        <v>19.561701553914634</v>
      </c>
      <c r="AE30" s="8">
        <f>[3]SO2!AE30</f>
        <v>20.743708657599591</v>
      </c>
      <c r="AF30" s="8">
        <f>[3]SO2!AF30</f>
        <v>19.522495108668217</v>
      </c>
      <c r="AG30" s="8">
        <f>[3]SO2!AG30</f>
        <v>19.404574617211374</v>
      </c>
      <c r="AH30" s="8">
        <f>[3]SO2!AH30</f>
        <v>18.7156372649006</v>
      </c>
      <c r="AI30" s="8">
        <f>[3]SO2!AI30</f>
        <v>16.876349007905862</v>
      </c>
      <c r="AJ30" s="8">
        <f>[3]SO2!AJ30</f>
        <v>16.22436469907041</v>
      </c>
      <c r="AK30" s="8">
        <f>[3]SO2!AK30</f>
        <v>15.888267608153882</v>
      </c>
      <c r="AL30" s="8">
        <f>[3]SO2!AL30</f>
        <v>14.821002055515855</v>
      </c>
      <c r="AM30" s="8">
        <f>[3]SO2!AM30</f>
        <v>17.642336224071212</v>
      </c>
      <c r="AN30" s="8">
        <f>[3]SO2!AN30</f>
        <v>20.727822777352422</v>
      </c>
      <c r="AO30" s="8">
        <f>[3]SO2!AO30</f>
        <v>18.994559275882033</v>
      </c>
      <c r="AP30" s="8">
        <f>[3]SO2!AP30</f>
        <v>0</v>
      </c>
      <c r="AQ30" s="8">
        <f>[3]SO2!AQ30</f>
        <v>0</v>
      </c>
      <c r="AR30" s="8">
        <f>[3]SO2!AR30</f>
        <v>0</v>
      </c>
      <c r="AS30" s="8">
        <f>[3]SO2!AS30</f>
        <v>0</v>
      </c>
      <c r="AT30" s="8">
        <f>[3]SO2!AT30</f>
        <v>0</v>
      </c>
      <c r="AU30" s="8">
        <f>[3]SO2!AU30</f>
        <v>0</v>
      </c>
      <c r="AV30" s="8">
        <f>[3]SO2!AV30</f>
        <v>0</v>
      </c>
    </row>
    <row r="31" spans="1:48" x14ac:dyDescent="0.3">
      <c r="A31" s="7" t="str">
        <f>[3]SO2!A31</f>
        <v>COTEIVOIRE</v>
      </c>
      <c r="B31" s="7" t="str">
        <f>INDEX('Region Mapping'!$B$2:$B$144,MATCH($A31,'Region Mapping'!$A$2:$A$144,0))</f>
        <v>Africa</v>
      </c>
      <c r="C31" s="8">
        <f>[3]SO2!C31</f>
        <v>17.777459480366915</v>
      </c>
      <c r="D31" s="8">
        <f>[3]SO2!D31</f>
        <v>17.970335522728938</v>
      </c>
      <c r="E31" s="8">
        <f>[3]SO2!E31</f>
        <v>18.984931925587638</v>
      </c>
      <c r="F31" s="8">
        <f>[3]SO2!F31</f>
        <v>19.981021141437854</v>
      </c>
      <c r="G31" s="8">
        <f>[3]SO2!G31</f>
        <v>19.372329071928096</v>
      </c>
      <c r="H31" s="8">
        <f>[3]SO2!H31</f>
        <v>19.992714217616914</v>
      </c>
      <c r="I31" s="8">
        <f>[3]SO2!I31</f>
        <v>22.994140277500289</v>
      </c>
      <c r="J31" s="8">
        <f>[3]SO2!J31</f>
        <v>22.597331819508451</v>
      </c>
      <c r="K31" s="8">
        <f>[3]SO2!K31</f>
        <v>27.06590155539326</v>
      </c>
      <c r="L31" s="8">
        <f>[3]SO2!L31</f>
        <v>23.632443562410558</v>
      </c>
      <c r="M31" s="8">
        <f>[3]SO2!M31</f>
        <v>20.231004765671141</v>
      </c>
      <c r="N31" s="8">
        <f>[3]SO2!N31</f>
        <v>17.000320172208475</v>
      </c>
      <c r="O31" s="8">
        <f>[3]SO2!O31</f>
        <v>17.652114505055795</v>
      </c>
      <c r="P31" s="8">
        <f>[3]SO2!P31</f>
        <v>25.731872665102951</v>
      </c>
      <c r="Q31" s="8">
        <f>[3]SO2!Q31</f>
        <v>24.066572669677711</v>
      </c>
      <c r="R31" s="8">
        <f>[3]SO2!R31</f>
        <v>20.830924189131444</v>
      </c>
      <c r="S31" s="8">
        <f>[3]SO2!S31</f>
        <v>20.847784123229548</v>
      </c>
      <c r="T31" s="8">
        <f>[3]SO2!T31</f>
        <v>20.895369301438333</v>
      </c>
      <c r="U31" s="8">
        <f>[3]SO2!U31</f>
        <v>20.211203224508338</v>
      </c>
      <c r="V31" s="8">
        <f>[3]SO2!V31</f>
        <v>18.16924234713289</v>
      </c>
      <c r="W31" s="8">
        <f>[3]SO2!W31</f>
        <v>16.947318745621821</v>
      </c>
      <c r="X31" s="8">
        <f>[3]SO2!X31</f>
        <v>18.596600195132332</v>
      </c>
      <c r="Y31" s="8">
        <f>[3]SO2!Y31</f>
        <v>20.518806974530079</v>
      </c>
      <c r="Z31" s="8">
        <f>[3]SO2!Z31</f>
        <v>24.440073445131095</v>
      </c>
      <c r="AA31" s="8">
        <f>[3]SO2!AA31</f>
        <v>27.93033410845921</v>
      </c>
      <c r="AB31" s="8">
        <f>[3]SO2!AB31</f>
        <v>28.96758887445932</v>
      </c>
      <c r="AC31" s="8">
        <f>[3]SO2!AC31</f>
        <v>31.689801855791075</v>
      </c>
      <c r="AD31" s="8">
        <f>[3]SO2!AD31</f>
        <v>35.585022079169896</v>
      </c>
      <c r="AE31" s="8">
        <f>[3]SO2!AE31</f>
        <v>33.600879894660771</v>
      </c>
      <c r="AF31" s="8">
        <f>[3]SO2!AF31</f>
        <v>39.314329918223144</v>
      </c>
      <c r="AG31" s="8">
        <f>[3]SO2!AG31</f>
        <v>34.373287081614038</v>
      </c>
      <c r="AH31" s="8">
        <f>[3]SO2!AH31</f>
        <v>28.689564409430407</v>
      </c>
      <c r="AI31" s="8">
        <f>[3]SO2!AI31</f>
        <v>29.240316092016911</v>
      </c>
      <c r="AJ31" s="8">
        <f>[3]SO2!AJ31</f>
        <v>21.384097955804485</v>
      </c>
      <c r="AK31" s="8">
        <f>[3]SO2!AK31</f>
        <v>18.244348417097328</v>
      </c>
      <c r="AL31" s="8">
        <f>[3]SO2!AL31</f>
        <v>12.204260565118368</v>
      </c>
      <c r="AM31" s="8">
        <f>[3]SO2!AM31</f>
        <v>12.011294005228171</v>
      </c>
      <c r="AN31" s="8">
        <f>[3]SO2!AN31</f>
        <v>12.621280471452412</v>
      </c>
      <c r="AO31" s="8">
        <f>[3]SO2!AO31</f>
        <v>14.538218637647098</v>
      </c>
      <c r="AP31" s="8">
        <f>[3]SO2!AP31</f>
        <v>0</v>
      </c>
      <c r="AQ31" s="8">
        <f>[3]SO2!AQ31</f>
        <v>0</v>
      </c>
      <c r="AR31" s="8">
        <f>[3]SO2!AR31</f>
        <v>0</v>
      </c>
      <c r="AS31" s="8">
        <f>[3]SO2!AS31</f>
        <v>0</v>
      </c>
      <c r="AT31" s="8">
        <f>[3]SO2!AT31</f>
        <v>0</v>
      </c>
      <c r="AU31" s="8">
        <f>[3]SO2!AU31</f>
        <v>0</v>
      </c>
      <c r="AV31" s="8">
        <f>[3]SO2!AV31</f>
        <v>0</v>
      </c>
    </row>
    <row r="32" spans="1:48" x14ac:dyDescent="0.3">
      <c r="A32" s="7" t="str">
        <f>[3]SO2!A32</f>
        <v>CROATIA</v>
      </c>
      <c r="B32" s="7" t="str">
        <f>INDEX('Region Mapping'!$B$2:$B$144,MATCH($A32,'Region Mapping'!$A$2:$A$144,0))</f>
        <v>Eastern Europe</v>
      </c>
      <c r="C32" s="8">
        <f>[3]SO2!C32</f>
        <v>103.70634160608094</v>
      </c>
      <c r="D32" s="8">
        <f>[3]SO2!D32</f>
        <v>104.96816019146269</v>
      </c>
      <c r="E32" s="8">
        <f>[3]SO2!E32</f>
        <v>158.54806859525769</v>
      </c>
      <c r="F32" s="8">
        <f>[3]SO2!F32</f>
        <v>146.31793283795696</v>
      </c>
      <c r="G32" s="8">
        <f>[3]SO2!G32</f>
        <v>146.80300508745896</v>
      </c>
      <c r="H32" s="8">
        <f>[3]SO2!H32</f>
        <v>149.30612861628993</v>
      </c>
      <c r="I32" s="8">
        <f>[3]SO2!I32</f>
        <v>153.51509615700462</v>
      </c>
      <c r="J32" s="8">
        <f>[3]SO2!J32</f>
        <v>170.88555803731595</v>
      </c>
      <c r="K32" s="8">
        <f>[3]SO2!K32</f>
        <v>194.92759911686028</v>
      </c>
      <c r="L32" s="8">
        <f>[3]SO2!L32</f>
        <v>184.014915834356</v>
      </c>
      <c r="M32" s="8">
        <f>[3]SO2!M32</f>
        <v>167.16475755127658</v>
      </c>
      <c r="N32" s="8">
        <f>[3]SO2!N32</f>
        <v>164.32501159855272</v>
      </c>
      <c r="O32" s="8">
        <f>[3]SO2!O32</f>
        <v>166.34245530697476</v>
      </c>
      <c r="P32" s="8">
        <f>[3]SO2!P32</f>
        <v>165.51385423053378</v>
      </c>
      <c r="Q32" s="8">
        <f>[3]SO2!Q32</f>
        <v>176.5392262518682</v>
      </c>
      <c r="R32" s="8">
        <f>[3]SO2!R32</f>
        <v>186.1263716296026</v>
      </c>
      <c r="S32" s="8">
        <f>[3]SO2!S32</f>
        <v>188.25560071571795</v>
      </c>
      <c r="T32" s="8">
        <f>[3]SO2!T32</f>
        <v>197.62644445907407</v>
      </c>
      <c r="U32" s="8">
        <f>[3]SO2!U32</f>
        <v>194.83416093950169</v>
      </c>
      <c r="V32" s="8">
        <f>[3]SO2!V32</f>
        <v>192.81862386768631</v>
      </c>
      <c r="W32" s="8">
        <f>[3]SO2!W32</f>
        <v>168.709131031959</v>
      </c>
      <c r="X32" s="8">
        <f>[3]SO2!X32</f>
        <v>128.84317185833677</v>
      </c>
      <c r="Y32" s="8">
        <f>[3]SO2!Y32</f>
        <v>114.94563869523199</v>
      </c>
      <c r="Z32" s="8">
        <f>[3]SO2!Z32</f>
        <v>101.30920866200722</v>
      </c>
      <c r="AA32" s="8">
        <f>[3]SO2!AA32</f>
        <v>87.806475254634123</v>
      </c>
      <c r="AB32" s="8">
        <f>[3]SO2!AB32</f>
        <v>90.946329894761803</v>
      </c>
      <c r="AC32" s="8">
        <f>[3]SO2!AC32</f>
        <v>79.610415546828293</v>
      </c>
      <c r="AD32" s="8">
        <f>[3]SO2!AD32</f>
        <v>85.091660072288931</v>
      </c>
      <c r="AE32" s="8">
        <f>[3]SO2!AE32</f>
        <v>89.125557939907424</v>
      </c>
      <c r="AF32" s="8">
        <f>[3]SO2!AF32</f>
        <v>76.02129761213817</v>
      </c>
      <c r="AG32" s="8">
        <f>[3]SO2!AG32</f>
        <v>70.233549807836539</v>
      </c>
      <c r="AH32" s="8">
        <f>[3]SO2!AH32</f>
        <v>69.796626333291428</v>
      </c>
      <c r="AI32" s="8">
        <f>[3]SO2!AI32</f>
        <v>71.071020519682222</v>
      </c>
      <c r="AJ32" s="8">
        <f>[3]SO2!AJ32</f>
        <v>76.137055454779485</v>
      </c>
      <c r="AK32" s="8">
        <f>[3]SO2!AK32</f>
        <v>69.080155411385334</v>
      </c>
      <c r="AL32" s="8">
        <f>[3]SO2!AL32</f>
        <v>68.010885678391958</v>
      </c>
      <c r="AM32" s="8">
        <f>[3]SO2!AM32</f>
        <v>68.417999910273053</v>
      </c>
      <c r="AN32" s="8">
        <f>[3]SO2!AN32</f>
        <v>72.442100220245521</v>
      </c>
      <c r="AO32" s="8">
        <f>[3]SO2!AO32</f>
        <v>71.322023690655044</v>
      </c>
      <c r="AP32" s="8">
        <f>[3]SO2!AP32</f>
        <v>0</v>
      </c>
      <c r="AQ32" s="8">
        <f>[3]SO2!AQ32</f>
        <v>0</v>
      </c>
      <c r="AR32" s="8">
        <f>[3]SO2!AR32</f>
        <v>0</v>
      </c>
      <c r="AS32" s="8">
        <f>[3]SO2!AS32</f>
        <v>0</v>
      </c>
      <c r="AT32" s="8">
        <f>[3]SO2!AT32</f>
        <v>0</v>
      </c>
      <c r="AU32" s="8">
        <f>[3]SO2!AU32</f>
        <v>0</v>
      </c>
      <c r="AV32" s="8">
        <f>[3]SO2!AV32</f>
        <v>0</v>
      </c>
    </row>
    <row r="33" spans="1:48" x14ac:dyDescent="0.3">
      <c r="A33" s="7" t="str">
        <f>[3]SO2!A33</f>
        <v>CUBA</v>
      </c>
      <c r="B33" s="7" t="str">
        <f>INDEX('Region Mapping'!$B$2:$B$144,MATCH($A33,'Region Mapping'!$A$2:$A$144,0))</f>
        <v>Latin America</v>
      </c>
      <c r="C33" s="8">
        <f>[3]SO2!C33</f>
        <v>267.08086607390101</v>
      </c>
      <c r="D33" s="8">
        <f>[3]SO2!D33</f>
        <v>262.94682717037631</v>
      </c>
      <c r="E33" s="8">
        <f>[3]SO2!E33</f>
        <v>270.89765081340511</v>
      </c>
      <c r="F33" s="8">
        <f>[3]SO2!F33</f>
        <v>262.02086053294181</v>
      </c>
      <c r="G33" s="8">
        <f>[3]SO2!G33</f>
        <v>266.69794263989974</v>
      </c>
      <c r="H33" s="8">
        <f>[3]SO2!H33</f>
        <v>274.39615003555059</v>
      </c>
      <c r="I33" s="8">
        <f>[3]SO2!I33</f>
        <v>283.21888592730278</v>
      </c>
      <c r="J33" s="8">
        <f>[3]SO2!J33</f>
        <v>289.87686447937875</v>
      </c>
      <c r="K33" s="8">
        <f>[3]SO2!K33</f>
        <v>302.25120267431612</v>
      </c>
      <c r="L33" s="8">
        <f>[3]SO2!L33</f>
        <v>295.12651523003831</v>
      </c>
      <c r="M33" s="8">
        <f>[3]SO2!M33</f>
        <v>300.06294829017924</v>
      </c>
      <c r="N33" s="8">
        <f>[3]SO2!N33</f>
        <v>313.7911576552907</v>
      </c>
      <c r="O33" s="8">
        <f>[3]SO2!O33</f>
        <v>329.20371417938617</v>
      </c>
      <c r="P33" s="8">
        <f>[3]SO2!P33</f>
        <v>324.09132818137317</v>
      </c>
      <c r="Q33" s="8">
        <f>[3]SO2!Q33</f>
        <v>330.92877205958956</v>
      </c>
      <c r="R33" s="8">
        <f>[3]SO2!R33</f>
        <v>307.56857470349536</v>
      </c>
      <c r="S33" s="8">
        <f>[3]SO2!S33</f>
        <v>321.96355941724823</v>
      </c>
      <c r="T33" s="8">
        <f>[3]SO2!T33</f>
        <v>331.78833957499455</v>
      </c>
      <c r="U33" s="8">
        <f>[3]SO2!U33</f>
        <v>410.36525009357695</v>
      </c>
      <c r="V33" s="8">
        <f>[3]SO2!V33</f>
        <v>392.67692759148343</v>
      </c>
      <c r="W33" s="8">
        <f>[3]SO2!W33</f>
        <v>355.48544407369371</v>
      </c>
      <c r="X33" s="8">
        <f>[3]SO2!X33</f>
        <v>298.5611953290304</v>
      </c>
      <c r="Y33" s="8">
        <f>[3]SO2!Y33</f>
        <v>268.84537316915083</v>
      </c>
      <c r="Z33" s="8">
        <f>[3]SO2!Z33</f>
        <v>262.63070932284785</v>
      </c>
      <c r="AA33" s="8">
        <f>[3]SO2!AA33</f>
        <v>277.61329241848455</v>
      </c>
      <c r="AB33" s="8">
        <f>[3]SO2!AB33</f>
        <v>300.97303058571725</v>
      </c>
      <c r="AC33" s="8">
        <f>[3]SO2!AC33</f>
        <v>312.46222359039717</v>
      </c>
      <c r="AD33" s="8">
        <f>[3]SO2!AD33</f>
        <v>331.31127487211933</v>
      </c>
      <c r="AE33" s="8">
        <f>[3]SO2!AE33</f>
        <v>340.27543100108056</v>
      </c>
      <c r="AF33" s="8">
        <f>[3]SO2!AF33</f>
        <v>314.60140334089658</v>
      </c>
      <c r="AG33" s="8">
        <f>[3]SO2!AG33</f>
        <v>319.88994055690864</v>
      </c>
      <c r="AH33" s="8">
        <f>[3]SO2!AH33</f>
        <v>304.23506977411057</v>
      </c>
      <c r="AI33" s="8">
        <f>[3]SO2!AI33</f>
        <v>304.60876985599504</v>
      </c>
      <c r="AJ33" s="8">
        <f>[3]SO2!AJ33</f>
        <v>306.13556622439359</v>
      </c>
      <c r="AK33" s="8">
        <f>[3]SO2!AK33</f>
        <v>263.61328524141578</v>
      </c>
      <c r="AL33" s="8">
        <f>[3]SO2!AL33</f>
        <v>243.07245356053483</v>
      </c>
      <c r="AM33" s="8">
        <f>[3]SO2!AM33</f>
        <v>221.99194607491364</v>
      </c>
      <c r="AN33" s="8">
        <f>[3]SO2!AN33</f>
        <v>230.64739529821986</v>
      </c>
      <c r="AO33" s="8">
        <f>[3]SO2!AO33</f>
        <v>272.24123843544595</v>
      </c>
      <c r="AP33" s="8">
        <f>[3]SO2!AP33</f>
        <v>0</v>
      </c>
      <c r="AQ33" s="8">
        <f>[3]SO2!AQ33</f>
        <v>0</v>
      </c>
      <c r="AR33" s="8">
        <f>[3]SO2!AR33</f>
        <v>0</v>
      </c>
      <c r="AS33" s="8">
        <f>[3]SO2!AS33</f>
        <v>0</v>
      </c>
      <c r="AT33" s="8">
        <f>[3]SO2!AT33</f>
        <v>0</v>
      </c>
      <c r="AU33" s="8">
        <f>[3]SO2!AU33</f>
        <v>0</v>
      </c>
      <c r="AV33" s="8">
        <f>[3]SO2!AV33</f>
        <v>0</v>
      </c>
    </row>
    <row r="34" spans="1:48" x14ac:dyDescent="0.3">
      <c r="A34" s="7" t="str">
        <f>[3]SO2!A34</f>
        <v>CYPRUS</v>
      </c>
      <c r="B34" s="7" t="str">
        <f>INDEX('Region Mapping'!$B$2:$B$144,MATCH($A34,'Region Mapping'!$A$2:$A$144,0))</f>
        <v>Western Europe</v>
      </c>
      <c r="C34" s="8">
        <f>[3]SO2!C34</f>
        <v>23.431236479768618</v>
      </c>
      <c r="D34" s="8">
        <f>[3]SO2!D34</f>
        <v>25.08263023645323</v>
      </c>
      <c r="E34" s="8">
        <f>[3]SO2!E34</f>
        <v>33.423970850731536</v>
      </c>
      <c r="F34" s="8">
        <f>[3]SO2!F34</f>
        <v>32.679756477820504</v>
      </c>
      <c r="G34" s="8">
        <f>[3]SO2!G34</f>
        <v>23.974064687592332</v>
      </c>
      <c r="H34" s="8">
        <f>[3]SO2!H34</f>
        <v>21.157051748912185</v>
      </c>
      <c r="I34" s="8">
        <f>[3]SO2!I34</f>
        <v>24.379862017067616</v>
      </c>
      <c r="J34" s="8">
        <f>[3]SO2!J34</f>
        <v>25.827477777728593</v>
      </c>
      <c r="K34" s="8">
        <f>[3]SO2!K34</f>
        <v>24.561092733782697</v>
      </c>
      <c r="L34" s="8">
        <f>[3]SO2!L34</f>
        <v>27.311758154765144</v>
      </c>
      <c r="M34" s="8">
        <f>[3]SO2!M34</f>
        <v>28.003271566164152</v>
      </c>
      <c r="N34" s="8">
        <f>[3]SO2!N34</f>
        <v>28.002617252931323</v>
      </c>
      <c r="O34" s="8">
        <f>[3]SO2!O34</f>
        <v>33.002617252931323</v>
      </c>
      <c r="P34" s="8">
        <f>[3]SO2!P34</f>
        <v>30.002617252931323</v>
      </c>
      <c r="Q34" s="8">
        <f>[3]SO2!Q34</f>
        <v>33.003271566164152</v>
      </c>
      <c r="R34" s="8">
        <f>[3]SO2!R34</f>
        <v>35.003271566164152</v>
      </c>
      <c r="S34" s="8">
        <f>[3]SO2!S34</f>
        <v>38.003271566164152</v>
      </c>
      <c r="T34" s="8">
        <f>[3]SO2!T34</f>
        <v>39.003271566164152</v>
      </c>
      <c r="U34" s="8">
        <f>[3]SO2!U34</f>
        <v>42.00261725293133</v>
      </c>
      <c r="V34" s="8">
        <f>[3]SO2!V34</f>
        <v>42.00261725293133</v>
      </c>
      <c r="W34" s="8">
        <f>[3]SO2!W34</f>
        <v>46.002617252931323</v>
      </c>
      <c r="X34" s="8">
        <f>[3]SO2!X34</f>
        <v>33.002617252931323</v>
      </c>
      <c r="Y34" s="8">
        <f>[3]SO2!Y34</f>
        <v>39.102617252931324</v>
      </c>
      <c r="Z34" s="8">
        <f>[3]SO2!Z34</f>
        <v>43.402617252931321</v>
      </c>
      <c r="AA34" s="8">
        <f>[3]SO2!AA34</f>
        <v>42.104580192629818</v>
      </c>
      <c r="AB34" s="8">
        <f>[3]SO2!AB34</f>
        <v>41.304580192629814</v>
      </c>
      <c r="AC34" s="8">
        <f>[3]SO2!AC34</f>
        <v>45.305234505862643</v>
      </c>
      <c r="AD34" s="8">
        <f>[3]SO2!AD34</f>
        <v>48.104580192629818</v>
      </c>
      <c r="AE34" s="8">
        <f>[3]SO2!AE34</f>
        <v>48.805234505862643</v>
      </c>
      <c r="AF34" s="8">
        <f>[3]SO2!AF34</f>
        <v>27.132287445062897</v>
      </c>
      <c r="AG34" s="8">
        <f>[3]SO2!AG34</f>
        <v>26.16351404868383</v>
      </c>
      <c r="AH34" s="8">
        <f>[3]SO2!AH34</f>
        <v>26.176179678653114</v>
      </c>
      <c r="AI34" s="8">
        <f>[3]SO2!AI34</f>
        <v>28.150952308463232</v>
      </c>
      <c r="AJ34" s="8">
        <f>[3]SO2!AJ34</f>
        <v>33.378861972594393</v>
      </c>
      <c r="AK34" s="8">
        <f>[3]SO2!AK34</f>
        <v>34.824394674212556</v>
      </c>
      <c r="AL34" s="8">
        <f>[3]SO2!AL34</f>
        <v>32.742443498883837</v>
      </c>
      <c r="AM34" s="8">
        <f>[3]SO2!AM34</f>
        <v>33.569797736086066</v>
      </c>
      <c r="AN34" s="8">
        <f>[3]SO2!AN34</f>
        <v>34.902516973619605</v>
      </c>
      <c r="AO34" s="8">
        <f>[3]SO2!AO34</f>
        <v>35.751575141681485</v>
      </c>
      <c r="AP34" s="8">
        <f>[3]SO2!AP34</f>
        <v>0</v>
      </c>
      <c r="AQ34" s="8">
        <f>[3]SO2!AQ34</f>
        <v>0</v>
      </c>
      <c r="AR34" s="8">
        <f>[3]SO2!AR34</f>
        <v>0</v>
      </c>
      <c r="AS34" s="8">
        <f>[3]SO2!AS34</f>
        <v>0</v>
      </c>
      <c r="AT34" s="8">
        <f>[3]SO2!AT34</f>
        <v>0</v>
      </c>
      <c r="AU34" s="8">
        <f>[3]SO2!AU34</f>
        <v>0</v>
      </c>
      <c r="AV34" s="8">
        <f>[3]SO2!AV34</f>
        <v>0</v>
      </c>
    </row>
    <row r="35" spans="1:48" x14ac:dyDescent="0.3">
      <c r="A35" s="7" t="str">
        <f>[3]SO2!A35</f>
        <v>CZECH</v>
      </c>
      <c r="B35" s="7" t="str">
        <f>INDEX('Region Mapping'!$B$2:$B$144,MATCH($A35,'Region Mapping'!$A$2:$A$144,0))</f>
        <v>Eastern Europe</v>
      </c>
      <c r="C35" s="8">
        <f>[3]SO2!C35</f>
        <v>2532.7006867157356</v>
      </c>
      <c r="D35" s="8">
        <f>[3]SO2!D35</f>
        <v>2347.0941826640665</v>
      </c>
      <c r="E35" s="8">
        <f>[3]SO2!E35</f>
        <v>2314.1335658291005</v>
      </c>
      <c r="F35" s="8">
        <f>[3]SO2!F35</f>
        <v>2237.1611491630465</v>
      </c>
      <c r="G35" s="8">
        <f>[3]SO2!G35</f>
        <v>2176.8625448327552</v>
      </c>
      <c r="H35" s="8">
        <f>[3]SO2!H35</f>
        <v>2250.7452029974097</v>
      </c>
      <c r="I35" s="8">
        <f>[3]SO2!I35</f>
        <v>2295.0242255611897</v>
      </c>
      <c r="J35" s="8">
        <f>[3]SO2!J35</f>
        <v>2395.2456246938777</v>
      </c>
      <c r="K35" s="8">
        <f>[3]SO2!K35</f>
        <v>2303.5075274181681</v>
      </c>
      <c r="L35" s="8">
        <f>[3]SO2!L35</f>
        <v>2410.5596741709801</v>
      </c>
      <c r="M35" s="8">
        <f>[3]SO2!M35</f>
        <v>2257</v>
      </c>
      <c r="N35" s="8">
        <f>[3]SO2!N35</f>
        <v>2341.0000000000005</v>
      </c>
      <c r="O35" s="8">
        <f>[3]SO2!O35</f>
        <v>2387.0000000000005</v>
      </c>
      <c r="P35" s="8">
        <f>[3]SO2!P35</f>
        <v>2337.9999999999995</v>
      </c>
      <c r="Q35" s="8">
        <f>[3]SO2!Q35</f>
        <v>2304.9999999999995</v>
      </c>
      <c r="R35" s="8">
        <f>[3]SO2!R35</f>
        <v>2277</v>
      </c>
      <c r="S35" s="8">
        <f>[3]SO2!S35</f>
        <v>2177</v>
      </c>
      <c r="T35" s="8">
        <f>[3]SO2!T35</f>
        <v>2164</v>
      </c>
      <c r="U35" s="8">
        <f>[3]SO2!U35</f>
        <v>2066</v>
      </c>
      <c r="V35" s="8">
        <f>[3]SO2!V35</f>
        <v>1997.9999999999995</v>
      </c>
      <c r="W35" s="8">
        <f>[3]SO2!W35</f>
        <v>1876</v>
      </c>
      <c r="X35" s="8">
        <f>[3]SO2!X35</f>
        <v>1774.9</v>
      </c>
      <c r="Y35" s="8">
        <f>[3]SO2!Y35</f>
        <v>1536.9000000000003</v>
      </c>
      <c r="Z35" s="8">
        <f>[3]SO2!Z35</f>
        <v>1417.9</v>
      </c>
      <c r="AA35" s="8">
        <f>[3]SO2!AA35</f>
        <v>1269.2</v>
      </c>
      <c r="AB35" s="8">
        <f>[3]SO2!AB35</f>
        <v>1090.4000000000001</v>
      </c>
      <c r="AC35" s="8">
        <f>[3]SO2!AC35</f>
        <v>946.39999999999975</v>
      </c>
      <c r="AD35" s="8">
        <f>[3]SO2!AD35</f>
        <v>700.20000000000016</v>
      </c>
      <c r="AE35" s="8">
        <f>[3]SO2!AE35</f>
        <v>443.39999999999992</v>
      </c>
      <c r="AF35" s="8">
        <f>[3]SO2!AF35</f>
        <v>268.91000000000003</v>
      </c>
      <c r="AG35" s="8">
        <f>[3]SO2!AG35</f>
        <v>264.40999999999997</v>
      </c>
      <c r="AH35" s="8">
        <f>[3]SO2!AH35</f>
        <v>250.32999999999998</v>
      </c>
      <c r="AI35" s="8">
        <f>[3]SO2!AI35</f>
        <v>236.71</v>
      </c>
      <c r="AJ35" s="8">
        <f>[3]SO2!AJ35</f>
        <v>232.09000000000003</v>
      </c>
      <c r="AK35" s="8">
        <f>[3]SO2!AK35</f>
        <v>227.16999999999993</v>
      </c>
      <c r="AL35" s="8">
        <f>[3]SO2!AL35</f>
        <v>218.58999999999997</v>
      </c>
      <c r="AM35" s="8">
        <f>[3]SO2!AM35</f>
        <v>212.20145113495613</v>
      </c>
      <c r="AN35" s="8">
        <f>[3]SO2!AN35</f>
        <v>205.22071981916696</v>
      </c>
      <c r="AO35" s="8">
        <f>[3]SO2!AO35</f>
        <v>193.58758696732195</v>
      </c>
      <c r="AP35" s="8">
        <f>[3]SO2!AP35</f>
        <v>0</v>
      </c>
      <c r="AQ35" s="8">
        <f>[3]SO2!AQ35</f>
        <v>0</v>
      </c>
      <c r="AR35" s="8">
        <f>[3]SO2!AR35</f>
        <v>0</v>
      </c>
      <c r="AS35" s="8">
        <f>[3]SO2!AS35</f>
        <v>0</v>
      </c>
      <c r="AT35" s="8">
        <f>[3]SO2!AT35</f>
        <v>0</v>
      </c>
      <c r="AU35" s="8">
        <f>[3]SO2!AU35</f>
        <v>0</v>
      </c>
      <c r="AV35" s="8">
        <f>[3]SO2!AV35</f>
        <v>0</v>
      </c>
    </row>
    <row r="36" spans="1:48" x14ac:dyDescent="0.3">
      <c r="A36" s="7" t="str">
        <f>[3]SO2!A36</f>
        <v>DENMARK</v>
      </c>
      <c r="B36" s="7" t="str">
        <f>INDEX('Region Mapping'!$B$2:$B$144,MATCH($A36,'Region Mapping'!$A$2:$A$144,0))</f>
        <v>Western Europe</v>
      </c>
      <c r="C36" s="8">
        <f>[3]SO2!C36</f>
        <v>600.01668051563524</v>
      </c>
      <c r="D36" s="8">
        <f>[3]SO2!D36</f>
        <v>567.89009197786436</v>
      </c>
      <c r="E36" s="8">
        <f>[3]SO2!E36</f>
        <v>497.33343122380592</v>
      </c>
      <c r="F36" s="8">
        <f>[3]SO2!F36</f>
        <v>515.32997023017663</v>
      </c>
      <c r="G36" s="8">
        <f>[3]SO2!G36</f>
        <v>426.935241900395</v>
      </c>
      <c r="H36" s="8">
        <f>[3]SO2!H36</f>
        <v>470.6253283335659</v>
      </c>
      <c r="I36" s="8">
        <f>[3]SO2!I36</f>
        <v>501.31395065219579</v>
      </c>
      <c r="J36" s="8">
        <f>[3]SO2!J36</f>
        <v>473.33861060250911</v>
      </c>
      <c r="K36" s="8">
        <f>[3]SO2!K36</f>
        <v>443.26801659025574</v>
      </c>
      <c r="L36" s="8">
        <f>[3]SO2!L36</f>
        <v>437.20198802374262</v>
      </c>
      <c r="M36" s="8">
        <f>[3]SO2!M36</f>
        <v>452.1</v>
      </c>
      <c r="N36" s="8">
        <f>[3]SO2!N36</f>
        <v>370.4</v>
      </c>
      <c r="O36" s="8">
        <f>[3]SO2!O36</f>
        <v>378.70000000000005</v>
      </c>
      <c r="P36" s="8">
        <f>[3]SO2!P36</f>
        <v>322.89999999999998</v>
      </c>
      <c r="Q36" s="8">
        <f>[3]SO2!Q36</f>
        <v>305.5</v>
      </c>
      <c r="R36" s="8">
        <f>[3]SO2!R36</f>
        <v>343.50000000000011</v>
      </c>
      <c r="S36" s="8">
        <f>[3]SO2!S36</f>
        <v>292.2</v>
      </c>
      <c r="T36" s="8">
        <f>[3]SO2!T36</f>
        <v>258.8</v>
      </c>
      <c r="U36" s="8">
        <f>[3]SO2!U36</f>
        <v>254.89999999999998</v>
      </c>
      <c r="V36" s="8">
        <f>[3]SO2!V36</f>
        <v>197.70000000000002</v>
      </c>
      <c r="W36" s="8">
        <f>[3]SO2!W36</f>
        <v>177.64000000000001</v>
      </c>
      <c r="X36" s="8">
        <f>[3]SO2!X36</f>
        <v>235.28999999999996</v>
      </c>
      <c r="Y36" s="8">
        <f>[3]SO2!Y36</f>
        <v>182.43999999999997</v>
      </c>
      <c r="Z36" s="8">
        <f>[3]SO2!Z36</f>
        <v>148.04999999999998</v>
      </c>
      <c r="AA36" s="8">
        <f>[3]SO2!AA36</f>
        <v>146.45999999999998</v>
      </c>
      <c r="AB36" s="8">
        <f>[3]SO2!AB36</f>
        <v>136.94000000000003</v>
      </c>
      <c r="AC36" s="8">
        <f>[3]SO2!AC36</f>
        <v>171.70000000000002</v>
      </c>
      <c r="AD36" s="8">
        <f>[3]SO2!AD36</f>
        <v>99.410000000000039</v>
      </c>
      <c r="AE36" s="8">
        <f>[3]SO2!AE36</f>
        <v>76.28</v>
      </c>
      <c r="AF36" s="8">
        <f>[3]SO2!AF36</f>
        <v>55.089999999999996</v>
      </c>
      <c r="AG36" s="8">
        <f>[3]SO2!AG36</f>
        <v>28.480000000000004</v>
      </c>
      <c r="AH36" s="8">
        <f>[3]SO2!AH36</f>
        <v>26.560000000000002</v>
      </c>
      <c r="AI36" s="8">
        <f>[3]SO2!AI36</f>
        <v>24.869999999999997</v>
      </c>
      <c r="AJ36" s="8">
        <f>[3]SO2!AJ36</f>
        <v>31.559999999999995</v>
      </c>
      <c r="AK36" s="8">
        <f>[3]SO2!AK36</f>
        <v>24.840000000000003</v>
      </c>
      <c r="AL36" s="8">
        <f>[3]SO2!AL36</f>
        <v>21.76</v>
      </c>
      <c r="AM36" s="8">
        <f>[3]SO2!AM36</f>
        <v>24.794147082066843</v>
      </c>
      <c r="AN36" s="8">
        <f>[3]SO2!AN36</f>
        <v>20.862524904541871</v>
      </c>
      <c r="AO36" s="8">
        <f>[3]SO2!AO36</f>
        <v>19.992662322838697</v>
      </c>
      <c r="AP36" s="8">
        <f>[3]SO2!AP36</f>
        <v>0</v>
      </c>
      <c r="AQ36" s="8">
        <f>[3]SO2!AQ36</f>
        <v>0</v>
      </c>
      <c r="AR36" s="8">
        <f>[3]SO2!AR36</f>
        <v>0</v>
      </c>
      <c r="AS36" s="8">
        <f>[3]SO2!AS36</f>
        <v>0</v>
      </c>
      <c r="AT36" s="8">
        <f>[3]SO2!AT36</f>
        <v>0</v>
      </c>
      <c r="AU36" s="8">
        <f>[3]SO2!AU36</f>
        <v>0</v>
      </c>
      <c r="AV36" s="8">
        <f>[3]SO2!AV36</f>
        <v>0</v>
      </c>
    </row>
    <row r="37" spans="1:48" x14ac:dyDescent="0.3">
      <c r="A37" s="7" t="str">
        <f>[3]SO2!A37</f>
        <v>DOMINICANR</v>
      </c>
      <c r="B37" s="7" t="str">
        <f>INDEX('Region Mapping'!$B$2:$B$144,MATCH($A37,'Region Mapping'!$A$2:$A$144,0))</f>
        <v>Latin America</v>
      </c>
      <c r="C37" s="8">
        <f>[3]SO2!C37</f>
        <v>29.267335022223165</v>
      </c>
      <c r="D37" s="8">
        <f>[3]SO2!D37</f>
        <v>32.101988699191509</v>
      </c>
      <c r="E37" s="8">
        <f>[3]SO2!E37</f>
        <v>45.534218468994958</v>
      </c>
      <c r="F37" s="8">
        <f>[3]SO2!F37</f>
        <v>44.508651051867218</v>
      </c>
      <c r="G37" s="8">
        <f>[3]SO2!G37</f>
        <v>48.71732115273381</v>
      </c>
      <c r="H37" s="8">
        <f>[3]SO2!H37</f>
        <v>50.721081183850842</v>
      </c>
      <c r="I37" s="8">
        <f>[3]SO2!I37</f>
        <v>50.516642670291041</v>
      </c>
      <c r="J37" s="8">
        <f>[3]SO2!J37</f>
        <v>55.091085357200214</v>
      </c>
      <c r="K37" s="8">
        <f>[3]SO2!K37</f>
        <v>56.239083394900632</v>
      </c>
      <c r="L37" s="8">
        <f>[3]SO2!L37</f>
        <v>59.571221510706586</v>
      </c>
      <c r="M37" s="8">
        <f>[3]SO2!M37</f>
        <v>63.344016644975426</v>
      </c>
      <c r="N37" s="8">
        <f>[3]SO2!N37</f>
        <v>61.076842954579206</v>
      </c>
      <c r="O37" s="8">
        <f>[3]SO2!O37</f>
        <v>57.375652664849923</v>
      </c>
      <c r="P37" s="8">
        <f>[3]SO2!P37</f>
        <v>69.117855500951222</v>
      </c>
      <c r="Q37" s="8">
        <f>[3]SO2!Q37</f>
        <v>71.466238518625346</v>
      </c>
      <c r="R37" s="8">
        <f>[3]SO2!R37</f>
        <v>57.490748047937664</v>
      </c>
      <c r="S37" s="8">
        <f>[3]SO2!S37</f>
        <v>70.424064383611068</v>
      </c>
      <c r="T37" s="8">
        <f>[3]SO2!T37</f>
        <v>74.712133941111006</v>
      </c>
      <c r="U37" s="8">
        <f>[3]SO2!U37</f>
        <v>78.887809845672237</v>
      </c>
      <c r="V37" s="8">
        <f>[3]SO2!V37</f>
        <v>75.091813289285767</v>
      </c>
      <c r="W37" s="8">
        <f>[3]SO2!W37</f>
        <v>66.369470112121491</v>
      </c>
      <c r="X37" s="8">
        <f>[3]SO2!X37</f>
        <v>66.583039213167339</v>
      </c>
      <c r="Y37" s="8">
        <f>[3]SO2!Y37</f>
        <v>77.531842602264348</v>
      </c>
      <c r="Z37" s="8">
        <f>[3]SO2!Z37</f>
        <v>71.040999310833044</v>
      </c>
      <c r="AA37" s="8">
        <f>[3]SO2!AA37</f>
        <v>85.49844756773426</v>
      </c>
      <c r="AB37" s="8">
        <f>[3]SO2!AB37</f>
        <v>85.245910615013671</v>
      </c>
      <c r="AC37" s="8">
        <f>[3]SO2!AC37</f>
        <v>86.532222161345985</v>
      </c>
      <c r="AD37" s="8">
        <f>[3]SO2!AD37</f>
        <v>95.67240007811246</v>
      </c>
      <c r="AE37" s="8">
        <f>[3]SO2!AE37</f>
        <v>103.67624089203507</v>
      </c>
      <c r="AF37" s="8">
        <f>[3]SO2!AF37</f>
        <v>104.91709936655509</v>
      </c>
      <c r="AG37" s="8">
        <f>[3]SO2!AG37</f>
        <v>103.66299871150018</v>
      </c>
      <c r="AH37" s="8">
        <f>[3]SO2!AH37</f>
        <v>99.685018194649501</v>
      </c>
      <c r="AI37" s="8">
        <f>[3]SO2!AI37</f>
        <v>109.85245920528236</v>
      </c>
      <c r="AJ37" s="8">
        <f>[3]SO2!AJ37</f>
        <v>100.65562405863156</v>
      </c>
      <c r="AK37" s="8">
        <f>[3]SO2!AK37</f>
        <v>92.62464822893331</v>
      </c>
      <c r="AL37" s="8">
        <f>[3]SO2!AL37</f>
        <v>82.974461125667148</v>
      </c>
      <c r="AM37" s="8">
        <f>[3]SO2!AM37</f>
        <v>88.111565271617877</v>
      </c>
      <c r="AN37" s="8">
        <f>[3]SO2!AN37</f>
        <v>95.103458606690879</v>
      </c>
      <c r="AO37" s="8">
        <f>[3]SO2!AO37</f>
        <v>94.064608337253631</v>
      </c>
      <c r="AP37" s="8">
        <f>[3]SO2!AP37</f>
        <v>0</v>
      </c>
      <c r="AQ37" s="8">
        <f>[3]SO2!AQ37</f>
        <v>0</v>
      </c>
      <c r="AR37" s="8">
        <f>[3]SO2!AR37</f>
        <v>0</v>
      </c>
      <c r="AS37" s="8">
        <f>[3]SO2!AS37</f>
        <v>0</v>
      </c>
      <c r="AT37" s="8">
        <f>[3]SO2!AT37</f>
        <v>0</v>
      </c>
      <c r="AU37" s="8">
        <f>[3]SO2!AU37</f>
        <v>0</v>
      </c>
      <c r="AV37" s="8">
        <f>[3]SO2!AV37</f>
        <v>0</v>
      </c>
    </row>
    <row r="38" spans="1:48" x14ac:dyDescent="0.3">
      <c r="A38" s="7" t="str">
        <f>[3]SO2!A38</f>
        <v>ECUADOR</v>
      </c>
      <c r="B38" s="7" t="str">
        <f>INDEX('Region Mapping'!$B$2:$B$144,MATCH($A38,'Region Mapping'!$A$2:$A$144,0))</f>
        <v>Latin America</v>
      </c>
      <c r="C38" s="8">
        <f>[3]SO2!C38</f>
        <v>29.385650414810485</v>
      </c>
      <c r="D38" s="8">
        <f>[3]SO2!D38</f>
        <v>29.94903668945048</v>
      </c>
      <c r="E38" s="8">
        <f>[3]SO2!E38</f>
        <v>30.893473911239674</v>
      </c>
      <c r="F38" s="8">
        <f>[3]SO2!F38</f>
        <v>36.855867884446553</v>
      </c>
      <c r="G38" s="8">
        <f>[3]SO2!G38</f>
        <v>44.628831139624559</v>
      </c>
      <c r="H38" s="8">
        <f>[3]SO2!H38</f>
        <v>45.825981729170948</v>
      </c>
      <c r="I38" s="8">
        <f>[3]SO2!I38</f>
        <v>53.612318355934946</v>
      </c>
      <c r="J38" s="8">
        <f>[3]SO2!J38</f>
        <v>62.971398623882891</v>
      </c>
      <c r="K38" s="8">
        <f>[3]SO2!K38</f>
        <v>72.117495694019681</v>
      </c>
      <c r="L38" s="8">
        <f>[3]SO2!L38</f>
        <v>83.203885765482141</v>
      </c>
      <c r="M38" s="8">
        <f>[3]SO2!M38</f>
        <v>87.101888167620771</v>
      </c>
      <c r="N38" s="8">
        <f>[3]SO2!N38</f>
        <v>98.091010116071786</v>
      </c>
      <c r="O38" s="8">
        <f>[3]SO2!O38</f>
        <v>97.653744318753766</v>
      </c>
      <c r="P38" s="8">
        <f>[3]SO2!P38</f>
        <v>88.814941111708634</v>
      </c>
      <c r="Q38" s="8">
        <f>[3]SO2!Q38</f>
        <v>86.680943011890491</v>
      </c>
      <c r="R38" s="8">
        <f>[3]SO2!R38</f>
        <v>87.923509584901169</v>
      </c>
      <c r="S38" s="8">
        <f>[3]SO2!S38</f>
        <v>87.354930250069771</v>
      </c>
      <c r="T38" s="8">
        <f>[3]SO2!T38</f>
        <v>84.078196512783322</v>
      </c>
      <c r="U38" s="8">
        <f>[3]SO2!U38</f>
        <v>84.894968995195569</v>
      </c>
      <c r="V38" s="8">
        <f>[3]SO2!V38</f>
        <v>82.758861284594843</v>
      </c>
      <c r="W38" s="8">
        <f>[3]SO2!W38</f>
        <v>90.062593344866357</v>
      </c>
      <c r="X38" s="8">
        <f>[3]SO2!X38</f>
        <v>94.32336693932271</v>
      </c>
      <c r="Y38" s="8">
        <f>[3]SO2!Y38</f>
        <v>97.100462970863461</v>
      </c>
      <c r="Z38" s="8">
        <f>[3]SO2!Z38</f>
        <v>85.964218019661374</v>
      </c>
      <c r="AA38" s="8">
        <f>[3]SO2!AA38</f>
        <v>90.661869041795114</v>
      </c>
      <c r="AB38" s="8">
        <f>[3]SO2!AB38</f>
        <v>102.58491336592432</v>
      </c>
      <c r="AC38" s="8">
        <f>[3]SO2!AC38</f>
        <v>102.92919476066562</v>
      </c>
      <c r="AD38" s="8">
        <f>[3]SO2!AD38</f>
        <v>107.00571484401713</v>
      </c>
      <c r="AE38" s="8">
        <f>[3]SO2!AE38</f>
        <v>102.48460195575421</v>
      </c>
      <c r="AF38" s="8">
        <f>[3]SO2!AF38</f>
        <v>85.665046129246775</v>
      </c>
      <c r="AG38" s="8">
        <f>[3]SO2!AG38</f>
        <v>86.811874926295388</v>
      </c>
      <c r="AH38" s="8">
        <f>[3]SO2!AH38</f>
        <v>93.246968613248256</v>
      </c>
      <c r="AI38" s="8">
        <f>[3]SO2!AI38</f>
        <v>94.585610083997466</v>
      </c>
      <c r="AJ38" s="8">
        <f>[3]SO2!AJ38</f>
        <v>85.658261215604711</v>
      </c>
      <c r="AK38" s="8">
        <f>[3]SO2!AK38</f>
        <v>82.369346276063538</v>
      </c>
      <c r="AL38" s="8">
        <f>[3]SO2!AL38</f>
        <v>84.778989583332091</v>
      </c>
      <c r="AM38" s="8">
        <f>[3]SO2!AM38</f>
        <v>85.025838627357203</v>
      </c>
      <c r="AN38" s="8">
        <f>[3]SO2!AN38</f>
        <v>82.649234417339144</v>
      </c>
      <c r="AO38" s="8">
        <f>[3]SO2!AO38</f>
        <v>81.989810874982027</v>
      </c>
      <c r="AP38" s="8">
        <f>[3]SO2!AP38</f>
        <v>0</v>
      </c>
      <c r="AQ38" s="8">
        <f>[3]SO2!AQ38</f>
        <v>0</v>
      </c>
      <c r="AR38" s="8">
        <f>[3]SO2!AR38</f>
        <v>0</v>
      </c>
      <c r="AS38" s="8">
        <f>[3]SO2!AS38</f>
        <v>0</v>
      </c>
      <c r="AT38" s="8">
        <f>[3]SO2!AT38</f>
        <v>0</v>
      </c>
      <c r="AU38" s="8">
        <f>[3]SO2!AU38</f>
        <v>0</v>
      </c>
      <c r="AV38" s="8">
        <f>[3]SO2!AV38</f>
        <v>0</v>
      </c>
    </row>
    <row r="39" spans="1:48" x14ac:dyDescent="0.3">
      <c r="A39" s="7" t="str">
        <f>[3]SO2!A39</f>
        <v>EGYPT</v>
      </c>
      <c r="B39" s="7" t="str">
        <f>INDEX('Region Mapping'!$B$2:$B$144,MATCH($A39,'Region Mapping'!$A$2:$A$144,0))</f>
        <v>Africa</v>
      </c>
      <c r="C39" s="8">
        <f>[3]SO2!C39</f>
        <v>194.96580395381332</v>
      </c>
      <c r="D39" s="8">
        <f>[3]SO2!D39</f>
        <v>210.91991926113761</v>
      </c>
      <c r="E39" s="8">
        <f>[3]SO2!E39</f>
        <v>234.03422342399921</v>
      </c>
      <c r="F39" s="8">
        <f>[3]SO2!F39</f>
        <v>210.09373032434988</v>
      </c>
      <c r="G39" s="8">
        <f>[3]SO2!G39</f>
        <v>225.19225145999363</v>
      </c>
      <c r="H39" s="8">
        <f>[3]SO2!H39</f>
        <v>255.04182940126174</v>
      </c>
      <c r="I39" s="8">
        <f>[3]SO2!I39</f>
        <v>304.7316699907592</v>
      </c>
      <c r="J39" s="8">
        <f>[3]SO2!J39</f>
        <v>320.29389858803791</v>
      </c>
      <c r="K39" s="8">
        <f>[3]SO2!K39</f>
        <v>325.44380184565392</v>
      </c>
      <c r="L39" s="8">
        <f>[3]SO2!L39</f>
        <v>355.23817710246198</v>
      </c>
      <c r="M39" s="8">
        <f>[3]SO2!M39</f>
        <v>382.62809731635309</v>
      </c>
      <c r="N39" s="8">
        <f>[3]SO2!N39</f>
        <v>435.99606787809915</v>
      </c>
      <c r="O39" s="8">
        <f>[3]SO2!O39</f>
        <v>482.73426285682723</v>
      </c>
      <c r="P39" s="8">
        <f>[3]SO2!P39</f>
        <v>536.85497777098044</v>
      </c>
      <c r="Q39" s="8">
        <f>[3]SO2!Q39</f>
        <v>575.19669759307226</v>
      </c>
      <c r="R39" s="8">
        <f>[3]SO2!R39</f>
        <v>583.4887464254133</v>
      </c>
      <c r="S39" s="8">
        <f>[3]SO2!S39</f>
        <v>581.34793264909104</v>
      </c>
      <c r="T39" s="8">
        <f>[3]SO2!T39</f>
        <v>663.4771854165399</v>
      </c>
      <c r="U39" s="8">
        <f>[3]SO2!U39</f>
        <v>653.95124673388932</v>
      </c>
      <c r="V39" s="8">
        <f>[3]SO2!V39</f>
        <v>649.13428448581897</v>
      </c>
      <c r="W39" s="8">
        <f>[3]SO2!W39</f>
        <v>666.65910494091702</v>
      </c>
      <c r="X39" s="8">
        <f>[3]SO2!X39</f>
        <v>622.57161395341222</v>
      </c>
      <c r="Y39" s="8">
        <f>[3]SO2!Y39</f>
        <v>634.87446520740446</v>
      </c>
      <c r="Z39" s="8">
        <f>[3]SO2!Z39</f>
        <v>605.9086848617211</v>
      </c>
      <c r="AA39" s="8">
        <f>[3]SO2!AA39</f>
        <v>505.38991833204074</v>
      </c>
      <c r="AB39" s="8">
        <f>[3]SO2!AB39</f>
        <v>548.40550244610074</v>
      </c>
      <c r="AC39" s="8">
        <f>[3]SO2!AC39</f>
        <v>578.98497608864216</v>
      </c>
      <c r="AD39" s="8">
        <f>[3]SO2!AD39</f>
        <v>633.92829914797244</v>
      </c>
      <c r="AE39" s="8">
        <f>[3]SO2!AE39</f>
        <v>669.57637442074201</v>
      </c>
      <c r="AF39" s="8">
        <f>[3]SO2!AF39</f>
        <v>621.36192275910105</v>
      </c>
      <c r="AG39" s="8">
        <f>[3]SO2!AG39</f>
        <v>559.04988880391136</v>
      </c>
      <c r="AH39" s="8">
        <f>[3]SO2!AH39</f>
        <v>528.88093526625948</v>
      </c>
      <c r="AI39" s="8">
        <f>[3]SO2!AI39</f>
        <v>517.85945399459797</v>
      </c>
      <c r="AJ39" s="8">
        <f>[3]SO2!AJ39</f>
        <v>496.34186255214098</v>
      </c>
      <c r="AK39" s="8">
        <f>[3]SO2!AK39</f>
        <v>537.45543936796082</v>
      </c>
      <c r="AL39" s="8">
        <f>[3]SO2!AL39</f>
        <v>510.60915617042713</v>
      </c>
      <c r="AM39" s="8">
        <f>[3]SO2!AM39</f>
        <v>537.45921468940969</v>
      </c>
      <c r="AN39" s="8">
        <f>[3]SO2!AN39</f>
        <v>553.87176379458106</v>
      </c>
      <c r="AO39" s="8">
        <f>[3]SO2!AO39</f>
        <v>510.60809863115952</v>
      </c>
      <c r="AP39" s="8">
        <f>[3]SO2!AP39</f>
        <v>0</v>
      </c>
      <c r="AQ39" s="8">
        <f>[3]SO2!AQ39</f>
        <v>0</v>
      </c>
      <c r="AR39" s="8">
        <f>[3]SO2!AR39</f>
        <v>0</v>
      </c>
      <c r="AS39" s="8">
        <f>[3]SO2!AS39</f>
        <v>0</v>
      </c>
      <c r="AT39" s="8">
        <f>[3]SO2!AT39</f>
        <v>0</v>
      </c>
      <c r="AU39" s="8">
        <f>[3]SO2!AU39</f>
        <v>0</v>
      </c>
      <c r="AV39" s="8">
        <f>[3]SO2!AV39</f>
        <v>0</v>
      </c>
    </row>
    <row r="40" spans="1:48" x14ac:dyDescent="0.3">
      <c r="A40" s="7" t="str">
        <f>[3]SO2!A40</f>
        <v>ELSALVADOR</v>
      </c>
      <c r="B40" s="7" t="str">
        <f>INDEX('Region Mapping'!$B$2:$B$144,MATCH($A40,'Region Mapping'!$A$2:$A$144,0))</f>
        <v>Latin America</v>
      </c>
      <c r="C40" s="8">
        <f>[3]SO2!C40</f>
        <v>13.644912928436209</v>
      </c>
      <c r="D40" s="8">
        <f>[3]SO2!D40</f>
        <v>13.704903491160833</v>
      </c>
      <c r="E40" s="8">
        <f>[3]SO2!E40</f>
        <v>15.193345270633403</v>
      </c>
      <c r="F40" s="8">
        <f>[3]SO2!F40</f>
        <v>17.229303898310512</v>
      </c>
      <c r="G40" s="8">
        <f>[3]SO2!G40</f>
        <v>16.493815872824577</v>
      </c>
      <c r="H40" s="8">
        <f>[3]SO2!H40</f>
        <v>18.340994243855132</v>
      </c>
      <c r="I40" s="8">
        <f>[3]SO2!I40</f>
        <v>17.49409567783702</v>
      </c>
      <c r="J40" s="8">
        <f>[3]SO2!J40</f>
        <v>17.690310063946065</v>
      </c>
      <c r="K40" s="8">
        <f>[3]SO2!K40</f>
        <v>16.775457814279562</v>
      </c>
      <c r="L40" s="8">
        <f>[3]SO2!L40</f>
        <v>15.645753996351223</v>
      </c>
      <c r="M40" s="8">
        <f>[3]SO2!M40</f>
        <v>13.609554336595204</v>
      </c>
      <c r="N40" s="8">
        <f>[3]SO2!N40</f>
        <v>12.550637581510356</v>
      </c>
      <c r="O40" s="8">
        <f>[3]SO2!O40</f>
        <v>11.97658563772727</v>
      </c>
      <c r="P40" s="8">
        <f>[3]SO2!P40</f>
        <v>11.612547618926884</v>
      </c>
      <c r="Q40" s="8">
        <f>[3]SO2!Q40</f>
        <v>12.021757636985475</v>
      </c>
      <c r="R40" s="8">
        <f>[3]SO2!R40</f>
        <v>12.532365239322123</v>
      </c>
      <c r="S40" s="8">
        <f>[3]SO2!S40</f>
        <v>12.06488436913676</v>
      </c>
      <c r="T40" s="8">
        <f>[3]SO2!T40</f>
        <v>16.170433601790236</v>
      </c>
      <c r="U40" s="8">
        <f>[3]SO2!U40</f>
        <v>16.591842924236307</v>
      </c>
      <c r="V40" s="8">
        <f>[3]SO2!V40</f>
        <v>15.156908012876729</v>
      </c>
      <c r="W40" s="8">
        <f>[3]SO2!W40</f>
        <v>15.085906852117709</v>
      </c>
      <c r="X40" s="8">
        <f>[3]SO2!X40</f>
        <v>22.301332185426055</v>
      </c>
      <c r="Y40" s="8">
        <f>[3]SO2!Y40</f>
        <v>24.490459331792188</v>
      </c>
      <c r="Z40" s="8">
        <f>[3]SO2!Z40</f>
        <v>27.350234785429514</v>
      </c>
      <c r="AA40" s="8">
        <f>[3]SO2!AA40</f>
        <v>32.642975796031656</v>
      </c>
      <c r="AB40" s="8">
        <f>[3]SO2!AB40</f>
        <v>34.726043352801064</v>
      </c>
      <c r="AC40" s="8">
        <f>[3]SO2!AC40</f>
        <v>26.733982703930799</v>
      </c>
      <c r="AD40" s="8">
        <f>[3]SO2!AD40</f>
        <v>34.697225540315884</v>
      </c>
      <c r="AE40" s="8">
        <f>[3]SO2!AE40</f>
        <v>35.998548472735784</v>
      </c>
      <c r="AF40" s="8">
        <f>[3]SO2!AF40</f>
        <v>31.882180844297793</v>
      </c>
      <c r="AG40" s="8">
        <f>[3]SO2!AG40</f>
        <v>31.814262588857705</v>
      </c>
      <c r="AH40" s="8">
        <f>[3]SO2!AH40</f>
        <v>31.644250529726296</v>
      </c>
      <c r="AI40" s="8">
        <f>[3]SO2!AI40</f>
        <v>30.94273674982934</v>
      </c>
      <c r="AJ40" s="8">
        <f>[3]SO2!AJ40</f>
        <v>30.34655039666707</v>
      </c>
      <c r="AK40" s="8">
        <f>[3]SO2!AK40</f>
        <v>27.81419416538418</v>
      </c>
      <c r="AL40" s="8">
        <f>[3]SO2!AL40</f>
        <v>26.861602665726121</v>
      </c>
      <c r="AM40" s="8">
        <f>[3]SO2!AM40</f>
        <v>26.053646793246365</v>
      </c>
      <c r="AN40" s="8">
        <f>[3]SO2!AN40</f>
        <v>32.535046918291577</v>
      </c>
      <c r="AO40" s="8">
        <f>[3]SO2!AO40</f>
        <v>31.408058570855065</v>
      </c>
      <c r="AP40" s="8">
        <f>[3]SO2!AP40</f>
        <v>0</v>
      </c>
      <c r="AQ40" s="8">
        <f>[3]SO2!AQ40</f>
        <v>0</v>
      </c>
      <c r="AR40" s="8">
        <f>[3]SO2!AR40</f>
        <v>0</v>
      </c>
      <c r="AS40" s="8">
        <f>[3]SO2!AS40</f>
        <v>0</v>
      </c>
      <c r="AT40" s="8">
        <f>[3]SO2!AT40</f>
        <v>0</v>
      </c>
      <c r="AU40" s="8">
        <f>[3]SO2!AU40</f>
        <v>0</v>
      </c>
      <c r="AV40" s="8">
        <f>[3]SO2!AV40</f>
        <v>0</v>
      </c>
    </row>
    <row r="41" spans="1:48" x14ac:dyDescent="0.3">
      <c r="A41" s="7" t="str">
        <f>[3]SO2!A41</f>
        <v>ERITREA</v>
      </c>
      <c r="B41" s="7" t="str">
        <f>INDEX('Region Mapping'!$B$2:$B$144,MATCH($A41,'Region Mapping'!$A$2:$A$144,0))</f>
        <v>Africa</v>
      </c>
      <c r="C41" s="8">
        <f>[3]SO2!C41</f>
        <v>0.21681625808215793</v>
      </c>
      <c r="D41" s="8">
        <f>[3]SO2!D41</f>
        <v>0.22258156450235009</v>
      </c>
      <c r="E41" s="8">
        <f>[3]SO2!E41</f>
        <v>0.22850200189533576</v>
      </c>
      <c r="F41" s="8">
        <f>[3]SO2!F41</f>
        <v>0.23459166231131529</v>
      </c>
      <c r="G41" s="8">
        <f>[3]SO2!G41</f>
        <v>0.24086972988585539</v>
      </c>
      <c r="H41" s="8">
        <f>[3]SO2!H41</f>
        <v>0.2473450861632002</v>
      </c>
      <c r="I41" s="8">
        <f>[3]SO2!I41</f>
        <v>0.25403857316717515</v>
      </c>
      <c r="J41" s="8">
        <f>[3]SO2!J41</f>
        <v>0.2609331383328321</v>
      </c>
      <c r="K41" s="8">
        <f>[3]SO2!K41</f>
        <v>0.26795536089442146</v>
      </c>
      <c r="L41" s="8">
        <f>[3]SO2!L41</f>
        <v>0.27500529387405176</v>
      </c>
      <c r="M41" s="8">
        <f>[3]SO2!M41</f>
        <v>0.28201863489139717</v>
      </c>
      <c r="N41" s="8">
        <f>[3]SO2!N41</f>
        <v>0.28885268713560569</v>
      </c>
      <c r="O41" s="8">
        <f>[3]SO2!O41</f>
        <v>0.29552379264808598</v>
      </c>
      <c r="P41" s="8">
        <f>[3]SO2!P41</f>
        <v>0.30230680561803958</v>
      </c>
      <c r="Q41" s="8">
        <f>[3]SO2!Q41</f>
        <v>0.30958718506565169</v>
      </c>
      <c r="R41" s="8">
        <f>[3]SO2!R41</f>
        <v>0.31757808805277599</v>
      </c>
      <c r="S41" s="8">
        <f>[3]SO2!S41</f>
        <v>0.32660351331343013</v>
      </c>
      <c r="T41" s="8">
        <f>[3]SO2!T41</f>
        <v>0.33643171175314313</v>
      </c>
      <c r="U41" s="8">
        <f>[3]SO2!U41</f>
        <v>0.34606475306067025</v>
      </c>
      <c r="V41" s="8">
        <f>[3]SO2!V41</f>
        <v>0.35413618204893921</v>
      </c>
      <c r="W41" s="8">
        <f>[3]SO2!W41</f>
        <v>0.35977134424081081</v>
      </c>
      <c r="X41" s="8">
        <f>[3]SO2!X41</f>
        <v>0.36257341223946715</v>
      </c>
      <c r="Y41" s="8">
        <f>[3]SO2!Y41</f>
        <v>6.1069153984307363</v>
      </c>
      <c r="Z41" s="8">
        <f>[3]SO2!Z41</f>
        <v>8.3833247184427204</v>
      </c>
      <c r="AA41" s="8">
        <f>[3]SO2!AA41</f>
        <v>9.620505035432295</v>
      </c>
      <c r="AB41" s="8">
        <f>[3]SO2!AB41</f>
        <v>10.828466489283295</v>
      </c>
      <c r="AC41" s="8">
        <f>[3]SO2!AC41</f>
        <v>12.081556643252384</v>
      </c>
      <c r="AD41" s="8">
        <f>[3]SO2!AD41</f>
        <v>11.783933626959035</v>
      </c>
      <c r="AE41" s="8">
        <f>[3]SO2!AE41</f>
        <v>9.271525719595104</v>
      </c>
      <c r="AF41" s="8">
        <f>[3]SO2!AF41</f>
        <v>11.058806772926545</v>
      </c>
      <c r="AG41" s="8">
        <f>[3]SO2!AG41</f>
        <v>6.1782793128945706</v>
      </c>
      <c r="AH41" s="8">
        <f>[3]SO2!AH41</f>
        <v>6.1481159500183464</v>
      </c>
      <c r="AI41" s="8">
        <f>[3]SO2!AI41</f>
        <v>5.7407222753928533</v>
      </c>
      <c r="AJ41" s="8">
        <f>[3]SO2!AJ41</f>
        <v>5.6003680703593925</v>
      </c>
      <c r="AK41" s="8">
        <f>[3]SO2!AK41</f>
        <v>5.2571258575561881</v>
      </c>
      <c r="AL41" s="8">
        <f>[3]SO2!AL41</f>
        <v>4.5777233627902021</v>
      </c>
      <c r="AM41" s="8">
        <f>[3]SO2!AM41</f>
        <v>4.4020359298917171</v>
      </c>
      <c r="AN41" s="8">
        <f>[3]SO2!AN41</f>
        <v>4.7454692946331836</v>
      </c>
      <c r="AO41" s="8">
        <f>[3]SO2!AO41</f>
        <v>5.8350213503209503</v>
      </c>
      <c r="AP41" s="8">
        <f>[3]SO2!AP41</f>
        <v>0</v>
      </c>
      <c r="AQ41" s="8">
        <f>[3]SO2!AQ41</f>
        <v>0</v>
      </c>
      <c r="AR41" s="8">
        <f>[3]SO2!AR41</f>
        <v>0</v>
      </c>
      <c r="AS41" s="8">
        <f>[3]SO2!AS41</f>
        <v>0</v>
      </c>
      <c r="AT41" s="8">
        <f>[3]SO2!AT41</f>
        <v>0</v>
      </c>
      <c r="AU41" s="8">
        <f>[3]SO2!AU41</f>
        <v>0</v>
      </c>
      <c r="AV41" s="8">
        <f>[3]SO2!AV41</f>
        <v>0</v>
      </c>
    </row>
    <row r="42" spans="1:48" x14ac:dyDescent="0.3">
      <c r="A42" s="7" t="str">
        <f>[3]SO2!A42</f>
        <v>ESTONIA</v>
      </c>
      <c r="B42" s="7" t="str">
        <f>INDEX('Region Mapping'!$B$2:$B$144,MATCH($A42,'Region Mapping'!$A$2:$A$144,0))</f>
        <v>Former Soviet Union</v>
      </c>
      <c r="C42" s="8">
        <f>[3]SO2!C42</f>
        <v>257.63515123594084</v>
      </c>
      <c r="D42" s="8">
        <f>[3]SO2!D42</f>
        <v>266.16262400265475</v>
      </c>
      <c r="E42" s="8">
        <f>[3]SO2!E42</f>
        <v>278.26948964953255</v>
      </c>
      <c r="F42" s="8">
        <f>[3]SO2!F42</f>
        <v>287.12617759912655</v>
      </c>
      <c r="G42" s="8">
        <f>[3]SO2!G42</f>
        <v>289.15840299326351</v>
      </c>
      <c r="H42" s="8">
        <f>[3]SO2!H42</f>
        <v>301.52230629286237</v>
      </c>
      <c r="I42" s="8">
        <f>[3]SO2!I42</f>
        <v>297.33447164801748</v>
      </c>
      <c r="J42" s="8">
        <f>[3]SO2!J42</f>
        <v>303.30024594056852</v>
      </c>
      <c r="K42" s="8">
        <f>[3]SO2!K42</f>
        <v>298.0993924313741</v>
      </c>
      <c r="L42" s="8">
        <f>[3]SO2!L42</f>
        <v>301.43551042760947</v>
      </c>
      <c r="M42" s="8">
        <f>[3]SO2!M42</f>
        <v>308.4673153211557</v>
      </c>
      <c r="N42" s="8">
        <f>[3]SO2!N42</f>
        <v>288.59796671695705</v>
      </c>
      <c r="O42" s="8">
        <f>[3]SO2!O42</f>
        <v>287.76170083619354</v>
      </c>
      <c r="P42" s="8">
        <f>[3]SO2!P42</f>
        <v>284.13669392732191</v>
      </c>
      <c r="Q42" s="8">
        <f>[3]SO2!Q42</f>
        <v>276.97341195119969</v>
      </c>
      <c r="R42" s="8">
        <f>[3]SO2!R42</f>
        <v>302.88487509196125</v>
      </c>
      <c r="S42" s="8">
        <f>[3]SO2!S42</f>
        <v>309.63747352063115</v>
      </c>
      <c r="T42" s="8">
        <f>[3]SO2!T42</f>
        <v>306.19834397238361</v>
      </c>
      <c r="U42" s="8">
        <f>[3]SO2!U42</f>
        <v>310.08865733585316</v>
      </c>
      <c r="V42" s="8">
        <f>[3]SO2!V42</f>
        <v>296.23812440690335</v>
      </c>
      <c r="W42" s="8">
        <f>[3]SO2!W42</f>
        <v>256.8837137020123</v>
      </c>
      <c r="X42" s="8">
        <f>[3]SO2!X42</f>
        <v>234.47115926889316</v>
      </c>
      <c r="Y42" s="8">
        <f>[3]SO2!Y42</f>
        <v>183.12984776136409</v>
      </c>
      <c r="Z42" s="8">
        <f>[3]SO2!Z42</f>
        <v>146.67478441346915</v>
      </c>
      <c r="AA42" s="8">
        <f>[3]SO2!AA42</f>
        <v>143.53275388723304</v>
      </c>
      <c r="AB42" s="8">
        <f>[3]SO2!AB42</f>
        <v>123.31345548174488</v>
      </c>
      <c r="AC42" s="8">
        <f>[3]SO2!AC42</f>
        <v>131.35071611087531</v>
      </c>
      <c r="AD42" s="8">
        <f>[3]SO2!AD42</f>
        <v>133.75122489396671</v>
      </c>
      <c r="AE42" s="8">
        <f>[3]SO2!AE42</f>
        <v>130.9029234663362</v>
      </c>
      <c r="AF42" s="8">
        <f>[3]SO2!AF42</f>
        <v>124.82425549240122</v>
      </c>
      <c r="AG42" s="8">
        <f>[3]SO2!AG42</f>
        <v>114.94886823299392</v>
      </c>
      <c r="AH42" s="8">
        <f>[3]SO2!AH42</f>
        <v>112.28456742471715</v>
      </c>
      <c r="AI42" s="8">
        <f>[3]SO2!AI42</f>
        <v>111.07113968008535</v>
      </c>
      <c r="AJ42" s="8">
        <f>[3]SO2!AJ42</f>
        <v>131.7882722521654</v>
      </c>
      <c r="AK42" s="8">
        <f>[3]SO2!AK42</f>
        <v>131.23533045913152</v>
      </c>
      <c r="AL42" s="8">
        <f>[3]SO2!AL42</f>
        <v>122.45823635305794</v>
      </c>
      <c r="AM42" s="8">
        <f>[3]SO2!AM42</f>
        <v>108.42178729061007</v>
      </c>
      <c r="AN42" s="8">
        <f>[3]SO2!AN42</f>
        <v>138.82790600980104</v>
      </c>
      <c r="AO42" s="8">
        <f>[3]SO2!AO42</f>
        <v>119.75634994932395</v>
      </c>
      <c r="AP42" s="8">
        <f>[3]SO2!AP42</f>
        <v>0</v>
      </c>
      <c r="AQ42" s="8">
        <f>[3]SO2!AQ42</f>
        <v>0</v>
      </c>
      <c r="AR42" s="8">
        <f>[3]SO2!AR42</f>
        <v>0</v>
      </c>
      <c r="AS42" s="8">
        <f>[3]SO2!AS42</f>
        <v>0</v>
      </c>
      <c r="AT42" s="8">
        <f>[3]SO2!AT42</f>
        <v>0</v>
      </c>
      <c r="AU42" s="8">
        <f>[3]SO2!AU42</f>
        <v>0</v>
      </c>
      <c r="AV42" s="8">
        <f>[3]SO2!AV42</f>
        <v>0</v>
      </c>
    </row>
    <row r="43" spans="1:48" x14ac:dyDescent="0.3">
      <c r="A43" s="7" t="str">
        <f>[3]SO2!A43</f>
        <v>ETHIOPIA</v>
      </c>
      <c r="B43" s="7" t="str">
        <f>INDEX('Region Mapping'!$B$2:$B$144,MATCH($A43,'Region Mapping'!$A$2:$A$144,0))</f>
        <v>Africa</v>
      </c>
      <c r="C43" s="8">
        <f>[3]SO2!C43</f>
        <v>16.409040897022678</v>
      </c>
      <c r="D43" s="8">
        <f>[3]SO2!D43</f>
        <v>17.507648217996522</v>
      </c>
      <c r="E43" s="8">
        <f>[3]SO2!E43</f>
        <v>16.386338470773964</v>
      </c>
      <c r="F43" s="8">
        <f>[3]SO2!F43</f>
        <v>16.878341693622595</v>
      </c>
      <c r="G43" s="8">
        <f>[3]SO2!G43</f>
        <v>16.918956587151261</v>
      </c>
      <c r="H43" s="8">
        <f>[3]SO2!H43</f>
        <v>16.001599287662952</v>
      </c>
      <c r="I43" s="8">
        <f>[3]SO2!I43</f>
        <v>15.773443265969963</v>
      </c>
      <c r="J43" s="8">
        <f>[3]SO2!J43</f>
        <v>15.058132270862709</v>
      </c>
      <c r="K43" s="8">
        <f>[3]SO2!K43</f>
        <v>15.405573476092814</v>
      </c>
      <c r="L43" s="8">
        <f>[3]SO2!L43</f>
        <v>16.223547640599733</v>
      </c>
      <c r="M43" s="8">
        <f>[3]SO2!M43</f>
        <v>16.949823342087157</v>
      </c>
      <c r="N43" s="8">
        <f>[3]SO2!N43</f>
        <v>18.639379707652949</v>
      </c>
      <c r="O43" s="8">
        <f>[3]SO2!O43</f>
        <v>17.42159818507842</v>
      </c>
      <c r="P43" s="8">
        <f>[3]SO2!P43</f>
        <v>18.277268377795249</v>
      </c>
      <c r="Q43" s="8">
        <f>[3]SO2!Q43</f>
        <v>17.904211949613657</v>
      </c>
      <c r="R43" s="8">
        <f>[3]SO2!R43</f>
        <v>18.480827104427043</v>
      </c>
      <c r="S43" s="8">
        <f>[3]SO2!S43</f>
        <v>19.732920526475819</v>
      </c>
      <c r="T43" s="8">
        <f>[3]SO2!T43</f>
        <v>20.481132809293698</v>
      </c>
      <c r="U43" s="8">
        <f>[3]SO2!U43</f>
        <v>21.538114518771224</v>
      </c>
      <c r="V43" s="8">
        <f>[3]SO2!V43</f>
        <v>22.743211029558573</v>
      </c>
      <c r="W43" s="8">
        <f>[3]SO2!W43</f>
        <v>24.327767130216799</v>
      </c>
      <c r="X43" s="8">
        <f>[3]SO2!X43</f>
        <v>25.056199644082135</v>
      </c>
      <c r="Y43" s="8">
        <f>[3]SO2!Y43</f>
        <v>17.60258100356403</v>
      </c>
      <c r="Z43" s="8">
        <f>[3]SO2!Z43</f>
        <v>20.275866119374353</v>
      </c>
      <c r="AA43" s="8">
        <f>[3]SO2!AA43</f>
        <v>22.640906492925517</v>
      </c>
      <c r="AB43" s="8">
        <f>[3]SO2!AB43</f>
        <v>24.499799905764963</v>
      </c>
      <c r="AC43" s="8">
        <f>[3]SO2!AC43</f>
        <v>26.453036068673796</v>
      </c>
      <c r="AD43" s="8">
        <f>[3]SO2!AD43</f>
        <v>28.212091482262263</v>
      </c>
      <c r="AE43" s="8">
        <f>[3]SO2!AE43</f>
        <v>29.487609437867224</v>
      </c>
      <c r="AF43" s="8">
        <f>[3]SO2!AF43</f>
        <v>29.423685322199034</v>
      </c>
      <c r="AG43" s="8">
        <f>[3]SO2!AG43</f>
        <v>31.629781928146379</v>
      </c>
      <c r="AH43" s="8">
        <f>[3]SO2!AH43</f>
        <v>35.499957587300663</v>
      </c>
      <c r="AI43" s="8">
        <f>[3]SO2!AI43</f>
        <v>35.092493147286071</v>
      </c>
      <c r="AJ43" s="8">
        <f>[3]SO2!AJ43</f>
        <v>35.642465568020455</v>
      </c>
      <c r="AK43" s="8">
        <f>[3]SO2!AK43</f>
        <v>34.360509706570006</v>
      </c>
      <c r="AL43" s="8">
        <f>[3]SO2!AL43</f>
        <v>33.351954586477319</v>
      </c>
      <c r="AM43" s="8">
        <f>[3]SO2!AM43</f>
        <v>45.600780514646537</v>
      </c>
      <c r="AN43" s="8">
        <f>[3]SO2!AN43</f>
        <v>42.417934752766598</v>
      </c>
      <c r="AO43" s="8">
        <f>[3]SO2!AO43</f>
        <v>44.836827348809138</v>
      </c>
      <c r="AP43" s="8">
        <f>[3]SO2!AP43</f>
        <v>0</v>
      </c>
      <c r="AQ43" s="8">
        <f>[3]SO2!AQ43</f>
        <v>0</v>
      </c>
      <c r="AR43" s="8">
        <f>[3]SO2!AR43</f>
        <v>0</v>
      </c>
      <c r="AS43" s="8">
        <f>[3]SO2!AS43</f>
        <v>0</v>
      </c>
      <c r="AT43" s="8">
        <f>[3]SO2!AT43</f>
        <v>0</v>
      </c>
      <c r="AU43" s="8">
        <f>[3]SO2!AU43</f>
        <v>0</v>
      </c>
      <c r="AV43" s="8">
        <f>[3]SO2!AV43</f>
        <v>0</v>
      </c>
    </row>
    <row r="44" spans="1:48" x14ac:dyDescent="0.3">
      <c r="A44" s="7" t="str">
        <f>[3]SO2!A44</f>
        <v>FINLAND</v>
      </c>
      <c r="B44" s="7" t="str">
        <f>INDEX('Region Mapping'!$B$2:$B$144,MATCH($A44,'Region Mapping'!$A$2:$A$144,0))</f>
        <v>Western Europe</v>
      </c>
      <c r="C44" s="8">
        <f>[3]SO2!C44</f>
        <v>591.57362332495813</v>
      </c>
      <c r="D44" s="8">
        <f>[3]SO2!D44</f>
        <v>581.84926038155777</v>
      </c>
      <c r="E44" s="8">
        <f>[3]SO2!E44</f>
        <v>635.89062620490677</v>
      </c>
      <c r="F44" s="8">
        <f>[3]SO2!F44</f>
        <v>698.93622835465715</v>
      </c>
      <c r="G44" s="8">
        <f>[3]SO2!G44</f>
        <v>656.44650324520433</v>
      </c>
      <c r="H44" s="8">
        <f>[3]SO2!H44</f>
        <v>590.78681166247895</v>
      </c>
      <c r="I44" s="8">
        <f>[3]SO2!I44</f>
        <v>655.12220603760852</v>
      </c>
      <c r="J44" s="8">
        <f>[3]SO2!J44</f>
        <v>594.5958661175772</v>
      </c>
      <c r="K44" s="8">
        <f>[3]SO2!K44</f>
        <v>642.02558898963707</v>
      </c>
      <c r="L44" s="8">
        <f>[3]SO2!L44</f>
        <v>594.19234076024441</v>
      </c>
      <c r="M44" s="8">
        <f>[3]SO2!M44</f>
        <v>584</v>
      </c>
      <c r="N44" s="8">
        <f>[3]SO2!N44</f>
        <v>534.00000000000011</v>
      </c>
      <c r="O44" s="8">
        <f>[3]SO2!O44</f>
        <v>483.99999999999994</v>
      </c>
      <c r="P44" s="8">
        <f>[3]SO2!P44</f>
        <v>371.99999999999994</v>
      </c>
      <c r="Q44" s="8">
        <f>[3]SO2!Q44</f>
        <v>368.00000000000011</v>
      </c>
      <c r="R44" s="8">
        <f>[3]SO2!R44</f>
        <v>382</v>
      </c>
      <c r="S44" s="8">
        <f>[3]SO2!S44</f>
        <v>331</v>
      </c>
      <c r="T44" s="8">
        <f>[3]SO2!T44</f>
        <v>328</v>
      </c>
      <c r="U44" s="8">
        <f>[3]SO2!U44</f>
        <v>302</v>
      </c>
      <c r="V44" s="8">
        <f>[3]SO2!V44</f>
        <v>244</v>
      </c>
      <c r="W44" s="8">
        <f>[3]SO2!W44</f>
        <v>248.70000000000005</v>
      </c>
      <c r="X44" s="8">
        <f>[3]SO2!X44</f>
        <v>201.78999999999996</v>
      </c>
      <c r="Y44" s="8">
        <f>[3]SO2!Y44</f>
        <v>157.84000000000003</v>
      </c>
      <c r="Z44" s="8">
        <f>[3]SO2!Z44</f>
        <v>137.66999999999999</v>
      </c>
      <c r="AA44" s="8">
        <f>[3]SO2!AA44</f>
        <v>122.99000000000001</v>
      </c>
      <c r="AB44" s="8">
        <f>[3]SO2!AB44</f>
        <v>104.49</v>
      </c>
      <c r="AC44" s="8">
        <f>[3]SO2!AC44</f>
        <v>109.84</v>
      </c>
      <c r="AD44" s="8">
        <f>[3]SO2!AD44</f>
        <v>100.77</v>
      </c>
      <c r="AE44" s="8">
        <f>[3]SO2!AE44</f>
        <v>93.04</v>
      </c>
      <c r="AF44" s="8">
        <f>[3]SO2!AF44</f>
        <v>90.88</v>
      </c>
      <c r="AG44" s="8">
        <f>[3]SO2!AG44</f>
        <v>80.44</v>
      </c>
      <c r="AH44" s="8">
        <f>[3]SO2!AH44</f>
        <v>89.56</v>
      </c>
      <c r="AI44" s="8">
        <f>[3]SO2!AI44</f>
        <v>88.430000000000021</v>
      </c>
      <c r="AJ44" s="8">
        <f>[3]SO2!AJ44</f>
        <v>101.11000000000001</v>
      </c>
      <c r="AK44" s="8">
        <f>[3]SO2!AK44</f>
        <v>83.109999999999985</v>
      </c>
      <c r="AL44" s="8">
        <f>[3]SO2!AL44</f>
        <v>67.86</v>
      </c>
      <c r="AM44" s="8">
        <f>[3]SO2!AM44</f>
        <v>75.060098794132571</v>
      </c>
      <c r="AN44" s="8">
        <f>[3]SO2!AN44</f>
        <v>73.88656555953348</v>
      </c>
      <c r="AO44" s="8">
        <f>[3]SO2!AO44</f>
        <v>68.406005829143467</v>
      </c>
      <c r="AP44" s="8">
        <f>[3]SO2!AP44</f>
        <v>0</v>
      </c>
      <c r="AQ44" s="8">
        <f>[3]SO2!AQ44</f>
        <v>0</v>
      </c>
      <c r="AR44" s="8">
        <f>[3]SO2!AR44</f>
        <v>0</v>
      </c>
      <c r="AS44" s="8">
        <f>[3]SO2!AS44</f>
        <v>0</v>
      </c>
      <c r="AT44" s="8">
        <f>[3]SO2!AT44</f>
        <v>0</v>
      </c>
      <c r="AU44" s="8">
        <f>[3]SO2!AU44</f>
        <v>0</v>
      </c>
      <c r="AV44" s="8">
        <f>[3]SO2!AV44</f>
        <v>0</v>
      </c>
    </row>
    <row r="45" spans="1:48" x14ac:dyDescent="0.3">
      <c r="A45" s="7" t="str">
        <f>[3]SO2!A45</f>
        <v>FRANCE</v>
      </c>
      <c r="B45" s="7" t="str">
        <f>INDEX('Region Mapping'!$B$2:$B$144,MATCH($A45,'Region Mapping'!$A$2:$A$144,0))</f>
        <v>Western Europe</v>
      </c>
      <c r="C45" s="8">
        <f>[3]SO2!C45</f>
        <v>3363.5155983927248</v>
      </c>
      <c r="D45" s="8">
        <f>[3]SO2!D45</f>
        <v>3546.8544379475657</v>
      </c>
      <c r="E45" s="8">
        <f>[3]SO2!E45</f>
        <v>3666.3987446920673</v>
      </c>
      <c r="F45" s="8">
        <f>[3]SO2!F45</f>
        <v>4150.6078289182124</v>
      </c>
      <c r="G45" s="8">
        <f>[3]SO2!G45</f>
        <v>4191.9207319286133</v>
      </c>
      <c r="H45" s="8">
        <f>[3]SO2!H45</f>
        <v>3920.2577991963622</v>
      </c>
      <c r="I45" s="8">
        <f>[3]SO2!I45</f>
        <v>4324.8139602348492</v>
      </c>
      <c r="J45" s="8">
        <f>[3]SO2!J45</f>
        <v>3983.0371803599628</v>
      </c>
      <c r="K45" s="8">
        <f>[3]SO2!K45</f>
        <v>3877.0096314299012</v>
      </c>
      <c r="L45" s="8">
        <f>[3]SO2!L45</f>
        <v>3688.7253210091244</v>
      </c>
      <c r="M45" s="8">
        <f>[3]SO2!M45</f>
        <v>3211.0000000000005</v>
      </c>
      <c r="N45" s="8">
        <f>[3]SO2!N45</f>
        <v>2523</v>
      </c>
      <c r="O45" s="8">
        <f>[3]SO2!O45</f>
        <v>2414</v>
      </c>
      <c r="P45" s="8">
        <f>[3]SO2!P45</f>
        <v>1984</v>
      </c>
      <c r="Q45" s="8">
        <f>[3]SO2!Q45</f>
        <v>1770.0000000000002</v>
      </c>
      <c r="R45" s="8">
        <f>[3]SO2!R45</f>
        <v>1479</v>
      </c>
      <c r="S45" s="8">
        <f>[3]SO2!S45</f>
        <v>1343.0000000000002</v>
      </c>
      <c r="T45" s="8">
        <f>[3]SO2!T45</f>
        <v>1329</v>
      </c>
      <c r="U45" s="8">
        <f>[3]SO2!U45</f>
        <v>1220</v>
      </c>
      <c r="V45" s="8">
        <f>[3]SO2!V45</f>
        <v>1379</v>
      </c>
      <c r="W45" s="8">
        <f>[3]SO2!W45</f>
        <v>1368.3</v>
      </c>
      <c r="X45" s="8">
        <f>[3]SO2!X45</f>
        <v>1478.1800000000005</v>
      </c>
      <c r="Y45" s="8">
        <f>[3]SO2!Y45</f>
        <v>1301.5100000000002</v>
      </c>
      <c r="Z45" s="8">
        <f>[3]SO2!Z45</f>
        <v>1148.7500000000002</v>
      </c>
      <c r="AA45" s="8">
        <f>[3]SO2!AA45</f>
        <v>1090.4499999999998</v>
      </c>
      <c r="AB45" s="8">
        <f>[3]SO2!AB45</f>
        <v>1024.4099999999999</v>
      </c>
      <c r="AC45" s="8">
        <f>[3]SO2!AC45</f>
        <v>999.30000000000007</v>
      </c>
      <c r="AD45" s="8">
        <f>[3]SO2!AD45</f>
        <v>853.87999999999988</v>
      </c>
      <c r="AE45" s="8">
        <f>[3]SO2!AE45</f>
        <v>873.57</v>
      </c>
      <c r="AF45" s="8">
        <f>[3]SO2!AF45</f>
        <v>760.61</v>
      </c>
      <c r="AG45" s="8">
        <f>[3]SO2!AG45</f>
        <v>669.56999999999994</v>
      </c>
      <c r="AH45" s="8">
        <f>[3]SO2!AH45</f>
        <v>615.97</v>
      </c>
      <c r="AI45" s="8">
        <f>[3]SO2!AI45</f>
        <v>571.66</v>
      </c>
      <c r="AJ45" s="8">
        <f>[3]SO2!AJ45</f>
        <v>572.4799999999999</v>
      </c>
      <c r="AK45" s="8">
        <f>[3]SO2!AK45</f>
        <v>563.60000000000014</v>
      </c>
      <c r="AL45" s="8">
        <f>[3]SO2!AL45</f>
        <v>544.53</v>
      </c>
      <c r="AM45" s="8">
        <f>[3]SO2!AM45</f>
        <v>507.1468357981019</v>
      </c>
      <c r="AN45" s="8">
        <f>[3]SO2!AN45</f>
        <v>488.20272194201465</v>
      </c>
      <c r="AO45" s="8">
        <f>[3]SO2!AO45</f>
        <v>467.08219462935</v>
      </c>
      <c r="AP45" s="8">
        <f>[3]SO2!AP45</f>
        <v>0</v>
      </c>
      <c r="AQ45" s="8">
        <f>[3]SO2!AQ45</f>
        <v>0</v>
      </c>
      <c r="AR45" s="8">
        <f>[3]SO2!AR45</f>
        <v>0</v>
      </c>
      <c r="AS45" s="8">
        <f>[3]SO2!AS45</f>
        <v>0</v>
      </c>
      <c r="AT45" s="8">
        <f>[3]SO2!AT45</f>
        <v>0</v>
      </c>
      <c r="AU45" s="8">
        <f>[3]SO2!AU45</f>
        <v>0</v>
      </c>
      <c r="AV45" s="8">
        <f>[3]SO2!AV45</f>
        <v>0</v>
      </c>
    </row>
    <row r="46" spans="1:48" x14ac:dyDescent="0.3">
      <c r="A46" s="7" t="str">
        <f>[3]SO2!A46</f>
        <v>FYROM</v>
      </c>
      <c r="B46" s="7" t="str">
        <f>INDEX('Region Mapping'!$B$2:$B$144,MATCH($A46,'Region Mapping'!$A$2:$A$144,0))</f>
        <v>Eastern Europe</v>
      </c>
      <c r="C46" s="8">
        <f>[3]SO2!C46</f>
        <v>69.63342534461809</v>
      </c>
      <c r="D46" s="8">
        <f>[3]SO2!D46</f>
        <v>76.001976818635029</v>
      </c>
      <c r="E46" s="8">
        <f>[3]SO2!E46</f>
        <v>77.153004297813538</v>
      </c>
      <c r="F46" s="8">
        <f>[3]SO2!F46</f>
        <v>83.451545583177079</v>
      </c>
      <c r="G46" s="8">
        <f>[3]SO2!G46</f>
        <v>92.576201259346135</v>
      </c>
      <c r="H46" s="8">
        <f>[3]SO2!H46</f>
        <v>108.16863421980227</v>
      </c>
      <c r="I46" s="8">
        <f>[3]SO2!I46</f>
        <v>107.63227511954251</v>
      </c>
      <c r="J46" s="8">
        <f>[3]SO2!J46</f>
        <v>120.44575346425701</v>
      </c>
      <c r="K46" s="8">
        <f>[3]SO2!K46</f>
        <v>128.65598759236894</v>
      </c>
      <c r="L46" s="8">
        <f>[3]SO2!L46</f>
        <v>135.93355490493536</v>
      </c>
      <c r="M46" s="8">
        <f>[3]SO2!M46</f>
        <v>136.76500907368342</v>
      </c>
      <c r="N46" s="8">
        <f>[3]SO2!N46</f>
        <v>150.78426972745683</v>
      </c>
      <c r="O46" s="8">
        <f>[3]SO2!O46</f>
        <v>155.25247502534157</v>
      </c>
      <c r="P46" s="8">
        <f>[3]SO2!P46</f>
        <v>162.00347843269094</v>
      </c>
      <c r="Q46" s="8">
        <f>[3]SO2!Q46</f>
        <v>163.88289782362318</v>
      </c>
      <c r="R46" s="8">
        <f>[3]SO2!R46</f>
        <v>167.76797862538689</v>
      </c>
      <c r="S46" s="8">
        <f>[3]SO2!S46</f>
        <v>164.52569029442407</v>
      </c>
      <c r="T46" s="8">
        <f>[3]SO2!T46</f>
        <v>167.47238239706923</v>
      </c>
      <c r="U46" s="8">
        <f>[3]SO2!U46</f>
        <v>164.51213271214669</v>
      </c>
      <c r="V46" s="8">
        <f>[3]SO2!V46</f>
        <v>163.21189973082943</v>
      </c>
      <c r="W46" s="8">
        <f>[3]SO2!W46</f>
        <v>151.27457522556955</v>
      </c>
      <c r="X46" s="8">
        <f>[3]SO2!X46</f>
        <v>148.00712876884805</v>
      </c>
      <c r="Y46" s="8">
        <f>[3]SO2!Y46</f>
        <v>111.87176143036</v>
      </c>
      <c r="Z46" s="8">
        <f>[3]SO2!Z46</f>
        <v>118.42718525988808</v>
      </c>
      <c r="AA46" s="8">
        <f>[3]SO2!AA46</f>
        <v>114.54596534753959</v>
      </c>
      <c r="AB46" s="8">
        <f>[3]SO2!AB46</f>
        <v>100.72962292068119</v>
      </c>
      <c r="AC46" s="8">
        <f>[3]SO2!AC46</f>
        <v>106.24747699557108</v>
      </c>
      <c r="AD46" s="8">
        <f>[3]SO2!AD46</f>
        <v>94.160654109395225</v>
      </c>
      <c r="AE46" s="8">
        <f>[3]SO2!AE46</f>
        <v>113.59309320802357</v>
      </c>
      <c r="AF46" s="8">
        <f>[3]SO2!AF46</f>
        <v>98.47988172457687</v>
      </c>
      <c r="AG46" s="8">
        <f>[3]SO2!AG46</f>
        <v>98.638950742448031</v>
      </c>
      <c r="AH46" s="8">
        <f>[3]SO2!AH46</f>
        <v>105.55412546037803</v>
      </c>
      <c r="AI46" s="8">
        <f>[3]SO2!AI46</f>
        <v>88.953573929498035</v>
      </c>
      <c r="AJ46" s="8">
        <f>[3]SO2!AJ46</f>
        <v>71.890052425100606</v>
      </c>
      <c r="AK46" s="8">
        <f>[3]SO2!AK46</f>
        <v>62.881824649049044</v>
      </c>
      <c r="AL46" s="8">
        <f>[3]SO2!AL46</f>
        <v>63.038892560101814</v>
      </c>
      <c r="AM46" s="8">
        <f>[3]SO2!AM46</f>
        <v>62.417218520340874</v>
      </c>
      <c r="AN46" s="8">
        <f>[3]SO2!AN46</f>
        <v>63.735688316127465</v>
      </c>
      <c r="AO46" s="8">
        <f>[3]SO2!AO46</f>
        <v>62.870446757456868</v>
      </c>
      <c r="AP46" s="8">
        <f>[3]SO2!AP46</f>
        <v>0</v>
      </c>
      <c r="AQ46" s="8">
        <f>[3]SO2!AQ46</f>
        <v>0</v>
      </c>
      <c r="AR46" s="8">
        <f>[3]SO2!AR46</f>
        <v>0</v>
      </c>
      <c r="AS46" s="8">
        <f>[3]SO2!AS46</f>
        <v>0</v>
      </c>
      <c r="AT46" s="8">
        <f>[3]SO2!AT46</f>
        <v>0</v>
      </c>
      <c r="AU46" s="8">
        <f>[3]SO2!AU46</f>
        <v>0</v>
      </c>
      <c r="AV46" s="8">
        <f>[3]SO2!AV46</f>
        <v>0</v>
      </c>
    </row>
    <row r="47" spans="1:48" x14ac:dyDescent="0.3">
      <c r="A47" s="7" t="str">
        <f>[3]SO2!A47</f>
        <v>GABON</v>
      </c>
      <c r="B47" s="7" t="str">
        <f>INDEX('Region Mapping'!$B$2:$B$144,MATCH($A47,'Region Mapping'!$A$2:$A$144,0))</f>
        <v>Africa</v>
      </c>
      <c r="C47" s="8">
        <f>[3]SO2!C47</f>
        <v>15.153007555542825</v>
      </c>
      <c r="D47" s="8">
        <f>[3]SO2!D47</f>
        <v>15.598464225374473</v>
      </c>
      <c r="E47" s="8">
        <f>[3]SO2!E47</f>
        <v>16.670352218343446</v>
      </c>
      <c r="F47" s="8">
        <f>[3]SO2!F47</f>
        <v>19.985642885570336</v>
      </c>
      <c r="G47" s="8">
        <f>[3]SO2!G47</f>
        <v>25.3841528771284</v>
      </c>
      <c r="H47" s="8">
        <f>[3]SO2!H47</f>
        <v>28.118547055904759</v>
      </c>
      <c r="I47" s="8">
        <f>[3]SO2!I47</f>
        <v>30.332883830314234</v>
      </c>
      <c r="J47" s="8">
        <f>[3]SO2!J47</f>
        <v>30.173881298469698</v>
      </c>
      <c r="K47" s="8">
        <f>[3]SO2!K47</f>
        <v>30.251829434409196</v>
      </c>
      <c r="L47" s="8">
        <f>[3]SO2!L47</f>
        <v>28.490791486726227</v>
      </c>
      <c r="M47" s="8">
        <f>[3]SO2!M47</f>
        <v>25.015496640783201</v>
      </c>
      <c r="N47" s="8">
        <f>[3]SO2!N47</f>
        <v>23.231556095376245</v>
      </c>
      <c r="O47" s="8">
        <f>[3]SO2!O47</f>
        <v>24.008162414503097</v>
      </c>
      <c r="P47" s="8">
        <f>[3]SO2!P47</f>
        <v>24.354276896059645</v>
      </c>
      <c r="Q47" s="8">
        <f>[3]SO2!Q47</f>
        <v>23.545566993158541</v>
      </c>
      <c r="R47" s="8">
        <f>[3]SO2!R47</f>
        <v>25.654530236060936</v>
      </c>
      <c r="S47" s="8">
        <f>[3]SO2!S47</f>
        <v>23.731378208829728</v>
      </c>
      <c r="T47" s="8">
        <f>[3]SO2!T47</f>
        <v>22.078738440995682</v>
      </c>
      <c r="U47" s="8">
        <f>[3]SO2!U47</f>
        <v>22.820739640576676</v>
      </c>
      <c r="V47" s="8">
        <f>[3]SO2!V47</f>
        <v>26.699587947581445</v>
      </c>
      <c r="W47" s="8">
        <f>[3]SO2!W47</f>
        <v>33.295094658418137</v>
      </c>
      <c r="X47" s="8">
        <f>[3]SO2!X47</f>
        <v>37.825230705217244</v>
      </c>
      <c r="Y47" s="8">
        <f>[3]SO2!Y47</f>
        <v>39.061873860196222</v>
      </c>
      <c r="Z47" s="8">
        <f>[3]SO2!Z47</f>
        <v>42.818210677924576</v>
      </c>
      <c r="AA47" s="8">
        <f>[3]SO2!AA47</f>
        <v>48.264246546109682</v>
      </c>
      <c r="AB47" s="8">
        <f>[3]SO2!AB47</f>
        <v>53.181187775707933</v>
      </c>
      <c r="AC47" s="8">
        <f>[3]SO2!AC47</f>
        <v>55.68434631560654</v>
      </c>
      <c r="AD47" s="8">
        <f>[3]SO2!AD47</f>
        <v>58.146766376176465</v>
      </c>
      <c r="AE47" s="8">
        <f>[3]SO2!AE47</f>
        <v>57.438642932527287</v>
      </c>
      <c r="AF47" s="8">
        <f>[3]SO2!AF47</f>
        <v>52.645457361295719</v>
      </c>
      <c r="AG47" s="8">
        <f>[3]SO2!AG47</f>
        <v>47.369299520457297</v>
      </c>
      <c r="AH47" s="8">
        <f>[3]SO2!AH47</f>
        <v>38.381625284097609</v>
      </c>
      <c r="AI47" s="8">
        <f>[3]SO2!AI47</f>
        <v>29.926149342913092</v>
      </c>
      <c r="AJ47" s="8">
        <f>[3]SO2!AJ47</f>
        <v>24.288415956185951</v>
      </c>
      <c r="AK47" s="8">
        <f>[3]SO2!AK47</f>
        <v>18.695723591411575</v>
      </c>
      <c r="AL47" s="8">
        <f>[3]SO2!AL47</f>
        <v>14.026682955260693</v>
      </c>
      <c r="AM47" s="8">
        <f>[3]SO2!AM47</f>
        <v>11.951903297240998</v>
      </c>
      <c r="AN47" s="8">
        <f>[3]SO2!AN47</f>
        <v>13.491752789801716</v>
      </c>
      <c r="AO47" s="8">
        <f>[3]SO2!AO47</f>
        <v>22.724119736375371</v>
      </c>
      <c r="AP47" s="8">
        <f>[3]SO2!AP47</f>
        <v>0</v>
      </c>
      <c r="AQ47" s="8">
        <f>[3]SO2!AQ47</f>
        <v>0</v>
      </c>
      <c r="AR47" s="8">
        <f>[3]SO2!AR47</f>
        <v>0</v>
      </c>
      <c r="AS47" s="8">
        <f>[3]SO2!AS47</f>
        <v>0</v>
      </c>
      <c r="AT47" s="8">
        <f>[3]SO2!AT47</f>
        <v>0</v>
      </c>
      <c r="AU47" s="8">
        <f>[3]SO2!AU47</f>
        <v>0</v>
      </c>
      <c r="AV47" s="8">
        <f>[3]SO2!AV47</f>
        <v>0</v>
      </c>
    </row>
    <row r="48" spans="1:48" x14ac:dyDescent="0.3">
      <c r="A48" s="7" t="str">
        <f>[3]SO2!A48</f>
        <v>GEORGIA</v>
      </c>
      <c r="B48" s="7" t="str">
        <f>INDEX('Region Mapping'!$B$2:$B$144,MATCH($A48,'Region Mapping'!$A$2:$A$144,0))</f>
        <v>Former Soviet Union</v>
      </c>
      <c r="C48" s="8">
        <f>[3]SO2!C48</f>
        <v>88.858365193995425</v>
      </c>
      <c r="D48" s="8">
        <f>[3]SO2!D48</f>
        <v>96.003645706644846</v>
      </c>
      <c r="E48" s="8">
        <f>[3]SO2!E48</f>
        <v>103.27107469491285</v>
      </c>
      <c r="F48" s="8">
        <f>[3]SO2!F48</f>
        <v>113.03327681070601</v>
      </c>
      <c r="G48" s="8">
        <f>[3]SO2!G48</f>
        <v>116.40135496841444</v>
      </c>
      <c r="H48" s="8">
        <f>[3]SO2!H48</f>
        <v>118.06250980156061</v>
      </c>
      <c r="I48" s="8">
        <f>[3]SO2!I48</f>
        <v>122.13893574435164</v>
      </c>
      <c r="J48" s="8">
        <f>[3]SO2!J48</f>
        <v>128.13805102622544</v>
      </c>
      <c r="K48" s="8">
        <f>[3]SO2!K48</f>
        <v>130.43658436728475</v>
      </c>
      <c r="L48" s="8">
        <f>[3]SO2!L48</f>
        <v>136.84196105720591</v>
      </c>
      <c r="M48" s="8">
        <f>[3]SO2!M48</f>
        <v>139.54121706343645</v>
      </c>
      <c r="N48" s="8">
        <f>[3]SO2!N48</f>
        <v>138.21721546661686</v>
      </c>
      <c r="O48" s="8">
        <f>[3]SO2!O48</f>
        <v>137.53183993585696</v>
      </c>
      <c r="P48" s="8">
        <f>[3]SO2!P48</f>
        <v>138.05421344896973</v>
      </c>
      <c r="Q48" s="8">
        <f>[3]SO2!Q48</f>
        <v>138.2557116765405</v>
      </c>
      <c r="R48" s="8">
        <f>[3]SO2!R48</f>
        <v>141.62175303227426</v>
      </c>
      <c r="S48" s="8">
        <f>[3]SO2!S48</f>
        <v>142.32878306833101</v>
      </c>
      <c r="T48" s="8">
        <f>[3]SO2!T48</f>
        <v>140.84192322320311</v>
      </c>
      <c r="U48" s="8">
        <f>[3]SO2!U48</f>
        <v>141.24876811155391</v>
      </c>
      <c r="V48" s="8">
        <f>[3]SO2!V48</f>
        <v>141.48476287539663</v>
      </c>
      <c r="W48" s="8">
        <f>[3]SO2!W48</f>
        <v>153.23494698135102</v>
      </c>
      <c r="X48" s="8">
        <f>[3]SO2!X48</f>
        <v>103.94637516609787</v>
      </c>
      <c r="Y48" s="8">
        <f>[3]SO2!Y48</f>
        <v>74.431911248063116</v>
      </c>
      <c r="Z48" s="8">
        <f>[3]SO2!Z48</f>
        <v>55.60455425862709</v>
      </c>
      <c r="AA48" s="8">
        <f>[3]SO2!AA48</f>
        <v>48.712488563548405</v>
      </c>
      <c r="AB48" s="8">
        <f>[3]SO2!AB48</f>
        <v>45.209301636141326</v>
      </c>
      <c r="AC48" s="8">
        <f>[3]SO2!AC48</f>
        <v>19.869508886959757</v>
      </c>
      <c r="AD48" s="8">
        <f>[3]SO2!AD48</f>
        <v>18.390193059981634</v>
      </c>
      <c r="AE48" s="8">
        <f>[3]SO2!AE48</f>
        <v>16.910655138310172</v>
      </c>
      <c r="AF48" s="8">
        <f>[3]SO2!AF48</f>
        <v>14.009453845717108</v>
      </c>
      <c r="AG48" s="8">
        <f>[3]SO2!AG48</f>
        <v>13.348446069692153</v>
      </c>
      <c r="AH48" s="8">
        <f>[3]SO2!AH48</f>
        <v>10.087096466601579</v>
      </c>
      <c r="AI48" s="8">
        <f>[3]SO2!AI48</f>
        <v>9.2198778955859275</v>
      </c>
      <c r="AJ48" s="8">
        <f>[3]SO2!AJ48</f>
        <v>11.447993498870689</v>
      </c>
      <c r="AK48" s="8">
        <f>[3]SO2!AK48</f>
        <v>11.092117585973899</v>
      </c>
      <c r="AL48" s="8">
        <f>[3]SO2!AL48</f>
        <v>11.596587217276639</v>
      </c>
      <c r="AM48" s="8">
        <f>[3]SO2!AM48</f>
        <v>8.9416442452719558</v>
      </c>
      <c r="AN48" s="8">
        <f>[3]SO2!AN48</f>
        <v>10.967112582042049</v>
      </c>
      <c r="AO48" s="8">
        <f>[3]SO2!AO48</f>
        <v>13.218088924731665</v>
      </c>
      <c r="AP48" s="8">
        <f>[3]SO2!AP48</f>
        <v>0</v>
      </c>
      <c r="AQ48" s="8">
        <f>[3]SO2!AQ48</f>
        <v>0</v>
      </c>
      <c r="AR48" s="8">
        <f>[3]SO2!AR48</f>
        <v>0</v>
      </c>
      <c r="AS48" s="8">
        <f>[3]SO2!AS48</f>
        <v>0</v>
      </c>
      <c r="AT48" s="8">
        <f>[3]SO2!AT48</f>
        <v>0</v>
      </c>
      <c r="AU48" s="8">
        <f>[3]SO2!AU48</f>
        <v>0</v>
      </c>
      <c r="AV48" s="8">
        <f>[3]SO2!AV48</f>
        <v>0</v>
      </c>
    </row>
    <row r="49" spans="1:48" x14ac:dyDescent="0.3">
      <c r="A49" s="7" t="str">
        <f>[3]SO2!A49</f>
        <v>GERMANY</v>
      </c>
      <c r="B49" s="7" t="str">
        <f>INDEX('Region Mapping'!$B$2:$B$144,MATCH($A49,'Region Mapping'!$A$2:$A$144,0))</f>
        <v>Western Europe</v>
      </c>
      <c r="C49" s="8">
        <f>[3]SO2!C49</f>
        <v>8116.572315346345</v>
      </c>
      <c r="D49" s="8">
        <f>[3]SO2!D49</f>
        <v>8056.3502882583971</v>
      </c>
      <c r="E49" s="8">
        <f>[3]SO2!E49</f>
        <v>8218.3082113018099</v>
      </c>
      <c r="F49" s="8">
        <f>[3]SO2!F49</f>
        <v>8492.0240999773396</v>
      </c>
      <c r="G49" s="8">
        <f>[3]SO2!G49</f>
        <v>8189.8970822343881</v>
      </c>
      <c r="H49" s="8">
        <f>[3]SO2!H49</f>
        <v>7693.2861576731748</v>
      </c>
      <c r="I49" s="8">
        <f>[3]SO2!I49</f>
        <v>8213.7299707945022</v>
      </c>
      <c r="J49" s="8">
        <f>[3]SO2!J49</f>
        <v>7905.1457930769129</v>
      </c>
      <c r="K49" s="8">
        <f>[3]SO2!K49</f>
        <v>7761.7240887910211</v>
      </c>
      <c r="L49" s="8">
        <f>[3]SO2!L49</f>
        <v>7920.1372628247082</v>
      </c>
      <c r="M49" s="8">
        <f>[3]SO2!M49</f>
        <v>7513.9999999999991</v>
      </c>
      <c r="N49" s="8">
        <f>[3]SO2!N49</f>
        <v>7441</v>
      </c>
      <c r="O49" s="8">
        <f>[3]SO2!O49</f>
        <v>7440</v>
      </c>
      <c r="P49" s="8">
        <f>[3]SO2!P49</f>
        <v>7346.0000000000009</v>
      </c>
      <c r="Q49" s="8">
        <f>[3]SO2!Q49</f>
        <v>7633</v>
      </c>
      <c r="R49" s="8">
        <f>[3]SO2!R49</f>
        <v>7731.9999999999991</v>
      </c>
      <c r="S49" s="8">
        <f>[3]SO2!S49</f>
        <v>7640.9999999999982</v>
      </c>
      <c r="T49" s="8">
        <f>[3]SO2!T49</f>
        <v>7396.0000000000009</v>
      </c>
      <c r="U49" s="8">
        <f>[3]SO2!U49</f>
        <v>6487</v>
      </c>
      <c r="V49" s="8">
        <f>[3]SO2!V49</f>
        <v>6165.0000000000009</v>
      </c>
      <c r="W49" s="8">
        <f>[3]SO2!W49</f>
        <v>5352.06</v>
      </c>
      <c r="X49" s="8">
        <f>[3]SO2!X49</f>
        <v>3932.8100000000004</v>
      </c>
      <c r="Y49" s="8">
        <f>[3]SO2!Y49</f>
        <v>3210.5799999999995</v>
      </c>
      <c r="Z49" s="8">
        <f>[3]SO2!Z49</f>
        <v>2864.4100000000012</v>
      </c>
      <c r="AA49" s="8">
        <f>[3]SO2!AA49</f>
        <v>2397.64</v>
      </c>
      <c r="AB49" s="8">
        <f>[3]SO2!AB49</f>
        <v>1723.48</v>
      </c>
      <c r="AC49" s="8">
        <f>[3]SO2!AC49</f>
        <v>1447.7899999999997</v>
      </c>
      <c r="AD49" s="8">
        <f>[3]SO2!AD49</f>
        <v>1206.25</v>
      </c>
      <c r="AE49" s="8">
        <f>[3]SO2!AE49</f>
        <v>968.4899999999999</v>
      </c>
      <c r="AF49" s="8">
        <f>[3]SO2!AF49</f>
        <v>795.69</v>
      </c>
      <c r="AG49" s="8">
        <f>[3]SO2!AG49</f>
        <v>636.82999999999993</v>
      </c>
      <c r="AH49" s="8">
        <f>[3]SO2!AH49</f>
        <v>640.75000000000011</v>
      </c>
      <c r="AI49" s="8">
        <f>[3]SO2!AI49</f>
        <v>600.51</v>
      </c>
      <c r="AJ49" s="8">
        <f>[3]SO2!AJ49</f>
        <v>604.4</v>
      </c>
      <c r="AK49" s="8">
        <f>[3]SO2!AK49</f>
        <v>581.71000000000015</v>
      </c>
      <c r="AL49" s="8">
        <f>[3]SO2!AL49</f>
        <v>572.83999999999992</v>
      </c>
      <c r="AM49" s="8">
        <f>[3]SO2!AM49</f>
        <v>553.37199704035561</v>
      </c>
      <c r="AN49" s="8">
        <f>[3]SO2!AN49</f>
        <v>551.27598127417252</v>
      </c>
      <c r="AO49" s="8">
        <f>[3]SO2!AO49</f>
        <v>585.89461308714908</v>
      </c>
      <c r="AP49" s="8">
        <f>[3]SO2!AP49</f>
        <v>0</v>
      </c>
      <c r="AQ49" s="8">
        <f>[3]SO2!AQ49</f>
        <v>0</v>
      </c>
      <c r="AR49" s="8">
        <f>[3]SO2!AR49</f>
        <v>0</v>
      </c>
      <c r="AS49" s="8">
        <f>[3]SO2!AS49</f>
        <v>0</v>
      </c>
      <c r="AT49" s="8">
        <f>[3]SO2!AT49</f>
        <v>0</v>
      </c>
      <c r="AU49" s="8">
        <f>[3]SO2!AU49</f>
        <v>0</v>
      </c>
      <c r="AV49" s="8">
        <f>[3]SO2!AV49</f>
        <v>0</v>
      </c>
    </row>
    <row r="50" spans="1:48" x14ac:dyDescent="0.3">
      <c r="A50" s="7" t="str">
        <f>[3]SO2!A50</f>
        <v>GHANA</v>
      </c>
      <c r="B50" s="7" t="str">
        <f>INDEX('Region Mapping'!$B$2:$B$144,MATCH($A50,'Region Mapping'!$A$2:$A$144,0))</f>
        <v>Africa</v>
      </c>
      <c r="C50" s="8">
        <f>[3]SO2!C50</f>
        <v>16.896534604473672</v>
      </c>
      <c r="D50" s="8">
        <f>[3]SO2!D50</f>
        <v>14.798451602058094</v>
      </c>
      <c r="E50" s="8">
        <f>[3]SO2!E50</f>
        <v>15.484076071257647</v>
      </c>
      <c r="F50" s="8">
        <f>[3]SO2!F50</f>
        <v>15.711217259120327</v>
      </c>
      <c r="G50" s="8">
        <f>[3]SO2!G50</f>
        <v>16.006883170737417</v>
      </c>
      <c r="H50" s="8">
        <f>[3]SO2!H50</f>
        <v>16.52293829889523</v>
      </c>
      <c r="I50" s="8">
        <f>[3]SO2!I50</f>
        <v>16.953843946624971</v>
      </c>
      <c r="J50" s="8">
        <f>[3]SO2!J50</f>
        <v>18.056401935629584</v>
      </c>
      <c r="K50" s="8">
        <f>[3]SO2!K50</f>
        <v>18.454701594288778</v>
      </c>
      <c r="L50" s="8">
        <f>[3]SO2!L50</f>
        <v>17.578915795020787</v>
      </c>
      <c r="M50" s="8">
        <f>[3]SO2!M50</f>
        <v>17.31618556827377</v>
      </c>
      <c r="N50" s="8">
        <f>[3]SO2!N50</f>
        <v>20.196428391593454</v>
      </c>
      <c r="O50" s="8">
        <f>[3]SO2!O50</f>
        <v>17.349962594970716</v>
      </c>
      <c r="P50" s="8">
        <f>[3]SO2!P50</f>
        <v>13.472251380665368</v>
      </c>
      <c r="Q50" s="8">
        <f>[3]SO2!Q50</f>
        <v>16.037618001749244</v>
      </c>
      <c r="R50" s="8">
        <f>[3]SO2!R50</f>
        <v>16.038552097913765</v>
      </c>
      <c r="S50" s="8">
        <f>[3]SO2!S50</f>
        <v>17.193007702842518</v>
      </c>
      <c r="T50" s="8">
        <f>[3]SO2!T50</f>
        <v>18.408762048549935</v>
      </c>
      <c r="U50" s="8">
        <f>[3]SO2!U50</f>
        <v>18.840513874220889</v>
      </c>
      <c r="V50" s="8">
        <f>[3]SO2!V50</f>
        <v>20.139566689705759</v>
      </c>
      <c r="W50" s="8">
        <f>[3]SO2!W50</f>
        <v>20.023035830858973</v>
      </c>
      <c r="X50" s="8">
        <f>[3]SO2!X50</f>
        <v>18.910431407726257</v>
      </c>
      <c r="Y50" s="8">
        <f>[3]SO2!Y50</f>
        <v>20.683260852659021</v>
      </c>
      <c r="Z50" s="8">
        <f>[3]SO2!Z50</f>
        <v>20.709006552302135</v>
      </c>
      <c r="AA50" s="8">
        <f>[3]SO2!AA50</f>
        <v>20.833086609673291</v>
      </c>
      <c r="AB50" s="8">
        <f>[3]SO2!AB50</f>
        <v>21.880110178743159</v>
      </c>
      <c r="AC50" s="8">
        <f>[3]SO2!AC50</f>
        <v>23.374246501683004</v>
      </c>
      <c r="AD50" s="8">
        <f>[3]SO2!AD50</f>
        <v>24.21124946470438</v>
      </c>
      <c r="AE50" s="8">
        <f>[3]SO2!AE50</f>
        <v>29.827281593808209</v>
      </c>
      <c r="AF50" s="8">
        <f>[3]SO2!AF50</f>
        <v>34.263566276683889</v>
      </c>
      <c r="AG50" s="8">
        <f>[3]SO2!AG50</f>
        <v>32.74697881809692</v>
      </c>
      <c r="AH50" s="8">
        <f>[3]SO2!AH50</f>
        <v>34.372116915602739</v>
      </c>
      <c r="AI50" s="8">
        <f>[3]SO2!AI50</f>
        <v>35.050380294466954</v>
      </c>
      <c r="AJ50" s="8">
        <f>[3]SO2!AJ50</f>
        <v>30.881823133810482</v>
      </c>
      <c r="AK50" s="8">
        <f>[3]SO2!AK50</f>
        <v>22.762545943494644</v>
      </c>
      <c r="AL50" s="8">
        <f>[3]SO2!AL50</f>
        <v>25.980483002795619</v>
      </c>
      <c r="AM50" s="8">
        <f>[3]SO2!AM50</f>
        <v>41.364352285312705</v>
      </c>
      <c r="AN50" s="8">
        <f>[3]SO2!AN50</f>
        <v>57.987695339405725</v>
      </c>
      <c r="AO50" s="8">
        <f>[3]SO2!AO50</f>
        <v>69.6145669698262</v>
      </c>
      <c r="AP50" s="8">
        <f>[3]SO2!AP50</f>
        <v>0</v>
      </c>
      <c r="AQ50" s="8">
        <f>[3]SO2!AQ50</f>
        <v>0</v>
      </c>
      <c r="AR50" s="8">
        <f>[3]SO2!AR50</f>
        <v>0</v>
      </c>
      <c r="AS50" s="8">
        <f>[3]SO2!AS50</f>
        <v>0</v>
      </c>
      <c r="AT50" s="8">
        <f>[3]SO2!AT50</f>
        <v>0</v>
      </c>
      <c r="AU50" s="8">
        <f>[3]SO2!AU50</f>
        <v>0</v>
      </c>
      <c r="AV50" s="8">
        <f>[3]SO2!AV50</f>
        <v>0</v>
      </c>
    </row>
    <row r="51" spans="1:48" x14ac:dyDescent="0.3">
      <c r="A51" s="7" t="str">
        <f>[3]SO2!A51</f>
        <v>GIBRALTAR</v>
      </c>
      <c r="B51" s="7" t="str">
        <f>INDEX('Region Mapping'!$B$2:$B$144,MATCH($A51,'Region Mapping'!$A$2:$A$144,0))</f>
        <v>Western Europe</v>
      </c>
      <c r="C51" s="8">
        <f>[3]SO2!C51</f>
        <v>0.69085586849691627</v>
      </c>
      <c r="D51" s="8">
        <f>[3]SO2!D51</f>
        <v>0.72652056955053557</v>
      </c>
      <c r="E51" s="8">
        <f>[3]SO2!E51</f>
        <v>0.68042387213905264</v>
      </c>
      <c r="F51" s="8">
        <f>[3]SO2!F51</f>
        <v>0.65468726575585445</v>
      </c>
      <c r="G51" s="8">
        <f>[3]SO2!G51</f>
        <v>0.62896482671447296</v>
      </c>
      <c r="H51" s="8">
        <f>[3]SO2!H51</f>
        <v>0.64927207870104786</v>
      </c>
      <c r="I51" s="8">
        <f>[3]SO2!I51</f>
        <v>0.67975568810728437</v>
      </c>
      <c r="J51" s="8">
        <f>[3]SO2!J51</f>
        <v>0.62699489657883734</v>
      </c>
      <c r="K51" s="8">
        <f>[3]SO2!K51</f>
        <v>0.61454795066262091</v>
      </c>
      <c r="L51" s="8">
        <f>[3]SO2!L51</f>
        <v>0.72413256413923832</v>
      </c>
      <c r="M51" s="8">
        <f>[3]SO2!M51</f>
        <v>0.85855542489343639</v>
      </c>
      <c r="N51" s="8">
        <f>[3]SO2!N51</f>
        <v>0.67594874483912981</v>
      </c>
      <c r="O51" s="8">
        <f>[3]SO2!O51</f>
        <v>0.76889240560701566</v>
      </c>
      <c r="P51" s="8">
        <f>[3]SO2!P51</f>
        <v>0.79966471567142505</v>
      </c>
      <c r="Q51" s="8">
        <f>[3]SO2!Q51</f>
        <v>0.79476794371386561</v>
      </c>
      <c r="R51" s="8">
        <f>[3]SO2!R51</f>
        <v>0.79867953787979007</v>
      </c>
      <c r="S51" s="8">
        <f>[3]SO2!S51</f>
        <v>0.82404074644792213</v>
      </c>
      <c r="T51" s="8">
        <f>[3]SO2!T51</f>
        <v>0.83815924688914256</v>
      </c>
      <c r="U51" s="8">
        <f>[3]SO2!U51</f>
        <v>0.89547414806946135</v>
      </c>
      <c r="V51" s="8">
        <f>[3]SO2!V51</f>
        <v>0.97345317252750707</v>
      </c>
      <c r="W51" s="8">
        <f>[3]SO2!W51</f>
        <v>0.98479505204713624</v>
      </c>
      <c r="X51" s="8">
        <f>[3]SO2!X51</f>
        <v>1.1140366767386543</v>
      </c>
      <c r="Y51" s="8">
        <f>[3]SO2!Y51</f>
        <v>1.1681795021971555</v>
      </c>
      <c r="Z51" s="8">
        <f>[3]SO2!Z51</f>
        <v>1.138932224118071</v>
      </c>
      <c r="AA51" s="8">
        <f>[3]SO2!AA51</f>
        <v>1.1192294851282347</v>
      </c>
      <c r="AB51" s="8">
        <f>[3]SO2!AB51</f>
        <v>1.0767873281620801</v>
      </c>
      <c r="AC51" s="8">
        <f>[3]SO2!AC51</f>
        <v>1.0131648099088943</v>
      </c>
      <c r="AD51" s="8">
        <f>[3]SO2!AD51</f>
        <v>0.98367832197621163</v>
      </c>
      <c r="AE51" s="8">
        <f>[3]SO2!AE51</f>
        <v>0.95269218591586879</v>
      </c>
      <c r="AF51" s="8">
        <f>[3]SO2!AF51</f>
        <v>0.9215802270002752</v>
      </c>
      <c r="AG51" s="8">
        <f>[3]SO2!AG51</f>
        <v>0.8747089833379954</v>
      </c>
      <c r="AH51" s="8">
        <f>[3]SO2!AH51</f>
        <v>0.88816083336651963</v>
      </c>
      <c r="AI51" s="8">
        <f>[3]SO2!AI51</f>
        <v>0.93228613566386409</v>
      </c>
      <c r="AJ51" s="8">
        <f>[3]SO2!AJ51</f>
        <v>0.95489273977452171</v>
      </c>
      <c r="AK51" s="8">
        <f>[3]SO2!AK51</f>
        <v>0.99692871674529515</v>
      </c>
      <c r="AL51" s="8">
        <f>[3]SO2!AL51</f>
        <v>1.025741103065074</v>
      </c>
      <c r="AM51" s="8">
        <f>[3]SO2!AM51</f>
        <v>1.086036948673093</v>
      </c>
      <c r="AN51" s="8">
        <f>[3]SO2!AN51</f>
        <v>1.1161994452916857</v>
      </c>
      <c r="AO51" s="8">
        <f>[3]SO2!AO51</f>
        <v>1.0304396921271273</v>
      </c>
      <c r="AP51" s="8">
        <f>[3]SO2!AP51</f>
        <v>0</v>
      </c>
      <c r="AQ51" s="8">
        <f>[3]SO2!AQ51</f>
        <v>0</v>
      </c>
      <c r="AR51" s="8">
        <f>[3]SO2!AR51</f>
        <v>0</v>
      </c>
      <c r="AS51" s="8">
        <f>[3]SO2!AS51</f>
        <v>0</v>
      </c>
      <c r="AT51" s="8">
        <f>[3]SO2!AT51</f>
        <v>0</v>
      </c>
      <c r="AU51" s="8">
        <f>[3]SO2!AU51</f>
        <v>0</v>
      </c>
      <c r="AV51" s="8">
        <f>[3]SO2!AV51</f>
        <v>0</v>
      </c>
    </row>
    <row r="52" spans="1:48" x14ac:dyDescent="0.3">
      <c r="A52" s="7" t="str">
        <f>[3]SO2!A52</f>
        <v>GREECE</v>
      </c>
      <c r="B52" s="7" t="str">
        <f>INDEX('Region Mapping'!$B$2:$B$144,MATCH($A52,'Region Mapping'!$A$2:$A$144,0))</f>
        <v>Western Europe</v>
      </c>
      <c r="C52" s="8">
        <f>[3]SO2!C52</f>
        <v>282.13952710659663</v>
      </c>
      <c r="D52" s="8">
        <f>[3]SO2!D52</f>
        <v>339.59639146496568</v>
      </c>
      <c r="E52" s="8">
        <f>[3]SO2!E52</f>
        <v>390.97428630682327</v>
      </c>
      <c r="F52" s="8">
        <f>[3]SO2!F52</f>
        <v>458.07807821804062</v>
      </c>
      <c r="G52" s="8">
        <f>[3]SO2!G52</f>
        <v>467.74878929118131</v>
      </c>
      <c r="H52" s="8">
        <f>[3]SO2!H52</f>
        <v>541.43117986726384</v>
      </c>
      <c r="I52" s="8">
        <f>[3]SO2!I52</f>
        <v>587.03548100931482</v>
      </c>
      <c r="J52" s="8">
        <f>[3]SO2!J52</f>
        <v>550.41198194632216</v>
      </c>
      <c r="K52" s="8">
        <f>[3]SO2!K52</f>
        <v>488.37881789997874</v>
      </c>
      <c r="L52" s="8">
        <f>[3]SO2!L52</f>
        <v>466.27316507487035</v>
      </c>
      <c r="M52" s="8">
        <f>[3]SO2!M52</f>
        <v>400.00000000000006</v>
      </c>
      <c r="N52" s="8">
        <f>[3]SO2!N52</f>
        <v>440.25042444617185</v>
      </c>
      <c r="O52" s="8">
        <f>[3]SO2!O52</f>
        <v>419.80668997760432</v>
      </c>
      <c r="P52" s="8">
        <f>[3]SO2!P52</f>
        <v>451.33024849783698</v>
      </c>
      <c r="Q52" s="8">
        <f>[3]SO2!Q52</f>
        <v>430.23306367056477</v>
      </c>
      <c r="R52" s="8">
        <f>[3]SO2!R52</f>
        <v>461.32120116613254</v>
      </c>
      <c r="S52" s="8">
        <f>[3]SO2!S52</f>
        <v>466.45208572132509</v>
      </c>
      <c r="T52" s="8">
        <f>[3]SO2!T52</f>
        <v>503.73060769531207</v>
      </c>
      <c r="U52" s="8">
        <f>[3]SO2!U52</f>
        <v>526.9315388813535</v>
      </c>
      <c r="V52" s="8">
        <f>[3]SO2!V52</f>
        <v>517.54300945628688</v>
      </c>
      <c r="W52" s="8">
        <f>[3]SO2!W52</f>
        <v>469.14003009628277</v>
      </c>
      <c r="X52" s="8">
        <f>[3]SO2!X52</f>
        <v>524.68000000000006</v>
      </c>
      <c r="Y52" s="8">
        <f>[3]SO2!Y52</f>
        <v>543.52</v>
      </c>
      <c r="Z52" s="8">
        <f>[3]SO2!Z52</f>
        <v>541.66000000000008</v>
      </c>
      <c r="AA52" s="8">
        <f>[3]SO2!AA52</f>
        <v>512.52</v>
      </c>
      <c r="AB52" s="8">
        <f>[3]SO2!AB52</f>
        <v>536.02</v>
      </c>
      <c r="AC52" s="8">
        <f>[3]SO2!AC52</f>
        <v>523.22</v>
      </c>
      <c r="AD52" s="8">
        <f>[3]SO2!AD52</f>
        <v>517.97</v>
      </c>
      <c r="AE52" s="8">
        <f>[3]SO2!AE52</f>
        <v>527.23</v>
      </c>
      <c r="AF52" s="8">
        <f>[3]SO2!AF52</f>
        <v>544.21</v>
      </c>
      <c r="AG52" s="8">
        <f>[3]SO2!AG52</f>
        <v>492.81999999999994</v>
      </c>
      <c r="AH52" s="8">
        <f>[3]SO2!AH52</f>
        <v>502.13</v>
      </c>
      <c r="AI52" s="8">
        <f>[3]SO2!AI52</f>
        <v>517.37</v>
      </c>
      <c r="AJ52" s="8">
        <f>[3]SO2!AJ52</f>
        <v>541.8712884567127</v>
      </c>
      <c r="AK52" s="8">
        <f>[3]SO2!AK52</f>
        <v>526.89847259887392</v>
      </c>
      <c r="AL52" s="8">
        <f>[3]SO2!AL52</f>
        <v>543.15101484744059</v>
      </c>
      <c r="AM52" s="8">
        <f>[3]SO2!AM52</f>
        <v>527.17959767161585</v>
      </c>
      <c r="AN52" s="8">
        <f>[3]SO2!AN52</f>
        <v>533.15070573930609</v>
      </c>
      <c r="AO52" s="8">
        <f>[3]SO2!AO52</f>
        <v>515.71671413961087</v>
      </c>
      <c r="AP52" s="8">
        <f>[3]SO2!AP52</f>
        <v>0</v>
      </c>
      <c r="AQ52" s="8">
        <f>[3]SO2!AQ52</f>
        <v>0</v>
      </c>
      <c r="AR52" s="8">
        <f>[3]SO2!AR52</f>
        <v>0</v>
      </c>
      <c r="AS52" s="8">
        <f>[3]SO2!AS52</f>
        <v>0</v>
      </c>
      <c r="AT52" s="8">
        <f>[3]SO2!AT52</f>
        <v>0</v>
      </c>
      <c r="AU52" s="8">
        <f>[3]SO2!AU52</f>
        <v>0</v>
      </c>
      <c r="AV52" s="8">
        <f>[3]SO2!AV52</f>
        <v>0</v>
      </c>
    </row>
    <row r="53" spans="1:48" x14ac:dyDescent="0.3">
      <c r="A53" s="7" t="str">
        <f>[3]SO2!A53</f>
        <v>GUATEMALA</v>
      </c>
      <c r="B53" s="7" t="str">
        <f>INDEX('Region Mapping'!$B$2:$B$144,MATCH($A53,'Region Mapping'!$A$2:$A$144,0))</f>
        <v>Latin America</v>
      </c>
      <c r="C53" s="8">
        <f>[3]SO2!C53</f>
        <v>26.445045909988725</v>
      </c>
      <c r="D53" s="8">
        <f>[3]SO2!D53</f>
        <v>27.213034563342674</v>
      </c>
      <c r="E53" s="8">
        <f>[3]SO2!E53</f>
        <v>28.292704633216257</v>
      </c>
      <c r="F53" s="8">
        <f>[3]SO2!F53</f>
        <v>27.974517296959331</v>
      </c>
      <c r="G53" s="8">
        <f>[3]SO2!G53</f>
        <v>27.545416655591897</v>
      </c>
      <c r="H53" s="8">
        <f>[3]SO2!H53</f>
        <v>30.033975378273919</v>
      </c>
      <c r="I53" s="8">
        <f>[3]SO2!I53</f>
        <v>31.340870989776054</v>
      </c>
      <c r="J53" s="8">
        <f>[3]SO2!J53</f>
        <v>35.311144541780585</v>
      </c>
      <c r="K53" s="8">
        <f>[3]SO2!K53</f>
        <v>40.018856417308911</v>
      </c>
      <c r="L53" s="8">
        <f>[3]SO2!L53</f>
        <v>45.423512307950901</v>
      </c>
      <c r="M53" s="8">
        <f>[3]SO2!M53</f>
        <v>45.740599082203467</v>
      </c>
      <c r="N53" s="8">
        <f>[3]SO2!N53</f>
        <v>37.268002285883824</v>
      </c>
      <c r="O53" s="8">
        <f>[3]SO2!O53</f>
        <v>31.306813956120511</v>
      </c>
      <c r="P53" s="8">
        <f>[3]SO2!P53</f>
        <v>23.85445801604963</v>
      </c>
      <c r="Q53" s="8">
        <f>[3]SO2!Q53</f>
        <v>25.924426840823568</v>
      </c>
      <c r="R53" s="8">
        <f>[3]SO2!R53</f>
        <v>24.598751777137505</v>
      </c>
      <c r="S53" s="8">
        <f>[3]SO2!S53</f>
        <v>15.651458771345547</v>
      </c>
      <c r="T53" s="8">
        <f>[3]SO2!T53</f>
        <v>18.617470253653476</v>
      </c>
      <c r="U53" s="8">
        <f>[3]SO2!U53</f>
        <v>19.637198461005752</v>
      </c>
      <c r="V53" s="8">
        <f>[3]SO2!V53</f>
        <v>20.294459134728047</v>
      </c>
      <c r="W53" s="8">
        <f>[3]SO2!W53</f>
        <v>21.003085361317947</v>
      </c>
      <c r="X53" s="8">
        <f>[3]SO2!X53</f>
        <v>22.256468102372711</v>
      </c>
      <c r="Y53" s="8">
        <f>[3]SO2!Y53</f>
        <v>30.601673120059189</v>
      </c>
      <c r="Z53" s="8">
        <f>[3]SO2!Z53</f>
        <v>33.381097288171361</v>
      </c>
      <c r="AA53" s="8">
        <f>[3]SO2!AA53</f>
        <v>35.258751022135328</v>
      </c>
      <c r="AB53" s="8">
        <f>[3]SO2!AB53</f>
        <v>40.437294100925783</v>
      </c>
      <c r="AC53" s="8">
        <f>[3]SO2!AC53</f>
        <v>39.204701348847969</v>
      </c>
      <c r="AD53" s="8">
        <f>[3]SO2!AD53</f>
        <v>41.143207697054471</v>
      </c>
      <c r="AE53" s="8">
        <f>[3]SO2!AE53</f>
        <v>55.196867396895897</v>
      </c>
      <c r="AF53" s="8">
        <f>[3]SO2!AF53</f>
        <v>51.512321348929817</v>
      </c>
      <c r="AG53" s="8">
        <f>[3]SO2!AG53</f>
        <v>58.497288807630945</v>
      </c>
      <c r="AH53" s="8">
        <f>[3]SO2!AH53</f>
        <v>58.761075679055295</v>
      </c>
      <c r="AI53" s="8">
        <f>[3]SO2!AI53</f>
        <v>60.451256230361636</v>
      </c>
      <c r="AJ53" s="8">
        <f>[3]SO2!AJ53</f>
        <v>57.004050840817477</v>
      </c>
      <c r="AK53" s="8">
        <f>[3]SO2!AK53</f>
        <v>58.422583050208658</v>
      </c>
      <c r="AL53" s="8">
        <f>[3]SO2!AL53</f>
        <v>55.884473674181443</v>
      </c>
      <c r="AM53" s="8">
        <f>[3]SO2!AM53</f>
        <v>44.503653048804189</v>
      </c>
      <c r="AN53" s="8">
        <f>[3]SO2!AN53</f>
        <v>47.447168140599103</v>
      </c>
      <c r="AO53" s="8">
        <f>[3]SO2!AO53</f>
        <v>46.151939855709152</v>
      </c>
      <c r="AP53" s="8">
        <f>[3]SO2!AP53</f>
        <v>0</v>
      </c>
      <c r="AQ53" s="8">
        <f>[3]SO2!AQ53</f>
        <v>0</v>
      </c>
      <c r="AR53" s="8">
        <f>[3]SO2!AR53</f>
        <v>0</v>
      </c>
      <c r="AS53" s="8">
        <f>[3]SO2!AS53</f>
        <v>0</v>
      </c>
      <c r="AT53" s="8">
        <f>[3]SO2!AT53</f>
        <v>0</v>
      </c>
      <c r="AU53" s="8">
        <f>[3]SO2!AU53</f>
        <v>0</v>
      </c>
      <c r="AV53" s="8">
        <f>[3]SO2!AV53</f>
        <v>0</v>
      </c>
    </row>
    <row r="54" spans="1:48" x14ac:dyDescent="0.3">
      <c r="A54" s="7" t="str">
        <f>[3]SO2!A54</f>
        <v>HAITI</v>
      </c>
      <c r="B54" s="7" t="str">
        <f>INDEX('Region Mapping'!$B$2:$B$144,MATCH($A54,'Region Mapping'!$A$2:$A$144,0))</f>
        <v>Latin America</v>
      </c>
      <c r="C54" s="8">
        <f>[3]SO2!C54</f>
        <v>4.6299940708409029</v>
      </c>
      <c r="D54" s="8">
        <f>[3]SO2!D54</f>
        <v>4.5749903943318717</v>
      </c>
      <c r="E54" s="8">
        <f>[3]SO2!E54</f>
        <v>3.9928854295274099</v>
      </c>
      <c r="F54" s="8">
        <f>[3]SO2!F54</f>
        <v>3.7942981989600155</v>
      </c>
      <c r="G54" s="8">
        <f>[3]SO2!G54</f>
        <v>4.1325757806882262</v>
      </c>
      <c r="H54" s="8">
        <f>[3]SO2!H54</f>
        <v>3.8140374799063901</v>
      </c>
      <c r="I54" s="8">
        <f>[3]SO2!I54</f>
        <v>5.1729296446528066</v>
      </c>
      <c r="J54" s="8">
        <f>[3]SO2!J54</f>
        <v>5.3772355145040054</v>
      </c>
      <c r="K54" s="8">
        <f>[3]SO2!K54</f>
        <v>5.7428860101876493</v>
      </c>
      <c r="L54" s="8">
        <f>[3]SO2!L54</f>
        <v>5.693222719437653</v>
      </c>
      <c r="M54" s="8">
        <f>[3]SO2!M54</f>
        <v>5.4883031841875525</v>
      </c>
      <c r="N54" s="8">
        <f>[3]SO2!N54</f>
        <v>4.1603199886769779</v>
      </c>
      <c r="O54" s="8">
        <f>[3]SO2!O54</f>
        <v>5.4914623612092726</v>
      </c>
      <c r="P54" s="8">
        <f>[3]SO2!P54</f>
        <v>6.3773271286246445</v>
      </c>
      <c r="Q54" s="8">
        <f>[3]SO2!Q54</f>
        <v>6.640535097274177</v>
      </c>
      <c r="R54" s="8">
        <f>[3]SO2!R54</f>
        <v>6.7927192493165238</v>
      </c>
      <c r="S54" s="8">
        <f>[3]SO2!S54</f>
        <v>6.1665568835146551</v>
      </c>
      <c r="T54" s="8">
        <f>[3]SO2!T54</f>
        <v>6.9114975985093032</v>
      </c>
      <c r="U54" s="8">
        <f>[3]SO2!U54</f>
        <v>7.372331327522601</v>
      </c>
      <c r="V54" s="8">
        <f>[3]SO2!V54</f>
        <v>7.6954121713324435</v>
      </c>
      <c r="W54" s="8">
        <f>[3]SO2!W54</f>
        <v>7.4108457531104435</v>
      </c>
      <c r="X54" s="8">
        <f>[3]SO2!X54</f>
        <v>6.9501751703078689</v>
      </c>
      <c r="Y54" s="8">
        <f>[3]SO2!Y54</f>
        <v>5.9053048225326803</v>
      </c>
      <c r="Z54" s="8">
        <f>[3]SO2!Z54</f>
        <v>4.3283304510419409</v>
      </c>
      <c r="AA54" s="8">
        <f>[3]SO2!AA54</f>
        <v>1.7108354691231711</v>
      </c>
      <c r="AB54" s="8">
        <f>[3]SO2!AB54</f>
        <v>5.4489963902271876</v>
      </c>
      <c r="AC54" s="8">
        <f>[3]SO2!AC54</f>
        <v>6.3835814788940981</v>
      </c>
      <c r="AD54" s="8">
        <f>[3]SO2!AD54</f>
        <v>7.8104000808685843</v>
      </c>
      <c r="AE54" s="8">
        <f>[3]SO2!AE54</f>
        <v>7.2282177022392382</v>
      </c>
      <c r="AF54" s="8">
        <f>[3]SO2!AF54</f>
        <v>7.0763691294619955</v>
      </c>
      <c r="AG54" s="8">
        <f>[3]SO2!AG54</f>
        <v>6.790349943957823</v>
      </c>
      <c r="AH54" s="8">
        <f>[3]SO2!AH54</f>
        <v>6.9109463183077855</v>
      </c>
      <c r="AI54" s="8">
        <f>[3]SO2!AI54</f>
        <v>7.6215880672245682</v>
      </c>
      <c r="AJ54" s="8">
        <f>[3]SO2!AJ54</f>
        <v>6.6998331941059099</v>
      </c>
      <c r="AK54" s="8">
        <f>[3]SO2!AK54</f>
        <v>5.9302895319271185</v>
      </c>
      <c r="AL54" s="8">
        <f>[3]SO2!AL54</f>
        <v>5.9628416760322418</v>
      </c>
      <c r="AM54" s="8">
        <f>[3]SO2!AM54</f>
        <v>6.1487478488353879</v>
      </c>
      <c r="AN54" s="8">
        <f>[3]SO2!AN54</f>
        <v>7.6141382821104218</v>
      </c>
      <c r="AO54" s="8">
        <f>[3]SO2!AO54</f>
        <v>7.3411191654270986</v>
      </c>
      <c r="AP54" s="8">
        <f>[3]SO2!AP54</f>
        <v>0</v>
      </c>
      <c r="AQ54" s="8">
        <f>[3]SO2!AQ54</f>
        <v>0</v>
      </c>
      <c r="AR54" s="8">
        <f>[3]SO2!AR54</f>
        <v>0</v>
      </c>
      <c r="AS54" s="8">
        <f>[3]SO2!AS54</f>
        <v>0</v>
      </c>
      <c r="AT54" s="8">
        <f>[3]SO2!AT54</f>
        <v>0</v>
      </c>
      <c r="AU54" s="8">
        <f>[3]SO2!AU54</f>
        <v>0</v>
      </c>
      <c r="AV54" s="8">
        <f>[3]SO2!AV54</f>
        <v>0</v>
      </c>
    </row>
    <row r="55" spans="1:48" x14ac:dyDescent="0.3">
      <c r="A55" s="7" t="str">
        <f>[3]SO2!A55</f>
        <v>HONDURAS</v>
      </c>
      <c r="B55" s="7" t="str">
        <f>INDEX('Region Mapping'!$B$2:$B$144,MATCH($A55,'Region Mapping'!$A$2:$A$144,0))</f>
        <v>Latin America</v>
      </c>
      <c r="C55" s="8">
        <f>[3]SO2!C55</f>
        <v>10.421479384497971</v>
      </c>
      <c r="D55" s="8">
        <f>[3]SO2!D55</f>
        <v>9.459986593921597</v>
      </c>
      <c r="E55" s="8">
        <f>[3]SO2!E55</f>
        <v>9.4774438156309042</v>
      </c>
      <c r="F55" s="8">
        <f>[3]SO2!F55</f>
        <v>9.9257877135690542</v>
      </c>
      <c r="G55" s="8">
        <f>[3]SO2!G55</f>
        <v>9.6556967587149689</v>
      </c>
      <c r="H55" s="8">
        <f>[3]SO2!H55</f>
        <v>9.8378891285054646</v>
      </c>
      <c r="I55" s="8">
        <f>[3]SO2!I55</f>
        <v>10.395331280499022</v>
      </c>
      <c r="J55" s="8">
        <f>[3]SO2!J55</f>
        <v>11.432730075141823</v>
      </c>
      <c r="K55" s="8">
        <f>[3]SO2!K55</f>
        <v>11.793725780619644</v>
      </c>
      <c r="L55" s="8">
        <f>[3]SO2!L55</f>
        <v>12.70288196896789</v>
      </c>
      <c r="M55" s="8">
        <f>[3]SO2!M55</f>
        <v>12.83679079833772</v>
      </c>
      <c r="N55" s="8">
        <f>[3]SO2!N55</f>
        <v>11.763887088140969</v>
      </c>
      <c r="O55" s="8">
        <f>[3]SO2!O55</f>
        <v>11.385281394161307</v>
      </c>
      <c r="P55" s="8">
        <f>[3]SO2!P55</f>
        <v>12.765614340839326</v>
      </c>
      <c r="Q55" s="8">
        <f>[3]SO2!Q55</f>
        <v>13.956344131262671</v>
      </c>
      <c r="R55" s="8">
        <f>[3]SO2!R55</f>
        <v>12.195779852820834</v>
      </c>
      <c r="S55" s="8">
        <f>[3]SO2!S55</f>
        <v>11.899073738287321</v>
      </c>
      <c r="T55" s="8">
        <f>[3]SO2!T55</f>
        <v>13.573430467399668</v>
      </c>
      <c r="U55" s="8">
        <f>[3]SO2!U55</f>
        <v>15.285285415251529</v>
      </c>
      <c r="V55" s="8">
        <f>[3]SO2!V55</f>
        <v>17.051336721626662</v>
      </c>
      <c r="W55" s="8">
        <f>[3]SO2!W55</f>
        <v>16.077959290203982</v>
      </c>
      <c r="X55" s="8">
        <f>[3]SO2!X55</f>
        <v>15.612287769461876</v>
      </c>
      <c r="Y55" s="8">
        <f>[3]SO2!Y55</f>
        <v>16.835828395314291</v>
      </c>
      <c r="Z55" s="8">
        <f>[3]SO2!Z55</f>
        <v>16.665393194058762</v>
      </c>
      <c r="AA55" s="8">
        <f>[3]SO2!AA55</f>
        <v>18.441188410100381</v>
      </c>
      <c r="AB55" s="8">
        <f>[3]SO2!AB55</f>
        <v>25.784097208099755</v>
      </c>
      <c r="AC55" s="8">
        <f>[3]SO2!AC55</f>
        <v>23.353703828860379</v>
      </c>
      <c r="AD55" s="8">
        <f>[3]SO2!AD55</f>
        <v>23.370222961315314</v>
      </c>
      <c r="AE55" s="8">
        <f>[3]SO2!AE55</f>
        <v>29.770656452622873</v>
      </c>
      <c r="AF55" s="8">
        <f>[3]SO2!AF55</f>
        <v>27.558999653542955</v>
      </c>
      <c r="AG55" s="8">
        <f>[3]SO2!AG55</f>
        <v>29.262633681287195</v>
      </c>
      <c r="AH55" s="8">
        <f>[3]SO2!AH55</f>
        <v>32.714291291358869</v>
      </c>
      <c r="AI55" s="8">
        <f>[3]SO2!AI55</f>
        <v>32.246090877235147</v>
      </c>
      <c r="AJ55" s="8">
        <f>[3]SO2!AJ55</f>
        <v>35.71225784839433</v>
      </c>
      <c r="AK55" s="8">
        <f>[3]SO2!AK55</f>
        <v>40.465667414744317</v>
      </c>
      <c r="AL55" s="8">
        <f>[3]SO2!AL55</f>
        <v>38.843022314701244</v>
      </c>
      <c r="AM55" s="8">
        <f>[3]SO2!AM55</f>
        <v>33.062132682841209</v>
      </c>
      <c r="AN55" s="8">
        <f>[3]SO2!AN55</f>
        <v>51.864507586033326</v>
      </c>
      <c r="AO55" s="8">
        <f>[3]SO2!AO55</f>
        <v>51.823773718569768</v>
      </c>
      <c r="AP55" s="8">
        <f>[3]SO2!AP55</f>
        <v>0</v>
      </c>
      <c r="AQ55" s="8">
        <f>[3]SO2!AQ55</f>
        <v>0</v>
      </c>
      <c r="AR55" s="8">
        <f>[3]SO2!AR55</f>
        <v>0</v>
      </c>
      <c r="AS55" s="8">
        <f>[3]SO2!AS55</f>
        <v>0</v>
      </c>
      <c r="AT55" s="8">
        <f>[3]SO2!AT55</f>
        <v>0</v>
      </c>
      <c r="AU55" s="8">
        <f>[3]SO2!AU55</f>
        <v>0</v>
      </c>
      <c r="AV55" s="8">
        <f>[3]SO2!AV55</f>
        <v>0</v>
      </c>
    </row>
    <row r="56" spans="1:48" x14ac:dyDescent="0.3">
      <c r="A56" s="7" t="str">
        <f>[3]SO2!A56</f>
        <v>HONGKONG</v>
      </c>
      <c r="B56" s="7" t="str">
        <f>INDEX('Region Mapping'!$B$2:$B$144,MATCH($A56,'Region Mapping'!$A$2:$A$144,0))</f>
        <v>China</v>
      </c>
      <c r="C56" s="8">
        <f>[3]SO2!C56</f>
        <v>28.434727337517991</v>
      </c>
      <c r="D56" s="8">
        <f>[3]SO2!D56</f>
        <v>30.262037250581681</v>
      </c>
      <c r="E56" s="8">
        <f>[3]SO2!E56</f>
        <v>31.341579673798137</v>
      </c>
      <c r="F56" s="8">
        <f>[3]SO2!F56</f>
        <v>31.589842980599609</v>
      </c>
      <c r="G56" s="8">
        <f>[3]SO2!G56</f>
        <v>32.763289143835394</v>
      </c>
      <c r="H56" s="8">
        <f>[3]SO2!H56</f>
        <v>32.362490111240753</v>
      </c>
      <c r="I56" s="8">
        <f>[3]SO2!I56</f>
        <v>37.115810526735892</v>
      </c>
      <c r="J56" s="8">
        <f>[3]SO2!J56</f>
        <v>42.072250653966456</v>
      </c>
      <c r="K56" s="8">
        <f>[3]SO2!K56</f>
        <v>45.148394755157533</v>
      </c>
      <c r="L56" s="8">
        <f>[3]SO2!L56</f>
        <v>44.273370036055255</v>
      </c>
      <c r="M56" s="8">
        <f>[3]SO2!M56</f>
        <v>46.22855340877404</v>
      </c>
      <c r="N56" s="8">
        <f>[3]SO2!N56</f>
        <v>50.942410240243177</v>
      </c>
      <c r="O56" s="8">
        <f>[3]SO2!O56</f>
        <v>68.021664414908599</v>
      </c>
      <c r="P56" s="8">
        <f>[3]SO2!P56</f>
        <v>106.03538848391453</v>
      </c>
      <c r="Q56" s="8">
        <f>[3]SO2!Q56</f>
        <v>128.9280463056279</v>
      </c>
      <c r="R56" s="8">
        <f>[3]SO2!R56</f>
        <v>147.01132516291966</v>
      </c>
      <c r="S56" s="8">
        <f>[3]SO2!S56</f>
        <v>172.09732948197447</v>
      </c>
      <c r="T56" s="8">
        <f>[3]SO2!T56</f>
        <v>202.74796096521635</v>
      </c>
      <c r="U56" s="8">
        <f>[3]SO2!U56</f>
        <v>224.75069218126495</v>
      </c>
      <c r="V56" s="8">
        <f>[3]SO2!V56</f>
        <v>237.89098909037975</v>
      </c>
      <c r="W56" s="8">
        <f>[3]SO2!W56</f>
        <v>250.94887208604956</v>
      </c>
      <c r="X56" s="8">
        <f>[3]SO2!X56</f>
        <v>269.56541452467934</v>
      </c>
      <c r="Y56" s="8">
        <f>[3]SO2!Y56</f>
        <v>290.73091778738484</v>
      </c>
      <c r="Z56" s="8">
        <f>[3]SO2!Z56</f>
        <v>311.22687702401964</v>
      </c>
      <c r="AA56" s="8">
        <f>[3]SO2!AA56</f>
        <v>244.04605129120799</v>
      </c>
      <c r="AB56" s="8">
        <f>[3]SO2!AB56</f>
        <v>243.57022557212912</v>
      </c>
      <c r="AC56" s="8">
        <f>[3]SO2!AC56</f>
        <v>202.29076320630065</v>
      </c>
      <c r="AD56" s="8">
        <f>[3]SO2!AD56</f>
        <v>156.21967585565849</v>
      </c>
      <c r="AE56" s="8">
        <f>[3]SO2!AE56</f>
        <v>190.84305671815005</v>
      </c>
      <c r="AF56" s="8">
        <f>[3]SO2!AF56</f>
        <v>172.0262702650943</v>
      </c>
      <c r="AG56" s="8">
        <f>[3]SO2!AG56</f>
        <v>177.06232568311253</v>
      </c>
      <c r="AH56" s="8">
        <f>[3]SO2!AH56</f>
        <v>182.42673989249022</v>
      </c>
      <c r="AI56" s="8">
        <f>[3]SO2!AI56</f>
        <v>193.40160208747096</v>
      </c>
      <c r="AJ56" s="8">
        <f>[3]SO2!AJ56</f>
        <v>240.19285344362444</v>
      </c>
      <c r="AK56" s="8">
        <f>[3]SO2!AK56</f>
        <v>243.16422740262294</v>
      </c>
      <c r="AL56" s="8">
        <f>[3]SO2!AL56</f>
        <v>246.02603583465643</v>
      </c>
      <c r="AM56" s="8">
        <f>[3]SO2!AM56</f>
        <v>258.40098963086592</v>
      </c>
      <c r="AN56" s="8">
        <f>[3]SO2!AN56</f>
        <v>278.39794952410398</v>
      </c>
      <c r="AO56" s="8">
        <f>[3]SO2!AO56</f>
        <v>302.39545283208497</v>
      </c>
      <c r="AP56" s="8">
        <f>[3]SO2!AP56</f>
        <v>0</v>
      </c>
      <c r="AQ56" s="8">
        <f>[3]SO2!AQ56</f>
        <v>0</v>
      </c>
      <c r="AR56" s="8">
        <f>[3]SO2!AR56</f>
        <v>0</v>
      </c>
      <c r="AS56" s="8">
        <f>[3]SO2!AS56</f>
        <v>0</v>
      </c>
      <c r="AT56" s="8">
        <f>[3]SO2!AT56</f>
        <v>0</v>
      </c>
      <c r="AU56" s="8">
        <f>[3]SO2!AU56</f>
        <v>0</v>
      </c>
      <c r="AV56" s="8">
        <f>[3]SO2!AV56</f>
        <v>0</v>
      </c>
    </row>
    <row r="57" spans="1:48" x14ac:dyDescent="0.3">
      <c r="A57" s="7" t="str">
        <f>[3]SO2!A57</f>
        <v>HUNGARY</v>
      </c>
      <c r="B57" s="7" t="str">
        <f>INDEX('Region Mapping'!$B$2:$B$144,MATCH($A57,'Region Mapping'!$A$2:$A$144,0))</f>
        <v>Eastern Europe</v>
      </c>
      <c r="C57" s="8">
        <f>[3]SO2!C57</f>
        <v>1662.3809478975602</v>
      </c>
      <c r="D57" s="8">
        <f>[3]SO2!D57</f>
        <v>1628.6933305760031</v>
      </c>
      <c r="E57" s="8">
        <f>[3]SO2!E57</f>
        <v>1605.500165723088</v>
      </c>
      <c r="F57" s="8">
        <f>[3]SO2!F57</f>
        <v>1653.8952353889447</v>
      </c>
      <c r="G57" s="8">
        <f>[3]SO2!G57</f>
        <v>1616.6302493666926</v>
      </c>
      <c r="H57" s="8">
        <f>[3]SO2!H57</f>
        <v>1615.0319443312828</v>
      </c>
      <c r="I57" s="8">
        <f>[3]SO2!I57</f>
        <v>1643.1865765881871</v>
      </c>
      <c r="J57" s="8">
        <f>[3]SO2!J57</f>
        <v>1615.1819433017702</v>
      </c>
      <c r="K57" s="8">
        <f>[3]SO2!K57</f>
        <v>1741.9410234056504</v>
      </c>
      <c r="L57" s="8">
        <f>[3]SO2!L57</f>
        <v>1666.2323703536129</v>
      </c>
      <c r="M57" s="8">
        <f>[3]SO2!M57</f>
        <v>1633</v>
      </c>
      <c r="N57" s="8">
        <f>[3]SO2!N57</f>
        <v>1580</v>
      </c>
      <c r="O57" s="8">
        <f>[3]SO2!O57</f>
        <v>1545</v>
      </c>
      <c r="P57" s="8">
        <f>[3]SO2!P57</f>
        <v>1479.9999999999998</v>
      </c>
      <c r="Q57" s="8">
        <f>[3]SO2!Q57</f>
        <v>1440</v>
      </c>
      <c r="R57" s="8">
        <f>[3]SO2!R57</f>
        <v>1403.9999999999998</v>
      </c>
      <c r="S57" s="8">
        <f>[3]SO2!S57</f>
        <v>1362.0000000000002</v>
      </c>
      <c r="T57" s="8">
        <f>[3]SO2!T57</f>
        <v>1284.9999999999998</v>
      </c>
      <c r="U57" s="8">
        <f>[3]SO2!U57</f>
        <v>1218</v>
      </c>
      <c r="V57" s="8">
        <f>[3]SO2!V57</f>
        <v>1102</v>
      </c>
      <c r="W57" s="8">
        <f>[3]SO2!W57</f>
        <v>979.85834020963023</v>
      </c>
      <c r="X57" s="8">
        <f>[3]SO2!X57</f>
        <v>904.72190159269769</v>
      </c>
      <c r="Y57" s="8">
        <f>[3]SO2!Y57</f>
        <v>813.14191420401357</v>
      </c>
      <c r="Z57" s="8">
        <f>[3]SO2!Z57</f>
        <v>757.04666666666662</v>
      </c>
      <c r="AA57" s="8">
        <f>[3]SO2!AA57</f>
        <v>743.90333333333319</v>
      </c>
      <c r="AB57" s="8">
        <f>[3]SO2!AB57</f>
        <v>707.29000000000008</v>
      </c>
      <c r="AC57" s="8">
        <f>[3]SO2!AC57</f>
        <v>677.46999999999991</v>
      </c>
      <c r="AD57" s="8">
        <f>[3]SO2!AD57</f>
        <v>662.89999999999975</v>
      </c>
      <c r="AE57" s="8">
        <f>[3]SO2!AE57</f>
        <v>593.03</v>
      </c>
      <c r="AF57" s="8">
        <f>[3]SO2!AF57</f>
        <v>597.97000000000014</v>
      </c>
      <c r="AG57" s="8">
        <f>[3]SO2!AG57</f>
        <v>488.96000000000015</v>
      </c>
      <c r="AH57" s="8">
        <f>[3]SO2!AH57</f>
        <v>403.88</v>
      </c>
      <c r="AI57" s="8">
        <f>[3]SO2!AI57</f>
        <v>364.91999999999996</v>
      </c>
      <c r="AJ57" s="8">
        <f>[3]SO2!AJ57</f>
        <v>347.81</v>
      </c>
      <c r="AK57" s="8">
        <f>[3]SO2!AK57</f>
        <v>248.79000000000005</v>
      </c>
      <c r="AL57" s="8">
        <f>[3]SO2!AL57</f>
        <v>146.64999999999998</v>
      </c>
      <c r="AM57" s="8">
        <f>[3]SO2!AM57</f>
        <v>150.51635648274805</v>
      </c>
      <c r="AN57" s="8">
        <f>[3]SO2!AN57</f>
        <v>142.12158755706221</v>
      </c>
      <c r="AO57" s="8">
        <f>[3]SO2!AO57</f>
        <v>145.05362962248526</v>
      </c>
      <c r="AP57" s="8">
        <f>[3]SO2!AP57</f>
        <v>0</v>
      </c>
      <c r="AQ57" s="8">
        <f>[3]SO2!AQ57</f>
        <v>0</v>
      </c>
      <c r="AR57" s="8">
        <f>[3]SO2!AR57</f>
        <v>0</v>
      </c>
      <c r="AS57" s="8">
        <f>[3]SO2!AS57</f>
        <v>0</v>
      </c>
      <c r="AT57" s="8">
        <f>[3]SO2!AT57</f>
        <v>0</v>
      </c>
      <c r="AU57" s="8">
        <f>[3]SO2!AU57</f>
        <v>0</v>
      </c>
      <c r="AV57" s="8">
        <f>[3]SO2!AV57</f>
        <v>0</v>
      </c>
    </row>
    <row r="58" spans="1:48" x14ac:dyDescent="0.3">
      <c r="A58" s="7" t="str">
        <f>[3]SO2!A58</f>
        <v>ICELAND</v>
      </c>
      <c r="B58" s="7" t="str">
        <f>INDEX('Region Mapping'!$B$2:$B$144,MATCH($A58,'Region Mapping'!$A$2:$A$144,0))</f>
        <v>Western Europe</v>
      </c>
      <c r="C58" s="8">
        <f>[3]SO2!C58</f>
        <v>7.5393533312398358</v>
      </c>
      <c r="D58" s="8">
        <f>[3]SO2!D58</f>
        <v>8.1029611912098343</v>
      </c>
      <c r="E58" s="8">
        <f>[3]SO2!E58</f>
        <v>8.7046424014747874</v>
      </c>
      <c r="F58" s="8">
        <f>[3]SO2!F58</f>
        <v>9.4743035533046047</v>
      </c>
      <c r="G58" s="8">
        <f>[3]SO2!G58</f>
        <v>9.8106882540122591</v>
      </c>
      <c r="H58" s="8">
        <f>[3]SO2!H58</f>
        <v>9.0574730605104801</v>
      </c>
      <c r="I58" s="8">
        <f>[3]SO2!I58</f>
        <v>10.327099025075979</v>
      </c>
      <c r="J58" s="8">
        <f>[3]SO2!J58</f>
        <v>11.400493561245495</v>
      </c>
      <c r="K58" s="8">
        <f>[3]SO2!K58</f>
        <v>12.300115551214859</v>
      </c>
      <c r="L58" s="8">
        <f>[3]SO2!L58</f>
        <v>12.084796265658579</v>
      </c>
      <c r="M58" s="8">
        <f>[3]SO2!M58</f>
        <v>11</v>
      </c>
      <c r="N58" s="8">
        <f>[3]SO2!N58</f>
        <v>9.6789773676529069</v>
      </c>
      <c r="O58" s="8">
        <f>[3]SO2!O58</f>
        <v>8.8128587027267251</v>
      </c>
      <c r="P58" s="8">
        <f>[3]SO2!P58</f>
        <v>8.5905148076154045</v>
      </c>
      <c r="Q58" s="8">
        <f>[3]SO2!Q58</f>
        <v>8.4024425046904092</v>
      </c>
      <c r="R58" s="8">
        <f>[3]SO2!R58</f>
        <v>8.0415272191874152</v>
      </c>
      <c r="S58" s="8">
        <f>[3]SO2!S58</f>
        <v>8.107755933794369</v>
      </c>
      <c r="T58" s="8">
        <f>[3]SO2!T58</f>
        <v>8.1883806905564338</v>
      </c>
      <c r="U58" s="8">
        <f>[3]SO2!U58</f>
        <v>8.5498403735872497</v>
      </c>
      <c r="V58" s="8">
        <f>[3]SO2!V58</f>
        <v>8.5993086499438771</v>
      </c>
      <c r="W58" s="8">
        <f>[3]SO2!W58</f>
        <v>18.73362147181324</v>
      </c>
      <c r="X58" s="8">
        <f>[3]SO2!X58</f>
        <v>17.322984601620853</v>
      </c>
      <c r="Y58" s="8">
        <f>[3]SO2!Y58</f>
        <v>17.450412803031391</v>
      </c>
      <c r="Z58" s="8">
        <f>[3]SO2!Z58</f>
        <v>17.809483497139446</v>
      </c>
      <c r="AA58" s="8">
        <f>[3]SO2!AA58</f>
        <v>17.613182011895585</v>
      </c>
      <c r="AB58" s="8">
        <f>[3]SO2!AB58</f>
        <v>15.943751217756409</v>
      </c>
      <c r="AC58" s="8">
        <f>[3]SO2!AC58</f>
        <v>17.613150407484177</v>
      </c>
      <c r="AD58" s="8">
        <f>[3]SO2!AD58</f>
        <v>17.759718629217886</v>
      </c>
      <c r="AE58" s="8">
        <f>[3]SO2!AE58</f>
        <v>18.305563354979959</v>
      </c>
      <c r="AF58" s="8">
        <f>[3]SO2!AF58</f>
        <v>27.133475683984322</v>
      </c>
      <c r="AG58" s="8">
        <f>[3]SO2!AG58</f>
        <v>33.361810187503707</v>
      </c>
      <c r="AH58" s="8">
        <f>[3]SO2!AH58</f>
        <v>36.544797878920711</v>
      </c>
      <c r="AI58" s="8">
        <f>[3]SO2!AI58</f>
        <v>39.825803732415906</v>
      </c>
      <c r="AJ58" s="8">
        <f>[3]SO2!AJ58</f>
        <v>31.782545804226991</v>
      </c>
      <c r="AK58" s="8">
        <f>[3]SO2!AK58</f>
        <v>30.92818557891249</v>
      </c>
      <c r="AL58" s="8">
        <f>[3]SO2!AL58</f>
        <v>38.347637227055955</v>
      </c>
      <c r="AM58" s="8">
        <f>[3]SO2!AM58</f>
        <v>41.245339768611281</v>
      </c>
      <c r="AN58" s="8">
        <f>[3]SO2!AN58</f>
        <v>46.116439031189195</v>
      </c>
      <c r="AO58" s="8">
        <f>[3]SO2!AO58</f>
        <v>56.923581549006798</v>
      </c>
      <c r="AP58" s="8">
        <f>[3]SO2!AP58</f>
        <v>0</v>
      </c>
      <c r="AQ58" s="8">
        <f>[3]SO2!AQ58</f>
        <v>0</v>
      </c>
      <c r="AR58" s="8">
        <f>[3]SO2!AR58</f>
        <v>0</v>
      </c>
      <c r="AS58" s="8">
        <f>[3]SO2!AS58</f>
        <v>0</v>
      </c>
      <c r="AT58" s="8">
        <f>[3]SO2!AT58</f>
        <v>0</v>
      </c>
      <c r="AU58" s="8">
        <f>[3]SO2!AU58</f>
        <v>0</v>
      </c>
      <c r="AV58" s="8">
        <f>[3]SO2!AV58</f>
        <v>0</v>
      </c>
    </row>
    <row r="59" spans="1:48" x14ac:dyDescent="0.3">
      <c r="A59" s="7" t="str">
        <f>[3]SO2!A59</f>
        <v>INDIA</v>
      </c>
      <c r="B59" s="7" t="str">
        <f>INDEX('Region Mapping'!$B$2:$B$144,MATCH($A59,'Region Mapping'!$A$2:$A$144,0))</f>
        <v>India</v>
      </c>
      <c r="C59" s="8">
        <f>[3]SO2!C59</f>
        <v>1114.088347242968</v>
      </c>
      <c r="D59" s="8">
        <f>[3]SO2!D59</f>
        <v>1135.1303433496557</v>
      </c>
      <c r="E59" s="8">
        <f>[3]SO2!E59</f>
        <v>1198.2069351595305</v>
      </c>
      <c r="F59" s="8">
        <f>[3]SO2!F59</f>
        <v>1207.2512391712271</v>
      </c>
      <c r="G59" s="8">
        <f>[3]SO2!G59</f>
        <v>1285.2051853044593</v>
      </c>
      <c r="H59" s="8">
        <f>[3]SO2!H59</f>
        <v>1334.70326543642</v>
      </c>
      <c r="I59" s="8">
        <f>[3]SO2!I59</f>
        <v>1412.2464788043742</v>
      </c>
      <c r="J59" s="8">
        <f>[3]SO2!J59</f>
        <v>1460.1483474558529</v>
      </c>
      <c r="K59" s="8">
        <f>[3]SO2!K59</f>
        <v>1465.5125649647084</v>
      </c>
      <c r="L59" s="8">
        <f>[3]SO2!L59</f>
        <v>1599.3433021327335</v>
      </c>
      <c r="M59" s="8">
        <f>[3]SO2!M59</f>
        <v>1674.0047471441294</v>
      </c>
      <c r="N59" s="8">
        <f>[3]SO2!N59</f>
        <v>1848.6385506640127</v>
      </c>
      <c r="O59" s="8">
        <f>[3]SO2!O59</f>
        <v>2021.7326009823005</v>
      </c>
      <c r="P59" s="8">
        <f>[3]SO2!P59</f>
        <v>2155.0737900544359</v>
      </c>
      <c r="Q59" s="8">
        <f>[3]SO2!Q59</f>
        <v>2318.0972920385952</v>
      </c>
      <c r="R59" s="8">
        <f>[3]SO2!R59</f>
        <v>2432.6198569521712</v>
      </c>
      <c r="S59" s="8">
        <f>[3]SO2!S59</f>
        <v>2616.953233043293</v>
      </c>
      <c r="T59" s="8">
        <f>[3]SO2!T59</f>
        <v>2781.3804254408524</v>
      </c>
      <c r="U59" s="8">
        <f>[3]SO2!U59</f>
        <v>2937.7247305847654</v>
      </c>
      <c r="V59" s="8">
        <f>[3]SO2!V59</f>
        <v>3142.567176302055</v>
      </c>
      <c r="W59" s="8">
        <f>[3]SO2!W59</f>
        <v>3301.6885763544788</v>
      </c>
      <c r="X59" s="8">
        <f>[3]SO2!X59</f>
        <v>3477.8763230862382</v>
      </c>
      <c r="Y59" s="8">
        <f>[3]SO2!Y59</f>
        <v>3649.4525630138683</v>
      </c>
      <c r="Z59" s="8">
        <f>[3]SO2!Z59</f>
        <v>3777.0163984062265</v>
      </c>
      <c r="AA59" s="8">
        <f>[3]SO2!AA59</f>
        <v>3970.9959680516704</v>
      </c>
      <c r="AB59" s="8">
        <f>[3]SO2!AB59</f>
        <v>4213.9173374019829</v>
      </c>
      <c r="AC59" s="8">
        <f>[3]SO2!AC59</f>
        <v>4645.3220125060197</v>
      </c>
      <c r="AD59" s="8">
        <f>[3]SO2!AD59</f>
        <v>4826.1259219998537</v>
      </c>
      <c r="AE59" s="8">
        <f>[3]SO2!AE59</f>
        <v>4949.9650282371731</v>
      </c>
      <c r="AF59" s="8">
        <f>[3]SO2!AF59</f>
        <v>5274.5918885221472</v>
      </c>
      <c r="AG59" s="8">
        <f>[3]SO2!AG59</f>
        <v>5362.529636478549</v>
      </c>
      <c r="AH59" s="8">
        <f>[3]SO2!AH59</f>
        <v>5410.6602034170364</v>
      </c>
      <c r="AI59" s="8">
        <f>[3]SO2!AI59</f>
        <v>5580.9090492704081</v>
      </c>
      <c r="AJ59" s="8">
        <f>[3]SO2!AJ59</f>
        <v>5736.8326552658191</v>
      </c>
      <c r="AK59" s="8">
        <f>[3]SO2!AK59</f>
        <v>6049.003230925704</v>
      </c>
      <c r="AL59" s="8">
        <f>[3]SO2!AL59</f>
        <v>6274.5141097327933</v>
      </c>
      <c r="AM59" s="8">
        <f>[3]SO2!AM59</f>
        <v>6809.8023412130142</v>
      </c>
      <c r="AN59" s="8">
        <f>[3]SO2!AN59</f>
        <v>7306.9144612697455</v>
      </c>
      <c r="AO59" s="8">
        <f>[3]SO2!AO59</f>
        <v>7877.5030491710604</v>
      </c>
      <c r="AP59" s="8">
        <f>[3]SO2!AP59</f>
        <v>0</v>
      </c>
      <c r="AQ59" s="8">
        <f>[3]SO2!AQ59</f>
        <v>0</v>
      </c>
      <c r="AR59" s="8">
        <f>[3]SO2!AR59</f>
        <v>0</v>
      </c>
      <c r="AS59" s="8">
        <f>[3]SO2!AS59</f>
        <v>0</v>
      </c>
      <c r="AT59" s="8">
        <f>[3]SO2!AT59</f>
        <v>0</v>
      </c>
      <c r="AU59" s="8">
        <f>[3]SO2!AU59</f>
        <v>0</v>
      </c>
      <c r="AV59" s="8">
        <f>[3]SO2!AV59</f>
        <v>0</v>
      </c>
    </row>
    <row r="60" spans="1:48" x14ac:dyDescent="0.3">
      <c r="A60" s="7" t="str">
        <f>[3]SO2!A60</f>
        <v>INDONESIA</v>
      </c>
      <c r="B60" s="7" t="str">
        <f>INDEX('Region Mapping'!$B$2:$B$144,MATCH($A60,'Region Mapping'!$A$2:$A$144,0))</f>
        <v>Southeast Asia</v>
      </c>
      <c r="C60" s="8">
        <f>[3]SO2!C60</f>
        <v>107.52965457879256</v>
      </c>
      <c r="D60" s="8">
        <f>[3]SO2!D60</f>
        <v>114.30437701752035</v>
      </c>
      <c r="E60" s="8">
        <f>[3]SO2!E60</f>
        <v>129.12867760669883</v>
      </c>
      <c r="F60" s="8">
        <f>[3]SO2!F60</f>
        <v>147.77457099182328</v>
      </c>
      <c r="G60" s="8">
        <f>[3]SO2!G60</f>
        <v>152.95032342344493</v>
      </c>
      <c r="H60" s="8">
        <f>[3]SO2!H60</f>
        <v>153.31898238075684</v>
      </c>
      <c r="I60" s="8">
        <f>[3]SO2!I60</f>
        <v>165.28211284410293</v>
      </c>
      <c r="J60" s="8">
        <f>[3]SO2!J60</f>
        <v>185.35865487389901</v>
      </c>
      <c r="K60" s="8">
        <f>[3]SO2!K60</f>
        <v>190.08434906224818</v>
      </c>
      <c r="L60" s="8">
        <f>[3]SO2!L60</f>
        <v>195.29113580409927</v>
      </c>
      <c r="M60" s="8">
        <f>[3]SO2!M60</f>
        <v>205.91240437435897</v>
      </c>
      <c r="N60" s="8">
        <f>[3]SO2!N60</f>
        <v>215.22834348497719</v>
      </c>
      <c r="O60" s="8">
        <f>[3]SO2!O60</f>
        <v>204.98935671265042</v>
      </c>
      <c r="P60" s="8">
        <f>[3]SO2!P60</f>
        <v>206.09968032981675</v>
      </c>
      <c r="Q60" s="8">
        <f>[3]SO2!Q60</f>
        <v>216.23040313523327</v>
      </c>
      <c r="R60" s="8">
        <f>[3]SO2!R60</f>
        <v>218.35019226259118</v>
      </c>
      <c r="S60" s="8">
        <f>[3]SO2!S60</f>
        <v>268.94117680103506</v>
      </c>
      <c r="T60" s="8">
        <f>[3]SO2!T60</f>
        <v>282.92363810380141</v>
      </c>
      <c r="U60" s="8">
        <f>[3]SO2!U60</f>
        <v>291.83755555593348</v>
      </c>
      <c r="V60" s="8">
        <f>[3]SO2!V60</f>
        <v>315.77637226147039</v>
      </c>
      <c r="W60" s="8">
        <f>[3]SO2!W60</f>
        <v>348.81398445637268</v>
      </c>
      <c r="X60" s="8">
        <f>[3]SO2!X60</f>
        <v>371.35858867272668</v>
      </c>
      <c r="Y60" s="8">
        <f>[3]SO2!Y60</f>
        <v>370.25019545841394</v>
      </c>
      <c r="Z60" s="8">
        <f>[3]SO2!Z60</f>
        <v>372.47397738206706</v>
      </c>
      <c r="AA60" s="8">
        <f>[3]SO2!AA60</f>
        <v>394.85578208496815</v>
      </c>
      <c r="AB60" s="8">
        <f>[3]SO2!AB60</f>
        <v>399.88634286403442</v>
      </c>
      <c r="AC60" s="8">
        <f>[3]SO2!AC60</f>
        <v>452.50454748368389</v>
      </c>
      <c r="AD60" s="8">
        <f>[3]SO2!AD60</f>
        <v>520.48599498356498</v>
      </c>
      <c r="AE60" s="8">
        <f>[3]SO2!AE60</f>
        <v>522.01431200272486</v>
      </c>
      <c r="AF60" s="8">
        <f>[3]SO2!AF60</f>
        <v>862.9516641097506</v>
      </c>
      <c r="AG60" s="8">
        <f>[3]SO2!AG60</f>
        <v>1011.5258941073484</v>
      </c>
      <c r="AH60" s="8">
        <f>[3]SO2!AH60</f>
        <v>1181.2140219677656</v>
      </c>
      <c r="AI60" s="8">
        <f>[3]SO2!AI60</f>
        <v>1197.5885529481111</v>
      </c>
      <c r="AJ60" s="8">
        <f>[3]SO2!AJ60</f>
        <v>1298.8428589034977</v>
      </c>
      <c r="AK60" s="8">
        <f>[3]SO2!AK60</f>
        <v>1313.1657929476048</v>
      </c>
      <c r="AL60" s="8">
        <f>[3]SO2!AL60</f>
        <v>1534.9864536478901</v>
      </c>
      <c r="AM60" s="8">
        <f>[3]SO2!AM60</f>
        <v>2314.0564733336078</v>
      </c>
      <c r="AN60" s="8">
        <f>[3]SO2!AN60</f>
        <v>1329.2732365761196</v>
      </c>
      <c r="AO60" s="8">
        <f>[3]SO2!AO60</f>
        <v>1349.1966499913972</v>
      </c>
      <c r="AP60" s="8">
        <f>[3]SO2!AP60</f>
        <v>0</v>
      </c>
      <c r="AQ60" s="8">
        <f>[3]SO2!AQ60</f>
        <v>0</v>
      </c>
      <c r="AR60" s="8">
        <f>[3]SO2!AR60</f>
        <v>0</v>
      </c>
      <c r="AS60" s="8">
        <f>[3]SO2!AS60</f>
        <v>0</v>
      </c>
      <c r="AT60" s="8">
        <f>[3]SO2!AT60</f>
        <v>0</v>
      </c>
      <c r="AU60" s="8">
        <f>[3]SO2!AU60</f>
        <v>0</v>
      </c>
      <c r="AV60" s="8">
        <f>[3]SO2!AV60</f>
        <v>0</v>
      </c>
    </row>
    <row r="61" spans="1:48" x14ac:dyDescent="0.3">
      <c r="A61" s="7" t="str">
        <f>[3]SO2!A61</f>
        <v>IRAN</v>
      </c>
      <c r="B61" s="7" t="str">
        <f>INDEX('Region Mapping'!$B$2:$B$144,MATCH($A61,'Region Mapping'!$A$2:$A$144,0))</f>
        <v>Middle East</v>
      </c>
      <c r="C61" s="8">
        <f>[3]SO2!C61</f>
        <v>501.21345044905348</v>
      </c>
      <c r="D61" s="8">
        <f>[3]SO2!D61</f>
        <v>598.30917537702089</v>
      </c>
      <c r="E61" s="8">
        <f>[3]SO2!E61</f>
        <v>657.71740331941692</v>
      </c>
      <c r="F61" s="8">
        <f>[3]SO2!F61</f>
        <v>760.3582655827106</v>
      </c>
      <c r="G61" s="8">
        <f>[3]SO2!G61</f>
        <v>822.23727230236807</v>
      </c>
      <c r="H61" s="8">
        <f>[3]SO2!H61</f>
        <v>832.02516016833897</v>
      </c>
      <c r="I61" s="8">
        <f>[3]SO2!I61</f>
        <v>912.06464137470039</v>
      </c>
      <c r="J61" s="8">
        <f>[3]SO2!J61</f>
        <v>961.41457857066314</v>
      </c>
      <c r="K61" s="8">
        <f>[3]SO2!K61</f>
        <v>877.85200388775866</v>
      </c>
      <c r="L61" s="8">
        <f>[3]SO2!L61</f>
        <v>854.58560042837337</v>
      </c>
      <c r="M61" s="8">
        <f>[3]SO2!M61</f>
        <v>673.14096291877809</v>
      </c>
      <c r="N61" s="8">
        <f>[3]SO2!N61</f>
        <v>663.33423553926991</v>
      </c>
      <c r="O61" s="8">
        <f>[3]SO2!O61</f>
        <v>799.63316239889355</v>
      </c>
      <c r="P61" s="8">
        <f>[3]SO2!P61</f>
        <v>928.56628489304069</v>
      </c>
      <c r="Q61" s="8">
        <f>[3]SO2!Q61</f>
        <v>1016.5764351458419</v>
      </c>
      <c r="R61" s="8">
        <f>[3]SO2!R61</f>
        <v>1088.6555795743102</v>
      </c>
      <c r="S61" s="8">
        <f>[3]SO2!S61</f>
        <v>1025.7597222031907</v>
      </c>
      <c r="T61" s="8">
        <f>[3]SO2!T61</f>
        <v>1049.0202550597401</v>
      </c>
      <c r="U61" s="8">
        <f>[3]SO2!U61</f>
        <v>1082.1042577603284</v>
      </c>
      <c r="V61" s="8">
        <f>[3]SO2!V61</f>
        <v>1182.1594901309586</v>
      </c>
      <c r="W61" s="8">
        <f>[3]SO2!W61</f>
        <v>1213.6244632943974</v>
      </c>
      <c r="X61" s="8">
        <f>[3]SO2!X61</f>
        <v>1270.0490419772493</v>
      </c>
      <c r="Y61" s="8">
        <f>[3]SO2!Y61</f>
        <v>1340.7010418687212</v>
      </c>
      <c r="Z61" s="8">
        <f>[3]SO2!Z61</f>
        <v>1303.6182575992973</v>
      </c>
      <c r="AA61" s="8">
        <f>[3]SO2!AA61</f>
        <v>1385.1426261641477</v>
      </c>
      <c r="AB61" s="8">
        <f>[3]SO2!AB61</f>
        <v>1355.5717241163948</v>
      </c>
      <c r="AC61" s="8">
        <f>[3]SO2!AC61</f>
        <v>1335.2735343501429</v>
      </c>
      <c r="AD61" s="8">
        <f>[3]SO2!AD61</f>
        <v>1336.2307731705048</v>
      </c>
      <c r="AE61" s="8">
        <f>[3]SO2!AE61</f>
        <v>1345.5201113385613</v>
      </c>
      <c r="AF61" s="8">
        <f>[3]SO2!AF61</f>
        <v>1357.0401030397084</v>
      </c>
      <c r="AG61" s="8">
        <f>[3]SO2!AG61</f>
        <v>1358.8110180951876</v>
      </c>
      <c r="AH61" s="8">
        <f>[3]SO2!AH61</f>
        <v>1474.9878767251475</v>
      </c>
      <c r="AI61" s="8">
        <f>[3]SO2!AI61</f>
        <v>1420.4028763961428</v>
      </c>
      <c r="AJ61" s="8">
        <f>[3]SO2!AJ61</f>
        <v>1372.5741064285357</v>
      </c>
      <c r="AK61" s="8">
        <f>[3]SO2!AK61</f>
        <v>1469.8893605135661</v>
      </c>
      <c r="AL61" s="8">
        <f>[3]SO2!AL61</f>
        <v>1598.0040990084481</v>
      </c>
      <c r="AM61" s="8">
        <f>[3]SO2!AM61</f>
        <v>1794.2933511588856</v>
      </c>
      <c r="AN61" s="8">
        <f>[3]SO2!AN61</f>
        <v>1876.738219847042</v>
      </c>
      <c r="AO61" s="8">
        <f>[3]SO2!AO61</f>
        <v>1081.4320337108174</v>
      </c>
      <c r="AP61" s="8">
        <f>[3]SO2!AP61</f>
        <v>0</v>
      </c>
      <c r="AQ61" s="8">
        <f>[3]SO2!AQ61</f>
        <v>0</v>
      </c>
      <c r="AR61" s="8">
        <f>[3]SO2!AR61</f>
        <v>0</v>
      </c>
      <c r="AS61" s="8">
        <f>[3]SO2!AS61</f>
        <v>0</v>
      </c>
      <c r="AT61" s="8">
        <f>[3]SO2!AT61</f>
        <v>0</v>
      </c>
      <c r="AU61" s="8">
        <f>[3]SO2!AU61</f>
        <v>0</v>
      </c>
      <c r="AV61" s="8">
        <f>[3]SO2!AV61</f>
        <v>0</v>
      </c>
    </row>
    <row r="62" spans="1:48" x14ac:dyDescent="0.3">
      <c r="A62" s="7" t="str">
        <f>[3]SO2!A62</f>
        <v>IRAQ</v>
      </c>
      <c r="B62" s="7" t="str">
        <f>INDEX('Region Mapping'!$B$2:$B$144,MATCH($A62,'Region Mapping'!$A$2:$A$144,0))</f>
        <v>Middle East</v>
      </c>
      <c r="C62" s="8">
        <f>[3]SO2!C62</f>
        <v>136.85836068507422</v>
      </c>
      <c r="D62" s="8">
        <f>[3]SO2!D62</f>
        <v>149.34787828756615</v>
      </c>
      <c r="E62" s="8">
        <f>[3]SO2!E62</f>
        <v>159.79236744881769</v>
      </c>
      <c r="F62" s="8">
        <f>[3]SO2!F62</f>
        <v>172.97004240905613</v>
      </c>
      <c r="G62" s="8">
        <f>[3]SO2!G62</f>
        <v>163.28715064349126</v>
      </c>
      <c r="H62" s="8">
        <f>[3]SO2!H62</f>
        <v>161.02732669239492</v>
      </c>
      <c r="I62" s="8">
        <f>[3]SO2!I62</f>
        <v>178.34182927406926</v>
      </c>
      <c r="J62" s="8">
        <f>[3]SO2!J62</f>
        <v>192.47833774198023</v>
      </c>
      <c r="K62" s="8">
        <f>[3]SO2!K62</f>
        <v>226.8110401426261</v>
      </c>
      <c r="L62" s="8">
        <f>[3]SO2!L62</f>
        <v>316.16309001275511</v>
      </c>
      <c r="M62" s="8">
        <f>[3]SO2!M62</f>
        <v>307.56653649294998</v>
      </c>
      <c r="N62" s="8">
        <f>[3]SO2!N62</f>
        <v>238.56223908561211</v>
      </c>
      <c r="O62" s="8">
        <f>[3]SO2!O62</f>
        <v>268.63767957360687</v>
      </c>
      <c r="P62" s="8">
        <f>[3]SO2!P62</f>
        <v>283.51007734238806</v>
      </c>
      <c r="Q62" s="8">
        <f>[3]SO2!Q62</f>
        <v>297.34386697880984</v>
      </c>
      <c r="R62" s="8">
        <f>[3]SO2!R62</f>
        <v>332.96319711427316</v>
      </c>
      <c r="S62" s="8">
        <f>[3]SO2!S62</f>
        <v>350.69642815908509</v>
      </c>
      <c r="T62" s="8">
        <f>[3]SO2!T62</f>
        <v>382.20986843735477</v>
      </c>
      <c r="U62" s="8">
        <f>[3]SO2!U62</f>
        <v>401.13084201987897</v>
      </c>
      <c r="V62" s="8">
        <f>[3]SO2!V62</f>
        <v>413.61793819192906</v>
      </c>
      <c r="W62" s="8">
        <f>[3]SO2!W62</f>
        <v>386.50678322629898</v>
      </c>
      <c r="X62" s="8">
        <f>[3]SO2!X62</f>
        <v>288.12454437574178</v>
      </c>
      <c r="Y62" s="8">
        <f>[3]SO2!Y62</f>
        <v>364.86693129781725</v>
      </c>
      <c r="Z62" s="8">
        <f>[3]SO2!Z62</f>
        <v>411.821808204793</v>
      </c>
      <c r="AA62" s="8">
        <f>[3]SO2!AA62</f>
        <v>474.31985744184215</v>
      </c>
      <c r="AB62" s="8">
        <f>[3]SO2!AB62</f>
        <v>464.25362660052281</v>
      </c>
      <c r="AC62" s="8">
        <f>[3]SO2!AC62</f>
        <v>453.65654995835786</v>
      </c>
      <c r="AD62" s="8">
        <f>[3]SO2!AD62</f>
        <v>448.85458262752547</v>
      </c>
      <c r="AE62" s="8">
        <f>[3]SO2!AE62</f>
        <v>460.52576850712438</v>
      </c>
      <c r="AF62" s="8">
        <f>[3]SO2!AF62</f>
        <v>455.19928021203884</v>
      </c>
      <c r="AG62" s="8">
        <f>[3]SO2!AG62</f>
        <v>477.99270851945704</v>
      </c>
      <c r="AH62" s="8">
        <f>[3]SO2!AH62</f>
        <v>520.02158065418587</v>
      </c>
      <c r="AI62" s="8">
        <f>[3]SO2!AI62</f>
        <v>498.07774877495638</v>
      </c>
      <c r="AJ62" s="8">
        <f>[3]SO2!AJ62</f>
        <v>434.06493635290008</v>
      </c>
      <c r="AK62" s="8">
        <f>[3]SO2!AK62</f>
        <v>468.56629681436704</v>
      </c>
      <c r="AL62" s="8">
        <f>[3]SO2!AL62</f>
        <v>484.75098312040177</v>
      </c>
      <c r="AM62" s="8">
        <f>[3]SO2!AM62</f>
        <v>502.19007152992191</v>
      </c>
      <c r="AN62" s="8">
        <f>[3]SO2!AN62</f>
        <v>512.68952954773476</v>
      </c>
      <c r="AO62" s="8">
        <f>[3]SO2!AO62</f>
        <v>535.52030629692717</v>
      </c>
      <c r="AP62" s="8">
        <f>[3]SO2!AP62</f>
        <v>0</v>
      </c>
      <c r="AQ62" s="8">
        <f>[3]SO2!AQ62</f>
        <v>0</v>
      </c>
      <c r="AR62" s="8">
        <f>[3]SO2!AR62</f>
        <v>0</v>
      </c>
      <c r="AS62" s="8">
        <f>[3]SO2!AS62</f>
        <v>0</v>
      </c>
      <c r="AT62" s="8">
        <f>[3]SO2!AT62</f>
        <v>0</v>
      </c>
      <c r="AU62" s="8">
        <f>[3]SO2!AU62</f>
        <v>0</v>
      </c>
      <c r="AV62" s="8">
        <f>[3]SO2!AV62</f>
        <v>0</v>
      </c>
    </row>
    <row r="63" spans="1:48" x14ac:dyDescent="0.3">
      <c r="A63" s="7" t="str">
        <f>[3]SO2!A63</f>
        <v>IRELAND</v>
      </c>
      <c r="B63" s="7" t="str">
        <f>INDEX('Region Mapping'!$B$2:$B$144,MATCH($A63,'Region Mapping'!$A$2:$A$144,0))</f>
        <v>Western Europe</v>
      </c>
      <c r="C63" s="8">
        <f>[3]SO2!C63</f>
        <v>198.02849033995793</v>
      </c>
      <c r="D63" s="8">
        <f>[3]SO2!D63</f>
        <v>217.88109859207276</v>
      </c>
      <c r="E63" s="8">
        <f>[3]SO2!E63</f>
        <v>205.00396104014038</v>
      </c>
      <c r="F63" s="8">
        <f>[3]SO2!F63</f>
        <v>176.37758205867473</v>
      </c>
      <c r="G63" s="8">
        <f>[3]SO2!G63</f>
        <v>196.01645748071243</v>
      </c>
      <c r="H63" s="8">
        <f>[3]SO2!H63</f>
        <v>200.01424516997898</v>
      </c>
      <c r="I63" s="8">
        <f>[3]SO2!I63</f>
        <v>190.060924754936</v>
      </c>
      <c r="J63" s="8">
        <f>[3]SO2!J63</f>
        <v>196.93963216655726</v>
      </c>
      <c r="K63" s="8">
        <f>[3]SO2!K63</f>
        <v>197.45687234849242</v>
      </c>
      <c r="L63" s="8">
        <f>[3]SO2!L63</f>
        <v>229.13030413789298</v>
      </c>
      <c r="M63" s="8">
        <f>[3]SO2!M63</f>
        <v>222</v>
      </c>
      <c r="N63" s="8">
        <f>[3]SO2!N63</f>
        <v>192</v>
      </c>
      <c r="O63" s="8">
        <f>[3]SO2!O63</f>
        <v>158</v>
      </c>
      <c r="P63" s="8">
        <f>[3]SO2!P63</f>
        <v>142</v>
      </c>
      <c r="Q63" s="8">
        <f>[3]SO2!Q63</f>
        <v>142</v>
      </c>
      <c r="R63" s="8">
        <f>[3]SO2!R63</f>
        <v>140</v>
      </c>
      <c r="S63" s="8">
        <f>[3]SO2!S63</f>
        <v>162</v>
      </c>
      <c r="T63" s="8">
        <f>[3]SO2!T63</f>
        <v>174</v>
      </c>
      <c r="U63" s="8">
        <f>[3]SO2!U63</f>
        <v>151.99999999999997</v>
      </c>
      <c r="V63" s="8">
        <f>[3]SO2!V63</f>
        <v>162</v>
      </c>
      <c r="W63" s="8">
        <f>[3]SO2!W63</f>
        <v>182.59</v>
      </c>
      <c r="X63" s="8">
        <f>[3]SO2!X63</f>
        <v>179.76999999999998</v>
      </c>
      <c r="Y63" s="8">
        <f>[3]SO2!Y63</f>
        <v>168.3</v>
      </c>
      <c r="Z63" s="8">
        <f>[3]SO2!Z63</f>
        <v>159.36000000000001</v>
      </c>
      <c r="AA63" s="8">
        <f>[3]SO2!AA63</f>
        <v>173.89000000000004</v>
      </c>
      <c r="AB63" s="8">
        <f>[3]SO2!AB63</f>
        <v>159.84</v>
      </c>
      <c r="AC63" s="8">
        <f>[3]SO2!AC63</f>
        <v>148.42999999999998</v>
      </c>
      <c r="AD63" s="8">
        <f>[3]SO2!AD63</f>
        <v>164.99999999999997</v>
      </c>
      <c r="AE63" s="8">
        <f>[3]SO2!AE63</f>
        <v>176.46</v>
      </c>
      <c r="AF63" s="8">
        <f>[3]SO2!AF63</f>
        <v>157.41</v>
      </c>
      <c r="AG63" s="8">
        <f>[3]SO2!AG63</f>
        <v>136.88</v>
      </c>
      <c r="AH63" s="8">
        <f>[3]SO2!AH63</f>
        <v>129.36000000000001</v>
      </c>
      <c r="AI63" s="8">
        <f>[3]SO2!AI63</f>
        <v>99.38</v>
      </c>
      <c r="AJ63" s="8">
        <f>[3]SO2!AJ63</f>
        <v>77.680000000000007</v>
      </c>
      <c r="AK63" s="8">
        <f>[3]SO2!AK63</f>
        <v>71.859999999999985</v>
      </c>
      <c r="AL63" s="8">
        <f>[3]SO2!AL63</f>
        <v>70.599999999999994</v>
      </c>
      <c r="AM63" s="8">
        <f>[3]SO2!AM63</f>
        <v>65.457981891388755</v>
      </c>
      <c r="AN63" s="8">
        <f>[3]SO2!AN63</f>
        <v>51.215175774729779</v>
      </c>
      <c r="AO63" s="8">
        <f>[3]SO2!AO63</f>
        <v>51.448834007258519</v>
      </c>
      <c r="AP63" s="8">
        <f>[3]SO2!AP63</f>
        <v>0</v>
      </c>
      <c r="AQ63" s="8">
        <f>[3]SO2!AQ63</f>
        <v>0</v>
      </c>
      <c r="AR63" s="8">
        <f>[3]SO2!AR63</f>
        <v>0</v>
      </c>
      <c r="AS63" s="8">
        <f>[3]SO2!AS63</f>
        <v>0</v>
      </c>
      <c r="AT63" s="8">
        <f>[3]SO2!AT63</f>
        <v>0</v>
      </c>
      <c r="AU63" s="8">
        <f>[3]SO2!AU63</f>
        <v>0</v>
      </c>
      <c r="AV63" s="8">
        <f>[3]SO2!AV63</f>
        <v>0</v>
      </c>
    </row>
    <row r="64" spans="1:48" x14ac:dyDescent="0.3">
      <c r="A64" s="7" t="str">
        <f>[3]SO2!A64</f>
        <v>ISRAEL</v>
      </c>
      <c r="B64" s="7" t="str">
        <f>INDEX('Region Mapping'!$B$2:$B$144,MATCH($A64,'Region Mapping'!$A$2:$A$144,0))</f>
        <v>Middle East</v>
      </c>
      <c r="C64" s="8">
        <f>[3]SO2!C64</f>
        <v>122.47655196558456</v>
      </c>
      <c r="D64" s="8">
        <f>[3]SO2!D64</f>
        <v>118.7343436451215</v>
      </c>
      <c r="E64" s="8">
        <f>[3]SO2!E64</f>
        <v>125.24927075436167</v>
      </c>
      <c r="F64" s="8">
        <f>[3]SO2!F64</f>
        <v>133.61101977124738</v>
      </c>
      <c r="G64" s="8">
        <f>[3]SO2!G64</f>
        <v>134.35255808529993</v>
      </c>
      <c r="H64" s="8">
        <f>[3]SO2!H64</f>
        <v>137.92277637058916</v>
      </c>
      <c r="I64" s="8">
        <f>[3]SO2!I64</f>
        <v>139.16829762885371</v>
      </c>
      <c r="J64" s="8">
        <f>[3]SO2!J64</f>
        <v>149.35809410556436</v>
      </c>
      <c r="K64" s="8">
        <f>[3]SO2!K64</f>
        <v>159.05827658369947</v>
      </c>
      <c r="L64" s="8">
        <f>[3]SO2!L64</f>
        <v>163.33101942601127</v>
      </c>
      <c r="M64" s="8">
        <f>[3]SO2!M64</f>
        <v>161.69662640750613</v>
      </c>
      <c r="N64" s="8">
        <f>[3]SO2!N64</f>
        <v>169.60267823222878</v>
      </c>
      <c r="O64" s="8">
        <f>[3]SO2!O64</f>
        <v>177.59937415572597</v>
      </c>
      <c r="P64" s="8">
        <f>[3]SO2!P64</f>
        <v>181.55102306788643</v>
      </c>
      <c r="Q64" s="8">
        <f>[3]SO2!Q64</f>
        <v>188.33375812311368</v>
      </c>
      <c r="R64" s="8">
        <f>[3]SO2!R64</f>
        <v>199.03012531534586</v>
      </c>
      <c r="S64" s="8">
        <f>[3]SO2!S64</f>
        <v>214.32660081832458</v>
      </c>
      <c r="T64" s="8">
        <f>[3]SO2!T64</f>
        <v>233.63023148228211</v>
      </c>
      <c r="U64" s="8">
        <f>[3]SO2!U64</f>
        <v>249.92902548567724</v>
      </c>
      <c r="V64" s="8">
        <f>[3]SO2!V64</f>
        <v>262.30690227755446</v>
      </c>
      <c r="W64" s="8">
        <f>[3]SO2!W64</f>
        <v>273.12258930732247</v>
      </c>
      <c r="X64" s="8">
        <f>[3]SO2!X64</f>
        <v>277.71712798202128</v>
      </c>
      <c r="Y64" s="8">
        <f>[3]SO2!Y64</f>
        <v>297.1386057933293</v>
      </c>
      <c r="Z64" s="8">
        <f>[3]SO2!Z64</f>
        <v>321.87059017538826</v>
      </c>
      <c r="AA64" s="8">
        <f>[3]SO2!AA64</f>
        <v>343.04181599343775</v>
      </c>
      <c r="AB64" s="8">
        <f>[3]SO2!AB64</f>
        <v>363.69662755947564</v>
      </c>
      <c r="AC64" s="8">
        <f>[3]SO2!AC64</f>
        <v>376.04950021113399</v>
      </c>
      <c r="AD64" s="8">
        <f>[3]SO2!AD64</f>
        <v>397.06666063065757</v>
      </c>
      <c r="AE64" s="8">
        <f>[3]SO2!AE64</f>
        <v>403.01123220657138</v>
      </c>
      <c r="AF64" s="8">
        <f>[3]SO2!AF64</f>
        <v>412.82741530314382</v>
      </c>
      <c r="AG64" s="8">
        <f>[3]SO2!AG64</f>
        <v>442.50629473619438</v>
      </c>
      <c r="AH64" s="8">
        <f>[3]SO2!AH64</f>
        <v>452.12107918885152</v>
      </c>
      <c r="AI64" s="8">
        <f>[3]SO2!AI64</f>
        <v>485.98362526217227</v>
      </c>
      <c r="AJ64" s="8">
        <f>[3]SO2!AJ64</f>
        <v>498.92200910885515</v>
      </c>
      <c r="AK64" s="8">
        <f>[3]SO2!AK64</f>
        <v>478.36822914004597</v>
      </c>
      <c r="AL64" s="8">
        <f>[3]SO2!AL64</f>
        <v>454.25719900690098</v>
      </c>
      <c r="AM64" s="8">
        <f>[3]SO2!AM64</f>
        <v>430.11866000934384</v>
      </c>
      <c r="AN64" s="8">
        <f>[3]SO2!AN64</f>
        <v>430.21650457388728</v>
      </c>
      <c r="AO64" s="8">
        <f>[3]SO2!AO64</f>
        <v>416.88386717793486</v>
      </c>
      <c r="AP64" s="8">
        <f>[3]SO2!AP64</f>
        <v>0</v>
      </c>
      <c r="AQ64" s="8">
        <f>[3]SO2!AQ64</f>
        <v>0</v>
      </c>
      <c r="AR64" s="8">
        <f>[3]SO2!AR64</f>
        <v>0</v>
      </c>
      <c r="AS64" s="8">
        <f>[3]SO2!AS64</f>
        <v>0</v>
      </c>
      <c r="AT64" s="8">
        <f>[3]SO2!AT64</f>
        <v>0</v>
      </c>
      <c r="AU64" s="8">
        <f>[3]SO2!AU64</f>
        <v>0</v>
      </c>
      <c r="AV64" s="8">
        <f>[3]SO2!AV64</f>
        <v>0</v>
      </c>
    </row>
    <row r="65" spans="1:48" x14ac:dyDescent="0.3">
      <c r="A65" s="7" t="str">
        <f>[3]SO2!A65</f>
        <v>ITALY</v>
      </c>
      <c r="B65" s="7" t="str">
        <f>INDEX('Region Mapping'!$B$2:$B$144,MATCH($A65,'Region Mapping'!$A$2:$A$144,0))</f>
        <v>Western Europe</v>
      </c>
      <c r="C65" s="8">
        <f>[3]SO2!C65</f>
        <v>3947.2670961259696</v>
      </c>
      <c r="D65" s="8">
        <f>[3]SO2!D65</f>
        <v>4060.4732410745069</v>
      </c>
      <c r="E65" s="8">
        <f>[3]SO2!E65</f>
        <v>4206.0501636128965</v>
      </c>
      <c r="F65" s="8">
        <f>[3]SO2!F65</f>
        <v>4413.217885412997</v>
      </c>
      <c r="G65" s="8">
        <f>[3]SO2!G65</f>
        <v>4290.9186139433268</v>
      </c>
      <c r="H65" s="8">
        <f>[3]SO2!H65</f>
        <v>3859.1335480629846</v>
      </c>
      <c r="I65" s="8">
        <f>[3]SO2!I65</f>
        <v>4010.5932917791833</v>
      </c>
      <c r="J65" s="8">
        <f>[3]SO2!J65</f>
        <v>3631.8531130761421</v>
      </c>
      <c r="K65" s="8">
        <f>[3]SO2!K65</f>
        <v>3541.0965782274693</v>
      </c>
      <c r="L65" s="8">
        <f>[3]SO2!L65</f>
        <v>3556.9634066006138</v>
      </c>
      <c r="M65" s="8">
        <f>[3]SO2!M65</f>
        <v>3437.0000000000009</v>
      </c>
      <c r="N65" s="8">
        <f>[3]SO2!N65</f>
        <v>3176.0000000000009</v>
      </c>
      <c r="O65" s="8">
        <f>[3]SO2!O65</f>
        <v>2935</v>
      </c>
      <c r="P65" s="8">
        <f>[3]SO2!P65</f>
        <v>2935</v>
      </c>
      <c r="Q65" s="8">
        <f>[3]SO2!Q65</f>
        <v>2243</v>
      </c>
      <c r="R65" s="8">
        <f>[3]SO2!R65</f>
        <v>2045.0000000000002</v>
      </c>
      <c r="S65" s="8">
        <f>[3]SO2!S65</f>
        <v>2061</v>
      </c>
      <c r="T65" s="8">
        <f>[3]SO2!T65</f>
        <v>2163</v>
      </c>
      <c r="U65" s="8">
        <f>[3]SO2!U65</f>
        <v>2101</v>
      </c>
      <c r="V65" s="8">
        <f>[3]SO2!V65</f>
        <v>1998.9999999999998</v>
      </c>
      <c r="W65" s="8">
        <f>[3]SO2!W65</f>
        <v>1793.1200000000001</v>
      </c>
      <c r="X65" s="8">
        <f>[3]SO2!X65</f>
        <v>1675.4299999999998</v>
      </c>
      <c r="Y65" s="8">
        <f>[3]SO2!Y65</f>
        <v>1576.1800000000003</v>
      </c>
      <c r="Z65" s="8">
        <f>[3]SO2!Z65</f>
        <v>1475.8600000000004</v>
      </c>
      <c r="AA65" s="8">
        <f>[3]SO2!AA65</f>
        <v>1386.7799999999997</v>
      </c>
      <c r="AB65" s="8">
        <f>[3]SO2!AB65</f>
        <v>1318.89</v>
      </c>
      <c r="AC65" s="8">
        <f>[3]SO2!AC65</f>
        <v>1209.04</v>
      </c>
      <c r="AD65" s="8">
        <f>[3]SO2!AD65</f>
        <v>1132.05</v>
      </c>
      <c r="AE65" s="8">
        <f>[3]SO2!AE65</f>
        <v>995.45999999999992</v>
      </c>
      <c r="AF65" s="8">
        <f>[3]SO2!AF65</f>
        <v>898.24999999999977</v>
      </c>
      <c r="AG65" s="8">
        <f>[3]SO2!AG65</f>
        <v>753.68999999999983</v>
      </c>
      <c r="AH65" s="8">
        <f>[3]SO2!AH65</f>
        <v>703.32</v>
      </c>
      <c r="AI65" s="8">
        <f>[3]SO2!AI65</f>
        <v>621.12999999999977</v>
      </c>
      <c r="AJ65" s="8">
        <f>[3]SO2!AJ65</f>
        <v>524.19000000000005</v>
      </c>
      <c r="AK65" s="8">
        <f>[3]SO2!AK65</f>
        <v>487.20000000000005</v>
      </c>
      <c r="AL65" s="8">
        <f>[3]SO2!AL65</f>
        <v>406.51</v>
      </c>
      <c r="AM65" s="8">
        <f>[3]SO2!AM65</f>
        <v>410.34027084208071</v>
      </c>
      <c r="AN65" s="8">
        <f>[3]SO2!AN65</f>
        <v>337.40364291988419</v>
      </c>
      <c r="AO65" s="8">
        <f>[3]SO2!AO65</f>
        <v>333.37238479589701</v>
      </c>
      <c r="AP65" s="8">
        <f>[3]SO2!AP65</f>
        <v>0</v>
      </c>
      <c r="AQ65" s="8">
        <f>[3]SO2!AQ65</f>
        <v>0</v>
      </c>
      <c r="AR65" s="8">
        <f>[3]SO2!AR65</f>
        <v>0</v>
      </c>
      <c r="AS65" s="8">
        <f>[3]SO2!AS65</f>
        <v>0</v>
      </c>
      <c r="AT65" s="8">
        <f>[3]SO2!AT65</f>
        <v>0</v>
      </c>
      <c r="AU65" s="8">
        <f>[3]SO2!AU65</f>
        <v>0</v>
      </c>
      <c r="AV65" s="8">
        <f>[3]SO2!AV65</f>
        <v>0</v>
      </c>
    </row>
    <row r="66" spans="1:48" x14ac:dyDescent="0.3">
      <c r="A66" s="7" t="str">
        <f>[3]SO2!A66</f>
        <v>JAMAICA</v>
      </c>
      <c r="B66" s="7" t="str">
        <f>INDEX('Region Mapping'!$B$2:$B$144,MATCH($A66,'Region Mapping'!$A$2:$A$144,0))</f>
        <v>Latin America</v>
      </c>
      <c r="C66" s="8">
        <f>[3]SO2!C66</f>
        <v>61.636189512972692</v>
      </c>
      <c r="D66" s="8">
        <f>[3]SO2!D66</f>
        <v>69.630858986841758</v>
      </c>
      <c r="E66" s="8">
        <f>[3]SO2!E66</f>
        <v>78.237169010772831</v>
      </c>
      <c r="F66" s="8">
        <f>[3]SO2!F66</f>
        <v>102.25000091565731</v>
      </c>
      <c r="G66" s="8">
        <f>[3]SO2!G66</f>
        <v>93.511953222360177</v>
      </c>
      <c r="H66" s="8">
        <f>[3]SO2!H66</f>
        <v>86.582507597161992</v>
      </c>
      <c r="I66" s="8">
        <f>[3]SO2!I66</f>
        <v>72.544436919943251</v>
      </c>
      <c r="J66" s="8">
        <f>[3]SO2!J66</f>
        <v>82.803655632662881</v>
      </c>
      <c r="K66" s="8">
        <f>[3]SO2!K66</f>
        <v>86.317386334777268</v>
      </c>
      <c r="L66" s="8">
        <f>[3]SO2!L66</f>
        <v>86.699114611651737</v>
      </c>
      <c r="M66" s="8">
        <f>[3]SO2!M66</f>
        <v>79.292507208909825</v>
      </c>
      <c r="N66" s="8">
        <f>[3]SO2!N66</f>
        <v>78.043860996859067</v>
      </c>
      <c r="O66" s="8">
        <f>[3]SO2!O66</f>
        <v>67.457706480190282</v>
      </c>
      <c r="P66" s="8">
        <f>[3]SO2!P66</f>
        <v>68.734884397004663</v>
      </c>
      <c r="Q66" s="8">
        <f>[3]SO2!Q66</f>
        <v>62.192486382596364</v>
      </c>
      <c r="R66" s="8">
        <f>[3]SO2!R66</f>
        <v>52.990717682761918</v>
      </c>
      <c r="S66" s="8">
        <f>[3]SO2!S66</f>
        <v>51.198832861132956</v>
      </c>
      <c r="T66" s="8">
        <f>[3]SO2!T66</f>
        <v>53.053206401116768</v>
      </c>
      <c r="U66" s="8">
        <f>[3]SO2!U66</f>
        <v>56.584034356375135</v>
      </c>
      <c r="V66" s="8">
        <f>[3]SO2!V66</f>
        <v>70.659537253020687</v>
      </c>
      <c r="W66" s="8">
        <f>[3]SO2!W66</f>
        <v>98.335041915012511</v>
      </c>
      <c r="X66" s="8">
        <f>[3]SO2!X66</f>
        <v>99.080467456638928</v>
      </c>
      <c r="Y66" s="8">
        <f>[3]SO2!Y66</f>
        <v>102.39957083724819</v>
      </c>
      <c r="Z66" s="8">
        <f>[3]SO2!Z66</f>
        <v>102.21151140402527</v>
      </c>
      <c r="AA66" s="8">
        <f>[3]SO2!AA66</f>
        <v>103.05499476122844</v>
      </c>
      <c r="AB66" s="8">
        <f>[3]SO2!AB66</f>
        <v>102.64820140370578</v>
      </c>
      <c r="AC66" s="8">
        <f>[3]SO2!AC66</f>
        <v>104.54685564596058</v>
      </c>
      <c r="AD66" s="8">
        <f>[3]SO2!AD66</f>
        <v>105.98432196381179</v>
      </c>
      <c r="AE66" s="8">
        <f>[3]SO2!AE66</f>
        <v>110.31928185827239</v>
      </c>
      <c r="AF66" s="8">
        <f>[3]SO2!AF66</f>
        <v>112.69825864082556</v>
      </c>
      <c r="AG66" s="8">
        <f>[3]SO2!AG66</f>
        <v>113.54263718807709</v>
      </c>
      <c r="AH66" s="8">
        <f>[3]SO2!AH66</f>
        <v>105.98371628078075</v>
      </c>
      <c r="AI66" s="8">
        <f>[3]SO2!AI66</f>
        <v>96.962327283982248</v>
      </c>
      <c r="AJ66" s="8">
        <f>[3]SO2!AJ66</f>
        <v>92.371127139026569</v>
      </c>
      <c r="AK66" s="8">
        <f>[3]SO2!AK66</f>
        <v>84.085143726987241</v>
      </c>
      <c r="AL66" s="8">
        <f>[3]SO2!AL66</f>
        <v>69.768700069563536</v>
      </c>
      <c r="AM66" s="8">
        <f>[3]SO2!AM66</f>
        <v>71.801124323135909</v>
      </c>
      <c r="AN66" s="8">
        <f>[3]SO2!AN66</f>
        <v>74.381935331814063</v>
      </c>
      <c r="AO66" s="8">
        <f>[3]SO2!AO66</f>
        <v>70.225447239364172</v>
      </c>
      <c r="AP66" s="8">
        <f>[3]SO2!AP66</f>
        <v>0</v>
      </c>
      <c r="AQ66" s="8">
        <f>[3]SO2!AQ66</f>
        <v>0</v>
      </c>
      <c r="AR66" s="8">
        <f>[3]SO2!AR66</f>
        <v>0</v>
      </c>
      <c r="AS66" s="8">
        <f>[3]SO2!AS66</f>
        <v>0</v>
      </c>
      <c r="AT66" s="8">
        <f>[3]SO2!AT66</f>
        <v>0</v>
      </c>
      <c r="AU66" s="8">
        <f>[3]SO2!AU66</f>
        <v>0</v>
      </c>
      <c r="AV66" s="8">
        <f>[3]SO2!AV66</f>
        <v>0</v>
      </c>
    </row>
    <row r="67" spans="1:48" x14ac:dyDescent="0.3">
      <c r="A67" s="7" t="str">
        <f>[3]SO2!A67</f>
        <v>JAPAN</v>
      </c>
      <c r="B67" s="7" t="str">
        <f>INDEX('Region Mapping'!$B$2:$B$144,MATCH($A67,'Region Mapping'!$A$2:$A$144,0))</f>
        <v>Japan</v>
      </c>
      <c r="C67" s="8">
        <f>[3]SO2!C67</f>
        <v>5336.7807882734633</v>
      </c>
      <c r="D67" s="8">
        <f>[3]SO2!D67</f>
        <v>4820.3723010861131</v>
      </c>
      <c r="E67" s="8">
        <f>[3]SO2!E67</f>
        <v>4165.8820458960372</v>
      </c>
      <c r="F67" s="8">
        <f>[3]SO2!F67</f>
        <v>3953.3677175985231</v>
      </c>
      <c r="G67" s="8">
        <f>[3]SO2!G67</f>
        <v>3215.2192085354845</v>
      </c>
      <c r="H67" s="8">
        <f>[3]SO2!H67</f>
        <v>2442.8903941367312</v>
      </c>
      <c r="I67" s="8">
        <f>[3]SO2!I67</f>
        <v>2464.0633113971403</v>
      </c>
      <c r="J67" s="8">
        <f>[3]SO2!J67</f>
        <v>2075.3809732093996</v>
      </c>
      <c r="K67" s="8">
        <f>[3]SO2!K67</f>
        <v>1859.4385937112183</v>
      </c>
      <c r="L67" s="8">
        <f>[3]SO2!L67</f>
        <v>1558.8586893295621</v>
      </c>
      <c r="M67" s="8">
        <f>[3]SO2!M67</f>
        <v>1317</v>
      </c>
      <c r="N67" s="8">
        <f>[3]SO2!N67</f>
        <v>1258.9999999999998</v>
      </c>
      <c r="O67" s="8">
        <f>[3]SO2!O67</f>
        <v>1158.9999999999998</v>
      </c>
      <c r="P67" s="8">
        <f>[3]SO2!P67</f>
        <v>1113</v>
      </c>
      <c r="Q67" s="8">
        <f>[3]SO2!Q67</f>
        <v>1043</v>
      </c>
      <c r="R67" s="8">
        <f>[3]SO2!R67</f>
        <v>949.40000000000009</v>
      </c>
      <c r="S67" s="8">
        <f>[3]SO2!S67</f>
        <v>920.70147906976752</v>
      </c>
      <c r="T67" s="8">
        <f>[3]SO2!T67</f>
        <v>948.83482790697656</v>
      </c>
      <c r="U67" s="8">
        <f>[3]SO2!U67</f>
        <v>975.2000465116281</v>
      </c>
      <c r="V67" s="8">
        <f>[3]SO2!V67</f>
        <v>989.24762790697673</v>
      </c>
      <c r="W67" s="8">
        <f>[3]SO2!W67</f>
        <v>974.75</v>
      </c>
      <c r="X67" s="8">
        <f>[3]SO2!X67</f>
        <v>960.06999999999994</v>
      </c>
      <c r="Y67" s="8">
        <f>[3]SO2!Y67</f>
        <v>916.63</v>
      </c>
      <c r="Z67" s="8">
        <f>[3]SO2!Z67</f>
        <v>874.41</v>
      </c>
      <c r="AA67" s="8">
        <f>[3]SO2!AA67</f>
        <v>922.46999999999991</v>
      </c>
      <c r="AB67" s="8">
        <f>[3]SO2!AB67</f>
        <v>899.28000000000009</v>
      </c>
      <c r="AC67" s="8">
        <f>[3]SO2!AC67</f>
        <v>847.78</v>
      </c>
      <c r="AD67" s="8">
        <f>[3]SO2!AD67</f>
        <v>863.59999999999991</v>
      </c>
      <c r="AE67" s="8">
        <f>[3]SO2!AE67</f>
        <v>862.99999999999989</v>
      </c>
      <c r="AF67" s="8">
        <f>[3]SO2!AF67</f>
        <v>883.21000000000015</v>
      </c>
      <c r="AG67" s="8">
        <f>[3]SO2!AG67</f>
        <v>884.58999999999992</v>
      </c>
      <c r="AH67" s="8">
        <f>[3]SO2!AH67</f>
        <v>889.5100000000001</v>
      </c>
      <c r="AI67" s="8">
        <f>[3]SO2!AI67</f>
        <v>871.16999999999985</v>
      </c>
      <c r="AJ67" s="8">
        <f>[3]SO2!AJ67</f>
        <v>863.02999999999986</v>
      </c>
      <c r="AK67" s="8">
        <f>[3]SO2!AK67</f>
        <v>848.83000000000015</v>
      </c>
      <c r="AL67" s="8">
        <f>[3]SO2!AL67</f>
        <v>833.66000000000008</v>
      </c>
      <c r="AM67" s="8">
        <f>[3]SO2!AM67</f>
        <v>766.93298886479806</v>
      </c>
      <c r="AN67" s="8">
        <f>[3]SO2!AN67</f>
        <v>782.66977369045071</v>
      </c>
      <c r="AO67" s="8">
        <f>[3]SO2!AO67</f>
        <v>710.53383060088993</v>
      </c>
      <c r="AP67" s="8">
        <f>[3]SO2!AP67</f>
        <v>0</v>
      </c>
      <c r="AQ67" s="8">
        <f>[3]SO2!AQ67</f>
        <v>0</v>
      </c>
      <c r="AR67" s="8">
        <f>[3]SO2!AR67</f>
        <v>0</v>
      </c>
      <c r="AS67" s="8">
        <f>[3]SO2!AS67</f>
        <v>0</v>
      </c>
      <c r="AT67" s="8">
        <f>[3]SO2!AT67</f>
        <v>0</v>
      </c>
      <c r="AU67" s="8">
        <f>[3]SO2!AU67</f>
        <v>0</v>
      </c>
      <c r="AV67" s="8">
        <f>[3]SO2!AV67</f>
        <v>0</v>
      </c>
    </row>
    <row r="68" spans="1:48" x14ac:dyDescent="0.3">
      <c r="A68" s="7" t="str">
        <f>[3]SO2!A68</f>
        <v>JORDAN</v>
      </c>
      <c r="B68" s="7" t="str">
        <f>INDEX('Region Mapping'!$B$2:$B$144,MATCH($A68,'Region Mapping'!$A$2:$A$144,0))</f>
        <v>Middle East</v>
      </c>
      <c r="C68" s="8">
        <f>[3]SO2!C68</f>
        <v>10.27692779993558</v>
      </c>
      <c r="D68" s="8">
        <f>[3]SO2!D68</f>
        <v>10.669508367251392</v>
      </c>
      <c r="E68" s="8">
        <f>[3]SO2!E68</f>
        <v>11.680952376931252</v>
      </c>
      <c r="F68" s="8">
        <f>[3]SO2!F68</f>
        <v>13.244294454390019</v>
      </c>
      <c r="G68" s="8">
        <f>[3]SO2!G68</f>
        <v>13.41599482966622</v>
      </c>
      <c r="H68" s="8">
        <f>[3]SO2!H68</f>
        <v>14.913656888669372</v>
      </c>
      <c r="I68" s="8">
        <f>[3]SO2!I68</f>
        <v>20.091934877901522</v>
      </c>
      <c r="J68" s="8">
        <f>[3]SO2!J68</f>
        <v>21.725907262579248</v>
      </c>
      <c r="K68" s="8">
        <f>[3]SO2!K68</f>
        <v>25.457107529106821</v>
      </c>
      <c r="L68" s="8">
        <f>[3]SO2!L68</f>
        <v>25.850501173522893</v>
      </c>
      <c r="M68" s="8">
        <f>[3]SO2!M68</f>
        <v>34.760829863698191</v>
      </c>
      <c r="N68" s="8">
        <f>[3]SO2!N68</f>
        <v>45.458813403975483</v>
      </c>
      <c r="O68" s="8">
        <f>[3]SO2!O68</f>
        <v>47.500772470379857</v>
      </c>
      <c r="P68" s="8">
        <f>[3]SO2!P68</f>
        <v>52.71317401756783</v>
      </c>
      <c r="Q68" s="8">
        <f>[3]SO2!Q68</f>
        <v>60.367327955318629</v>
      </c>
      <c r="R68" s="8">
        <f>[3]SO2!R68</f>
        <v>63.814289410562701</v>
      </c>
      <c r="S68" s="8">
        <f>[3]SO2!S68</f>
        <v>69.053047430199655</v>
      </c>
      <c r="T68" s="8">
        <f>[3]SO2!T68</f>
        <v>74.60924608706614</v>
      </c>
      <c r="U68" s="8">
        <f>[3]SO2!U68</f>
        <v>69.362838464493265</v>
      </c>
      <c r="V68" s="8">
        <f>[3]SO2!V68</f>
        <v>67.647068988565195</v>
      </c>
      <c r="W68" s="8">
        <f>[3]SO2!W68</f>
        <v>70.637364281162164</v>
      </c>
      <c r="X68" s="8">
        <f>[3]SO2!X68</f>
        <v>72.225753896447031</v>
      </c>
      <c r="Y68" s="8">
        <f>[3]SO2!Y68</f>
        <v>82.862285420871402</v>
      </c>
      <c r="Z68" s="8">
        <f>[3]SO2!Z68</f>
        <v>83.016106518903456</v>
      </c>
      <c r="AA68" s="8">
        <f>[3]SO2!AA68</f>
        <v>85.777079523792239</v>
      </c>
      <c r="AB68" s="8">
        <f>[3]SO2!AB68</f>
        <v>90.395511121467791</v>
      </c>
      <c r="AC68" s="8">
        <f>[3]SO2!AC68</f>
        <v>95.173680432598786</v>
      </c>
      <c r="AD68" s="8">
        <f>[3]SO2!AD68</f>
        <v>97.105249376328459</v>
      </c>
      <c r="AE68" s="8">
        <f>[3]SO2!AE68</f>
        <v>102.5390575699886</v>
      </c>
      <c r="AF68" s="8">
        <f>[3]SO2!AF68</f>
        <v>100.5769324089332</v>
      </c>
      <c r="AG68" s="8">
        <f>[3]SO2!AG68</f>
        <v>101.92405595201102</v>
      </c>
      <c r="AH68" s="8">
        <f>[3]SO2!AH68</f>
        <v>99.300190373712624</v>
      </c>
      <c r="AI68" s="8">
        <f>[3]SO2!AI68</f>
        <v>107.21472430266508</v>
      </c>
      <c r="AJ68" s="8">
        <f>[3]SO2!AJ68</f>
        <v>99.488725015596202</v>
      </c>
      <c r="AK68" s="8">
        <f>[3]SO2!AK68</f>
        <v>85.69162871521749</v>
      </c>
      <c r="AL68" s="8">
        <f>[3]SO2!AL68</f>
        <v>87.035608640045865</v>
      </c>
      <c r="AM68" s="8">
        <f>[3]SO2!AM68</f>
        <v>75.92469075500567</v>
      </c>
      <c r="AN68" s="8">
        <f>[3]SO2!AN68</f>
        <v>72.756232248175536</v>
      </c>
      <c r="AO68" s="8">
        <f>[3]SO2!AO68</f>
        <v>69.45416238496577</v>
      </c>
      <c r="AP68" s="8">
        <f>[3]SO2!AP68</f>
        <v>0</v>
      </c>
      <c r="AQ68" s="8">
        <f>[3]SO2!AQ68</f>
        <v>0</v>
      </c>
      <c r="AR68" s="8">
        <f>[3]SO2!AR68</f>
        <v>0</v>
      </c>
      <c r="AS68" s="8">
        <f>[3]SO2!AS68</f>
        <v>0</v>
      </c>
      <c r="AT68" s="8">
        <f>[3]SO2!AT68</f>
        <v>0</v>
      </c>
      <c r="AU68" s="8">
        <f>[3]SO2!AU68</f>
        <v>0</v>
      </c>
      <c r="AV68" s="8">
        <f>[3]SO2!AV68</f>
        <v>0</v>
      </c>
    </row>
    <row r="69" spans="1:48" x14ac:dyDescent="0.3">
      <c r="A69" s="7" t="str">
        <f>[3]SO2!A69</f>
        <v>KAZAKHSTAN</v>
      </c>
      <c r="B69" s="7" t="str">
        <f>INDEX('Region Mapping'!$B$2:$B$144,MATCH($A69,'Region Mapping'!$A$2:$A$144,0))</f>
        <v>Former Soviet Union</v>
      </c>
      <c r="C69" s="8">
        <f>[3]SO2!C69</f>
        <v>2323.0224993095358</v>
      </c>
      <c r="D69" s="8">
        <f>[3]SO2!D69</f>
        <v>2380.5404310682702</v>
      </c>
      <c r="E69" s="8">
        <f>[3]SO2!E69</f>
        <v>2374.5329179755404</v>
      </c>
      <c r="F69" s="8">
        <f>[3]SO2!F69</f>
        <v>2380.8019653534971</v>
      </c>
      <c r="G69" s="8">
        <f>[3]SO2!G69</f>
        <v>2245.7957980224796</v>
      </c>
      <c r="H69" s="8">
        <f>[3]SO2!H69</f>
        <v>2143.3641528028488</v>
      </c>
      <c r="I69" s="8">
        <f>[3]SO2!I69</f>
        <v>1749.7530208910448</v>
      </c>
      <c r="J69" s="8">
        <f>[3]SO2!J69</f>
        <v>1645.5555051834406</v>
      </c>
      <c r="K69" s="8">
        <f>[3]SO2!K69</f>
        <v>1628.2859196363686</v>
      </c>
      <c r="L69" s="8">
        <f>[3]SO2!L69</f>
        <v>1738.995812835645</v>
      </c>
      <c r="M69" s="8">
        <f>[3]SO2!M69</f>
        <v>2164.4331085066733</v>
      </c>
      <c r="N69" s="8">
        <f>[3]SO2!N69</f>
        <v>2507.4516656796568</v>
      </c>
      <c r="O69" s="8">
        <f>[3]SO2!O69</f>
        <v>2410.0938987790355</v>
      </c>
      <c r="P69" s="8">
        <f>[3]SO2!P69</f>
        <v>2132.7223948899241</v>
      </c>
      <c r="Q69" s="8">
        <f>[3]SO2!Q69</f>
        <v>1825.342200669184</v>
      </c>
      <c r="R69" s="8">
        <f>[3]SO2!R69</f>
        <v>2110.7391740807134</v>
      </c>
      <c r="S69" s="8">
        <f>[3]SO2!S69</f>
        <v>2279.3673230265199</v>
      </c>
      <c r="T69" s="8">
        <f>[3]SO2!T69</f>
        <v>2382.0274591556458</v>
      </c>
      <c r="U69" s="8">
        <f>[3]SO2!U69</f>
        <v>2287.8131484952719</v>
      </c>
      <c r="V69" s="8">
        <f>[3]SO2!V69</f>
        <v>2310.7210358214343</v>
      </c>
      <c r="W69" s="8">
        <f>[3]SO2!W69</f>
        <v>2426.8849139230965</v>
      </c>
      <c r="X69" s="8">
        <f>[3]SO2!X69</f>
        <v>2510.1596415236868</v>
      </c>
      <c r="Y69" s="8">
        <f>[3]SO2!Y69</f>
        <v>2138.2063561778318</v>
      </c>
      <c r="Z69" s="8">
        <f>[3]SO2!Z69</f>
        <v>1934.9026465713578</v>
      </c>
      <c r="AA69" s="8">
        <f>[3]SO2!AA69</f>
        <v>1855.0336067752366</v>
      </c>
      <c r="AB69" s="8">
        <f>[3]SO2!AB69</f>
        <v>1534.80105201074</v>
      </c>
      <c r="AC69" s="8">
        <f>[3]SO2!AC69</f>
        <v>1576.9946599440468</v>
      </c>
      <c r="AD69" s="8">
        <f>[3]SO2!AD69</f>
        <v>1612.1668735041592</v>
      </c>
      <c r="AE69" s="8">
        <f>[3]SO2!AE69</f>
        <v>1731.6664408822519</v>
      </c>
      <c r="AF69" s="8">
        <f>[3]SO2!AF69</f>
        <v>1713.30548974723</v>
      </c>
      <c r="AG69" s="8">
        <f>[3]SO2!AG69</f>
        <v>1766.8013917201417</v>
      </c>
      <c r="AH69" s="8">
        <f>[3]SO2!AH69</f>
        <v>1965.3933327599709</v>
      </c>
      <c r="AI69" s="8">
        <f>[3]SO2!AI69</f>
        <v>2111.9129866352091</v>
      </c>
      <c r="AJ69" s="8">
        <f>[3]SO2!AJ69</f>
        <v>2229.2052351275438</v>
      </c>
      <c r="AK69" s="8">
        <f>[3]SO2!AK69</f>
        <v>2413.7729106757015</v>
      </c>
      <c r="AL69" s="8">
        <f>[3]SO2!AL69</f>
        <v>2580.8929122983059</v>
      </c>
      <c r="AM69" s="8">
        <f>[3]SO2!AM69</f>
        <v>2716.7154413164535</v>
      </c>
      <c r="AN69" s="8">
        <f>[3]SO2!AN69</f>
        <v>2650.3105070711213</v>
      </c>
      <c r="AO69" s="8">
        <f>[3]SO2!AO69</f>
        <v>2682.3438547371084</v>
      </c>
      <c r="AP69" s="8">
        <f>[3]SO2!AP69</f>
        <v>0</v>
      </c>
      <c r="AQ69" s="8">
        <f>[3]SO2!AQ69</f>
        <v>0</v>
      </c>
      <c r="AR69" s="8">
        <f>[3]SO2!AR69</f>
        <v>0</v>
      </c>
      <c r="AS69" s="8">
        <f>[3]SO2!AS69</f>
        <v>0</v>
      </c>
      <c r="AT69" s="8">
        <f>[3]SO2!AT69</f>
        <v>0</v>
      </c>
      <c r="AU69" s="8">
        <f>[3]SO2!AU69</f>
        <v>0</v>
      </c>
      <c r="AV69" s="8">
        <f>[3]SO2!AV69</f>
        <v>0</v>
      </c>
    </row>
    <row r="70" spans="1:48" x14ac:dyDescent="0.3">
      <c r="A70" s="7" t="str">
        <f>[3]SO2!A70</f>
        <v>KENYA</v>
      </c>
      <c r="B70" s="7" t="str">
        <f>INDEX('Region Mapping'!$B$2:$B$144,MATCH($A70,'Region Mapping'!$A$2:$A$144,0))</f>
        <v>Africa</v>
      </c>
      <c r="C70" s="8">
        <f>[3]SO2!C70</f>
        <v>21.159854143699039</v>
      </c>
      <c r="D70" s="8">
        <f>[3]SO2!D70</f>
        <v>27.138311014217287</v>
      </c>
      <c r="E70" s="8">
        <f>[3]SO2!E70</f>
        <v>28.042423258226844</v>
      </c>
      <c r="F70" s="8">
        <f>[3]SO2!F70</f>
        <v>28.828618936510619</v>
      </c>
      <c r="G70" s="8">
        <f>[3]SO2!G70</f>
        <v>28.717630211935901</v>
      </c>
      <c r="H70" s="8">
        <f>[3]SO2!H70</f>
        <v>29.098341538075534</v>
      </c>
      <c r="I70" s="8">
        <f>[3]SO2!I70</f>
        <v>34.908123899858595</v>
      </c>
      <c r="J70" s="8">
        <f>[3]SO2!J70</f>
        <v>35.612942793966688</v>
      </c>
      <c r="K70" s="8">
        <f>[3]SO2!K70</f>
        <v>35.092256606426538</v>
      </c>
      <c r="L70" s="8">
        <f>[3]SO2!L70</f>
        <v>35.927152024753276</v>
      </c>
      <c r="M70" s="8">
        <f>[3]SO2!M70</f>
        <v>36.591122387335709</v>
      </c>
      <c r="N70" s="8">
        <f>[3]SO2!N70</f>
        <v>36.447789693289685</v>
      </c>
      <c r="O70" s="8">
        <f>[3]SO2!O70</f>
        <v>35.456526565617139</v>
      </c>
      <c r="P70" s="8">
        <f>[3]SO2!P70</f>
        <v>31.868700669160557</v>
      </c>
      <c r="Q70" s="8">
        <f>[3]SO2!Q70</f>
        <v>34.895294712241608</v>
      </c>
      <c r="R70" s="8">
        <f>[3]SO2!R70</f>
        <v>34.911848274029637</v>
      </c>
      <c r="S70" s="8">
        <f>[3]SO2!S70</f>
        <v>39.9761290339626</v>
      </c>
      <c r="T70" s="8">
        <f>[3]SO2!T70</f>
        <v>43.83575011311158</v>
      </c>
      <c r="U70" s="8">
        <f>[3]SO2!U70</f>
        <v>42.41982531929488</v>
      </c>
      <c r="V70" s="8">
        <f>[3]SO2!V70</f>
        <v>43.313373186091361</v>
      </c>
      <c r="W70" s="8">
        <f>[3]SO2!W70</f>
        <v>41.736087645435276</v>
      </c>
      <c r="X70" s="8">
        <f>[3]SO2!X70</f>
        <v>39.253784379900068</v>
      </c>
      <c r="Y70" s="8">
        <f>[3]SO2!Y70</f>
        <v>40.915800373021277</v>
      </c>
      <c r="Z70" s="8">
        <f>[3]SO2!Z70</f>
        <v>46.19414704356349</v>
      </c>
      <c r="AA70" s="8">
        <f>[3]SO2!AA70</f>
        <v>45.536691059978416</v>
      </c>
      <c r="AB70" s="8">
        <f>[3]SO2!AB70</f>
        <v>46.187292073730916</v>
      </c>
      <c r="AC70" s="8">
        <f>[3]SO2!AC70</f>
        <v>49.427846995786581</v>
      </c>
      <c r="AD70" s="8">
        <f>[3]SO2!AD70</f>
        <v>47.685517344603831</v>
      </c>
      <c r="AE70" s="8">
        <f>[3]SO2!AE70</f>
        <v>56.330824830693487</v>
      </c>
      <c r="AF70" s="8">
        <f>[3]SO2!AF70</f>
        <v>62.491327427244244</v>
      </c>
      <c r="AG70" s="8">
        <f>[3]SO2!AG70</f>
        <v>66.708220729574478</v>
      </c>
      <c r="AH70" s="8">
        <f>[3]SO2!AH70</f>
        <v>58.157445426546033</v>
      </c>
      <c r="AI70" s="8">
        <f>[3]SO2!AI70</f>
        <v>50.376184966484722</v>
      </c>
      <c r="AJ70" s="8">
        <f>[3]SO2!AJ70</f>
        <v>42.566295553844938</v>
      </c>
      <c r="AK70" s="8">
        <f>[3]SO2!AK70</f>
        <v>46.485467370527807</v>
      </c>
      <c r="AL70" s="8">
        <f>[3]SO2!AL70</f>
        <v>48.175251775568334</v>
      </c>
      <c r="AM70" s="8">
        <f>[3]SO2!AM70</f>
        <v>53.586762244037743</v>
      </c>
      <c r="AN70" s="8">
        <f>[3]SO2!AN70</f>
        <v>51.851923332082109</v>
      </c>
      <c r="AO70" s="8">
        <f>[3]SO2!AO70</f>
        <v>52.082165686876841</v>
      </c>
      <c r="AP70" s="8">
        <f>[3]SO2!AP70</f>
        <v>0</v>
      </c>
      <c r="AQ70" s="8">
        <f>[3]SO2!AQ70</f>
        <v>0</v>
      </c>
      <c r="AR70" s="8">
        <f>[3]SO2!AR70</f>
        <v>0</v>
      </c>
      <c r="AS70" s="8">
        <f>[3]SO2!AS70</f>
        <v>0</v>
      </c>
      <c r="AT70" s="8">
        <f>[3]SO2!AT70</f>
        <v>0</v>
      </c>
      <c r="AU70" s="8">
        <f>[3]SO2!AU70</f>
        <v>0</v>
      </c>
      <c r="AV70" s="8">
        <f>[3]SO2!AV70</f>
        <v>0</v>
      </c>
    </row>
    <row r="71" spans="1:48" x14ac:dyDescent="0.3">
      <c r="A71" s="7" t="str">
        <f>[3]SO2!A71</f>
        <v>KOREA</v>
      </c>
      <c r="B71" s="7" t="str">
        <f>INDEX('Region Mapping'!$B$2:$B$144,MATCH($A71,'Region Mapping'!$A$2:$A$144,0))</f>
        <v>Korea</v>
      </c>
      <c r="C71" s="8">
        <f>[3]SO2!C71</f>
        <v>554.94827455663017</v>
      </c>
      <c r="D71" s="8">
        <f>[3]SO2!D71</f>
        <v>609.71547066853554</v>
      </c>
      <c r="E71" s="8">
        <f>[3]SO2!E71</f>
        <v>639.00469969114374</v>
      </c>
      <c r="F71" s="8">
        <f>[3]SO2!F71</f>
        <v>776.44649114426147</v>
      </c>
      <c r="G71" s="8">
        <f>[3]SO2!G71</f>
        <v>820.0120416224571</v>
      </c>
      <c r="H71" s="8">
        <f>[3]SO2!H71</f>
        <v>897.49296664524843</v>
      </c>
      <c r="I71" s="8">
        <f>[3]SO2!I71</f>
        <v>993.04308342158936</v>
      </c>
      <c r="J71" s="8">
        <f>[3]SO2!J71</f>
        <v>1055.9532128971211</v>
      </c>
      <c r="K71" s="8">
        <f>[3]SO2!K71</f>
        <v>1153.526986658771</v>
      </c>
      <c r="L71" s="8">
        <f>[3]SO2!L71</f>
        <v>1249.7905896481234</v>
      </c>
      <c r="M71" s="8">
        <f>[3]SO2!M71</f>
        <v>1270.0496582649102</v>
      </c>
      <c r="N71" s="8">
        <f>[3]SO2!N71</f>
        <v>1259.509051141134</v>
      </c>
      <c r="O71" s="8">
        <f>[3]SO2!O71</f>
        <v>1230.9724439677389</v>
      </c>
      <c r="P71" s="8">
        <f>[3]SO2!P71</f>
        <v>1239.8777502997341</v>
      </c>
      <c r="Q71" s="8">
        <f>[3]SO2!Q71</f>
        <v>1248.9733670932255</v>
      </c>
      <c r="R71" s="8">
        <f>[3]SO2!R71</f>
        <v>1208.9016160864253</v>
      </c>
      <c r="S71" s="8">
        <f>[3]SO2!S71</f>
        <v>1194.0682636871065</v>
      </c>
      <c r="T71" s="8">
        <f>[3]SO2!T71</f>
        <v>1138.0040321892277</v>
      </c>
      <c r="U71" s="8">
        <f>[3]SO2!U71</f>
        <v>1286.1842988831966</v>
      </c>
      <c r="V71" s="8">
        <f>[3]SO2!V71</f>
        <v>1330.6868933507678</v>
      </c>
      <c r="W71" s="8">
        <f>[3]SO2!W71</f>
        <v>1475.2986990425652</v>
      </c>
      <c r="X71" s="8">
        <f>[3]SO2!X71</f>
        <v>1562.1694836699739</v>
      </c>
      <c r="Y71" s="8">
        <f>[3]SO2!Y71</f>
        <v>1648.0509068395056</v>
      </c>
      <c r="Z71" s="8">
        <f>[3]SO2!Z71</f>
        <v>1617.1309220258127</v>
      </c>
      <c r="AA71" s="8">
        <f>[3]SO2!AA71</f>
        <v>1625.1561083634185</v>
      </c>
      <c r="AB71" s="8">
        <f>[3]SO2!AB71</f>
        <v>1617.0554033861356</v>
      </c>
      <c r="AC71" s="8">
        <f>[3]SO2!AC71</f>
        <v>1553.4867385731231</v>
      </c>
      <c r="AD71" s="8">
        <f>[3]SO2!AD71</f>
        <v>1480.3010127204468</v>
      </c>
      <c r="AE71" s="8">
        <f>[3]SO2!AE71</f>
        <v>1045.173067075325</v>
      </c>
      <c r="AF71" s="8">
        <f>[3]SO2!AF71</f>
        <v>1053.4515276944439</v>
      </c>
      <c r="AG71" s="8">
        <f>[3]SO2!AG71</f>
        <v>942.54101040958335</v>
      </c>
      <c r="AH71" s="8">
        <f>[3]SO2!AH71</f>
        <v>843.32677117461492</v>
      </c>
      <c r="AI71" s="8">
        <f>[3]SO2!AI71</f>
        <v>706.32218567761038</v>
      </c>
      <c r="AJ71" s="8">
        <f>[3]SO2!AJ71</f>
        <v>584.30928387249389</v>
      </c>
      <c r="AK71" s="8">
        <f>[3]SO2!AK71</f>
        <v>476.24413541807996</v>
      </c>
      <c r="AL71" s="8">
        <f>[3]SO2!AL71</f>
        <v>395.24583606667227</v>
      </c>
      <c r="AM71" s="8">
        <f>[3]SO2!AM71</f>
        <v>375.9198022964261</v>
      </c>
      <c r="AN71" s="8">
        <f>[3]SO2!AN71</f>
        <v>370.39906096936562</v>
      </c>
      <c r="AO71" s="8">
        <f>[3]SO2!AO71</f>
        <v>359.76653653971522</v>
      </c>
      <c r="AP71" s="8">
        <f>[3]SO2!AP71</f>
        <v>0</v>
      </c>
      <c r="AQ71" s="8">
        <f>[3]SO2!AQ71</f>
        <v>0</v>
      </c>
      <c r="AR71" s="8">
        <f>[3]SO2!AR71</f>
        <v>0</v>
      </c>
      <c r="AS71" s="8">
        <f>[3]SO2!AS71</f>
        <v>0</v>
      </c>
      <c r="AT71" s="8">
        <f>[3]SO2!AT71</f>
        <v>0</v>
      </c>
      <c r="AU71" s="8">
        <f>[3]SO2!AU71</f>
        <v>0</v>
      </c>
      <c r="AV71" s="8">
        <f>[3]SO2!AV71</f>
        <v>0</v>
      </c>
    </row>
    <row r="72" spans="1:48" x14ac:dyDescent="0.3">
      <c r="A72" s="7" t="str">
        <f>[3]SO2!A72</f>
        <v>KOREADPR</v>
      </c>
      <c r="B72" s="7" t="str">
        <f>INDEX('Region Mapping'!$B$2:$B$144,MATCH($A72,'Region Mapping'!$A$2:$A$144,0))</f>
        <v>China</v>
      </c>
      <c r="C72" s="8">
        <f>[3]SO2!C72</f>
        <v>229.99568387946732</v>
      </c>
      <c r="D72" s="8">
        <f>[3]SO2!D72</f>
        <v>318.92365238017476</v>
      </c>
      <c r="E72" s="8">
        <f>[3]SO2!E72</f>
        <v>342.78909798237135</v>
      </c>
      <c r="F72" s="8">
        <f>[3]SO2!F72</f>
        <v>354.9131610701063</v>
      </c>
      <c r="G72" s="8">
        <f>[3]SO2!G72</f>
        <v>345.50014636828621</v>
      </c>
      <c r="H72" s="8">
        <f>[3]SO2!H72</f>
        <v>376.56297162560833</v>
      </c>
      <c r="I72" s="8">
        <f>[3]SO2!I72</f>
        <v>394.4593426571268</v>
      </c>
      <c r="J72" s="8">
        <f>[3]SO2!J72</f>
        <v>418.97588054349092</v>
      </c>
      <c r="K72" s="8">
        <f>[3]SO2!K72</f>
        <v>437.49244773721216</v>
      </c>
      <c r="L72" s="8">
        <f>[3]SO2!L72</f>
        <v>447.75170403281538</v>
      </c>
      <c r="M72" s="8">
        <f>[3]SO2!M72</f>
        <v>457.01464343639009</v>
      </c>
      <c r="N72" s="8">
        <f>[3]SO2!N72</f>
        <v>472.35413042648219</v>
      </c>
      <c r="O72" s="8">
        <f>[3]SO2!O72</f>
        <v>488.38712536544915</v>
      </c>
      <c r="P72" s="8">
        <f>[3]SO2!P72</f>
        <v>507.63843208592004</v>
      </c>
      <c r="Q72" s="8">
        <f>[3]SO2!Q72</f>
        <v>530.50449425191027</v>
      </c>
      <c r="R72" s="8">
        <f>[3]SO2!R72</f>
        <v>552.78873300811733</v>
      </c>
      <c r="S72" s="8">
        <f>[3]SO2!S72</f>
        <v>553.52510428146923</v>
      </c>
      <c r="T72" s="8">
        <f>[3]SO2!T72</f>
        <v>543.81979876241871</v>
      </c>
      <c r="U72" s="8">
        <f>[3]SO2!U72</f>
        <v>553.52942477525312</v>
      </c>
      <c r="V72" s="8">
        <f>[3]SO2!V72</f>
        <v>546.76714543541289</v>
      </c>
      <c r="W72" s="8">
        <f>[3]SO2!W72</f>
        <v>532.53108894091895</v>
      </c>
      <c r="X72" s="8">
        <f>[3]SO2!X72</f>
        <v>478.67445209520537</v>
      </c>
      <c r="Y72" s="8">
        <f>[3]SO2!Y72</f>
        <v>455.37550423877013</v>
      </c>
      <c r="Z72" s="8">
        <f>[3]SO2!Z72</f>
        <v>457.02981102602575</v>
      </c>
      <c r="AA72" s="8">
        <f>[3]SO2!AA72</f>
        <v>446.09365854231038</v>
      </c>
      <c r="AB72" s="8">
        <f>[3]SO2!AB72</f>
        <v>438.61709940539436</v>
      </c>
      <c r="AC72" s="8">
        <f>[3]SO2!AC72</f>
        <v>420.19180154212694</v>
      </c>
      <c r="AD72" s="8">
        <f>[3]SO2!AD72</f>
        <v>406.37008092279575</v>
      </c>
      <c r="AE72" s="8">
        <f>[3]SO2!AE72</f>
        <v>347.78529850434825</v>
      </c>
      <c r="AF72" s="8">
        <f>[3]SO2!AF72</f>
        <v>354.41381894146076</v>
      </c>
      <c r="AG72" s="8">
        <f>[3]SO2!AG72</f>
        <v>344.98910640237079</v>
      </c>
      <c r="AH72" s="8">
        <f>[3]SO2!AH72</f>
        <v>245.39610603185173</v>
      </c>
      <c r="AI72" s="8">
        <f>[3]SO2!AI72</f>
        <v>228.52927249631571</v>
      </c>
      <c r="AJ72" s="8">
        <f>[3]SO2!AJ72</f>
        <v>230.99766785275418</v>
      </c>
      <c r="AK72" s="8">
        <f>[3]SO2!AK72</f>
        <v>236.21584341353798</v>
      </c>
      <c r="AL72" s="8">
        <f>[3]SO2!AL72</f>
        <v>247.70356098170095</v>
      </c>
      <c r="AM72" s="8">
        <f>[3]SO2!AM72</f>
        <v>251.43108294332799</v>
      </c>
      <c r="AN72" s="8">
        <f>[3]SO2!AN72</f>
        <v>213.43121958704637</v>
      </c>
      <c r="AO72" s="8">
        <f>[3]SO2!AO72</f>
        <v>230.62089187987237</v>
      </c>
      <c r="AP72" s="8">
        <f>[3]SO2!AP72</f>
        <v>0</v>
      </c>
      <c r="AQ72" s="8">
        <f>[3]SO2!AQ72</f>
        <v>0</v>
      </c>
      <c r="AR72" s="8">
        <f>[3]SO2!AR72</f>
        <v>0</v>
      </c>
      <c r="AS72" s="8">
        <f>[3]SO2!AS72</f>
        <v>0</v>
      </c>
      <c r="AT72" s="8">
        <f>[3]SO2!AT72</f>
        <v>0</v>
      </c>
      <c r="AU72" s="8">
        <f>[3]SO2!AU72</f>
        <v>0</v>
      </c>
      <c r="AV72" s="8">
        <f>[3]SO2!AV72</f>
        <v>0</v>
      </c>
    </row>
    <row r="73" spans="1:48" x14ac:dyDescent="0.3">
      <c r="A73" s="7" t="str">
        <f>[3]SO2!A73</f>
        <v>KUWAIT</v>
      </c>
      <c r="B73" s="7" t="str">
        <f>INDEX('Region Mapping'!$B$2:$B$144,MATCH($A73,'Region Mapping'!$A$2:$A$144,0))</f>
        <v>Middle East</v>
      </c>
      <c r="C73" s="8">
        <f>[3]SO2!C73</f>
        <v>169.11674821058364</v>
      </c>
      <c r="D73" s="8">
        <f>[3]SO2!D73</f>
        <v>172.08848718661164</v>
      </c>
      <c r="E73" s="8">
        <f>[3]SO2!E73</f>
        <v>188.06352673922663</v>
      </c>
      <c r="F73" s="8">
        <f>[3]SO2!F73</f>
        <v>184.1806717219697</v>
      </c>
      <c r="G73" s="8">
        <f>[3]SO2!G73</f>
        <v>165.09302661596521</v>
      </c>
      <c r="H73" s="8">
        <f>[3]SO2!H73</f>
        <v>148.84396814436292</v>
      </c>
      <c r="I73" s="8">
        <f>[3]SO2!I73</f>
        <v>138.96384409504262</v>
      </c>
      <c r="J73" s="8">
        <f>[3]SO2!J73</f>
        <v>130.96851329313444</v>
      </c>
      <c r="K73" s="8">
        <f>[3]SO2!K73</f>
        <v>135.34253368733681</v>
      </c>
      <c r="L73" s="8">
        <f>[3]SO2!L73</f>
        <v>175.08544813316573</v>
      </c>
      <c r="M73" s="8">
        <f>[3]SO2!M73</f>
        <v>162.10619057768264</v>
      </c>
      <c r="N73" s="8">
        <f>[3]SO2!N73</f>
        <v>189.00864755721335</v>
      </c>
      <c r="O73" s="8">
        <f>[3]SO2!O73</f>
        <v>235.67820010754343</v>
      </c>
      <c r="P73" s="8">
        <f>[3]SO2!P73</f>
        <v>283.13787513661265</v>
      </c>
      <c r="Q73" s="8">
        <f>[3]SO2!Q73</f>
        <v>233.5892936650404</v>
      </c>
      <c r="R73" s="8">
        <f>[3]SO2!R73</f>
        <v>256.10157071233903</v>
      </c>
      <c r="S73" s="8">
        <f>[3]SO2!S73</f>
        <v>231.57933102323312</v>
      </c>
      <c r="T73" s="8">
        <f>[3]SO2!T73</f>
        <v>234.12465723062289</v>
      </c>
      <c r="U73" s="8">
        <f>[3]SO2!U73</f>
        <v>287.25555509381053</v>
      </c>
      <c r="V73" s="8">
        <f>[3]SO2!V73</f>
        <v>278.38626938442098</v>
      </c>
      <c r="W73" s="8">
        <f>[3]SO2!W73</f>
        <v>106.23029084658333</v>
      </c>
      <c r="X73" s="8">
        <f>[3]SO2!X73</f>
        <v>103.51313744559152</v>
      </c>
      <c r="Y73" s="8">
        <f>[3]SO2!Y73</f>
        <v>139.66078977888748</v>
      </c>
      <c r="Z73" s="8">
        <f>[3]SO2!Z73</f>
        <v>130.77486424511977</v>
      </c>
      <c r="AA73" s="8">
        <f>[3]SO2!AA73</f>
        <v>161.23869837981599</v>
      </c>
      <c r="AB73" s="8">
        <f>[3]SO2!AB73</f>
        <v>179.70672897256003</v>
      </c>
      <c r="AC73" s="8">
        <f>[3]SO2!AC73</f>
        <v>170.35619584104728</v>
      </c>
      <c r="AD73" s="8">
        <f>[3]SO2!AD73</f>
        <v>187.60833098819018</v>
      </c>
      <c r="AE73" s="8">
        <f>[3]SO2!AE73</f>
        <v>247.10710376174598</v>
      </c>
      <c r="AF73" s="8">
        <f>[3]SO2!AF73</f>
        <v>287.00004259986639</v>
      </c>
      <c r="AG73" s="8">
        <f>[3]SO2!AG73</f>
        <v>290.35583836073897</v>
      </c>
      <c r="AH73" s="8">
        <f>[3]SO2!AH73</f>
        <v>290.85001537564375</v>
      </c>
      <c r="AI73" s="8">
        <f>[3]SO2!AI73</f>
        <v>292.62443721956578</v>
      </c>
      <c r="AJ73" s="8">
        <f>[3]SO2!AJ73</f>
        <v>352.27151292192821</v>
      </c>
      <c r="AK73" s="8">
        <f>[3]SO2!AK73</f>
        <v>410.03296777285425</v>
      </c>
      <c r="AL73" s="8">
        <f>[3]SO2!AL73</f>
        <v>466.16203011881646</v>
      </c>
      <c r="AM73" s="8">
        <f>[3]SO2!AM73</f>
        <v>374.47006920304517</v>
      </c>
      <c r="AN73" s="8">
        <f>[3]SO2!AN73</f>
        <v>379.17208542595802</v>
      </c>
      <c r="AO73" s="8">
        <f>[3]SO2!AO73</f>
        <v>400.3280670660256</v>
      </c>
      <c r="AP73" s="8">
        <f>[3]SO2!AP73</f>
        <v>0</v>
      </c>
      <c r="AQ73" s="8">
        <f>[3]SO2!AQ73</f>
        <v>0</v>
      </c>
      <c r="AR73" s="8">
        <f>[3]SO2!AR73</f>
        <v>0</v>
      </c>
      <c r="AS73" s="8">
        <f>[3]SO2!AS73</f>
        <v>0</v>
      </c>
      <c r="AT73" s="8">
        <f>[3]SO2!AT73</f>
        <v>0</v>
      </c>
      <c r="AU73" s="8">
        <f>[3]SO2!AU73</f>
        <v>0</v>
      </c>
      <c r="AV73" s="8">
        <f>[3]SO2!AV73</f>
        <v>0</v>
      </c>
    </row>
    <row r="74" spans="1:48" x14ac:dyDescent="0.3">
      <c r="A74" s="7" t="str">
        <f>[3]SO2!A74</f>
        <v>KYRGYZSTAN</v>
      </c>
      <c r="B74" s="7" t="str">
        <f>INDEX('Region Mapping'!$B$2:$B$144,MATCH($A74,'Region Mapping'!$A$2:$A$144,0))</f>
        <v>Former Soviet Union</v>
      </c>
      <c r="C74" s="8">
        <f>[3]SO2!C74</f>
        <v>71.12008376056734</v>
      </c>
      <c r="D74" s="8">
        <f>[3]SO2!D74</f>
        <v>74.408881479588075</v>
      </c>
      <c r="E74" s="8">
        <f>[3]SO2!E74</f>
        <v>78.473443484983505</v>
      </c>
      <c r="F74" s="8">
        <f>[3]SO2!F74</f>
        <v>81.78138091754866</v>
      </c>
      <c r="G74" s="8">
        <f>[3]SO2!G74</f>
        <v>83.033513752291185</v>
      </c>
      <c r="H74" s="8">
        <f>[3]SO2!H74</f>
        <v>87.382523567893614</v>
      </c>
      <c r="I74" s="8">
        <f>[3]SO2!I74</f>
        <v>87.680612762406199</v>
      </c>
      <c r="J74" s="8">
        <f>[3]SO2!J74</f>
        <v>91.131016158772553</v>
      </c>
      <c r="K74" s="8">
        <f>[3]SO2!K74</f>
        <v>91.187389134906482</v>
      </c>
      <c r="L74" s="8">
        <f>[3]SO2!L74</f>
        <v>93.966181022931679</v>
      </c>
      <c r="M74" s="8">
        <f>[3]SO2!M74</f>
        <v>97.906643011432863</v>
      </c>
      <c r="N74" s="8">
        <f>[3]SO2!N74</f>
        <v>93.300276000571316</v>
      </c>
      <c r="O74" s="8">
        <f>[3]SO2!O74</f>
        <v>94.789018109829257</v>
      </c>
      <c r="P74" s="8">
        <f>[3]SO2!P74</f>
        <v>95.372513303126809</v>
      </c>
      <c r="Q74" s="8">
        <f>[3]SO2!Q74</f>
        <v>94.487532745819948</v>
      </c>
      <c r="R74" s="8">
        <f>[3]SO2!R74</f>
        <v>105.44200334026233</v>
      </c>
      <c r="S74" s="8">
        <f>[3]SO2!S74</f>
        <v>109.13569427821439</v>
      </c>
      <c r="T74" s="8">
        <f>[3]SO2!T74</f>
        <v>109.16079681359484</v>
      </c>
      <c r="U74" s="8">
        <f>[3]SO2!U74</f>
        <v>111.86344900768975</v>
      </c>
      <c r="V74" s="8">
        <f>[3]SO2!V74</f>
        <v>108.01603374273026</v>
      </c>
      <c r="W74" s="8">
        <f>[3]SO2!W74</f>
        <v>93.685773696600194</v>
      </c>
      <c r="X74" s="8">
        <f>[3]SO2!X74</f>
        <v>89.317154565877388</v>
      </c>
      <c r="Y74" s="8">
        <f>[3]SO2!Y74</f>
        <v>50.766850672098691</v>
      </c>
      <c r="Z74" s="8">
        <f>[3]SO2!Z74</f>
        <v>41.096060202944706</v>
      </c>
      <c r="AA74" s="8">
        <f>[3]SO2!AA74</f>
        <v>29.635651820453973</v>
      </c>
      <c r="AB74" s="8">
        <f>[3]SO2!AB74</f>
        <v>14.458007905185024</v>
      </c>
      <c r="AC74" s="8">
        <f>[3]SO2!AC74</f>
        <v>20.001539046186597</v>
      </c>
      <c r="AD74" s="8">
        <f>[3]SO2!AD74</f>
        <v>21.501982528416036</v>
      </c>
      <c r="AE74" s="8">
        <f>[3]SO2!AE74</f>
        <v>22.339275242098992</v>
      </c>
      <c r="AF74" s="8">
        <f>[3]SO2!AF74</f>
        <v>21.626077927487941</v>
      </c>
      <c r="AG74" s="8">
        <f>[3]SO2!AG74</f>
        <v>21.579709755811379</v>
      </c>
      <c r="AH74" s="8">
        <f>[3]SO2!AH74</f>
        <v>17.332864709443786</v>
      </c>
      <c r="AI74" s="8">
        <f>[3]SO2!AI74</f>
        <v>21.92234528414474</v>
      </c>
      <c r="AJ74" s="8">
        <f>[3]SO2!AJ74</f>
        <v>26.987524418513367</v>
      </c>
      <c r="AK74" s="8">
        <f>[3]SO2!AK74</f>
        <v>28.662360860031029</v>
      </c>
      <c r="AL74" s="8">
        <f>[3]SO2!AL74</f>
        <v>26.333150589834176</v>
      </c>
      <c r="AM74" s="8">
        <f>[3]SO2!AM74</f>
        <v>24.395018954321852</v>
      </c>
      <c r="AN74" s="8">
        <f>[3]SO2!AN74</f>
        <v>26.24172985013389</v>
      </c>
      <c r="AO74" s="8">
        <f>[3]SO2!AO74</f>
        <v>27.047102323773338</v>
      </c>
      <c r="AP74" s="8">
        <f>[3]SO2!AP74</f>
        <v>0</v>
      </c>
      <c r="AQ74" s="8">
        <f>[3]SO2!AQ74</f>
        <v>0</v>
      </c>
      <c r="AR74" s="8">
        <f>[3]SO2!AR74</f>
        <v>0</v>
      </c>
      <c r="AS74" s="8">
        <f>[3]SO2!AS74</f>
        <v>0</v>
      </c>
      <c r="AT74" s="8">
        <f>[3]SO2!AT74</f>
        <v>0</v>
      </c>
      <c r="AU74" s="8">
        <f>[3]SO2!AU74</f>
        <v>0</v>
      </c>
      <c r="AV74" s="8">
        <f>[3]SO2!AV74</f>
        <v>0</v>
      </c>
    </row>
    <row r="75" spans="1:48" x14ac:dyDescent="0.3">
      <c r="A75" s="7" t="str">
        <f>[3]SO2!A75</f>
        <v>LATVIA</v>
      </c>
      <c r="B75" s="7" t="str">
        <f>INDEX('Region Mapping'!$B$2:$B$144,MATCH($A75,'Region Mapping'!$A$2:$A$144,0))</f>
        <v>Former Soviet Union</v>
      </c>
      <c r="C75" s="8">
        <f>[3]SO2!C75</f>
        <v>80.545274331523288</v>
      </c>
      <c r="D75" s="8">
        <f>[3]SO2!D75</f>
        <v>85.72873722063251</v>
      </c>
      <c r="E75" s="8">
        <f>[3]SO2!E75</f>
        <v>91.40990791026168</v>
      </c>
      <c r="F75" s="8">
        <f>[3]SO2!F75</f>
        <v>98.255638602323927</v>
      </c>
      <c r="G75" s="8">
        <f>[3]SO2!G75</f>
        <v>101.65828419428824</v>
      </c>
      <c r="H75" s="8">
        <f>[3]SO2!H75</f>
        <v>105.00597113167039</v>
      </c>
      <c r="I75" s="8">
        <f>[3]SO2!I75</f>
        <v>106.85576575456177</v>
      </c>
      <c r="J75" s="8">
        <f>[3]SO2!J75</f>
        <v>110.58498169528801</v>
      </c>
      <c r="K75" s="8">
        <f>[3]SO2!K75</f>
        <v>110.95474305898421</v>
      </c>
      <c r="L75" s="8">
        <f>[3]SO2!L75</f>
        <v>114.4498314995184</v>
      </c>
      <c r="M75" s="8">
        <f>[3]SO2!M75</f>
        <v>115.72877105640706</v>
      </c>
      <c r="N75" s="8">
        <f>[3]SO2!N75</f>
        <v>106.2036830098326</v>
      </c>
      <c r="O75" s="8">
        <f>[3]SO2!O75</f>
        <v>114.90076237806962</v>
      </c>
      <c r="P75" s="8">
        <f>[3]SO2!P75</f>
        <v>124.73236107847158</v>
      </c>
      <c r="Q75" s="8">
        <f>[3]SO2!Q75</f>
        <v>143.39953746495999</v>
      </c>
      <c r="R75" s="8">
        <f>[3]SO2!R75</f>
        <v>112.68813573240612</v>
      </c>
      <c r="S75" s="8">
        <f>[3]SO2!S75</f>
        <v>106.70423799258211</v>
      </c>
      <c r="T75" s="8">
        <f>[3]SO2!T75</f>
        <v>114.31607716389172</v>
      </c>
      <c r="U75" s="8">
        <f>[3]SO2!U75</f>
        <v>124.28721596015835</v>
      </c>
      <c r="V75" s="8">
        <f>[3]SO2!V75</f>
        <v>141.19822072848368</v>
      </c>
      <c r="W75" s="8">
        <f>[3]SO2!W75</f>
        <v>101.41999999999999</v>
      </c>
      <c r="X75" s="8">
        <f>[3]SO2!X75</f>
        <v>82.960000000000008</v>
      </c>
      <c r="Y75" s="8">
        <f>[3]SO2!Y75</f>
        <v>71.510000000000005</v>
      </c>
      <c r="Z75" s="8">
        <f>[3]SO2!Z75</f>
        <v>67.19</v>
      </c>
      <c r="AA75" s="8">
        <f>[3]SO2!AA75</f>
        <v>66.55</v>
      </c>
      <c r="AB75" s="8">
        <f>[3]SO2!AB75</f>
        <v>48.330000000000005</v>
      </c>
      <c r="AC75" s="8">
        <f>[3]SO2!AC75</f>
        <v>54.459999999999994</v>
      </c>
      <c r="AD75" s="8">
        <f>[3]SO2!AD75</f>
        <v>39.139999999999993</v>
      </c>
      <c r="AE75" s="8">
        <f>[3]SO2!AE75</f>
        <v>35.630000000000003</v>
      </c>
      <c r="AF75" s="8">
        <f>[3]SO2!AF75</f>
        <v>29.13</v>
      </c>
      <c r="AG75" s="8">
        <f>[3]SO2!AG75</f>
        <v>9.6100000000000012</v>
      </c>
      <c r="AH75" s="8">
        <f>[3]SO2!AH75</f>
        <v>7.8499999999999988</v>
      </c>
      <c r="AI75" s="8">
        <f>[3]SO2!AI75</f>
        <v>6.2399999999999993</v>
      </c>
      <c r="AJ75" s="8">
        <f>[3]SO2!AJ75</f>
        <v>4.83</v>
      </c>
      <c r="AK75" s="8">
        <f>[3]SO2!AK75</f>
        <v>3.88</v>
      </c>
      <c r="AL75" s="8">
        <f>[3]SO2!AL75</f>
        <v>3.62</v>
      </c>
      <c r="AM75" s="8">
        <f>[3]SO2!AM75</f>
        <v>3.2448176594537643</v>
      </c>
      <c r="AN75" s="8">
        <f>[3]SO2!AN75</f>
        <v>3.3905966001518886</v>
      </c>
      <c r="AO75" s="8">
        <f>[3]SO2!AO75</f>
        <v>3.1376900162529093</v>
      </c>
      <c r="AP75" s="8">
        <f>[3]SO2!AP75</f>
        <v>0</v>
      </c>
      <c r="AQ75" s="8">
        <f>[3]SO2!AQ75</f>
        <v>0</v>
      </c>
      <c r="AR75" s="8">
        <f>[3]SO2!AR75</f>
        <v>0</v>
      </c>
      <c r="AS75" s="8">
        <f>[3]SO2!AS75</f>
        <v>0</v>
      </c>
      <c r="AT75" s="8">
        <f>[3]SO2!AT75</f>
        <v>0</v>
      </c>
      <c r="AU75" s="8">
        <f>[3]SO2!AU75</f>
        <v>0</v>
      </c>
      <c r="AV75" s="8">
        <f>[3]SO2!AV75</f>
        <v>0</v>
      </c>
    </row>
    <row r="76" spans="1:48" x14ac:dyDescent="0.3">
      <c r="A76" s="7" t="str">
        <f>[3]SO2!A76</f>
        <v>LEBANON</v>
      </c>
      <c r="B76" s="7" t="str">
        <f>INDEX('Region Mapping'!$B$2:$B$144,MATCH($A76,'Region Mapping'!$A$2:$A$144,0))</f>
        <v>Middle East</v>
      </c>
      <c r="C76" s="8">
        <f>[3]SO2!C76</f>
        <v>18.882748104800211</v>
      </c>
      <c r="D76" s="8">
        <f>[3]SO2!D76</f>
        <v>26.127405299627778</v>
      </c>
      <c r="E76" s="8">
        <f>[3]SO2!E76</f>
        <v>27.635259230050185</v>
      </c>
      <c r="F76" s="8">
        <f>[3]SO2!F76</f>
        <v>38.330677070102908</v>
      </c>
      <c r="G76" s="8">
        <f>[3]SO2!G76</f>
        <v>36.165680773712808</v>
      </c>
      <c r="H76" s="8">
        <f>[3]SO2!H76</f>
        <v>31.701843496068907</v>
      </c>
      <c r="I76" s="8">
        <f>[3]SO2!I76</f>
        <v>29.319504574375209</v>
      </c>
      <c r="J76" s="8">
        <f>[3]SO2!J76</f>
        <v>28.952192157848373</v>
      </c>
      <c r="K76" s="8">
        <f>[3]SO2!K76</f>
        <v>34.857225337769506</v>
      </c>
      <c r="L76" s="8">
        <f>[3]SO2!L76</f>
        <v>38.473623084866688</v>
      </c>
      <c r="M76" s="8">
        <f>[3]SO2!M76</f>
        <v>40.292736455101974</v>
      </c>
      <c r="N76" s="8">
        <f>[3]SO2!N76</f>
        <v>37.400739699114268</v>
      </c>
      <c r="O76" s="8">
        <f>[3]SO2!O76</f>
        <v>33.816021348989317</v>
      </c>
      <c r="P76" s="8">
        <f>[3]SO2!P76</f>
        <v>36.744638248506632</v>
      </c>
      <c r="Q76" s="8">
        <f>[3]SO2!Q76</f>
        <v>35.740755849798695</v>
      </c>
      <c r="R76" s="8">
        <f>[3]SO2!R76</f>
        <v>43.030140595059201</v>
      </c>
      <c r="S76" s="8">
        <f>[3]SO2!S76</f>
        <v>46.91749018308569</v>
      </c>
      <c r="T76" s="8">
        <f>[3]SO2!T76</f>
        <v>46.962120552248599</v>
      </c>
      <c r="U76" s="8">
        <f>[3]SO2!U76</f>
        <v>39.1001551350178</v>
      </c>
      <c r="V76" s="8">
        <f>[3]SO2!V76</f>
        <v>38.96786151876718</v>
      </c>
      <c r="W76" s="8">
        <f>[3]SO2!W76</f>
        <v>39.012677270013441</v>
      </c>
      <c r="X76" s="8">
        <f>[3]SO2!X76</f>
        <v>47.143397512789988</v>
      </c>
      <c r="Y76" s="8">
        <f>[3]SO2!Y76</f>
        <v>39.838874564804321</v>
      </c>
      <c r="Z76" s="8">
        <f>[3]SO2!Z76</f>
        <v>54.693530788278338</v>
      </c>
      <c r="AA76" s="8">
        <f>[3]SO2!AA76</f>
        <v>62.771641837195958</v>
      </c>
      <c r="AB76" s="8">
        <f>[3]SO2!AB76</f>
        <v>69.506976779543081</v>
      </c>
      <c r="AC76" s="8">
        <f>[3]SO2!AC76</f>
        <v>80.756094581676706</v>
      </c>
      <c r="AD76" s="8">
        <f>[3]SO2!AD76</f>
        <v>98.008747825106965</v>
      </c>
      <c r="AE76" s="8">
        <f>[3]SO2!AE76</f>
        <v>98.615553576939178</v>
      </c>
      <c r="AF76" s="8">
        <f>[3]SO2!AF76</f>
        <v>102.6058977573343</v>
      </c>
      <c r="AG76" s="8">
        <f>[3]SO2!AG76</f>
        <v>92.314526832880091</v>
      </c>
      <c r="AH76" s="8">
        <f>[3]SO2!AH76</f>
        <v>102.23204700228833</v>
      </c>
      <c r="AI76" s="8">
        <f>[3]SO2!AI76</f>
        <v>103.51071933327511</v>
      </c>
      <c r="AJ76" s="8">
        <f>[3]SO2!AJ76</f>
        <v>114.25129246409108</v>
      </c>
      <c r="AK76" s="8">
        <f>[3]SO2!AK76</f>
        <v>97.179276751121449</v>
      </c>
      <c r="AL76" s="8">
        <f>[3]SO2!AL76</f>
        <v>103.55594643820511</v>
      </c>
      <c r="AM76" s="8">
        <f>[3]SO2!AM76</f>
        <v>81.15421627987736</v>
      </c>
      <c r="AN76" s="8">
        <f>[3]SO2!AN76</f>
        <v>78.264966160850747</v>
      </c>
      <c r="AO76" s="8">
        <f>[3]SO2!AO76</f>
        <v>98.40798129674738</v>
      </c>
      <c r="AP76" s="8">
        <f>[3]SO2!AP76</f>
        <v>0</v>
      </c>
      <c r="AQ76" s="8">
        <f>[3]SO2!AQ76</f>
        <v>0</v>
      </c>
      <c r="AR76" s="8">
        <f>[3]SO2!AR76</f>
        <v>0</v>
      </c>
      <c r="AS76" s="8">
        <f>[3]SO2!AS76</f>
        <v>0</v>
      </c>
      <c r="AT76" s="8">
        <f>[3]SO2!AT76</f>
        <v>0</v>
      </c>
      <c r="AU76" s="8">
        <f>[3]SO2!AU76</f>
        <v>0</v>
      </c>
      <c r="AV76" s="8">
        <f>[3]SO2!AV76</f>
        <v>0</v>
      </c>
    </row>
    <row r="77" spans="1:48" x14ac:dyDescent="0.3">
      <c r="A77" s="7" t="str">
        <f>[3]SO2!A77</f>
        <v>LIBYA</v>
      </c>
      <c r="B77" s="7" t="str">
        <f>INDEX('Region Mapping'!$B$2:$B$144,MATCH($A77,'Region Mapping'!$A$2:$A$144,0))</f>
        <v>Africa</v>
      </c>
      <c r="C77" s="8">
        <f>[3]SO2!C77</f>
        <v>163.51080941216932</v>
      </c>
      <c r="D77" s="8">
        <f>[3]SO2!D77</f>
        <v>136.7307338020301</v>
      </c>
      <c r="E77" s="8">
        <f>[3]SO2!E77</f>
        <v>117.26437189259548</v>
      </c>
      <c r="F77" s="8">
        <f>[3]SO2!F77</f>
        <v>116.08289737935472</v>
      </c>
      <c r="G77" s="8">
        <f>[3]SO2!G77</f>
        <v>87.395531835548198</v>
      </c>
      <c r="H77" s="8">
        <f>[3]SO2!H77</f>
        <v>89.238256863987772</v>
      </c>
      <c r="I77" s="8">
        <f>[3]SO2!I77</f>
        <v>114.89718433509347</v>
      </c>
      <c r="J77" s="8">
        <f>[3]SO2!J77</f>
        <v>124.47735694471129</v>
      </c>
      <c r="K77" s="8">
        <f>[3]SO2!K77</f>
        <v>123.93118744544901</v>
      </c>
      <c r="L77" s="8">
        <f>[3]SO2!L77</f>
        <v>132.61591909197784</v>
      </c>
      <c r="M77" s="8">
        <f>[3]SO2!M77</f>
        <v>126.66157713047997</v>
      </c>
      <c r="N77" s="8">
        <f>[3]SO2!N77</f>
        <v>104.08040557077904</v>
      </c>
      <c r="O77" s="8">
        <f>[3]SO2!O77</f>
        <v>105.46193405822609</v>
      </c>
      <c r="P77" s="8">
        <f>[3]SO2!P77</f>
        <v>103.13786442508169</v>
      </c>
      <c r="Q77" s="8">
        <f>[3]SO2!Q77</f>
        <v>103.85438604657966</v>
      </c>
      <c r="R77" s="8">
        <f>[3]SO2!R77</f>
        <v>97.563683016060523</v>
      </c>
      <c r="S77" s="8">
        <f>[3]SO2!S77</f>
        <v>97.338722626755924</v>
      </c>
      <c r="T77" s="8">
        <f>[3]SO2!T77</f>
        <v>101.22430953473541</v>
      </c>
      <c r="U77" s="8">
        <f>[3]SO2!U77</f>
        <v>108.38148704721182</v>
      </c>
      <c r="V77" s="8">
        <f>[3]SO2!V77</f>
        <v>108.42505702472766</v>
      </c>
      <c r="W77" s="8">
        <f>[3]SO2!W77</f>
        <v>120.47505317180924</v>
      </c>
      <c r="X77" s="8">
        <f>[3]SO2!X77</f>
        <v>122.66554654019848</v>
      </c>
      <c r="Y77" s="8">
        <f>[3]SO2!Y77</f>
        <v>114.17298181244207</v>
      </c>
      <c r="Z77" s="8">
        <f>[3]SO2!Z77</f>
        <v>108.61224115465274</v>
      </c>
      <c r="AA77" s="8">
        <f>[3]SO2!AA77</f>
        <v>115.94056704637099</v>
      </c>
      <c r="AB77" s="8">
        <f>[3]SO2!AB77</f>
        <v>118.59389717077489</v>
      </c>
      <c r="AC77" s="8">
        <f>[3]SO2!AC77</f>
        <v>111.69222047852953</v>
      </c>
      <c r="AD77" s="8">
        <f>[3]SO2!AD77</f>
        <v>109.65646140319507</v>
      </c>
      <c r="AE77" s="8">
        <f>[3]SO2!AE77</f>
        <v>109.16829087189936</v>
      </c>
      <c r="AF77" s="8">
        <f>[3]SO2!AF77</f>
        <v>104.46844133309335</v>
      </c>
      <c r="AG77" s="8">
        <f>[3]SO2!AG77</f>
        <v>101.78925502343826</v>
      </c>
      <c r="AH77" s="8">
        <f>[3]SO2!AH77</f>
        <v>96.216240083948904</v>
      </c>
      <c r="AI77" s="8">
        <f>[3]SO2!AI77</f>
        <v>91.085396363551865</v>
      </c>
      <c r="AJ77" s="8">
        <f>[3]SO2!AJ77</f>
        <v>88.187661410826649</v>
      </c>
      <c r="AK77" s="8">
        <f>[3]SO2!AK77</f>
        <v>80.041158624687071</v>
      </c>
      <c r="AL77" s="8">
        <f>[3]SO2!AL77</f>
        <v>75.795117427625229</v>
      </c>
      <c r="AM77" s="8">
        <f>[3]SO2!AM77</f>
        <v>75.148642433321086</v>
      </c>
      <c r="AN77" s="8">
        <f>[3]SO2!AN77</f>
        <v>75.183113520062633</v>
      </c>
      <c r="AO77" s="8">
        <f>[3]SO2!AO77</f>
        <v>84.50194059988705</v>
      </c>
      <c r="AP77" s="8">
        <f>[3]SO2!AP77</f>
        <v>0</v>
      </c>
      <c r="AQ77" s="8">
        <f>[3]SO2!AQ77</f>
        <v>0</v>
      </c>
      <c r="AR77" s="8">
        <f>[3]SO2!AR77</f>
        <v>0</v>
      </c>
      <c r="AS77" s="8">
        <f>[3]SO2!AS77</f>
        <v>0</v>
      </c>
      <c r="AT77" s="8">
        <f>[3]SO2!AT77</f>
        <v>0</v>
      </c>
      <c r="AU77" s="8">
        <f>[3]SO2!AU77</f>
        <v>0</v>
      </c>
      <c r="AV77" s="8">
        <f>[3]SO2!AV77</f>
        <v>0</v>
      </c>
    </row>
    <row r="78" spans="1:48" x14ac:dyDescent="0.3">
      <c r="A78" s="7" t="str">
        <f>[3]SO2!A78</f>
        <v>LITHUANIA</v>
      </c>
      <c r="B78" s="7" t="str">
        <f>INDEX('Region Mapping'!$B$2:$B$144,MATCH($A78,'Region Mapping'!$A$2:$A$144,0))</f>
        <v>Former Soviet Union</v>
      </c>
      <c r="C78" s="8">
        <f>[3]SO2!C78</f>
        <v>172.7332068589206</v>
      </c>
      <c r="D78" s="8">
        <f>[3]SO2!D78</f>
        <v>182.55994647614591</v>
      </c>
      <c r="E78" s="8">
        <f>[3]SO2!E78</f>
        <v>192.57134861215596</v>
      </c>
      <c r="F78" s="8">
        <f>[3]SO2!F78</f>
        <v>205.12361362425236</v>
      </c>
      <c r="G78" s="8">
        <f>[3]SO2!G78</f>
        <v>209.51871213560872</v>
      </c>
      <c r="H78" s="8">
        <f>[3]SO2!H78</f>
        <v>213.30488704570524</v>
      </c>
      <c r="I78" s="8">
        <f>[3]SO2!I78</f>
        <v>218.68196669713308</v>
      </c>
      <c r="J78" s="8">
        <f>[3]SO2!J78</f>
        <v>228.04993494621098</v>
      </c>
      <c r="K78" s="8">
        <f>[3]SO2!K78</f>
        <v>230.35428557223702</v>
      </c>
      <c r="L78" s="8">
        <f>[3]SO2!L78</f>
        <v>239.46145823387329</v>
      </c>
      <c r="M78" s="8">
        <f>[3]SO2!M78</f>
        <v>243.62117627777758</v>
      </c>
      <c r="N78" s="8">
        <f>[3]SO2!N78</f>
        <v>238.24111375257749</v>
      </c>
      <c r="O78" s="8">
        <f>[3]SO2!O78</f>
        <v>236.81292839074044</v>
      </c>
      <c r="P78" s="8">
        <f>[3]SO2!P78</f>
        <v>236.91737063138748</v>
      </c>
      <c r="Q78" s="8">
        <f>[3]SO2!Q78</f>
        <v>235.75696134020819</v>
      </c>
      <c r="R78" s="8">
        <f>[3]SO2!R78</f>
        <v>244.78387556552735</v>
      </c>
      <c r="S78" s="8">
        <f>[3]SO2!S78</f>
        <v>248.16245994048208</v>
      </c>
      <c r="T78" s="8">
        <f>[3]SO2!T78</f>
        <v>245.63691923456577</v>
      </c>
      <c r="U78" s="8">
        <f>[3]SO2!U78</f>
        <v>247.1716822331052</v>
      </c>
      <c r="V78" s="8">
        <f>[3]SO2!V78</f>
        <v>245.62638506065011</v>
      </c>
      <c r="W78" s="8">
        <f>[3]SO2!W78</f>
        <v>214.13624999999999</v>
      </c>
      <c r="X78" s="8">
        <f>[3]SO2!X78</f>
        <v>225.43718749999999</v>
      </c>
      <c r="Y78" s="8">
        <f>[3]SO2!Y78</f>
        <v>132.5428125</v>
      </c>
      <c r="Z78" s="8">
        <f>[3]SO2!Z78</f>
        <v>119.56468749999999</v>
      </c>
      <c r="AA78" s="8">
        <f>[3]SO2!AA78</f>
        <v>111.6984375</v>
      </c>
      <c r="AB78" s="8">
        <f>[3]SO2!AB78</f>
        <v>85.947187500000027</v>
      </c>
      <c r="AC78" s="8">
        <f>[3]SO2!AC78</f>
        <v>87.251249999999999</v>
      </c>
      <c r="AD78" s="8">
        <f>[3]SO2!AD78</f>
        <v>77.660937500000003</v>
      </c>
      <c r="AE78" s="8">
        <f>[3]SO2!AE78</f>
        <v>100.81812500000001</v>
      </c>
      <c r="AF78" s="8">
        <f>[3]SO2!AF78</f>
        <v>70.7926875</v>
      </c>
      <c r="AG78" s="8">
        <f>[3]SO2!AG78</f>
        <v>44.211624999999998</v>
      </c>
      <c r="AH78" s="8">
        <f>[3]SO2!AH78</f>
        <v>41.903687499999997</v>
      </c>
      <c r="AI78" s="8">
        <f>[3]SO2!AI78</f>
        <v>41.095749999999995</v>
      </c>
      <c r="AJ78" s="8">
        <f>[3]SO2!AJ78</f>
        <v>38.380000000000003</v>
      </c>
      <c r="AK78" s="8">
        <f>[3]SO2!AK78</f>
        <v>40.890000000000008</v>
      </c>
      <c r="AL78" s="8">
        <f>[3]SO2!AL78</f>
        <v>41.94</v>
      </c>
      <c r="AM78" s="8">
        <f>[3]SO2!AM78</f>
        <v>44.286546799418737</v>
      </c>
      <c r="AN78" s="8">
        <f>[3]SO2!AN78</f>
        <v>38.499656670903484</v>
      </c>
      <c r="AO78" s="8">
        <f>[3]SO2!AO78</f>
        <v>39.966691858323998</v>
      </c>
      <c r="AP78" s="8">
        <f>[3]SO2!AP78</f>
        <v>0</v>
      </c>
      <c r="AQ78" s="8">
        <f>[3]SO2!AQ78</f>
        <v>0</v>
      </c>
      <c r="AR78" s="8">
        <f>[3]SO2!AR78</f>
        <v>0</v>
      </c>
      <c r="AS78" s="8">
        <f>[3]SO2!AS78</f>
        <v>0</v>
      </c>
      <c r="AT78" s="8">
        <f>[3]SO2!AT78</f>
        <v>0</v>
      </c>
      <c r="AU78" s="8">
        <f>[3]SO2!AU78</f>
        <v>0</v>
      </c>
      <c r="AV78" s="8">
        <f>[3]SO2!AV78</f>
        <v>0</v>
      </c>
    </row>
    <row r="79" spans="1:48" x14ac:dyDescent="0.3">
      <c r="A79" s="7" t="str">
        <f>[3]SO2!A79</f>
        <v>LUXEMBOU</v>
      </c>
      <c r="B79" s="7" t="str">
        <f>INDEX('Region Mapping'!$B$2:$B$144,MATCH($A79,'Region Mapping'!$A$2:$A$144,0))</f>
        <v>Western Europe</v>
      </c>
      <c r="C79" s="8">
        <f>[3]SO2!C79</f>
        <v>42.003980066084729</v>
      </c>
      <c r="D79" s="8">
        <f>[3]SO2!D79</f>
        <v>41.898871201496</v>
      </c>
      <c r="E79" s="8">
        <f>[3]SO2!E79</f>
        <v>42.4624968404353</v>
      </c>
      <c r="F79" s="8">
        <f>[3]SO2!F79</f>
        <v>47.500466413471649</v>
      </c>
      <c r="G79" s="8">
        <f>[3]SO2!G79</f>
        <v>49.076515765748027</v>
      </c>
      <c r="H79" s="8">
        <f>[3]SO2!H79</f>
        <v>39.001990033042368</v>
      </c>
      <c r="I79" s="8">
        <f>[3]SO2!I79</f>
        <v>47.967043279207644</v>
      </c>
      <c r="J79" s="8">
        <f>[3]SO2!J79</f>
        <v>48.111843647997532</v>
      </c>
      <c r="K79" s="8">
        <f>[3]SO2!K79</f>
        <v>47.529849082329143</v>
      </c>
      <c r="L79" s="8">
        <f>[3]SO2!L79</f>
        <v>36.680426296243304</v>
      </c>
      <c r="M79" s="8">
        <f>[3]SO2!M79</f>
        <v>25.520000000000003</v>
      </c>
      <c r="N79" s="8">
        <f>[3]SO2!N79</f>
        <v>25.519999999999992</v>
      </c>
      <c r="O79" s="8">
        <f>[3]SO2!O79</f>
        <v>25.519999999999996</v>
      </c>
      <c r="P79" s="8">
        <f>[3]SO2!P79</f>
        <v>25.52</v>
      </c>
      <c r="Q79" s="8">
        <f>[3]SO2!Q79</f>
        <v>25.520000000000003</v>
      </c>
      <c r="R79" s="8">
        <f>[3]SO2!R79</f>
        <v>25.519999999999996</v>
      </c>
      <c r="S79" s="8">
        <f>[3]SO2!S79</f>
        <v>25.52</v>
      </c>
      <c r="T79" s="8">
        <f>[3]SO2!T79</f>
        <v>25.520000000000003</v>
      </c>
      <c r="U79" s="8">
        <f>[3]SO2!U79</f>
        <v>25.519999999999996</v>
      </c>
      <c r="V79" s="8">
        <f>[3]SO2!V79</f>
        <v>25.52</v>
      </c>
      <c r="W79" s="8">
        <f>[3]SO2!W79</f>
        <v>26</v>
      </c>
      <c r="X79" s="8">
        <f>[3]SO2!X79</f>
        <v>21.903399999999991</v>
      </c>
      <c r="Y79" s="8">
        <f>[3]SO2!Y79</f>
        <v>18.286799999999999</v>
      </c>
      <c r="Z79" s="8">
        <f>[3]SO2!Z79</f>
        <v>14.670199999999999</v>
      </c>
      <c r="AA79" s="8">
        <f>[3]SO2!AA79</f>
        <v>10.9536</v>
      </c>
      <c r="AB79" s="8">
        <f>[3]SO2!AB79</f>
        <v>7.3370000000000006</v>
      </c>
      <c r="AC79" s="8">
        <f>[3]SO2!AC79</f>
        <v>6.7087999999999992</v>
      </c>
      <c r="AD79" s="8">
        <f>[3]SO2!AD79</f>
        <v>6.0806000000000004</v>
      </c>
      <c r="AE79" s="8">
        <f>[3]SO2!AE79</f>
        <v>5.6524000000000001</v>
      </c>
      <c r="AF79" s="8">
        <f>[3]SO2!AF79</f>
        <v>4.940290000000001</v>
      </c>
      <c r="AG79" s="8">
        <f>[3]SO2!AG79</f>
        <v>4.3081300000000002</v>
      </c>
      <c r="AH79" s="8">
        <f>[3]SO2!AH79</f>
        <v>4.1682550000000003</v>
      </c>
      <c r="AI79" s="8">
        <f>[3]SO2!AI79</f>
        <v>4.0283800000000003</v>
      </c>
      <c r="AJ79" s="8">
        <f>[3]SO2!AJ79</f>
        <v>3.8752500000000003</v>
      </c>
      <c r="AK79" s="8">
        <f>[3]SO2!AK79</f>
        <v>4</v>
      </c>
      <c r="AL79" s="8">
        <f>[3]SO2!AL79</f>
        <v>3.5908844665802411</v>
      </c>
      <c r="AM79" s="8">
        <f>[3]SO2!AM79</f>
        <v>4.2868969233213576</v>
      </c>
      <c r="AN79" s="8">
        <f>[3]SO2!AN79</f>
        <v>3.3921154275602348</v>
      </c>
      <c r="AO79" s="8">
        <f>[3]SO2!AO79</f>
        <v>3.209821769014495</v>
      </c>
      <c r="AP79" s="8">
        <f>[3]SO2!AP79</f>
        <v>0</v>
      </c>
      <c r="AQ79" s="8">
        <f>[3]SO2!AQ79</f>
        <v>0</v>
      </c>
      <c r="AR79" s="8">
        <f>[3]SO2!AR79</f>
        <v>0</v>
      </c>
      <c r="AS79" s="8">
        <f>[3]SO2!AS79</f>
        <v>0</v>
      </c>
      <c r="AT79" s="8">
        <f>[3]SO2!AT79</f>
        <v>0</v>
      </c>
      <c r="AU79" s="8">
        <f>[3]SO2!AU79</f>
        <v>0</v>
      </c>
      <c r="AV79" s="8">
        <f>[3]SO2!AV79</f>
        <v>0</v>
      </c>
    </row>
    <row r="80" spans="1:48" x14ac:dyDescent="0.3">
      <c r="A80" s="7" t="str">
        <f>[3]SO2!A80</f>
        <v>MALAYSIA</v>
      </c>
      <c r="B80" s="7" t="str">
        <f>INDEX('Region Mapping'!$B$2:$B$144,MATCH($A80,'Region Mapping'!$A$2:$A$144,0))</f>
        <v>Southeast Asia</v>
      </c>
      <c r="C80" s="8">
        <f>[3]SO2!C80</f>
        <v>23.284556335124108</v>
      </c>
      <c r="D80" s="8">
        <f>[3]SO2!D80</f>
        <v>26.421517866919601</v>
      </c>
      <c r="E80" s="8">
        <f>[3]SO2!E80</f>
        <v>28.315904245920606</v>
      </c>
      <c r="F80" s="8">
        <f>[3]SO2!F80</f>
        <v>29.135295304910695</v>
      </c>
      <c r="G80" s="8">
        <f>[3]SO2!G80</f>
        <v>30.690160589778458</v>
      </c>
      <c r="H80" s="8">
        <f>[3]SO2!H80</f>
        <v>32.700358373627971</v>
      </c>
      <c r="I80" s="8">
        <f>[3]SO2!I80</f>
        <v>37.249487443187022</v>
      </c>
      <c r="J80" s="8">
        <f>[3]SO2!J80</f>
        <v>37.327784562566734</v>
      </c>
      <c r="K80" s="8">
        <f>[3]SO2!K80</f>
        <v>39.613965668512527</v>
      </c>
      <c r="L80" s="8">
        <f>[3]SO2!L80</f>
        <v>43.202195333227195</v>
      </c>
      <c r="M80" s="8">
        <f>[3]SO2!M80</f>
        <v>42.739297858648996</v>
      </c>
      <c r="N80" s="8">
        <f>[3]SO2!N80</f>
        <v>42.968875304752345</v>
      </c>
      <c r="O80" s="8">
        <f>[3]SO2!O80</f>
        <v>46.345182003919263</v>
      </c>
      <c r="P80" s="8">
        <f>[3]SO2!P80</f>
        <v>52.663038330019475</v>
      </c>
      <c r="Q80" s="8">
        <f>[3]SO2!Q80</f>
        <v>55.913942594737307</v>
      </c>
      <c r="R80" s="8">
        <f>[3]SO2!R80</f>
        <v>56.05707059410355</v>
      </c>
      <c r="S80" s="8">
        <f>[3]SO2!S80</f>
        <v>59.825390181108936</v>
      </c>
      <c r="T80" s="8">
        <f>[3]SO2!T80</f>
        <v>60.862023960472072</v>
      </c>
      <c r="U80" s="8">
        <f>[3]SO2!U80</f>
        <v>66.719676903613774</v>
      </c>
      <c r="V80" s="8">
        <f>[3]SO2!V80</f>
        <v>85.877844720543266</v>
      </c>
      <c r="W80" s="8">
        <f>[3]SO2!W80</f>
        <v>98.676908779938756</v>
      </c>
      <c r="X80" s="8">
        <f>[3]SO2!X80</f>
        <v>106.9088832790496</v>
      </c>
      <c r="Y80" s="8">
        <f>[3]SO2!Y80</f>
        <v>109.08618704327877</v>
      </c>
      <c r="Z80" s="8">
        <f>[3]SO2!Z80</f>
        <v>112.25823139231568</v>
      </c>
      <c r="AA80" s="8">
        <f>[3]SO2!AA80</f>
        <v>114.97346570476931</v>
      </c>
      <c r="AB80" s="8">
        <f>[3]SO2!AB80</f>
        <v>123.18831021610991</v>
      </c>
      <c r="AC80" s="8">
        <f>[3]SO2!AC80</f>
        <v>131.44606248153639</v>
      </c>
      <c r="AD80" s="8">
        <f>[3]SO2!AD80</f>
        <v>136.20091096880986</v>
      </c>
      <c r="AE80" s="8">
        <f>[3]SO2!AE80</f>
        <v>136.01098019110611</v>
      </c>
      <c r="AF80" s="8">
        <f>[3]SO2!AF80</f>
        <v>144.00052131655414</v>
      </c>
      <c r="AG80" s="8">
        <f>[3]SO2!AG80</f>
        <v>147.39335407638083</v>
      </c>
      <c r="AH80" s="8">
        <f>[3]SO2!AH80</f>
        <v>172.48723924892025</v>
      </c>
      <c r="AI80" s="8">
        <f>[3]SO2!AI80</f>
        <v>199.82400328183033</v>
      </c>
      <c r="AJ80" s="8">
        <f>[3]SO2!AJ80</f>
        <v>248.78667475657267</v>
      </c>
      <c r="AK80" s="8">
        <f>[3]SO2!AK80</f>
        <v>303.01451202044643</v>
      </c>
      <c r="AL80" s="8">
        <f>[3]SO2!AL80</f>
        <v>308.7699407346247</v>
      </c>
      <c r="AM80" s="8">
        <f>[3]SO2!AM80</f>
        <v>295.38173874418339</v>
      </c>
      <c r="AN80" s="8">
        <f>[3]SO2!AN80</f>
        <v>336.54701678132267</v>
      </c>
      <c r="AO80" s="8">
        <f>[3]SO2!AO80</f>
        <v>328.28032993223229</v>
      </c>
      <c r="AP80" s="8">
        <f>[3]SO2!AP80</f>
        <v>0</v>
      </c>
      <c r="AQ80" s="8">
        <f>[3]SO2!AQ80</f>
        <v>0</v>
      </c>
      <c r="AR80" s="8">
        <f>[3]SO2!AR80</f>
        <v>0</v>
      </c>
      <c r="AS80" s="8">
        <f>[3]SO2!AS80</f>
        <v>0</v>
      </c>
      <c r="AT80" s="8">
        <f>[3]SO2!AT80</f>
        <v>0</v>
      </c>
      <c r="AU80" s="8">
        <f>[3]SO2!AU80</f>
        <v>0</v>
      </c>
      <c r="AV80" s="8">
        <f>[3]SO2!AV80</f>
        <v>0</v>
      </c>
    </row>
    <row r="81" spans="1:48" x14ac:dyDescent="0.3">
      <c r="A81" s="7" t="str">
        <f>[3]SO2!A81</f>
        <v>MALTA</v>
      </c>
      <c r="B81" s="7" t="str">
        <f>INDEX('Region Mapping'!$B$2:$B$144,MATCH($A81,'Region Mapping'!$A$2:$A$144,0))</f>
        <v>Western Europe</v>
      </c>
      <c r="C81" s="8">
        <f>[3]SO2!C81</f>
        <v>19.939180279657968</v>
      </c>
      <c r="D81" s="8">
        <f>[3]SO2!D81</f>
        <v>19.475811250901089</v>
      </c>
      <c r="E81" s="8">
        <f>[3]SO2!E81</f>
        <v>27.268648811694213</v>
      </c>
      <c r="F81" s="8">
        <f>[3]SO2!F81</f>
        <v>22.780279018801462</v>
      </c>
      <c r="G81" s="8">
        <f>[3]SO2!G81</f>
        <v>20.96557381945037</v>
      </c>
      <c r="H81" s="8">
        <f>[3]SO2!H81</f>
        <v>18.821063496560953</v>
      </c>
      <c r="I81" s="8">
        <f>[3]SO2!I81</f>
        <v>21.381658397380864</v>
      </c>
      <c r="J81" s="8">
        <f>[3]SO2!J81</f>
        <v>22.588494564867965</v>
      </c>
      <c r="K81" s="8">
        <f>[3]SO2!K81</f>
        <v>28.094040572247039</v>
      </c>
      <c r="L81" s="8">
        <f>[3]SO2!L81</f>
        <v>27.978640243035972</v>
      </c>
      <c r="M81" s="8">
        <f>[3]SO2!M81</f>
        <v>29.649389602758166</v>
      </c>
      <c r="N81" s="8">
        <f>[3]SO2!N81</f>
        <v>29.653069436505376</v>
      </c>
      <c r="O81" s="8">
        <f>[3]SO2!O81</f>
        <v>29.656651343958792</v>
      </c>
      <c r="P81" s="8">
        <f>[3]SO2!P81</f>
        <v>29.660090582932437</v>
      </c>
      <c r="Q81" s="8">
        <f>[3]SO2!Q81</f>
        <v>29.663366892813816</v>
      </c>
      <c r="R81" s="8">
        <f>[3]SO2!R81</f>
        <v>29.666470987488861</v>
      </c>
      <c r="S81" s="8">
        <f>[3]SO2!S81</f>
        <v>29.669346306080964</v>
      </c>
      <c r="T81" s="8">
        <f>[3]SO2!T81</f>
        <v>29.671988627629208</v>
      </c>
      <c r="U81" s="8">
        <f>[3]SO2!U81</f>
        <v>29.674510229694576</v>
      </c>
      <c r="V81" s="8">
        <f>[3]SO2!V81</f>
        <v>29.677070664600578</v>
      </c>
      <c r="W81" s="8">
        <f>[3]SO2!W81</f>
        <v>29.304015555872535</v>
      </c>
      <c r="X81" s="8">
        <f>[3]SO2!X81</f>
        <v>41.010843209573224</v>
      </c>
      <c r="Y81" s="8">
        <f>[3]SO2!Y81</f>
        <v>34.496842977876483</v>
      </c>
      <c r="Z81" s="8">
        <f>[3]SO2!Z81</f>
        <v>30.15585210591696</v>
      </c>
      <c r="AA81" s="8">
        <f>[3]SO2!AA81</f>
        <v>31.164141438177431</v>
      </c>
      <c r="AB81" s="8">
        <f>[3]SO2!AB81</f>
        <v>32.937435379186731</v>
      </c>
      <c r="AC81" s="8">
        <f>[3]SO2!AC81</f>
        <v>30.509923032678337</v>
      </c>
      <c r="AD81" s="8">
        <f>[3]SO2!AD81</f>
        <v>27.81911573315038</v>
      </c>
      <c r="AE81" s="8">
        <f>[3]SO2!AE81</f>
        <v>27.02175450421247</v>
      </c>
      <c r="AF81" s="8">
        <f>[3]SO2!AF81</f>
        <v>25.803660725955073</v>
      </c>
      <c r="AG81" s="8">
        <f>[3]SO2!AG81</f>
        <v>26.457876720460657</v>
      </c>
      <c r="AH81" s="8">
        <f>[3]SO2!AH81</f>
        <v>29.858097779825734</v>
      </c>
      <c r="AI81" s="8">
        <f>[3]SO2!AI81</f>
        <v>29.987540740784741</v>
      </c>
      <c r="AJ81" s="8">
        <f>[3]SO2!AJ81</f>
        <v>33.382299078229849</v>
      </c>
      <c r="AK81" s="8">
        <f>[3]SO2!AK81</f>
        <v>17.728904941373536</v>
      </c>
      <c r="AL81" s="8">
        <f>[3]SO2!AL81</f>
        <v>18.054280718857374</v>
      </c>
      <c r="AM81" s="8">
        <f>[3]SO2!AM81</f>
        <v>17.543052551782253</v>
      </c>
      <c r="AN81" s="8">
        <f>[3]SO2!AN81</f>
        <v>18.823559600936736</v>
      </c>
      <c r="AO81" s="8">
        <f>[3]SO2!AO81</f>
        <v>10.23320421919232</v>
      </c>
      <c r="AP81" s="8">
        <f>[3]SO2!AP81</f>
        <v>0</v>
      </c>
      <c r="AQ81" s="8">
        <f>[3]SO2!AQ81</f>
        <v>0</v>
      </c>
      <c r="AR81" s="8">
        <f>[3]SO2!AR81</f>
        <v>0</v>
      </c>
      <c r="AS81" s="8">
        <f>[3]SO2!AS81</f>
        <v>0</v>
      </c>
      <c r="AT81" s="8">
        <f>[3]SO2!AT81</f>
        <v>0</v>
      </c>
      <c r="AU81" s="8">
        <f>[3]SO2!AU81</f>
        <v>0</v>
      </c>
      <c r="AV81" s="8">
        <f>[3]SO2!AV81</f>
        <v>0</v>
      </c>
    </row>
    <row r="82" spans="1:48" x14ac:dyDescent="0.3">
      <c r="A82" s="7" t="str">
        <f>[3]SO2!A82</f>
        <v>MEXICO</v>
      </c>
      <c r="B82" s="7" t="str">
        <f>INDEX('Region Mapping'!$B$2:$B$144,MATCH($A82,'Region Mapping'!$A$2:$A$144,0))</f>
        <v>Latin America</v>
      </c>
      <c r="C82" s="8">
        <f>[3]SO2!C82</f>
        <v>1002.6014537803242</v>
      </c>
      <c r="D82" s="8">
        <f>[3]SO2!D82</f>
        <v>1062.002375630522</v>
      </c>
      <c r="E82" s="8">
        <f>[3]SO2!E82</f>
        <v>1232.2914674581809</v>
      </c>
      <c r="F82" s="8">
        <f>[3]SO2!F82</f>
        <v>1209.0786355086823</v>
      </c>
      <c r="G82" s="8">
        <f>[3]SO2!G82</f>
        <v>1500.5152645711221</v>
      </c>
      <c r="H82" s="8">
        <f>[3]SO2!H82</f>
        <v>1533.7026991755181</v>
      </c>
      <c r="I82" s="8">
        <f>[3]SO2!I82</f>
        <v>1848.0990725983393</v>
      </c>
      <c r="J82" s="8">
        <f>[3]SO2!J82</f>
        <v>1763.3778067454889</v>
      </c>
      <c r="K82" s="8">
        <f>[3]SO2!K82</f>
        <v>1860.0660526322536</v>
      </c>
      <c r="L82" s="8">
        <f>[3]SO2!L82</f>
        <v>1818.2961903746518</v>
      </c>
      <c r="M82" s="8">
        <f>[3]SO2!M82</f>
        <v>2003.3113651038207</v>
      </c>
      <c r="N82" s="8">
        <f>[3]SO2!N82</f>
        <v>2079.2279819780288</v>
      </c>
      <c r="O82" s="8">
        <f>[3]SO2!O82</f>
        <v>2163.7379957275607</v>
      </c>
      <c r="P82" s="8">
        <f>[3]SO2!P82</f>
        <v>2135.1889924220777</v>
      </c>
      <c r="Q82" s="8">
        <f>[3]SO2!Q82</f>
        <v>2414.2829114828714</v>
      </c>
      <c r="R82" s="8">
        <f>[3]SO2!R82</f>
        <v>2209.9146715948259</v>
      </c>
      <c r="S82" s="8">
        <f>[3]SO2!S82</f>
        <v>2356.494024316286</v>
      </c>
      <c r="T82" s="8">
        <f>[3]SO2!T82</f>
        <v>2512.6452757544503</v>
      </c>
      <c r="U82" s="8">
        <f>[3]SO2!U82</f>
        <v>2427.856605270787</v>
      </c>
      <c r="V82" s="8">
        <f>[3]SO2!V82</f>
        <v>2576.1223483274225</v>
      </c>
      <c r="W82" s="8">
        <f>[3]SO2!W82</f>
        <v>2729.2230849914267</v>
      </c>
      <c r="X82" s="8">
        <f>[3]SO2!X82</f>
        <v>2787.9293185715378</v>
      </c>
      <c r="Y82" s="8">
        <f>[3]SO2!Y82</f>
        <v>2780.4384137597272</v>
      </c>
      <c r="Z82" s="8">
        <f>[3]SO2!Z82</f>
        <v>2810.9596040489096</v>
      </c>
      <c r="AA82" s="8">
        <f>[3]SO2!AA82</f>
        <v>3003.8537438666476</v>
      </c>
      <c r="AB82" s="8">
        <f>[3]SO2!AB82</f>
        <v>2754.3179252530967</v>
      </c>
      <c r="AC82" s="8">
        <f>[3]SO2!AC82</f>
        <v>2752.3553554313312</v>
      </c>
      <c r="AD82" s="8">
        <f>[3]SO2!AD82</f>
        <v>2936.193549800355</v>
      </c>
      <c r="AE82" s="8">
        <f>[3]SO2!AE82</f>
        <v>3150.3397964721066</v>
      </c>
      <c r="AF82" s="8">
        <f>[3]SO2!AF82</f>
        <v>3011.7099547056855</v>
      </c>
      <c r="AG82" s="8">
        <f>[3]SO2!AG82</f>
        <v>2990.6150349178783</v>
      </c>
      <c r="AH82" s="8">
        <f>[3]SO2!AH82</f>
        <v>2814.7131141620616</v>
      </c>
      <c r="AI82" s="8">
        <f>[3]SO2!AI82</f>
        <v>2541.0995548993792</v>
      </c>
      <c r="AJ82" s="8">
        <f>[3]SO2!AJ82</f>
        <v>2367.2692459082555</v>
      </c>
      <c r="AK82" s="8">
        <f>[3]SO2!AK82</f>
        <v>2189.279480126901</v>
      </c>
      <c r="AL82" s="8">
        <f>[3]SO2!AL82</f>
        <v>2145.1529230639885</v>
      </c>
      <c r="AM82" s="8">
        <f>[3]SO2!AM82</f>
        <v>1854.5592135650227</v>
      </c>
      <c r="AN82" s="8">
        <f>[3]SO2!AN82</f>
        <v>1759.5005780770207</v>
      </c>
      <c r="AO82" s="8">
        <f>[3]SO2!AO82</f>
        <v>1684.3188159278168</v>
      </c>
      <c r="AP82" s="8">
        <f>[3]SO2!AP82</f>
        <v>0</v>
      </c>
      <c r="AQ82" s="8">
        <f>[3]SO2!AQ82</f>
        <v>0</v>
      </c>
      <c r="AR82" s="8">
        <f>[3]SO2!AR82</f>
        <v>0</v>
      </c>
      <c r="AS82" s="8">
        <f>[3]SO2!AS82</f>
        <v>0</v>
      </c>
      <c r="AT82" s="8">
        <f>[3]SO2!AT82</f>
        <v>0</v>
      </c>
      <c r="AU82" s="8">
        <f>[3]SO2!AU82</f>
        <v>0</v>
      </c>
      <c r="AV82" s="8">
        <f>[3]SO2!AV82</f>
        <v>0</v>
      </c>
    </row>
    <row r="83" spans="1:48" x14ac:dyDescent="0.3">
      <c r="A83" s="7" t="str">
        <f>[3]SO2!A83</f>
        <v>MOLDOVA</v>
      </c>
      <c r="B83" s="7" t="str">
        <f>INDEX('Region Mapping'!$B$2:$B$144,MATCH($A83,'Region Mapping'!$A$2:$A$144,0))</f>
        <v>Former Soviet Union</v>
      </c>
      <c r="C83" s="8">
        <f>[3]SO2!C83</f>
        <v>214.49233329271334</v>
      </c>
      <c r="D83" s="8">
        <f>[3]SO2!D83</f>
        <v>226.48576097528704</v>
      </c>
      <c r="E83" s="8">
        <f>[3]SO2!E83</f>
        <v>240.37229106431556</v>
      </c>
      <c r="F83" s="8">
        <f>[3]SO2!F83</f>
        <v>255.37319462031988</v>
      </c>
      <c r="G83" s="8">
        <f>[3]SO2!G83</f>
        <v>262.22646678312464</v>
      </c>
      <c r="H83" s="8">
        <f>[3]SO2!H83</f>
        <v>273.39818676735297</v>
      </c>
      <c r="I83" s="8">
        <f>[3]SO2!I83</f>
        <v>277.35193591916385</v>
      </c>
      <c r="J83" s="8">
        <f>[3]SO2!J83</f>
        <v>288.62642333558148</v>
      </c>
      <c r="K83" s="8">
        <f>[3]SO2!K83</f>
        <v>290.02654520031547</v>
      </c>
      <c r="L83" s="8">
        <f>[3]SO2!L83</f>
        <v>300.27454803933131</v>
      </c>
      <c r="M83" s="8">
        <f>[3]SO2!M83</f>
        <v>308.32229203224739</v>
      </c>
      <c r="N83" s="8">
        <f>[3]SO2!N83</f>
        <v>305.31718480496119</v>
      </c>
      <c r="O83" s="8">
        <f>[3]SO2!O83</f>
        <v>287.31322110918086</v>
      </c>
      <c r="P83" s="8">
        <f>[3]SO2!P83</f>
        <v>284.30936688850255</v>
      </c>
      <c r="Q83" s="8">
        <f>[3]SO2!Q83</f>
        <v>270.3061246971476</v>
      </c>
      <c r="R83" s="8">
        <f>[3]SO2!R83</f>
        <v>282.30277368969791</v>
      </c>
      <c r="S83" s="8">
        <f>[3]SO2!S83</f>
        <v>297.30056575639696</v>
      </c>
      <c r="T83" s="8">
        <f>[3]SO2!T83</f>
        <v>317.29798921942376</v>
      </c>
      <c r="U83" s="8">
        <f>[3]SO2!U83</f>
        <v>273.29546972643925</v>
      </c>
      <c r="V83" s="8">
        <f>[3]SO2!V83</f>
        <v>238.29215666050274</v>
      </c>
      <c r="W83" s="8">
        <f>[3]SO2!W83</f>
        <v>175.28839732614958</v>
      </c>
      <c r="X83" s="8">
        <f>[3]SO2!X83</f>
        <v>159.01977702775051</v>
      </c>
      <c r="Y83" s="8">
        <f>[3]SO2!Y83</f>
        <v>142.79736350833662</v>
      </c>
      <c r="Z83" s="8">
        <f>[3]SO2!Z83</f>
        <v>126.57625654828816</v>
      </c>
      <c r="AA83" s="8">
        <f>[3]SO2!AA83</f>
        <v>110.35471098245054</v>
      </c>
      <c r="AB83" s="8">
        <f>[3]SO2!AB83</f>
        <v>94.134623651029912</v>
      </c>
      <c r="AC83" s="8">
        <f>[3]SO2!AC83</f>
        <v>77.913297624077188</v>
      </c>
      <c r="AD83" s="8">
        <f>[3]SO2!AD83</f>
        <v>61.69332563529494</v>
      </c>
      <c r="AE83" s="8">
        <f>[3]SO2!AE83</f>
        <v>45.471195750981593</v>
      </c>
      <c r="AF83" s="8">
        <f>[3]SO2!AF83</f>
        <v>29.249808899948068</v>
      </c>
      <c r="AG83" s="8">
        <f>[3]SO2!AG83</f>
        <v>13.027626788806948</v>
      </c>
      <c r="AH83" s="8">
        <f>[3]SO2!AH83</f>
        <v>12.607724886397703</v>
      </c>
      <c r="AI83" s="8">
        <f>[3]SO2!AI83</f>
        <v>15.450817826354454</v>
      </c>
      <c r="AJ83" s="8">
        <f>[3]SO2!AJ83</f>
        <v>21.391932888211283</v>
      </c>
      <c r="AK83" s="8">
        <f>[3]SO2!AK83</f>
        <v>15.262101701314077</v>
      </c>
      <c r="AL83" s="8">
        <f>[3]SO2!AL83</f>
        <v>14.743110787619242</v>
      </c>
      <c r="AM83" s="8">
        <f>[3]SO2!AM83</f>
        <v>14.21777794596083</v>
      </c>
      <c r="AN83" s="8">
        <f>[3]SO2!AN83</f>
        <v>10.944899828130163</v>
      </c>
      <c r="AO83" s="8">
        <f>[3]SO2!AO83</f>
        <v>7.9376739100764597</v>
      </c>
      <c r="AP83" s="8">
        <f>[3]SO2!AP83</f>
        <v>0</v>
      </c>
      <c r="AQ83" s="8">
        <f>[3]SO2!AQ83</f>
        <v>0</v>
      </c>
      <c r="AR83" s="8">
        <f>[3]SO2!AR83</f>
        <v>0</v>
      </c>
      <c r="AS83" s="8">
        <f>[3]SO2!AS83</f>
        <v>0</v>
      </c>
      <c r="AT83" s="8">
        <f>[3]SO2!AT83</f>
        <v>0</v>
      </c>
      <c r="AU83" s="8">
        <f>[3]SO2!AU83</f>
        <v>0</v>
      </c>
      <c r="AV83" s="8">
        <f>[3]SO2!AV83</f>
        <v>0</v>
      </c>
    </row>
    <row r="84" spans="1:48" x14ac:dyDescent="0.3">
      <c r="A84" s="7" t="str">
        <f>[3]SO2!A84</f>
        <v>MONGOLIA</v>
      </c>
      <c r="B84" s="7" t="str">
        <f>INDEX('Region Mapping'!$B$2:$B$144,MATCH($A84,'Region Mapping'!$A$2:$A$144,0))</f>
        <v>China</v>
      </c>
      <c r="C84" s="8">
        <f>[3]SO2!C84</f>
        <v>0.3643162696777989</v>
      </c>
      <c r="D84" s="8">
        <f>[3]SO2!D84</f>
        <v>0.3975731492435714</v>
      </c>
      <c r="E84" s="8">
        <f>[3]SO2!E84</f>
        <v>0.43088791177594465</v>
      </c>
      <c r="F84" s="8">
        <f>[3]SO2!F84</f>
        <v>0.46425487355863793</v>
      </c>
      <c r="G84" s="8">
        <f>[3]SO2!G84</f>
        <v>0.49766607738885871</v>
      </c>
      <c r="H84" s="8">
        <f>[3]SO2!H84</f>
        <v>0.53111606689897761</v>
      </c>
      <c r="I84" s="8">
        <f>[3]SO2!I84</f>
        <v>0.56460661540847423</v>
      </c>
      <c r="J84" s="8">
        <f>[3]SO2!J84</f>
        <v>0.59814117861684712</v>
      </c>
      <c r="K84" s="8">
        <f>[3]SO2!K84</f>
        <v>0.63171871072030061</v>
      </c>
      <c r="L84" s="8">
        <f>[3]SO2!L84</f>
        <v>0.66533830232422975</v>
      </c>
      <c r="M84" s="8">
        <f>[3]SO2!M84</f>
        <v>0.69900172674811412</v>
      </c>
      <c r="N84" s="8">
        <f>[3]SO2!N84</f>
        <v>0.72003039396644286</v>
      </c>
      <c r="O84" s="8">
        <f>[3]SO2!O84</f>
        <v>0.74108065930663758</v>
      </c>
      <c r="P84" s="8">
        <f>[3]SO2!P84</f>
        <v>0.76221099684179205</v>
      </c>
      <c r="Q84" s="8">
        <f>[3]SO2!Q84</f>
        <v>0.78350102406956346</v>
      </c>
      <c r="R84" s="8">
        <f>[3]SO2!R84</f>
        <v>96.406572458615841</v>
      </c>
      <c r="S84" s="8">
        <f>[3]SO2!S84</f>
        <v>107.24733396027041</v>
      </c>
      <c r="T84" s="8">
        <f>[3]SO2!T84</f>
        <v>112.16452338949435</v>
      </c>
      <c r="U84" s="8">
        <f>[3]SO2!U84</f>
        <v>117.27056626578886</v>
      </c>
      <c r="V84" s="8">
        <f>[3]SO2!V84</f>
        <v>112.75965818526058</v>
      </c>
      <c r="W84" s="8">
        <f>[3]SO2!W84</f>
        <v>103.11061374992616</v>
      </c>
      <c r="X84" s="8">
        <f>[3]SO2!X84</f>
        <v>104.97587686591898</v>
      </c>
      <c r="Y84" s="8">
        <f>[3]SO2!Y84</f>
        <v>90.636926322781349</v>
      </c>
      <c r="Z84" s="8">
        <f>[3]SO2!Z84</f>
        <v>81.903319197205974</v>
      </c>
      <c r="AA84" s="8">
        <f>[3]SO2!AA84</f>
        <v>72.976032830279919</v>
      </c>
      <c r="AB84" s="8">
        <f>[3]SO2!AB84</f>
        <v>71.770670830127145</v>
      </c>
      <c r="AC84" s="8">
        <f>[3]SO2!AC84</f>
        <v>69.692354985673589</v>
      </c>
      <c r="AD84" s="8">
        <f>[3]SO2!AD84</f>
        <v>66.981311445680291</v>
      </c>
      <c r="AE84" s="8">
        <f>[3]SO2!AE84</f>
        <v>65.389363083865192</v>
      </c>
      <c r="AF84" s="8">
        <f>[3]SO2!AF84</f>
        <v>64.824002684449994</v>
      </c>
      <c r="AG84" s="8">
        <f>[3]SO2!AG84</f>
        <v>66.235660457322268</v>
      </c>
      <c r="AH84" s="8">
        <f>[3]SO2!AH84</f>
        <v>66.104735990681874</v>
      </c>
      <c r="AI84" s="8">
        <f>[3]SO2!AI84</f>
        <v>70.208395395486676</v>
      </c>
      <c r="AJ84" s="8">
        <f>[3]SO2!AJ84</f>
        <v>65.877507726966655</v>
      </c>
      <c r="AK84" s="8">
        <f>[3]SO2!AK84</f>
        <v>66.19839501061314</v>
      </c>
      <c r="AL84" s="8">
        <f>[3]SO2!AL84</f>
        <v>69.554135407738201</v>
      </c>
      <c r="AM84" s="8">
        <f>[3]SO2!AM84</f>
        <v>71.553894619130446</v>
      </c>
      <c r="AN84" s="8">
        <f>[3]SO2!AN84</f>
        <v>76.480684249433637</v>
      </c>
      <c r="AO84" s="8">
        <f>[3]SO2!AO84</f>
        <v>78.587299963867309</v>
      </c>
      <c r="AP84" s="8">
        <f>[3]SO2!AP84</f>
        <v>0</v>
      </c>
      <c r="AQ84" s="8">
        <f>[3]SO2!AQ84</f>
        <v>0</v>
      </c>
      <c r="AR84" s="8">
        <f>[3]SO2!AR84</f>
        <v>0</v>
      </c>
      <c r="AS84" s="8">
        <f>[3]SO2!AS84</f>
        <v>0</v>
      </c>
      <c r="AT84" s="8">
        <f>[3]SO2!AT84</f>
        <v>0</v>
      </c>
      <c r="AU84" s="8">
        <f>[3]SO2!AU84</f>
        <v>0</v>
      </c>
      <c r="AV84" s="8">
        <f>[3]SO2!AV84</f>
        <v>0</v>
      </c>
    </row>
    <row r="85" spans="1:48" x14ac:dyDescent="0.3">
      <c r="A85" s="7" t="str">
        <f>[3]SO2!A85</f>
        <v>MOROCCO</v>
      </c>
      <c r="B85" s="7" t="str">
        <f>INDEX('Region Mapping'!$B$2:$B$144,MATCH($A85,'Region Mapping'!$A$2:$A$144,0))</f>
        <v>Africa</v>
      </c>
      <c r="C85" s="8">
        <f>[3]SO2!C85</f>
        <v>64.267021461739958</v>
      </c>
      <c r="D85" s="8">
        <f>[3]SO2!D85</f>
        <v>70.492340646667685</v>
      </c>
      <c r="E85" s="8">
        <f>[3]SO2!E85</f>
        <v>72.647062240664539</v>
      </c>
      <c r="F85" s="8">
        <f>[3]SO2!F85</f>
        <v>90.97978761031365</v>
      </c>
      <c r="G85" s="8">
        <f>[3]SO2!G85</f>
        <v>103.84210601733216</v>
      </c>
      <c r="H85" s="8">
        <f>[3]SO2!H85</f>
        <v>110.86182166799395</v>
      </c>
      <c r="I85" s="8">
        <f>[3]SO2!I85</f>
        <v>122.56295974012119</v>
      </c>
      <c r="J85" s="8">
        <f>[3]SO2!J85</f>
        <v>142.483850407424</v>
      </c>
      <c r="K85" s="8">
        <f>[3]SO2!K85</f>
        <v>153.70440758158611</v>
      </c>
      <c r="L85" s="8">
        <f>[3]SO2!L85</f>
        <v>151.22016240626741</v>
      </c>
      <c r="M85" s="8">
        <f>[3]SO2!M85</f>
        <v>163.26923174507706</v>
      </c>
      <c r="N85" s="8">
        <f>[3]SO2!N85</f>
        <v>167.23644759660627</v>
      </c>
      <c r="O85" s="8">
        <f>[3]SO2!O85</f>
        <v>180.03964053226636</v>
      </c>
      <c r="P85" s="8">
        <f>[3]SO2!P85</f>
        <v>192.56933297552587</v>
      </c>
      <c r="Q85" s="8">
        <f>[3]SO2!Q85</f>
        <v>200.21647163747522</v>
      </c>
      <c r="R85" s="8">
        <f>[3]SO2!R85</f>
        <v>212.86013698017317</v>
      </c>
      <c r="S85" s="8">
        <f>[3]SO2!S85</f>
        <v>216.63773113922289</v>
      </c>
      <c r="T85" s="8">
        <f>[3]SO2!T85</f>
        <v>219.39900837310299</v>
      </c>
      <c r="U85" s="8">
        <f>[3]SO2!U85</f>
        <v>228.53598768949536</v>
      </c>
      <c r="V85" s="8">
        <f>[3]SO2!V85</f>
        <v>245.48341262735565</v>
      </c>
      <c r="W85" s="8">
        <f>[3]SO2!W85</f>
        <v>246.75712727312654</v>
      </c>
      <c r="X85" s="8">
        <f>[3]SO2!X85</f>
        <v>257.98461193966915</v>
      </c>
      <c r="Y85" s="8">
        <f>[3]SO2!Y85</f>
        <v>277.33238319021814</v>
      </c>
      <c r="Z85" s="8">
        <f>[3]SO2!Z85</f>
        <v>279.33592316949995</v>
      </c>
      <c r="AA85" s="8">
        <f>[3]SO2!AA85</f>
        <v>303.87115501499551</v>
      </c>
      <c r="AB85" s="8">
        <f>[3]SO2!AB85</f>
        <v>300.13506372618696</v>
      </c>
      <c r="AC85" s="8">
        <f>[3]SO2!AC85</f>
        <v>285.02546941766468</v>
      </c>
      <c r="AD85" s="8">
        <f>[3]SO2!AD85</f>
        <v>301.26306123898536</v>
      </c>
      <c r="AE85" s="8">
        <f>[3]SO2!AE85</f>
        <v>312.19739102094792</v>
      </c>
      <c r="AF85" s="8">
        <f>[3]SO2!AF85</f>
        <v>345.45231372869364</v>
      </c>
      <c r="AG85" s="8">
        <f>[3]SO2!AG85</f>
        <v>337.59297402042262</v>
      </c>
      <c r="AH85" s="8">
        <f>[3]SO2!AH85</f>
        <v>333.8743581480349</v>
      </c>
      <c r="AI85" s="8">
        <f>[3]SO2!AI85</f>
        <v>335.06682627253019</v>
      </c>
      <c r="AJ85" s="8">
        <f>[3]SO2!AJ85</f>
        <v>312.79152267350071</v>
      </c>
      <c r="AK85" s="8">
        <f>[3]SO2!AK85</f>
        <v>308.4877243498002</v>
      </c>
      <c r="AL85" s="8">
        <f>[3]SO2!AL85</f>
        <v>334.37105677267613</v>
      </c>
      <c r="AM85" s="8">
        <f>[3]SO2!AM85</f>
        <v>329.6150551880022</v>
      </c>
      <c r="AN85" s="8">
        <f>[3]SO2!AN85</f>
        <v>332.72484418007315</v>
      </c>
      <c r="AO85" s="8">
        <f>[3]SO2!AO85</f>
        <v>319.82863937585392</v>
      </c>
      <c r="AP85" s="8">
        <f>[3]SO2!AP85</f>
        <v>0</v>
      </c>
      <c r="AQ85" s="8">
        <f>[3]SO2!AQ85</f>
        <v>0</v>
      </c>
      <c r="AR85" s="8">
        <f>[3]SO2!AR85</f>
        <v>0</v>
      </c>
      <c r="AS85" s="8">
        <f>[3]SO2!AS85</f>
        <v>0</v>
      </c>
      <c r="AT85" s="8">
        <f>[3]SO2!AT85</f>
        <v>0</v>
      </c>
      <c r="AU85" s="8">
        <f>[3]SO2!AU85</f>
        <v>0</v>
      </c>
      <c r="AV85" s="8">
        <f>[3]SO2!AV85</f>
        <v>0</v>
      </c>
    </row>
    <row r="86" spans="1:48" x14ac:dyDescent="0.3">
      <c r="A86" s="7" t="str">
        <f>[3]SO2!A86</f>
        <v>MOZAMBIQUE</v>
      </c>
      <c r="B86" s="7" t="str">
        <f>INDEX('Region Mapping'!$B$2:$B$144,MATCH($A86,'Region Mapping'!$A$2:$A$144,0))</f>
        <v>Africa</v>
      </c>
      <c r="C86" s="8">
        <f>[3]SO2!C86</f>
        <v>22.342706626591344</v>
      </c>
      <c r="D86" s="8">
        <f>[3]SO2!D86</f>
        <v>26.47339317381056</v>
      </c>
      <c r="E86" s="8">
        <f>[3]SO2!E86</f>
        <v>23.989260101614502</v>
      </c>
      <c r="F86" s="8">
        <f>[3]SO2!F86</f>
        <v>24.630339977126798</v>
      </c>
      <c r="G86" s="8">
        <f>[3]SO2!G86</f>
        <v>24.056945702627228</v>
      </c>
      <c r="H86" s="8">
        <f>[3]SO2!H86</f>
        <v>21.622150673981366</v>
      </c>
      <c r="I86" s="8">
        <f>[3]SO2!I86</f>
        <v>21.91536487417461</v>
      </c>
      <c r="J86" s="8">
        <f>[3]SO2!J86</f>
        <v>20.288533184988751</v>
      </c>
      <c r="K86" s="8">
        <f>[3]SO2!K86</f>
        <v>17.761315965475383</v>
      </c>
      <c r="L86" s="8">
        <f>[3]SO2!L86</f>
        <v>17.315815672706041</v>
      </c>
      <c r="M86" s="8">
        <f>[3]SO2!M86</f>
        <v>20.629068059247427</v>
      </c>
      <c r="N86" s="8">
        <f>[3]SO2!N86</f>
        <v>18.466503007674046</v>
      </c>
      <c r="O86" s="8">
        <f>[3]SO2!O86</f>
        <v>17.208820476642675</v>
      </c>
      <c r="P86" s="8">
        <f>[3]SO2!P86</f>
        <v>16.008020798865211</v>
      </c>
      <c r="Q86" s="8">
        <f>[3]SO2!Q86</f>
        <v>14.098247211305955</v>
      </c>
      <c r="R86" s="8">
        <f>[3]SO2!R86</f>
        <v>14.745552598809605</v>
      </c>
      <c r="S86" s="8">
        <f>[3]SO2!S86</f>
        <v>14.477923117165139</v>
      </c>
      <c r="T86" s="8">
        <f>[3]SO2!T86</f>
        <v>14.459345228651229</v>
      </c>
      <c r="U86" s="8">
        <f>[3]SO2!U86</f>
        <v>14.534836962193785</v>
      </c>
      <c r="V86" s="8">
        <f>[3]SO2!V86</f>
        <v>14.35649605837598</v>
      </c>
      <c r="W86" s="8">
        <f>[3]SO2!W86</f>
        <v>9.4970645048595461</v>
      </c>
      <c r="X86" s="8">
        <f>[3]SO2!X86</f>
        <v>8.7568156130832921</v>
      </c>
      <c r="Y86" s="8">
        <f>[3]SO2!Y86</f>
        <v>9.2895986232408649</v>
      </c>
      <c r="Z86" s="8">
        <f>[3]SO2!Z86</f>
        <v>10.270857947707233</v>
      </c>
      <c r="AA86" s="8">
        <f>[3]SO2!AA86</f>
        <v>9.5026052225622024</v>
      </c>
      <c r="AB86" s="8">
        <f>[3]SO2!AB86</f>
        <v>9.9490217522712516</v>
      </c>
      <c r="AC86" s="8">
        <f>[3]SO2!AC86</f>
        <v>7.6947939365118785</v>
      </c>
      <c r="AD86" s="8">
        <f>[3]SO2!AD86</f>
        <v>8.3227696204586561</v>
      </c>
      <c r="AE86" s="8">
        <f>[3]SO2!AE86</f>
        <v>9.8315808224959635</v>
      </c>
      <c r="AF86" s="8">
        <f>[3]SO2!AF86</f>
        <v>10.048039160864864</v>
      </c>
      <c r="AG86" s="8">
        <f>[3]SO2!AG86</f>
        <v>13.826941717269438</v>
      </c>
      <c r="AH86" s="8">
        <f>[3]SO2!AH86</f>
        <v>21.430082755435951</v>
      </c>
      <c r="AI86" s="8">
        <f>[3]SO2!AI86</f>
        <v>21.786976882474619</v>
      </c>
      <c r="AJ86" s="8">
        <f>[3]SO2!AJ86</f>
        <v>28.551840257273774</v>
      </c>
      <c r="AK86" s="8">
        <f>[3]SO2!AK86</f>
        <v>32.679058344303797</v>
      </c>
      <c r="AL86" s="8">
        <f>[3]SO2!AL86</f>
        <v>31.212526502146932</v>
      </c>
      <c r="AM86" s="8">
        <f>[3]SO2!AM86</f>
        <v>9.9164137956940355</v>
      </c>
      <c r="AN86" s="8">
        <f>[3]SO2!AN86</f>
        <v>10.351234302697959</v>
      </c>
      <c r="AO86" s="8">
        <f>[3]SO2!AO86</f>
        <v>9.9964061247614353</v>
      </c>
      <c r="AP86" s="8">
        <f>[3]SO2!AP86</f>
        <v>0</v>
      </c>
      <c r="AQ86" s="8">
        <f>[3]SO2!AQ86</f>
        <v>0</v>
      </c>
      <c r="AR86" s="8">
        <f>[3]SO2!AR86</f>
        <v>0</v>
      </c>
      <c r="AS86" s="8">
        <f>[3]SO2!AS86</f>
        <v>0</v>
      </c>
      <c r="AT86" s="8">
        <f>[3]SO2!AT86</f>
        <v>0</v>
      </c>
      <c r="AU86" s="8">
        <f>[3]SO2!AU86</f>
        <v>0</v>
      </c>
      <c r="AV86" s="8">
        <f>[3]SO2!AV86</f>
        <v>0</v>
      </c>
    </row>
    <row r="87" spans="1:48" x14ac:dyDescent="0.3">
      <c r="A87" s="7" t="str">
        <f>[3]SO2!A87</f>
        <v>MYANMAR</v>
      </c>
      <c r="B87" s="7" t="str">
        <f>INDEX('Region Mapping'!$B$2:$B$144,MATCH($A87,'Region Mapping'!$A$2:$A$144,0))</f>
        <v>Southeast Asia</v>
      </c>
      <c r="C87" s="8">
        <f>[3]SO2!C87</f>
        <v>32.975106965547489</v>
      </c>
      <c r="D87" s="8">
        <f>[3]SO2!D87</f>
        <v>34.306953339031331</v>
      </c>
      <c r="E87" s="8">
        <f>[3]SO2!E87</f>
        <v>33.743358726944912</v>
      </c>
      <c r="F87" s="8">
        <f>[3]SO2!F87</f>
        <v>26.446108672133523</v>
      </c>
      <c r="G87" s="8">
        <f>[3]SO2!G87</f>
        <v>26.234577160654339</v>
      </c>
      <c r="H87" s="8">
        <f>[3]SO2!H87</f>
        <v>25.92433446887032</v>
      </c>
      <c r="I87" s="8">
        <f>[3]SO2!I87</f>
        <v>28.049065657447567</v>
      </c>
      <c r="J87" s="8">
        <f>[3]SO2!J87</f>
        <v>30.655859508802973</v>
      </c>
      <c r="K87" s="8">
        <f>[3]SO2!K87</f>
        <v>33.289866815089667</v>
      </c>
      <c r="L87" s="8">
        <f>[3]SO2!L87</f>
        <v>34.310926073623293</v>
      </c>
      <c r="M87" s="8">
        <f>[3]SO2!M87</f>
        <v>35.34655665350553</v>
      </c>
      <c r="N87" s="8">
        <f>[3]SO2!N87</f>
        <v>34.490002243843122</v>
      </c>
      <c r="O87" s="8">
        <f>[3]SO2!O87</f>
        <v>34.453922058530715</v>
      </c>
      <c r="P87" s="8">
        <f>[3]SO2!P87</f>
        <v>31.565274235684832</v>
      </c>
      <c r="Q87" s="8">
        <f>[3]SO2!Q87</f>
        <v>31.818245845121826</v>
      </c>
      <c r="R87" s="8">
        <f>[3]SO2!R87</f>
        <v>31.265341810796958</v>
      </c>
      <c r="S87" s="8">
        <f>[3]SO2!S87</f>
        <v>30.423487329221441</v>
      </c>
      <c r="T87" s="8">
        <f>[3]SO2!T87</f>
        <v>21.874545931293035</v>
      </c>
      <c r="U87" s="8">
        <f>[3]SO2!U87</f>
        <v>19.673554826176513</v>
      </c>
      <c r="V87" s="8">
        <f>[3]SO2!V87</f>
        <v>20.512346177548132</v>
      </c>
      <c r="W87" s="8">
        <f>[3]SO2!W87</f>
        <v>18.364229476424363</v>
      </c>
      <c r="X87" s="8">
        <f>[3]SO2!X87</f>
        <v>18.132143918620027</v>
      </c>
      <c r="Y87" s="8">
        <f>[3]SO2!Y87</f>
        <v>21.993616405672466</v>
      </c>
      <c r="Z87" s="8">
        <f>[3]SO2!Z87</f>
        <v>18.247645247666416</v>
      </c>
      <c r="AA87" s="8">
        <f>[3]SO2!AA87</f>
        <v>19.003001449413777</v>
      </c>
      <c r="AB87" s="8">
        <f>[3]SO2!AB87</f>
        <v>22.024447464008588</v>
      </c>
      <c r="AC87" s="8">
        <f>[3]SO2!AC87</f>
        <v>22.018011841346791</v>
      </c>
      <c r="AD87" s="8">
        <f>[3]SO2!AD87</f>
        <v>22.727580421643417</v>
      </c>
      <c r="AE87" s="8">
        <f>[3]SO2!AE87</f>
        <v>25.55636017082826</v>
      </c>
      <c r="AF87" s="8">
        <f>[3]SO2!AF87</f>
        <v>29.684361436217394</v>
      </c>
      <c r="AG87" s="8">
        <f>[3]SO2!AG87</f>
        <v>29.559051991377526</v>
      </c>
      <c r="AH87" s="8">
        <f>[3]SO2!AH87</f>
        <v>26.736535011222923</v>
      </c>
      <c r="AI87" s="8">
        <f>[3]SO2!AI87</f>
        <v>28.246279168916995</v>
      </c>
      <c r="AJ87" s="8">
        <f>[3]SO2!AJ87</f>
        <v>31.013131360176637</v>
      </c>
      <c r="AK87" s="8">
        <f>[3]SO2!AK87</f>
        <v>32.176180196032803</v>
      </c>
      <c r="AL87" s="8">
        <f>[3]SO2!AL87</f>
        <v>33.557459934546984</v>
      </c>
      <c r="AM87" s="8">
        <f>[3]SO2!AM87</f>
        <v>25.774660209418656</v>
      </c>
      <c r="AN87" s="8">
        <f>[3]SO2!AN87</f>
        <v>25.991283223261885</v>
      </c>
      <c r="AO87" s="8">
        <f>[3]SO2!AO87</f>
        <v>21.640664803119297</v>
      </c>
      <c r="AP87" s="8">
        <f>[3]SO2!AP87</f>
        <v>0</v>
      </c>
      <c r="AQ87" s="8">
        <f>[3]SO2!AQ87</f>
        <v>0</v>
      </c>
      <c r="AR87" s="8">
        <f>[3]SO2!AR87</f>
        <v>0</v>
      </c>
      <c r="AS87" s="8">
        <f>[3]SO2!AS87</f>
        <v>0</v>
      </c>
      <c r="AT87" s="8">
        <f>[3]SO2!AT87</f>
        <v>0</v>
      </c>
      <c r="AU87" s="8">
        <f>[3]SO2!AU87</f>
        <v>0</v>
      </c>
      <c r="AV87" s="8">
        <f>[3]SO2!AV87</f>
        <v>0</v>
      </c>
    </row>
    <row r="88" spans="1:48" x14ac:dyDescent="0.3">
      <c r="A88" s="7" t="str">
        <f>[3]SO2!A88</f>
        <v>NAMIBIA</v>
      </c>
      <c r="B88" s="7" t="str">
        <f>INDEX('Region Mapping'!$B$2:$B$144,MATCH($A88,'Region Mapping'!$A$2:$A$144,0))</f>
        <v>Africa</v>
      </c>
      <c r="C88" s="8">
        <f>[3]SO2!C88</f>
        <v>3.6139847625272011E-2</v>
      </c>
      <c r="D88" s="8">
        <f>[3]SO2!D88</f>
        <v>3.7219936886956358E-2</v>
      </c>
      <c r="E88" s="8">
        <f>[3]SO2!E88</f>
        <v>3.8371875870409494E-2</v>
      </c>
      <c r="F88" s="8">
        <f>[3]SO2!F88</f>
        <v>3.954865526647678E-2</v>
      </c>
      <c r="G88" s="8">
        <f>[3]SO2!G88</f>
        <v>4.0685643133658397E-2</v>
      </c>
      <c r="H88" s="8">
        <f>[3]SO2!H88</f>
        <v>4.173967339644942E-2</v>
      </c>
      <c r="I88" s="8">
        <f>[3]SO2!I88</f>
        <v>4.2706293528060525E-2</v>
      </c>
      <c r="J88" s="8">
        <f>[3]SO2!J88</f>
        <v>125.97621081262812</v>
      </c>
      <c r="K88" s="8">
        <f>[3]SO2!K88</f>
        <v>109.12347811797798</v>
      </c>
      <c r="L88" s="8">
        <f>[3]SO2!L88</f>
        <v>102.99594565767138</v>
      </c>
      <c r="M88" s="8">
        <f>[3]SO2!M88</f>
        <v>97.570850364246255</v>
      </c>
      <c r="N88" s="8">
        <f>[3]SO2!N88</f>
        <v>98.664178036485652</v>
      </c>
      <c r="O88" s="8">
        <f>[3]SO2!O88</f>
        <v>117.72294629702185</v>
      </c>
      <c r="P88" s="8">
        <f>[3]SO2!P88</f>
        <v>125.50246092851769</v>
      </c>
      <c r="Q88" s="8">
        <f>[3]SO2!Q88</f>
        <v>106.9116586469799</v>
      </c>
      <c r="R88" s="8">
        <f>[3]SO2!R88</f>
        <v>101.83142784678246</v>
      </c>
      <c r="S88" s="8">
        <f>[3]SO2!S88</f>
        <v>108.8586179744071</v>
      </c>
      <c r="T88" s="8">
        <f>[3]SO2!T88</f>
        <v>92.079977614886502</v>
      </c>
      <c r="U88" s="8">
        <f>[3]SO2!U88</f>
        <v>100.31156850554677</v>
      </c>
      <c r="V88" s="8">
        <f>[3]SO2!V88</f>
        <v>93.794393469754127</v>
      </c>
      <c r="W88" s="8">
        <f>[3]SO2!W88</f>
        <v>80.909307167660486</v>
      </c>
      <c r="X88" s="8">
        <f>[3]SO2!X88</f>
        <v>89.066288122187729</v>
      </c>
      <c r="Y88" s="8">
        <f>[3]SO2!Y88</f>
        <v>98.912348991911898</v>
      </c>
      <c r="Z88" s="8">
        <f>[3]SO2!Z88</f>
        <v>95.908639883195164</v>
      </c>
      <c r="AA88" s="8">
        <f>[3]SO2!AA88</f>
        <v>86.590134784509303</v>
      </c>
      <c r="AB88" s="8">
        <f>[3]SO2!AB88</f>
        <v>90.467267310556139</v>
      </c>
      <c r="AC88" s="8">
        <f>[3]SO2!AC88</f>
        <v>52.770009822244681</v>
      </c>
      <c r="AD88" s="8">
        <f>[3]SO2!AD88</f>
        <v>69.210962357767173</v>
      </c>
      <c r="AE88" s="8">
        <f>[3]SO2!AE88</f>
        <v>34.546114095779892</v>
      </c>
      <c r="AF88" s="8">
        <f>[3]SO2!AF88</f>
        <v>15.904652371959992</v>
      </c>
      <c r="AG88" s="8">
        <f>[3]SO2!AG88</f>
        <v>37.35408080510382</v>
      </c>
      <c r="AH88" s="8">
        <f>[3]SO2!AH88</f>
        <v>67.429072435805594</v>
      </c>
      <c r="AI88" s="8">
        <f>[3]SO2!AI88</f>
        <v>66.12315382353745</v>
      </c>
      <c r="AJ88" s="8">
        <f>[3]SO2!AJ88</f>
        <v>110.35780494541926</v>
      </c>
      <c r="AK88" s="8">
        <f>[3]SO2!AK88</f>
        <v>177.1585311032276</v>
      </c>
      <c r="AL88" s="8">
        <f>[3]SO2!AL88</f>
        <v>186.48248206824806</v>
      </c>
      <c r="AM88" s="8">
        <f>[3]SO2!AM88</f>
        <v>177.89294556324819</v>
      </c>
      <c r="AN88" s="8">
        <f>[3]SO2!AN88</f>
        <v>179.83684755099938</v>
      </c>
      <c r="AO88" s="8">
        <f>[3]SO2!AO88</f>
        <v>174.32759411384046</v>
      </c>
      <c r="AP88" s="8">
        <f>[3]SO2!AP88</f>
        <v>0</v>
      </c>
      <c r="AQ88" s="8">
        <f>[3]SO2!AQ88</f>
        <v>0</v>
      </c>
      <c r="AR88" s="8">
        <f>[3]SO2!AR88</f>
        <v>0</v>
      </c>
      <c r="AS88" s="8">
        <f>[3]SO2!AS88</f>
        <v>0</v>
      </c>
      <c r="AT88" s="8">
        <f>[3]SO2!AT88</f>
        <v>0</v>
      </c>
      <c r="AU88" s="8">
        <f>[3]SO2!AU88</f>
        <v>0</v>
      </c>
      <c r="AV88" s="8">
        <f>[3]SO2!AV88</f>
        <v>0</v>
      </c>
    </row>
    <row r="89" spans="1:48" x14ac:dyDescent="0.3">
      <c r="A89" s="7" t="str">
        <f>[3]SO2!A89</f>
        <v>NANTILLES</v>
      </c>
      <c r="B89" s="7" t="str">
        <f>INDEX('Region Mapping'!$B$2:$B$144,MATCH($A89,'Region Mapping'!$A$2:$A$144,0))</f>
        <v>Latin America</v>
      </c>
      <c r="C89" s="8">
        <f>[3]SO2!C89</f>
        <v>257.54628189187264</v>
      </c>
      <c r="D89" s="8">
        <f>[3]SO2!D89</f>
        <v>223.29381441210589</v>
      </c>
      <c r="E89" s="8">
        <f>[3]SO2!E89</f>
        <v>217.37086301399373</v>
      </c>
      <c r="F89" s="8">
        <f>[3]SO2!F89</f>
        <v>244.07187298043723</v>
      </c>
      <c r="G89" s="8">
        <f>[3]SO2!G89</f>
        <v>220.17850567370144</v>
      </c>
      <c r="H89" s="8">
        <f>[3]SO2!H89</f>
        <v>153.95613089738771</v>
      </c>
      <c r="I89" s="8">
        <f>[3]SO2!I89</f>
        <v>162.26147579035111</v>
      </c>
      <c r="J89" s="8">
        <f>[3]SO2!J89</f>
        <v>164.00710073439441</v>
      </c>
      <c r="K89" s="8">
        <f>[3]SO2!K89</f>
        <v>131.12512569420599</v>
      </c>
      <c r="L89" s="8">
        <f>[3]SO2!L89</f>
        <v>130.57936309967471</v>
      </c>
      <c r="M89" s="8">
        <f>[3]SO2!M89</f>
        <v>121.82643506268782</v>
      </c>
      <c r="N89" s="8">
        <f>[3]SO2!N89</f>
        <v>112.38438994617856</v>
      </c>
      <c r="O89" s="8">
        <f>[3]SO2!O89</f>
        <v>101.28939133255422</v>
      </c>
      <c r="P89" s="8">
        <f>[3]SO2!P89</f>
        <v>93.288756416193763</v>
      </c>
      <c r="Q89" s="8">
        <f>[3]SO2!Q89</f>
        <v>92.867939335088749</v>
      </c>
      <c r="R89" s="8">
        <f>[3]SO2!R89</f>
        <v>57.603000205868803</v>
      </c>
      <c r="S89" s="8">
        <f>[3]SO2!S89</f>
        <v>56.979267997767657</v>
      </c>
      <c r="T89" s="8">
        <f>[3]SO2!T89</f>
        <v>51.578337161703438</v>
      </c>
      <c r="U89" s="8">
        <f>[3]SO2!U89</f>
        <v>43.095098052211142</v>
      </c>
      <c r="V89" s="8">
        <f>[3]SO2!V89</f>
        <v>35.375515058351382</v>
      </c>
      <c r="W89" s="8">
        <f>[3]SO2!W89</f>
        <v>30.0552938377431</v>
      </c>
      <c r="X89" s="8">
        <f>[3]SO2!X89</f>
        <v>29.784927689258442</v>
      </c>
      <c r="Y89" s="8">
        <f>[3]SO2!Y89</f>
        <v>29.546416439188416</v>
      </c>
      <c r="Z89" s="8">
        <f>[3]SO2!Z89</f>
        <v>23.035844095947681</v>
      </c>
      <c r="AA89" s="8">
        <f>[3]SO2!AA89</f>
        <v>23.532105965270638</v>
      </c>
      <c r="AB89" s="8">
        <f>[3]SO2!AB89</f>
        <v>22.955444334860928</v>
      </c>
      <c r="AC89" s="8">
        <f>[3]SO2!AC89</f>
        <v>22.626402889081547</v>
      </c>
      <c r="AD89" s="8">
        <f>[3]SO2!AD89</f>
        <v>22.39324457595157</v>
      </c>
      <c r="AE89" s="8">
        <f>[3]SO2!AE89</f>
        <v>22.366492653937257</v>
      </c>
      <c r="AF89" s="8">
        <f>[3]SO2!AF89</f>
        <v>21.863337044073671</v>
      </c>
      <c r="AG89" s="8">
        <f>[3]SO2!AG89</f>
        <v>21.780061159419411</v>
      </c>
      <c r="AH89" s="8">
        <f>[3]SO2!AH89</f>
        <v>20.52190263026273</v>
      </c>
      <c r="AI89" s="8">
        <f>[3]SO2!AI89</f>
        <v>20.916499551537644</v>
      </c>
      <c r="AJ89" s="8">
        <f>[3]SO2!AJ89</f>
        <v>20.777520287931008</v>
      </c>
      <c r="AK89" s="8">
        <f>[3]SO2!AK89</f>
        <v>19.297234566475929</v>
      </c>
      <c r="AL89" s="8">
        <f>[3]SO2!AL89</f>
        <v>18.069529889809381</v>
      </c>
      <c r="AM89" s="8">
        <f>[3]SO2!AM89</f>
        <v>18.230093013191929</v>
      </c>
      <c r="AN89" s="8">
        <f>[3]SO2!AN89</f>
        <v>19.509430013552642</v>
      </c>
      <c r="AO89" s="8">
        <f>[3]SO2!AO89</f>
        <v>18.899791980824581</v>
      </c>
      <c r="AP89" s="8">
        <f>[3]SO2!AP89</f>
        <v>0</v>
      </c>
      <c r="AQ89" s="8">
        <f>[3]SO2!AQ89</f>
        <v>0</v>
      </c>
      <c r="AR89" s="8">
        <f>[3]SO2!AR89</f>
        <v>0</v>
      </c>
      <c r="AS89" s="8">
        <f>[3]SO2!AS89</f>
        <v>0</v>
      </c>
      <c r="AT89" s="8">
        <f>[3]SO2!AT89</f>
        <v>0</v>
      </c>
      <c r="AU89" s="8">
        <f>[3]SO2!AU89</f>
        <v>0</v>
      </c>
      <c r="AV89" s="8">
        <f>[3]SO2!AV89</f>
        <v>0</v>
      </c>
    </row>
    <row r="90" spans="1:48" x14ac:dyDescent="0.3">
      <c r="A90" s="7" t="str">
        <f>[3]SO2!A90</f>
        <v>NEPAL</v>
      </c>
      <c r="B90" s="7" t="str">
        <f>INDEX('Region Mapping'!$B$2:$B$144,MATCH($A90,'Region Mapping'!$A$2:$A$144,0))</f>
        <v>Southeast Asia</v>
      </c>
      <c r="C90" s="8">
        <f>[3]SO2!C90</f>
        <v>4.8856272449869946</v>
      </c>
      <c r="D90" s="8">
        <f>[3]SO2!D90</f>
        <v>4.631538146849028</v>
      </c>
      <c r="E90" s="8">
        <f>[3]SO2!E90</f>
        <v>5.5791616756133298</v>
      </c>
      <c r="F90" s="8">
        <f>[3]SO2!F90</f>
        <v>7.7712384165256534</v>
      </c>
      <c r="G90" s="8">
        <f>[3]SO2!G90</f>
        <v>7.6332154714767828</v>
      </c>
      <c r="H90" s="8">
        <f>[3]SO2!H90</f>
        <v>6.7147026899670017</v>
      </c>
      <c r="I90" s="8">
        <f>[3]SO2!I90</f>
        <v>5.5375944862045428</v>
      </c>
      <c r="J90" s="8">
        <f>[3]SO2!J90</f>
        <v>6.2001293620221558</v>
      </c>
      <c r="K90" s="8">
        <f>[3]SO2!K90</f>
        <v>6.1056169115539873</v>
      </c>
      <c r="L90" s="8">
        <f>[3]SO2!L90</f>
        <v>8.5912396103701845</v>
      </c>
      <c r="M90" s="8">
        <f>[3]SO2!M90</f>
        <v>10.555167952856902</v>
      </c>
      <c r="N90" s="8">
        <f>[3]SO2!N90</f>
        <v>9.6065781250097455</v>
      </c>
      <c r="O90" s="8">
        <f>[3]SO2!O90</f>
        <v>10.569343799916233</v>
      </c>
      <c r="P90" s="8">
        <f>[3]SO2!P90</f>
        <v>13.883733241015458</v>
      </c>
      <c r="Q90" s="8">
        <f>[3]SO2!Q90</f>
        <v>14.86339364657244</v>
      </c>
      <c r="R90" s="8">
        <f>[3]SO2!R90</f>
        <v>11.354679299293151</v>
      </c>
      <c r="S90" s="8">
        <f>[3]SO2!S90</f>
        <v>13.891111290985211</v>
      </c>
      <c r="T90" s="8">
        <f>[3]SO2!T90</f>
        <v>13.897415501435121</v>
      </c>
      <c r="U90" s="8">
        <f>[3]SO2!U90</f>
        <v>13.859842322730792</v>
      </c>
      <c r="V90" s="8">
        <f>[3]SO2!V90</f>
        <v>10.964062676053473</v>
      </c>
      <c r="W90" s="8">
        <f>[3]SO2!W90</f>
        <v>15.126228642321147</v>
      </c>
      <c r="X90" s="8">
        <f>[3]SO2!X90</f>
        <v>18.042957073962523</v>
      </c>
      <c r="Y90" s="8">
        <f>[3]SO2!Y90</f>
        <v>18.287184495240929</v>
      </c>
      <c r="Z90" s="8">
        <f>[3]SO2!Z90</f>
        <v>20.561331979853293</v>
      </c>
      <c r="AA90" s="8">
        <f>[3]SO2!AA90</f>
        <v>25.004695383383083</v>
      </c>
      <c r="AB90" s="8">
        <f>[3]SO2!AB90</f>
        <v>25.545377854040801</v>
      </c>
      <c r="AC90" s="8">
        <f>[3]SO2!AC90</f>
        <v>26.129930656795835</v>
      </c>
      <c r="AD90" s="8">
        <f>[3]SO2!AD90</f>
        <v>30.212345125555348</v>
      </c>
      <c r="AE90" s="8">
        <f>[3]SO2!AE90</f>
        <v>31.819713171947033</v>
      </c>
      <c r="AF90" s="8">
        <f>[3]SO2!AF90</f>
        <v>43.144425429618558</v>
      </c>
      <c r="AG90" s="8">
        <f>[3]SO2!AG90</f>
        <v>43.077571036915394</v>
      </c>
      <c r="AH90" s="8">
        <f>[3]SO2!AH90</f>
        <v>46.319783470759376</v>
      </c>
      <c r="AI90" s="8">
        <f>[3]SO2!AI90</f>
        <v>34.65664032059798</v>
      </c>
      <c r="AJ90" s="8">
        <f>[3]SO2!AJ90</f>
        <v>37.041581937847589</v>
      </c>
      <c r="AK90" s="8">
        <f>[3]SO2!AK90</f>
        <v>37.241719982194027</v>
      </c>
      <c r="AL90" s="8">
        <f>[3]SO2!AL90</f>
        <v>37.137809560272615</v>
      </c>
      <c r="AM90" s="8">
        <f>[3]SO2!AM90</f>
        <v>37.160917162450019</v>
      </c>
      <c r="AN90" s="8">
        <f>[3]SO2!AN90</f>
        <v>36.924881125855073</v>
      </c>
      <c r="AO90" s="8">
        <f>[3]SO2!AO90</f>
        <v>37.185692631562802</v>
      </c>
      <c r="AP90" s="8">
        <f>[3]SO2!AP90</f>
        <v>0</v>
      </c>
      <c r="AQ90" s="8">
        <f>[3]SO2!AQ90</f>
        <v>0</v>
      </c>
      <c r="AR90" s="8">
        <f>[3]SO2!AR90</f>
        <v>0</v>
      </c>
      <c r="AS90" s="8">
        <f>[3]SO2!AS90</f>
        <v>0</v>
      </c>
      <c r="AT90" s="8">
        <f>[3]SO2!AT90</f>
        <v>0</v>
      </c>
      <c r="AU90" s="8">
        <f>[3]SO2!AU90</f>
        <v>0</v>
      </c>
      <c r="AV90" s="8">
        <f>[3]SO2!AV90</f>
        <v>0</v>
      </c>
    </row>
    <row r="91" spans="1:48" x14ac:dyDescent="0.3">
      <c r="A91" s="7" t="str">
        <f>[3]SO2!A91</f>
        <v>NETHLAND</v>
      </c>
      <c r="B91" s="7" t="str">
        <f>INDEX('Region Mapping'!$B$2:$B$144,MATCH($A91,'Region Mapping'!$A$2:$A$144,0))</f>
        <v>Western Europe</v>
      </c>
      <c r="C91" s="8">
        <f>[3]SO2!C91</f>
        <v>844.09953092369551</v>
      </c>
      <c r="D91" s="8">
        <f>[3]SO2!D91</f>
        <v>635.1782400200558</v>
      </c>
      <c r="E91" s="8">
        <f>[3]SO2!E91</f>
        <v>609.4006807090982</v>
      </c>
      <c r="F91" s="8">
        <f>[3]SO2!F91</f>
        <v>589.60824833242566</v>
      </c>
      <c r="G91" s="8">
        <f>[3]SO2!G91</f>
        <v>505.90417488661313</v>
      </c>
      <c r="H91" s="8">
        <f>[3]SO2!H91</f>
        <v>466.0497654618477</v>
      </c>
      <c r="I91" s="8">
        <f>[3]SO2!I91</f>
        <v>477.15988808867496</v>
      </c>
      <c r="J91" s="8">
        <f>[3]SO2!J91</f>
        <v>436.91285730519257</v>
      </c>
      <c r="K91" s="8">
        <f>[3]SO2!K91</f>
        <v>486.42249963025444</v>
      </c>
      <c r="L91" s="8">
        <f>[3]SO2!L91</f>
        <v>498.74476723864933</v>
      </c>
      <c r="M91" s="8">
        <f>[3]SO2!M91</f>
        <v>490</v>
      </c>
      <c r="N91" s="8">
        <f>[3]SO2!N91</f>
        <v>463.99999999999994</v>
      </c>
      <c r="O91" s="8">
        <f>[3]SO2!O91</f>
        <v>404.00000000000006</v>
      </c>
      <c r="P91" s="8">
        <f>[3]SO2!P91</f>
        <v>322.99999999999994</v>
      </c>
      <c r="Q91" s="8">
        <f>[3]SO2!Q91</f>
        <v>299</v>
      </c>
      <c r="R91" s="8">
        <f>[3]SO2!R91</f>
        <v>258</v>
      </c>
      <c r="S91" s="8">
        <f>[3]SO2!S91</f>
        <v>259.74986138613855</v>
      </c>
      <c r="T91" s="8">
        <f>[3]SO2!T91</f>
        <v>254.53192079207921</v>
      </c>
      <c r="U91" s="8">
        <f>[3]SO2!U91</f>
        <v>237.92574257425744</v>
      </c>
      <c r="V91" s="8">
        <f>[3]SO2!V91</f>
        <v>190.86320792079209</v>
      </c>
      <c r="W91" s="8">
        <f>[3]SO2!W91</f>
        <v>185.74</v>
      </c>
      <c r="X91" s="8">
        <f>[3]SO2!X91</f>
        <v>173.63000000000002</v>
      </c>
      <c r="Y91" s="8">
        <f>[3]SO2!Y91</f>
        <v>162.71</v>
      </c>
      <c r="Z91" s="8">
        <f>[3]SO2!Z91</f>
        <v>151.24000000000004</v>
      </c>
      <c r="AA91" s="8">
        <f>[3]SO2!AA91</f>
        <v>139.47000000000003</v>
      </c>
      <c r="AB91" s="8">
        <f>[3]SO2!AB91</f>
        <v>127.41000000000001</v>
      </c>
      <c r="AC91" s="8">
        <f>[3]SO2!AC91</f>
        <v>115.34</v>
      </c>
      <c r="AD91" s="8">
        <f>[3]SO2!AD91</f>
        <v>101.62</v>
      </c>
      <c r="AE91" s="8">
        <f>[3]SO2!AE91</f>
        <v>93.360000000000014</v>
      </c>
      <c r="AF91" s="8">
        <f>[3]SO2!AF91</f>
        <v>87.54</v>
      </c>
      <c r="AG91" s="8">
        <f>[3]SO2!AG91</f>
        <v>71.38</v>
      </c>
      <c r="AH91" s="8">
        <f>[3]SO2!AH91</f>
        <v>73.180000000000007</v>
      </c>
      <c r="AI91" s="8">
        <f>[3]SO2!AI91</f>
        <v>66.490000000000023</v>
      </c>
      <c r="AJ91" s="8">
        <f>[3]SO2!AJ91</f>
        <v>68.899999999999991</v>
      </c>
      <c r="AK91" s="8">
        <f>[3]SO2!AK91</f>
        <v>69.829999999999984</v>
      </c>
      <c r="AL91" s="8">
        <f>[3]SO2!AL91</f>
        <v>65.400000000000006</v>
      </c>
      <c r="AM91" s="8">
        <f>[3]SO2!AM91</f>
        <v>61.586432100954497</v>
      </c>
      <c r="AN91" s="8">
        <f>[3]SO2!AN91</f>
        <v>64.630579845142108</v>
      </c>
      <c r="AO91" s="8">
        <f>[3]SO2!AO91</f>
        <v>61.384231748755468</v>
      </c>
      <c r="AP91" s="8">
        <f>[3]SO2!AP91</f>
        <v>0</v>
      </c>
      <c r="AQ91" s="8">
        <f>[3]SO2!AQ91</f>
        <v>0</v>
      </c>
      <c r="AR91" s="8">
        <f>[3]SO2!AR91</f>
        <v>0</v>
      </c>
      <c r="AS91" s="8">
        <f>[3]SO2!AS91</f>
        <v>0</v>
      </c>
      <c r="AT91" s="8">
        <f>[3]SO2!AT91</f>
        <v>0</v>
      </c>
      <c r="AU91" s="8">
        <f>[3]SO2!AU91</f>
        <v>0</v>
      </c>
      <c r="AV91" s="8">
        <f>[3]SO2!AV91</f>
        <v>0</v>
      </c>
    </row>
    <row r="92" spans="1:48" x14ac:dyDescent="0.3">
      <c r="A92" s="7" t="str">
        <f>[3]SO2!A92</f>
        <v>NICARAGUA</v>
      </c>
      <c r="B92" s="7" t="str">
        <f>INDEX('Region Mapping'!$B$2:$B$144,MATCH($A92,'Region Mapping'!$A$2:$A$144,0))</f>
        <v>Latin America</v>
      </c>
      <c r="C92" s="8">
        <f>[3]SO2!C92</f>
        <v>13.225764948973715</v>
      </c>
      <c r="D92" s="8">
        <f>[3]SO2!D92</f>
        <v>13.977066769644752</v>
      </c>
      <c r="E92" s="8">
        <f>[3]SO2!E92</f>
        <v>13.871386384901241</v>
      </c>
      <c r="F92" s="8">
        <f>[3]SO2!F92</f>
        <v>14.637147977903222</v>
      </c>
      <c r="G92" s="8">
        <f>[3]SO2!G92</f>
        <v>16.249259264761765</v>
      </c>
      <c r="H92" s="8">
        <f>[3]SO2!H92</f>
        <v>16.039546771400662</v>
      </c>
      <c r="I92" s="8">
        <f>[3]SO2!I92</f>
        <v>18.768983217187021</v>
      </c>
      <c r="J92" s="8">
        <f>[3]SO2!J92</f>
        <v>25.112813661165994</v>
      </c>
      <c r="K92" s="8">
        <f>[3]SO2!K92</f>
        <v>22.620714995749687</v>
      </c>
      <c r="L92" s="8">
        <f>[3]SO2!L92</f>
        <v>13.957856690008189</v>
      </c>
      <c r="M92" s="8">
        <f>[3]SO2!M92</f>
        <v>15.878100882555879</v>
      </c>
      <c r="N92" s="8">
        <f>[3]SO2!N92</f>
        <v>16.843179031314275</v>
      </c>
      <c r="O92" s="8">
        <f>[3]SO2!O92</f>
        <v>17.258950331049075</v>
      </c>
      <c r="P92" s="8">
        <f>[3]SO2!P92</f>
        <v>17.890993621656591</v>
      </c>
      <c r="Q92" s="8">
        <f>[3]SO2!Q92</f>
        <v>15.879047017264698</v>
      </c>
      <c r="R92" s="8">
        <f>[3]SO2!R92</f>
        <v>16.031277713766425</v>
      </c>
      <c r="S92" s="8">
        <f>[3]SO2!S92</f>
        <v>19.831209695470271</v>
      </c>
      <c r="T92" s="8">
        <f>[3]SO2!T92</f>
        <v>20.24479804353847</v>
      </c>
      <c r="U92" s="8">
        <f>[3]SO2!U92</f>
        <v>18.412807462280291</v>
      </c>
      <c r="V92" s="8">
        <f>[3]SO2!V92</f>
        <v>16.638894377850008</v>
      </c>
      <c r="W92" s="8">
        <f>[3]SO2!W92</f>
        <v>18.114485009286742</v>
      </c>
      <c r="X92" s="8">
        <f>[3]SO2!X92</f>
        <v>17.122977500649228</v>
      </c>
      <c r="Y92" s="8">
        <f>[3]SO2!Y92</f>
        <v>19.757998445550719</v>
      </c>
      <c r="Z92" s="8">
        <f>[3]SO2!Z92</f>
        <v>18.730129912917107</v>
      </c>
      <c r="AA92" s="8">
        <f>[3]SO2!AA92</f>
        <v>21.193840247263875</v>
      </c>
      <c r="AB92" s="8">
        <f>[3]SO2!AB92</f>
        <v>22.035158741362348</v>
      </c>
      <c r="AC92" s="8">
        <f>[3]SO2!AC92</f>
        <v>23.134817485853141</v>
      </c>
      <c r="AD92" s="8">
        <f>[3]SO2!AD92</f>
        <v>24.547717599280542</v>
      </c>
      <c r="AE92" s="8">
        <f>[3]SO2!AE92</f>
        <v>28.937319423679025</v>
      </c>
      <c r="AF92" s="8">
        <f>[3]SO2!AF92</f>
        <v>28.611073949881437</v>
      </c>
      <c r="AG92" s="8">
        <f>[3]SO2!AG92</f>
        <v>29.099952504501431</v>
      </c>
      <c r="AH92" s="8">
        <f>[3]SO2!AH92</f>
        <v>29.685034512355067</v>
      </c>
      <c r="AI92" s="8">
        <f>[3]SO2!AI92</f>
        <v>28.222497875623141</v>
      </c>
      <c r="AJ92" s="8">
        <f>[3]SO2!AJ92</f>
        <v>27.602683708005827</v>
      </c>
      <c r="AK92" s="8">
        <f>[3]SO2!AK92</f>
        <v>27.505549362893259</v>
      </c>
      <c r="AL92" s="8">
        <f>[3]SO2!AL92</f>
        <v>25.47753325323707</v>
      </c>
      <c r="AM92" s="8">
        <f>[3]SO2!AM92</f>
        <v>25.267887048958613</v>
      </c>
      <c r="AN92" s="8">
        <f>[3]SO2!AN92</f>
        <v>25.59526419492331</v>
      </c>
      <c r="AO92" s="8">
        <f>[3]SO2!AO92</f>
        <v>25.464031507589244</v>
      </c>
      <c r="AP92" s="8">
        <f>[3]SO2!AP92</f>
        <v>0</v>
      </c>
      <c r="AQ92" s="8">
        <f>[3]SO2!AQ92</f>
        <v>0</v>
      </c>
      <c r="AR92" s="8">
        <f>[3]SO2!AR92</f>
        <v>0</v>
      </c>
      <c r="AS92" s="8">
        <f>[3]SO2!AS92</f>
        <v>0</v>
      </c>
      <c r="AT92" s="8">
        <f>[3]SO2!AT92</f>
        <v>0</v>
      </c>
      <c r="AU92" s="8">
        <f>[3]SO2!AU92</f>
        <v>0</v>
      </c>
      <c r="AV92" s="8">
        <f>[3]SO2!AV92</f>
        <v>0</v>
      </c>
    </row>
    <row r="93" spans="1:48" x14ac:dyDescent="0.3">
      <c r="A93" s="7" t="str">
        <f>[3]SO2!A93</f>
        <v>NIGERIA</v>
      </c>
      <c r="B93" s="7" t="str">
        <f>INDEX('Region Mapping'!$B$2:$B$144,MATCH($A93,'Region Mapping'!$A$2:$A$144,0))</f>
        <v>Africa</v>
      </c>
      <c r="C93" s="8">
        <f>[3]SO2!C93</f>
        <v>274.98638615560753</v>
      </c>
      <c r="D93" s="8">
        <f>[3]SO2!D93</f>
        <v>378.70311972314096</v>
      </c>
      <c r="E93" s="8">
        <f>[3]SO2!E93</f>
        <v>445.98149360530607</v>
      </c>
      <c r="F93" s="8">
        <f>[3]SO2!F93</f>
        <v>497.11130056469244</v>
      </c>
      <c r="G93" s="8">
        <f>[3]SO2!G93</f>
        <v>541.86642525416062</v>
      </c>
      <c r="H93" s="8">
        <f>[3]SO2!H93</f>
        <v>440.38203911486295</v>
      </c>
      <c r="I93" s="8">
        <f>[3]SO2!I93</f>
        <v>513.27298936330737</v>
      </c>
      <c r="J93" s="8">
        <f>[3]SO2!J93</f>
        <v>515.40480494577855</v>
      </c>
      <c r="K93" s="8">
        <f>[3]SO2!K93</f>
        <v>482.91369109038408</v>
      </c>
      <c r="L93" s="8">
        <f>[3]SO2!L93</f>
        <v>572.40291131326398</v>
      </c>
      <c r="M93" s="8">
        <f>[3]SO2!M93</f>
        <v>521.18204653911505</v>
      </c>
      <c r="N93" s="8">
        <f>[3]SO2!N93</f>
        <v>387.47223214550445</v>
      </c>
      <c r="O93" s="8">
        <f>[3]SO2!O93</f>
        <v>360.76683694949895</v>
      </c>
      <c r="P93" s="8">
        <f>[3]SO2!P93</f>
        <v>349.17455189631278</v>
      </c>
      <c r="Q93" s="8">
        <f>[3]SO2!Q93</f>
        <v>379.86432826062247</v>
      </c>
      <c r="R93" s="8">
        <f>[3]SO2!R93</f>
        <v>405.24363461512098</v>
      </c>
      <c r="S93" s="8">
        <f>[3]SO2!S93</f>
        <v>397.34996947798055</v>
      </c>
      <c r="T93" s="8">
        <f>[3]SO2!T93</f>
        <v>365.77472928195192</v>
      </c>
      <c r="U93" s="8">
        <f>[3]SO2!U93</f>
        <v>398.12955117500633</v>
      </c>
      <c r="V93" s="8">
        <f>[3]SO2!V93</f>
        <v>457.95170706573788</v>
      </c>
      <c r="W93" s="8">
        <f>[3]SO2!W93</f>
        <v>459.6881536399286</v>
      </c>
      <c r="X93" s="8">
        <f>[3]SO2!X93</f>
        <v>476.74854726284264</v>
      </c>
      <c r="Y93" s="8">
        <f>[3]SO2!Y93</f>
        <v>498.46190699924415</v>
      </c>
      <c r="Z93" s="8">
        <f>[3]SO2!Z93</f>
        <v>488.36449739000176</v>
      </c>
      <c r="AA93" s="8">
        <f>[3]SO2!AA93</f>
        <v>475.42407716737824</v>
      </c>
      <c r="AB93" s="8">
        <f>[3]SO2!AB93</f>
        <v>478.40198422718873</v>
      </c>
      <c r="AC93" s="8">
        <f>[3]SO2!AC93</f>
        <v>525.10644724968438</v>
      </c>
      <c r="AD93" s="8">
        <f>[3]SO2!AD93</f>
        <v>550.53761457740143</v>
      </c>
      <c r="AE93" s="8">
        <f>[3]SO2!AE93</f>
        <v>537.11970700170934</v>
      </c>
      <c r="AF93" s="8">
        <f>[3]SO2!AF93</f>
        <v>519.19441335577187</v>
      </c>
      <c r="AG93" s="8">
        <f>[3]SO2!AG93</f>
        <v>546.53194021713693</v>
      </c>
      <c r="AH93" s="8">
        <f>[3]SO2!AH93</f>
        <v>488.51568947322153</v>
      </c>
      <c r="AI93" s="8">
        <f>[3]SO2!AI93</f>
        <v>359.90034960630749</v>
      </c>
      <c r="AJ93" s="8">
        <f>[3]SO2!AJ93</f>
        <v>317.31899582551466</v>
      </c>
      <c r="AK93" s="8">
        <f>[3]SO2!AK93</f>
        <v>252.38395770513046</v>
      </c>
      <c r="AL93" s="8">
        <f>[3]SO2!AL93</f>
        <v>170.55615713222377</v>
      </c>
      <c r="AM93" s="8">
        <f>[3]SO2!AM93</f>
        <v>208.63663317419829</v>
      </c>
      <c r="AN93" s="8">
        <f>[3]SO2!AN93</f>
        <v>269.77414435886664</v>
      </c>
      <c r="AO93" s="8">
        <f>[3]SO2!AO93</f>
        <v>254.27617068460469</v>
      </c>
      <c r="AP93" s="8">
        <f>[3]SO2!AP93</f>
        <v>0</v>
      </c>
      <c r="AQ93" s="8">
        <f>[3]SO2!AQ93</f>
        <v>0</v>
      </c>
      <c r="AR93" s="8">
        <f>[3]SO2!AR93</f>
        <v>0</v>
      </c>
      <c r="AS93" s="8">
        <f>[3]SO2!AS93</f>
        <v>0</v>
      </c>
      <c r="AT93" s="8">
        <f>[3]SO2!AT93</f>
        <v>0</v>
      </c>
      <c r="AU93" s="8">
        <f>[3]SO2!AU93</f>
        <v>0</v>
      </c>
      <c r="AV93" s="8">
        <f>[3]SO2!AV93</f>
        <v>0</v>
      </c>
    </row>
    <row r="94" spans="1:48" x14ac:dyDescent="0.3">
      <c r="A94" s="7" t="str">
        <f>[3]SO2!A94</f>
        <v>NORWAY</v>
      </c>
      <c r="B94" s="7" t="str">
        <f>INDEX('Region Mapping'!$B$2:$B$144,MATCH($A94,'Region Mapping'!$A$2:$A$144,0))</f>
        <v>Western Europe</v>
      </c>
      <c r="C94" s="8">
        <f>[3]SO2!C94</f>
        <v>307.24205269075264</v>
      </c>
      <c r="D94" s="8">
        <f>[3]SO2!D94</f>
        <v>287.41945235947998</v>
      </c>
      <c r="E94" s="8">
        <f>[3]SO2!E94</f>
        <v>280.16234024540313</v>
      </c>
      <c r="F94" s="8">
        <f>[3]SO2!F94</f>
        <v>267.00172255541867</v>
      </c>
      <c r="G94" s="8">
        <f>[3]SO2!G94</f>
        <v>243.41730026238361</v>
      </c>
      <c r="H94" s="8">
        <f>[3]SO2!H94</f>
        <v>214.74340775442764</v>
      </c>
      <c r="I94" s="8">
        <f>[3]SO2!I94</f>
        <v>200.61333361466922</v>
      </c>
      <c r="J94" s="8">
        <f>[3]SO2!J94</f>
        <v>195.05564929555572</v>
      </c>
      <c r="K94" s="8">
        <f>[3]SO2!K94</f>
        <v>164.28750396498032</v>
      </c>
      <c r="L94" s="8">
        <f>[3]SO2!L94</f>
        <v>174.99695296062401</v>
      </c>
      <c r="M94" s="8">
        <f>[3]SO2!M94</f>
        <v>179.43401461368518</v>
      </c>
      <c r="N94" s="8">
        <f>[3]SO2!N94</f>
        <v>138.01823996219392</v>
      </c>
      <c r="O94" s="8">
        <f>[3]SO2!O94</f>
        <v>87.456281693213697</v>
      </c>
      <c r="P94" s="8">
        <f>[3]SO2!P94</f>
        <v>76.126503678664861</v>
      </c>
      <c r="Q94" s="8">
        <f>[3]SO2!Q94</f>
        <v>78.264302783936458</v>
      </c>
      <c r="R94" s="8">
        <f>[3]SO2!R94</f>
        <v>75.489643316751398</v>
      </c>
      <c r="S94" s="8">
        <f>[3]SO2!S94</f>
        <v>70.1196248121569</v>
      </c>
      <c r="T94" s="8">
        <f>[3]SO2!T94</f>
        <v>66.627417136139144</v>
      </c>
      <c r="U94" s="8">
        <f>[3]SO2!U94</f>
        <v>62.641768887098436</v>
      </c>
      <c r="V94" s="8">
        <f>[3]SO2!V94</f>
        <v>58.912000220094434</v>
      </c>
      <c r="W94" s="8">
        <f>[3]SO2!W94</f>
        <v>52.33</v>
      </c>
      <c r="X94" s="8">
        <f>[3]SO2!X94</f>
        <v>43.89</v>
      </c>
      <c r="Y94" s="8">
        <f>[3]SO2!Y94</f>
        <v>36.760000000000005</v>
      </c>
      <c r="Z94" s="8">
        <f>[3]SO2!Z94</f>
        <v>34.92</v>
      </c>
      <c r="AA94" s="8">
        <f>[3]SO2!AA94</f>
        <v>34.720000000000013</v>
      </c>
      <c r="AB94" s="8">
        <f>[3]SO2!AB94</f>
        <v>33.660000000000004</v>
      </c>
      <c r="AC94" s="8">
        <f>[3]SO2!AC94</f>
        <v>33.020000000000003</v>
      </c>
      <c r="AD94" s="8">
        <f>[3]SO2!AD94</f>
        <v>30.38</v>
      </c>
      <c r="AE94" s="8">
        <f>[3]SO2!AE94</f>
        <v>29.75</v>
      </c>
      <c r="AF94" s="8">
        <f>[3]SO2!AF94</f>
        <v>29.060000000000002</v>
      </c>
      <c r="AG94" s="8">
        <f>[3]SO2!AG94</f>
        <v>27.020000000000003</v>
      </c>
      <c r="AH94" s="8">
        <f>[3]SO2!AH94</f>
        <v>25.14</v>
      </c>
      <c r="AI94" s="8">
        <f>[3]SO2!AI94</f>
        <v>22.840000000000003</v>
      </c>
      <c r="AJ94" s="8">
        <f>[3]SO2!AJ94</f>
        <v>23.169999999999995</v>
      </c>
      <c r="AK94" s="8">
        <f>[3]SO2!AK94</f>
        <v>24.890000000000004</v>
      </c>
      <c r="AL94" s="8">
        <f>[3]SO2!AL94</f>
        <v>23.73</v>
      </c>
      <c r="AM94" s="8">
        <f>[3]SO2!AM94</f>
        <v>24.197568792717476</v>
      </c>
      <c r="AN94" s="8">
        <f>[3]SO2!AN94</f>
        <v>24.197442134779259</v>
      </c>
      <c r="AO94" s="8">
        <f>[3]SO2!AO94</f>
        <v>23.345994080083074</v>
      </c>
      <c r="AP94" s="8">
        <f>[3]SO2!AP94</f>
        <v>0</v>
      </c>
      <c r="AQ94" s="8">
        <f>[3]SO2!AQ94</f>
        <v>0</v>
      </c>
      <c r="AR94" s="8">
        <f>[3]SO2!AR94</f>
        <v>0</v>
      </c>
      <c r="AS94" s="8">
        <f>[3]SO2!AS94</f>
        <v>0</v>
      </c>
      <c r="AT94" s="8">
        <f>[3]SO2!AT94</f>
        <v>0</v>
      </c>
      <c r="AU94" s="8">
        <f>[3]SO2!AU94</f>
        <v>0</v>
      </c>
      <c r="AV94" s="8">
        <f>[3]SO2!AV94</f>
        <v>0</v>
      </c>
    </row>
    <row r="95" spans="1:48" x14ac:dyDescent="0.3">
      <c r="A95" s="7" t="str">
        <f>[3]SO2!A95</f>
        <v>NZ</v>
      </c>
      <c r="B95" s="7" t="str">
        <f>INDEX('Region Mapping'!$B$2:$B$144,MATCH($A95,'Region Mapping'!$A$2:$A$144,0))</f>
        <v>Australia_NZ</v>
      </c>
      <c r="C95" s="8">
        <f>[3]SO2!C95</f>
        <v>102.24798950607762</v>
      </c>
      <c r="D95" s="8">
        <f>[3]SO2!D95</f>
        <v>95.961639039488105</v>
      </c>
      <c r="E95" s="8">
        <f>[3]SO2!E95</f>
        <v>104.09030733973528</v>
      </c>
      <c r="F95" s="8">
        <f>[3]SO2!F95</f>
        <v>114.30298584223995</v>
      </c>
      <c r="G95" s="8">
        <f>[3]SO2!G95</f>
        <v>116.52735588732095</v>
      </c>
      <c r="H95" s="8">
        <f>[3]SO2!H95</f>
        <v>100.20554382130392</v>
      </c>
      <c r="I95" s="8">
        <f>[3]SO2!I95</f>
        <v>101.59990575465788</v>
      </c>
      <c r="J95" s="8">
        <f>[3]SO2!J95</f>
        <v>95.532682560611008</v>
      </c>
      <c r="K95" s="8">
        <f>[3]SO2!K95</f>
        <v>87.167503748280012</v>
      </c>
      <c r="L95" s="8">
        <f>[3]SO2!L95</f>
        <v>74.971438951488054</v>
      </c>
      <c r="M95" s="8">
        <f>[3]SO2!M95</f>
        <v>75.652517158279608</v>
      </c>
      <c r="N95" s="8">
        <f>[3]SO2!N95</f>
        <v>71.185947024917724</v>
      </c>
      <c r="O95" s="8">
        <f>[3]SO2!O95</f>
        <v>64.074749257942585</v>
      </c>
      <c r="P95" s="8">
        <f>[3]SO2!P95</f>
        <v>67.737649924895095</v>
      </c>
      <c r="Q95" s="8">
        <f>[3]SO2!Q95</f>
        <v>65.219689711474729</v>
      </c>
      <c r="R95" s="8">
        <f>[3]SO2!R95</f>
        <v>65.657196623517478</v>
      </c>
      <c r="S95" s="8">
        <f>[3]SO2!S95</f>
        <v>59.506618875980543</v>
      </c>
      <c r="T95" s="8">
        <f>[3]SO2!T95</f>
        <v>58.76485880147689</v>
      </c>
      <c r="U95" s="8">
        <f>[3]SO2!U95</f>
        <v>62.292886221663593</v>
      </c>
      <c r="V95" s="8">
        <f>[3]SO2!V95</f>
        <v>55.243093034776237</v>
      </c>
      <c r="W95" s="8">
        <f>[3]SO2!W95</f>
        <v>54.21</v>
      </c>
      <c r="X95" s="8">
        <f>[3]SO2!X95</f>
        <v>52.67</v>
      </c>
      <c r="Y95" s="8">
        <f>[3]SO2!Y95</f>
        <v>57.050000000000011</v>
      </c>
      <c r="Z95" s="8">
        <f>[3]SO2!Z95</f>
        <v>55.309999999999995</v>
      </c>
      <c r="AA95" s="8">
        <f>[3]SO2!AA95</f>
        <v>57.129999999999995</v>
      </c>
      <c r="AB95" s="8">
        <f>[3]SO2!AB95</f>
        <v>59.999999999999986</v>
      </c>
      <c r="AC95" s="8">
        <f>[3]SO2!AC95</f>
        <v>58.879999999999995</v>
      </c>
      <c r="AD95" s="8">
        <f>[3]SO2!AD95</f>
        <v>58.04</v>
      </c>
      <c r="AE95" s="8">
        <f>[3]SO2!AE95</f>
        <v>57.379999999999995</v>
      </c>
      <c r="AF95" s="8">
        <f>[3]SO2!AF95</f>
        <v>61.120000000000005</v>
      </c>
      <c r="AG95" s="8">
        <f>[3]SO2!AG95</f>
        <v>63.85</v>
      </c>
      <c r="AH95" s="8">
        <f>[3]SO2!AH95</f>
        <v>68.11999999999999</v>
      </c>
      <c r="AI95" s="8">
        <f>[3]SO2!AI95</f>
        <v>67.980000000000018</v>
      </c>
      <c r="AJ95" s="8">
        <f>[3]SO2!AJ95</f>
        <v>81.310000000000016</v>
      </c>
      <c r="AK95" s="8">
        <f>[3]SO2!AK95</f>
        <v>77.030000000000015</v>
      </c>
      <c r="AL95" s="8">
        <f>[3]SO2!AL95</f>
        <v>84.359999999999985</v>
      </c>
      <c r="AM95" s="8">
        <f>[3]SO2!AM95</f>
        <v>77.763557987112094</v>
      </c>
      <c r="AN95" s="8">
        <f>[3]SO2!AN95</f>
        <v>68.639973514731508</v>
      </c>
      <c r="AO95" s="8">
        <f>[3]SO2!AO95</f>
        <v>72.451969515276275</v>
      </c>
      <c r="AP95" s="8">
        <f>[3]SO2!AP95</f>
        <v>0</v>
      </c>
      <c r="AQ95" s="8">
        <f>[3]SO2!AQ95</f>
        <v>0</v>
      </c>
      <c r="AR95" s="8">
        <f>[3]SO2!AR95</f>
        <v>0</v>
      </c>
      <c r="AS95" s="8">
        <f>[3]SO2!AS95</f>
        <v>0</v>
      </c>
      <c r="AT95" s="8">
        <f>[3]SO2!AT95</f>
        <v>0</v>
      </c>
      <c r="AU95" s="8">
        <f>[3]SO2!AU95</f>
        <v>0</v>
      </c>
      <c r="AV95" s="8">
        <f>[3]SO2!AV95</f>
        <v>0</v>
      </c>
    </row>
    <row r="96" spans="1:48" x14ac:dyDescent="0.3">
      <c r="A96" s="7" t="str">
        <f>[3]SO2!A96</f>
        <v>OMAN</v>
      </c>
      <c r="B96" s="7" t="str">
        <f>INDEX('Region Mapping'!$B$2:$B$144,MATCH($A96,'Region Mapping'!$A$2:$A$144,0))</f>
        <v>Middle East</v>
      </c>
      <c r="C96" s="8">
        <f>[3]SO2!C96</f>
        <v>6.8523150973800515</v>
      </c>
      <c r="D96" s="8">
        <f>[3]SO2!D96</f>
        <v>6.2573089683174317</v>
      </c>
      <c r="E96" s="8">
        <f>[3]SO2!E96</f>
        <v>6.1147266039327581</v>
      </c>
      <c r="F96" s="8">
        <f>[3]SO2!F96</f>
        <v>6.49479381010116</v>
      </c>
      <c r="G96" s="8">
        <f>[3]SO2!G96</f>
        <v>7.1346538867554843</v>
      </c>
      <c r="H96" s="8">
        <f>[3]SO2!H96</f>
        <v>9.0811809618525707</v>
      </c>
      <c r="I96" s="8">
        <f>[3]SO2!I96</f>
        <v>10.878269365016259</v>
      </c>
      <c r="J96" s="8">
        <f>[3]SO2!J96</f>
        <v>11.121716503287914</v>
      </c>
      <c r="K96" s="8">
        <f>[3]SO2!K96</f>
        <v>10.236528785407852</v>
      </c>
      <c r="L96" s="8">
        <f>[3]SO2!L96</f>
        <v>9.3162677798223879</v>
      </c>
      <c r="M96" s="8">
        <f>[3]SO2!M96</f>
        <v>9.9582975429184089</v>
      </c>
      <c r="N96" s="8">
        <f>[3]SO2!N96</f>
        <v>11.403092807428955</v>
      </c>
      <c r="O96" s="8">
        <f>[3]SO2!O96</f>
        <v>12.503376717639323</v>
      </c>
      <c r="P96" s="8">
        <f>[3]SO2!P96</f>
        <v>32.47152969402039</v>
      </c>
      <c r="Q96" s="8">
        <f>[3]SO2!Q96</f>
        <v>63.979003877551563</v>
      </c>
      <c r="R96" s="8">
        <f>[3]SO2!R96</f>
        <v>61.663322252587868</v>
      </c>
      <c r="S96" s="8">
        <f>[3]SO2!S96</f>
        <v>52.016226249386925</v>
      </c>
      <c r="T96" s="8">
        <f>[3]SO2!T96</f>
        <v>34.741907362860729</v>
      </c>
      <c r="U96" s="8">
        <f>[3]SO2!U96</f>
        <v>25.053770438034249</v>
      </c>
      <c r="V96" s="8">
        <f>[3]SO2!V96</f>
        <v>36.333702167092717</v>
      </c>
      <c r="W96" s="8">
        <f>[3]SO2!W96</f>
        <v>64.632998360227674</v>
      </c>
      <c r="X96" s="8">
        <f>[3]SO2!X96</f>
        <v>121.40149947892897</v>
      </c>
      <c r="Y96" s="8">
        <f>[3]SO2!Y96</f>
        <v>118.91193359979027</v>
      </c>
      <c r="Z96" s="8">
        <f>[3]SO2!Z96</f>
        <v>129.12795902837405</v>
      </c>
      <c r="AA96" s="8">
        <f>[3]SO2!AA96</f>
        <v>121.69614818063617</v>
      </c>
      <c r="AB96" s="8">
        <f>[3]SO2!AB96</f>
        <v>146.5406919375352</v>
      </c>
      <c r="AC96" s="8">
        <f>[3]SO2!AC96</f>
        <v>121.35130056087694</v>
      </c>
      <c r="AD96" s="8">
        <f>[3]SO2!AD96</f>
        <v>103.13713970727841</v>
      </c>
      <c r="AE96" s="8">
        <f>[3]SO2!AE96</f>
        <v>102.40509584323928</v>
      </c>
      <c r="AF96" s="8">
        <f>[3]SO2!AF96</f>
        <v>107.16029719853223</v>
      </c>
      <c r="AG96" s="8">
        <f>[3]SO2!AG96</f>
        <v>130.59011364383989</v>
      </c>
      <c r="AH96" s="8">
        <f>[3]SO2!AH96</f>
        <v>140.19531687507217</v>
      </c>
      <c r="AI96" s="8">
        <f>[3]SO2!AI96</f>
        <v>154.53838682348322</v>
      </c>
      <c r="AJ96" s="8">
        <f>[3]SO2!AJ96</f>
        <v>137.66160182194525</v>
      </c>
      <c r="AK96" s="8">
        <f>[3]SO2!AK96</f>
        <v>144.53623781141198</v>
      </c>
      <c r="AL96" s="8">
        <f>[3]SO2!AL96</f>
        <v>149.16486082078501</v>
      </c>
      <c r="AM96" s="8">
        <f>[3]SO2!AM96</f>
        <v>156.35276780241787</v>
      </c>
      <c r="AN96" s="8">
        <f>[3]SO2!AN96</f>
        <v>160.94696126377283</v>
      </c>
      <c r="AO96" s="8">
        <f>[3]SO2!AO96</f>
        <v>156.79333136991173</v>
      </c>
      <c r="AP96" s="8">
        <f>[3]SO2!AP96</f>
        <v>0</v>
      </c>
      <c r="AQ96" s="8">
        <f>[3]SO2!AQ96</f>
        <v>0</v>
      </c>
      <c r="AR96" s="8">
        <f>[3]SO2!AR96</f>
        <v>0</v>
      </c>
      <c r="AS96" s="8">
        <f>[3]SO2!AS96</f>
        <v>0</v>
      </c>
      <c r="AT96" s="8">
        <f>[3]SO2!AT96</f>
        <v>0</v>
      </c>
      <c r="AU96" s="8">
        <f>[3]SO2!AU96</f>
        <v>0</v>
      </c>
      <c r="AV96" s="8">
        <f>[3]SO2!AV96</f>
        <v>0</v>
      </c>
    </row>
    <row r="97" spans="1:48" x14ac:dyDescent="0.3">
      <c r="A97" s="7" t="str">
        <f>[3]SO2!A97</f>
        <v>OTHERAFRIC</v>
      </c>
      <c r="B97" s="7" t="str">
        <f>INDEX('Region Mapping'!$B$2:$B$144,MATCH($A97,'Region Mapping'!$A$2:$A$144,0))</f>
        <v>Africa</v>
      </c>
      <c r="C97" s="8">
        <f>[3]SO2!C97</f>
        <v>79.26597212977029</v>
      </c>
      <c r="D97" s="8">
        <f>[3]SO2!D97</f>
        <v>79.403434883247144</v>
      </c>
      <c r="E97" s="8">
        <f>[3]SO2!E97</f>
        <v>80.444618044854963</v>
      </c>
      <c r="F97" s="8">
        <f>[3]SO2!F97</f>
        <v>80.594071737583462</v>
      </c>
      <c r="G97" s="8">
        <f>[3]SO2!G97</f>
        <v>82.730787506423724</v>
      </c>
      <c r="H97" s="8">
        <f>[3]SO2!H97</f>
        <v>83.272114820889527</v>
      </c>
      <c r="I97" s="8">
        <f>[3]SO2!I97</f>
        <v>93.741010035932973</v>
      </c>
      <c r="J97" s="8">
        <f>[3]SO2!J97</f>
        <v>95.627977773679802</v>
      </c>
      <c r="K97" s="8">
        <f>[3]SO2!K97</f>
        <v>97.084290558325989</v>
      </c>
      <c r="L97" s="8">
        <f>[3]SO2!L97</f>
        <v>118.30256124842533</v>
      </c>
      <c r="M97" s="8">
        <f>[3]SO2!M97</f>
        <v>120.60640032943479</v>
      </c>
      <c r="N97" s="8">
        <f>[3]SO2!N97</f>
        <v>112.73603002507143</v>
      </c>
      <c r="O97" s="8">
        <f>[3]SO2!O97</f>
        <v>105.28950146297777</v>
      </c>
      <c r="P97" s="8">
        <f>[3]SO2!P97</f>
        <v>109.75489391300266</v>
      </c>
      <c r="Q97" s="8">
        <f>[3]SO2!Q97</f>
        <v>110.85835769194252</v>
      </c>
      <c r="R97" s="8">
        <f>[3]SO2!R97</f>
        <v>114.94407400867873</v>
      </c>
      <c r="S97" s="8">
        <f>[3]SO2!S97</f>
        <v>112.69473508512347</v>
      </c>
      <c r="T97" s="8">
        <f>[3]SO2!T97</f>
        <v>135.68840717572513</v>
      </c>
      <c r="U97" s="8">
        <f>[3]SO2!U97</f>
        <v>137.18479169687112</v>
      </c>
      <c r="V97" s="8">
        <f>[3]SO2!V97</f>
        <v>133.27597611529217</v>
      </c>
      <c r="W97" s="8">
        <f>[3]SO2!W97</f>
        <v>124.64296773771207</v>
      </c>
      <c r="X97" s="8">
        <f>[3]SO2!X97</f>
        <v>130.15041288044711</v>
      </c>
      <c r="Y97" s="8">
        <f>[3]SO2!Y97</f>
        <v>132.11100848486936</v>
      </c>
      <c r="Z97" s="8">
        <f>[3]SO2!Z97</f>
        <v>134.14901564207122</v>
      </c>
      <c r="AA97" s="8">
        <f>[3]SO2!AA97</f>
        <v>137.10681192068969</v>
      </c>
      <c r="AB97" s="8">
        <f>[3]SO2!AB97</f>
        <v>143.75300714721212</v>
      </c>
      <c r="AC97" s="8">
        <f>[3]SO2!AC97</f>
        <v>144.87261494438368</v>
      </c>
      <c r="AD97" s="8">
        <f>[3]SO2!AD97</f>
        <v>155.16768273008361</v>
      </c>
      <c r="AE97" s="8">
        <f>[3]SO2!AE97</f>
        <v>161.93835125832271</v>
      </c>
      <c r="AF97" s="8">
        <f>[3]SO2!AF97</f>
        <v>168.02623994274037</v>
      </c>
      <c r="AG97" s="8">
        <f>[3]SO2!AG97</f>
        <v>174.83443642036687</v>
      </c>
      <c r="AH97" s="8">
        <f>[3]SO2!AH97</f>
        <v>176.69024541066858</v>
      </c>
      <c r="AI97" s="8">
        <f>[3]SO2!AI97</f>
        <v>166.57245499251215</v>
      </c>
      <c r="AJ97" s="8">
        <f>[3]SO2!AJ97</f>
        <v>162.65947898724184</v>
      </c>
      <c r="AK97" s="8">
        <f>[3]SO2!AK97</f>
        <v>161.34539547640924</v>
      </c>
      <c r="AL97" s="8">
        <f>[3]SO2!AL97</f>
        <v>159.05588532307266</v>
      </c>
      <c r="AM97" s="8">
        <f>[3]SO2!AM97</f>
        <v>333.76475970099102</v>
      </c>
      <c r="AN97" s="8">
        <f>[3]SO2!AN97</f>
        <v>498.30463944649449</v>
      </c>
      <c r="AO97" s="8">
        <f>[3]SO2!AO97</f>
        <v>397.40397256316919</v>
      </c>
      <c r="AP97" s="8">
        <f>[3]SO2!AP97</f>
        <v>0</v>
      </c>
      <c r="AQ97" s="8">
        <f>[3]SO2!AQ97</f>
        <v>0</v>
      </c>
      <c r="AR97" s="8">
        <f>[3]SO2!AR97</f>
        <v>0</v>
      </c>
      <c r="AS97" s="8">
        <f>[3]SO2!AS97</f>
        <v>0</v>
      </c>
      <c r="AT97" s="8">
        <f>[3]SO2!AT97</f>
        <v>0</v>
      </c>
      <c r="AU97" s="8">
        <f>[3]SO2!AU97</f>
        <v>0</v>
      </c>
      <c r="AV97" s="8">
        <f>[3]SO2!AV97</f>
        <v>0</v>
      </c>
    </row>
    <row r="98" spans="1:48" x14ac:dyDescent="0.3">
      <c r="A98" s="7" t="str">
        <f>[3]SO2!A98</f>
        <v>OTHERASIA</v>
      </c>
      <c r="B98" s="7" t="str">
        <f>INDEX('Region Mapping'!$B$2:$B$144,MATCH($A98,'Region Mapping'!$A$2:$A$144,0))</f>
        <v>Southeast Asia</v>
      </c>
      <c r="C98" s="8">
        <f>[3]SO2!C98</f>
        <v>46.754647485674255</v>
      </c>
      <c r="D98" s="8">
        <f>[3]SO2!D98</f>
        <v>31.483074765268054</v>
      </c>
      <c r="E98" s="8">
        <f>[3]SO2!E98</f>
        <v>28.000703927964391</v>
      </c>
      <c r="F98" s="8">
        <f>[3]SO2!F98</f>
        <v>40.013590463526256</v>
      </c>
      <c r="G98" s="8">
        <f>[3]SO2!G98</f>
        <v>43.734392440327255</v>
      </c>
      <c r="H98" s="8">
        <f>[3]SO2!H98</f>
        <v>41.954693487862208</v>
      </c>
      <c r="I98" s="8">
        <f>[3]SO2!I98</f>
        <v>43.290573901879746</v>
      </c>
      <c r="J98" s="8">
        <f>[3]SO2!J98</f>
        <v>56.229414555802485</v>
      </c>
      <c r="K98" s="8">
        <f>[3]SO2!K98</f>
        <v>44.135033115490089</v>
      </c>
      <c r="L98" s="8">
        <f>[3]SO2!L98</f>
        <v>46.884548478713299</v>
      </c>
      <c r="M98" s="8">
        <f>[3]SO2!M98</f>
        <v>143.6003498317628</v>
      </c>
      <c r="N98" s="8">
        <f>[3]SO2!N98</f>
        <v>137.83231210914028</v>
      </c>
      <c r="O98" s="8">
        <f>[3]SO2!O98</f>
        <v>142.12458562656724</v>
      </c>
      <c r="P98" s="8">
        <f>[3]SO2!P98</f>
        <v>148.80215134604671</v>
      </c>
      <c r="Q98" s="8">
        <f>[3]SO2!Q98</f>
        <v>140.09732361238216</v>
      </c>
      <c r="R98" s="8">
        <f>[3]SO2!R98</f>
        <v>66.715404961451384</v>
      </c>
      <c r="S98" s="8">
        <f>[3]SO2!S98</f>
        <v>67.042305641840727</v>
      </c>
      <c r="T98" s="8">
        <f>[3]SO2!T98</f>
        <v>75.225117503408839</v>
      </c>
      <c r="U98" s="8">
        <f>[3]SO2!U98</f>
        <v>83.244134816529751</v>
      </c>
      <c r="V98" s="8">
        <f>[3]SO2!V98</f>
        <v>84.035818669446044</v>
      </c>
      <c r="W98" s="8">
        <f>[3]SO2!W98</f>
        <v>98.668347132384952</v>
      </c>
      <c r="X98" s="8">
        <f>[3]SO2!X98</f>
        <v>100.15775343725224</v>
      </c>
      <c r="Y98" s="8">
        <f>[3]SO2!Y98</f>
        <v>91.130960044309305</v>
      </c>
      <c r="Z98" s="8">
        <f>[3]SO2!Z98</f>
        <v>90.451053933621765</v>
      </c>
      <c r="AA98" s="8">
        <f>[3]SO2!AA98</f>
        <v>86.747031374177993</v>
      </c>
      <c r="AB98" s="8">
        <f>[3]SO2!AB98</f>
        <v>82.875399928501182</v>
      </c>
      <c r="AC98" s="8">
        <f>[3]SO2!AC98</f>
        <v>90.440483458612377</v>
      </c>
      <c r="AD98" s="8">
        <f>[3]SO2!AD98</f>
        <v>89.144808607529527</v>
      </c>
      <c r="AE98" s="8">
        <f>[3]SO2!AE98</f>
        <v>86.437698967691489</v>
      </c>
      <c r="AF98" s="8">
        <f>[3]SO2!AF98</f>
        <v>87.533615441624562</v>
      </c>
      <c r="AG98" s="8">
        <f>[3]SO2!AG98</f>
        <v>84.926107536067619</v>
      </c>
      <c r="AH98" s="8">
        <f>[3]SO2!AH98</f>
        <v>145.33718230851434</v>
      </c>
      <c r="AI98" s="8">
        <f>[3]SO2!AI98</f>
        <v>92.135122025866735</v>
      </c>
      <c r="AJ98" s="8">
        <f>[3]SO2!AJ98</f>
        <v>92.995158584766102</v>
      </c>
      <c r="AK98" s="8">
        <f>[3]SO2!AK98</f>
        <v>92.930365182019727</v>
      </c>
      <c r="AL98" s="8">
        <f>[3]SO2!AL98</f>
        <v>262.19823793356147</v>
      </c>
      <c r="AM98" s="8">
        <f>[3]SO2!AM98</f>
        <v>243.9058762177491</v>
      </c>
      <c r="AN98" s="8">
        <f>[3]SO2!AN98</f>
        <v>243.15030426530762</v>
      </c>
      <c r="AO98" s="8">
        <f>[3]SO2!AO98</f>
        <v>248.70134526245843</v>
      </c>
      <c r="AP98" s="8">
        <f>[3]SO2!AP98</f>
        <v>0</v>
      </c>
      <c r="AQ98" s="8">
        <f>[3]SO2!AQ98</f>
        <v>0</v>
      </c>
      <c r="AR98" s="8">
        <f>[3]SO2!AR98</f>
        <v>0</v>
      </c>
      <c r="AS98" s="8">
        <f>[3]SO2!AS98</f>
        <v>0</v>
      </c>
      <c r="AT98" s="8">
        <f>[3]SO2!AT98</f>
        <v>0</v>
      </c>
      <c r="AU98" s="8">
        <f>[3]SO2!AU98</f>
        <v>0</v>
      </c>
      <c r="AV98" s="8">
        <f>[3]SO2!AV98</f>
        <v>0</v>
      </c>
    </row>
    <row r="99" spans="1:48" x14ac:dyDescent="0.3">
      <c r="A99" s="7" t="str">
        <f>[3]SO2!A99</f>
        <v>OTHERLATIN</v>
      </c>
      <c r="B99" s="7" t="str">
        <f>INDEX('Region Mapping'!$B$2:$B$144,MATCH($A99,'Region Mapping'!$A$2:$A$144,0))</f>
        <v>Latin America</v>
      </c>
      <c r="C99" s="8">
        <f>[3]SO2!C99</f>
        <v>49.498287165464617</v>
      </c>
      <c r="D99" s="8">
        <f>[3]SO2!D99</f>
        <v>76.696475728545536</v>
      </c>
      <c r="E99" s="8">
        <f>[3]SO2!E99</f>
        <v>82.835606555635962</v>
      </c>
      <c r="F99" s="8">
        <f>[3]SO2!F99</f>
        <v>90.818911702891796</v>
      </c>
      <c r="G99" s="8">
        <f>[3]SO2!G99</f>
        <v>76.718382975518821</v>
      </c>
      <c r="H99" s="8">
        <f>[3]SO2!H99</f>
        <v>93.073893347269916</v>
      </c>
      <c r="I99" s="8">
        <f>[3]SO2!I99</f>
        <v>90.981265583577041</v>
      </c>
      <c r="J99" s="8">
        <f>[3]SO2!J99</f>
        <v>96.654502982472039</v>
      </c>
      <c r="K99" s="8">
        <f>[3]SO2!K99</f>
        <v>107.12602495492632</v>
      </c>
      <c r="L99" s="8">
        <f>[3]SO2!L99</f>
        <v>96.456554032813955</v>
      </c>
      <c r="M99" s="8">
        <f>[3]SO2!M99</f>
        <v>99.222049508406883</v>
      </c>
      <c r="N99" s="8">
        <f>[3]SO2!N99</f>
        <v>121.87405632744944</v>
      </c>
      <c r="O99" s="8">
        <f>[3]SO2!O99</f>
        <v>110.21375613663214</v>
      </c>
      <c r="P99" s="8">
        <f>[3]SO2!P99</f>
        <v>105.65258945721891</v>
      </c>
      <c r="Q99" s="8">
        <f>[3]SO2!Q99</f>
        <v>104.42678582283132</v>
      </c>
      <c r="R99" s="8">
        <f>[3]SO2!R99</f>
        <v>93.470447742441692</v>
      </c>
      <c r="S99" s="8">
        <f>[3]SO2!S99</f>
        <v>91.855370539632901</v>
      </c>
      <c r="T99" s="8">
        <f>[3]SO2!T99</f>
        <v>99.128599532333382</v>
      </c>
      <c r="U99" s="8">
        <f>[3]SO2!U99</f>
        <v>99.023216143841935</v>
      </c>
      <c r="V99" s="8">
        <f>[3]SO2!V99</f>
        <v>95.462661550168889</v>
      </c>
      <c r="W99" s="8">
        <f>[3]SO2!W99</f>
        <v>98.651627923423732</v>
      </c>
      <c r="X99" s="8">
        <f>[3]SO2!X99</f>
        <v>102.23580446689944</v>
      </c>
      <c r="Y99" s="8">
        <f>[3]SO2!Y99</f>
        <v>98.940314702159085</v>
      </c>
      <c r="Z99" s="8">
        <f>[3]SO2!Z99</f>
        <v>100.11595366993313</v>
      </c>
      <c r="AA99" s="8">
        <f>[3]SO2!AA99</f>
        <v>102.02847979154656</v>
      </c>
      <c r="AB99" s="8">
        <f>[3]SO2!AB99</f>
        <v>103.66758972922133</v>
      </c>
      <c r="AC99" s="8">
        <f>[3]SO2!AC99</f>
        <v>101.88150545139395</v>
      </c>
      <c r="AD99" s="8">
        <f>[3]SO2!AD99</f>
        <v>95.879917709704699</v>
      </c>
      <c r="AE99" s="8">
        <f>[3]SO2!AE99</f>
        <v>90.497586839494815</v>
      </c>
      <c r="AF99" s="8">
        <f>[3]SO2!AF99</f>
        <v>92.847074428929901</v>
      </c>
      <c r="AG99" s="8">
        <f>[3]SO2!AG99</f>
        <v>92.498969334771104</v>
      </c>
      <c r="AH99" s="8">
        <f>[3]SO2!AH99</f>
        <v>85.015333932305026</v>
      </c>
      <c r="AI99" s="8">
        <f>[3]SO2!AI99</f>
        <v>83.906340446049882</v>
      </c>
      <c r="AJ99" s="8">
        <f>[3]SO2!AJ99</f>
        <v>80.245364090425113</v>
      </c>
      <c r="AK99" s="8">
        <f>[3]SO2!AK99</f>
        <v>79.029099010867142</v>
      </c>
      <c r="AL99" s="8">
        <f>[3]SO2!AL99</f>
        <v>77.674902336822043</v>
      </c>
      <c r="AM99" s="8">
        <f>[3]SO2!AM99</f>
        <v>79.877771686892217</v>
      </c>
      <c r="AN99" s="8">
        <f>[3]SO2!AN99</f>
        <v>81.4273431056981</v>
      </c>
      <c r="AO99" s="8">
        <f>[3]SO2!AO99</f>
        <v>82.728746666292949</v>
      </c>
      <c r="AP99" s="8">
        <f>[3]SO2!AP99</f>
        <v>0</v>
      </c>
      <c r="AQ99" s="8">
        <f>[3]SO2!AQ99</f>
        <v>0</v>
      </c>
      <c r="AR99" s="8">
        <f>[3]SO2!AR99</f>
        <v>0</v>
      </c>
      <c r="AS99" s="8">
        <f>[3]SO2!AS99</f>
        <v>0</v>
      </c>
      <c r="AT99" s="8">
        <f>[3]SO2!AT99</f>
        <v>0</v>
      </c>
      <c r="AU99" s="8">
        <f>[3]SO2!AU99</f>
        <v>0</v>
      </c>
      <c r="AV99" s="8">
        <f>[3]SO2!AV99</f>
        <v>0</v>
      </c>
    </row>
    <row r="100" spans="1:48" x14ac:dyDescent="0.3">
      <c r="A100" s="7" t="str">
        <f>[3]SO2!A100</f>
        <v>PAKISTAN</v>
      </c>
      <c r="B100" s="7" t="str">
        <f>INDEX('Region Mapping'!$B$2:$B$144,MATCH($A100,'Region Mapping'!$A$2:$A$144,0))</f>
        <v>Southeast Asia</v>
      </c>
      <c r="C100" s="8">
        <f>[3]SO2!C100</f>
        <v>138.98058352471546</v>
      </c>
      <c r="D100" s="8">
        <f>[3]SO2!D100</f>
        <v>127.32333922138238</v>
      </c>
      <c r="E100" s="8">
        <f>[3]SO2!E100</f>
        <v>125.91584409693583</v>
      </c>
      <c r="F100" s="8">
        <f>[3]SO2!F100</f>
        <v>127.61020656442248</v>
      </c>
      <c r="G100" s="8">
        <f>[3]SO2!G100</f>
        <v>138.0683143955176</v>
      </c>
      <c r="H100" s="8">
        <f>[3]SO2!H100</f>
        <v>157.73522418641591</v>
      </c>
      <c r="I100" s="8">
        <f>[3]SO2!I100</f>
        <v>139.99407886579954</v>
      </c>
      <c r="J100" s="8">
        <f>[3]SO2!J100</f>
        <v>147.16097193340585</v>
      </c>
      <c r="K100" s="8">
        <f>[3]SO2!K100</f>
        <v>142.27554609694249</v>
      </c>
      <c r="L100" s="8">
        <f>[3]SO2!L100</f>
        <v>150.25053241438027</v>
      </c>
      <c r="M100" s="8">
        <f>[3]SO2!M100</f>
        <v>160.23267898827282</v>
      </c>
      <c r="N100" s="8">
        <f>[3]SO2!N100</f>
        <v>176.74668601196916</v>
      </c>
      <c r="O100" s="8">
        <f>[3]SO2!O100</f>
        <v>214.45265875628471</v>
      </c>
      <c r="P100" s="8">
        <f>[3]SO2!P100</f>
        <v>259.12377450113337</v>
      </c>
      <c r="Q100" s="8">
        <f>[3]SO2!Q100</f>
        <v>276.82287689512589</v>
      </c>
      <c r="R100" s="8">
        <f>[3]SO2!R100</f>
        <v>312.08410932973618</v>
      </c>
      <c r="S100" s="8">
        <f>[3]SO2!S100</f>
        <v>336.71276594682189</v>
      </c>
      <c r="T100" s="8">
        <f>[3]SO2!T100</f>
        <v>374.59153483494231</v>
      </c>
      <c r="U100" s="8">
        <f>[3]SO2!U100</f>
        <v>431.26657427987948</v>
      </c>
      <c r="V100" s="8">
        <f>[3]SO2!V100</f>
        <v>468.91382080270193</v>
      </c>
      <c r="W100" s="8">
        <f>[3]SO2!W100</f>
        <v>518.06121335560465</v>
      </c>
      <c r="X100" s="8">
        <f>[3]SO2!X100</f>
        <v>535.33260724266665</v>
      </c>
      <c r="Y100" s="8">
        <f>[3]SO2!Y100</f>
        <v>615.70770356700427</v>
      </c>
      <c r="Z100" s="8">
        <f>[3]SO2!Z100</f>
        <v>630.77861732751069</v>
      </c>
      <c r="AA100" s="8">
        <f>[3]SO2!AA100</f>
        <v>714.47416099978454</v>
      </c>
      <c r="AB100" s="8">
        <f>[3]SO2!AB100</f>
        <v>759.47138991876352</v>
      </c>
      <c r="AC100" s="8">
        <f>[3]SO2!AC100</f>
        <v>863.45842884082197</v>
      </c>
      <c r="AD100" s="8">
        <f>[3]SO2!AD100</f>
        <v>943.62472076199197</v>
      </c>
      <c r="AE100" s="8">
        <f>[3]SO2!AE100</f>
        <v>889.0597593251689</v>
      </c>
      <c r="AF100" s="8">
        <f>[3]SO2!AF100</f>
        <v>968.59664212210259</v>
      </c>
      <c r="AG100" s="8">
        <f>[3]SO2!AG100</f>
        <v>971.29945466304457</v>
      </c>
      <c r="AH100" s="8">
        <f>[3]SO2!AH100</f>
        <v>938.91614369446415</v>
      </c>
      <c r="AI100" s="8">
        <f>[3]SO2!AI100</f>
        <v>901.68503733369448</v>
      </c>
      <c r="AJ100" s="8">
        <f>[3]SO2!AJ100</f>
        <v>600.21419410335614</v>
      </c>
      <c r="AK100" s="8">
        <f>[3]SO2!AK100</f>
        <v>700.84669698341338</v>
      </c>
      <c r="AL100" s="8">
        <f>[3]SO2!AL100</f>
        <v>771.42415763256417</v>
      </c>
      <c r="AM100" s="8">
        <f>[3]SO2!AM100</f>
        <v>1077.9955177132372</v>
      </c>
      <c r="AN100" s="8">
        <f>[3]SO2!AN100</f>
        <v>1110.0088166960788</v>
      </c>
      <c r="AO100" s="8">
        <f>[3]SO2!AO100</f>
        <v>1040.1866990829615</v>
      </c>
      <c r="AP100" s="8">
        <f>[3]SO2!AP100</f>
        <v>0</v>
      </c>
      <c r="AQ100" s="8">
        <f>[3]SO2!AQ100</f>
        <v>0</v>
      </c>
      <c r="AR100" s="8">
        <f>[3]SO2!AR100</f>
        <v>0</v>
      </c>
      <c r="AS100" s="8">
        <f>[3]SO2!AS100</f>
        <v>0</v>
      </c>
      <c r="AT100" s="8">
        <f>[3]SO2!AT100</f>
        <v>0</v>
      </c>
      <c r="AU100" s="8">
        <f>[3]SO2!AU100</f>
        <v>0</v>
      </c>
      <c r="AV100" s="8">
        <f>[3]SO2!AV100</f>
        <v>0</v>
      </c>
    </row>
    <row r="101" spans="1:48" x14ac:dyDescent="0.3">
      <c r="A101" s="7" t="str">
        <f>[3]SO2!A101</f>
        <v>PANAMA</v>
      </c>
      <c r="B101" s="7" t="str">
        <f>INDEX('Region Mapping'!$B$2:$B$144,MATCH($A101,'Region Mapping'!$A$2:$A$144,0))</f>
        <v>Latin America</v>
      </c>
      <c r="C101" s="8">
        <f>[3]SO2!C101</f>
        <v>0.41788962073576169</v>
      </c>
      <c r="D101" s="8">
        <f>[3]SO2!D101</f>
        <v>22.762619597125823</v>
      </c>
      <c r="E101" s="8">
        <f>[3]SO2!E101</f>
        <v>23.862824914970922</v>
      </c>
      <c r="F101" s="8">
        <f>[3]SO2!F101</f>
        <v>25.892713164353797</v>
      </c>
      <c r="G101" s="8">
        <f>[3]SO2!G101</f>
        <v>26.067263522651658</v>
      </c>
      <c r="H101" s="8">
        <f>[3]SO2!H101</f>
        <v>27.114684047925515</v>
      </c>
      <c r="I101" s="8">
        <f>[3]SO2!I101</f>
        <v>25.921799816460879</v>
      </c>
      <c r="J101" s="8">
        <f>[3]SO2!J101</f>
        <v>25.422017351407572</v>
      </c>
      <c r="K101" s="8">
        <f>[3]SO2!K101</f>
        <v>22.794978772632792</v>
      </c>
      <c r="L101" s="8">
        <f>[3]SO2!L101</f>
        <v>24.775532987690337</v>
      </c>
      <c r="M101" s="8">
        <f>[3]SO2!M101</f>
        <v>22.974497506911625</v>
      </c>
      <c r="N101" s="8">
        <f>[3]SO2!N101</f>
        <v>18.51017914571592</v>
      </c>
      <c r="O101" s="8">
        <f>[3]SO2!O101</f>
        <v>23.335461714789997</v>
      </c>
      <c r="P101" s="8">
        <f>[3]SO2!P101</f>
        <v>28.26408362791382</v>
      </c>
      <c r="Q101" s="8">
        <f>[3]SO2!Q101</f>
        <v>21.047006298905803</v>
      </c>
      <c r="R101" s="8">
        <f>[3]SO2!R101</f>
        <v>18.743227686733444</v>
      </c>
      <c r="S101" s="8">
        <f>[3]SO2!S101</f>
        <v>18.741647227084389</v>
      </c>
      <c r="T101" s="8">
        <f>[3]SO2!T101</f>
        <v>21.700307636301641</v>
      </c>
      <c r="U101" s="8">
        <f>[3]SO2!U101</f>
        <v>14.8035902048263</v>
      </c>
      <c r="V101" s="8">
        <f>[3]SO2!V101</f>
        <v>15.62377692910257</v>
      </c>
      <c r="W101" s="8">
        <f>[3]SO2!W101</f>
        <v>15.316750885523625</v>
      </c>
      <c r="X101" s="8">
        <f>[3]SO2!X101</f>
        <v>19.465990057723182</v>
      </c>
      <c r="Y101" s="8">
        <f>[3]SO2!Y101</f>
        <v>24.305317484848956</v>
      </c>
      <c r="Z101" s="8">
        <f>[3]SO2!Z101</f>
        <v>23.128342432405592</v>
      </c>
      <c r="AA101" s="8">
        <f>[3]SO2!AA101</f>
        <v>24.004242465995858</v>
      </c>
      <c r="AB101" s="8">
        <f>[3]SO2!AB101</f>
        <v>26.498103323865845</v>
      </c>
      <c r="AC101" s="8">
        <f>[3]SO2!AC101</f>
        <v>25.246798470884293</v>
      </c>
      <c r="AD101" s="8">
        <f>[3]SO2!AD101</f>
        <v>26.520482828963946</v>
      </c>
      <c r="AE101" s="8">
        <f>[3]SO2!AE101</f>
        <v>35.348027382318939</v>
      </c>
      <c r="AF101" s="8">
        <f>[3]SO2!AF101</f>
        <v>25.44850183244823</v>
      </c>
      <c r="AG101" s="8">
        <f>[3]SO2!AG101</f>
        <v>26.621591933297999</v>
      </c>
      <c r="AH101" s="8">
        <f>[3]SO2!AH101</f>
        <v>38.068854336107236</v>
      </c>
      <c r="AI101" s="8">
        <f>[3]SO2!AI101</f>
        <v>28.857713766572818</v>
      </c>
      <c r="AJ101" s="8">
        <f>[3]SO2!AJ101</f>
        <v>31.838406625753723</v>
      </c>
      <c r="AK101" s="8">
        <f>[3]SO2!AK101</f>
        <v>29.626407389247394</v>
      </c>
      <c r="AL101" s="8">
        <f>[3]SO2!AL101</f>
        <v>30.842710010324957</v>
      </c>
      <c r="AM101" s="8">
        <f>[3]SO2!AM101</f>
        <v>36.216499854341876</v>
      </c>
      <c r="AN101" s="8">
        <f>[3]SO2!AN101</f>
        <v>30.96889742541514</v>
      </c>
      <c r="AO101" s="8">
        <f>[3]SO2!AO101</f>
        <v>50.726544366862562</v>
      </c>
      <c r="AP101" s="8">
        <f>[3]SO2!AP101</f>
        <v>0</v>
      </c>
      <c r="AQ101" s="8">
        <f>[3]SO2!AQ101</f>
        <v>0</v>
      </c>
      <c r="AR101" s="8">
        <f>[3]SO2!AR101</f>
        <v>0</v>
      </c>
      <c r="AS101" s="8">
        <f>[3]SO2!AS101</f>
        <v>0</v>
      </c>
      <c r="AT101" s="8">
        <f>[3]SO2!AT101</f>
        <v>0</v>
      </c>
      <c r="AU101" s="8">
        <f>[3]SO2!AU101</f>
        <v>0</v>
      </c>
      <c r="AV101" s="8">
        <f>[3]SO2!AV101</f>
        <v>0</v>
      </c>
    </row>
    <row r="102" spans="1:48" x14ac:dyDescent="0.3">
      <c r="A102" s="7" t="str">
        <f>[3]SO2!A102</f>
        <v>PARAGUAY</v>
      </c>
      <c r="B102" s="7" t="str">
        <f>INDEX('Region Mapping'!$B$2:$B$144,MATCH($A102,'Region Mapping'!$A$2:$A$144,0))</f>
        <v>Latin America</v>
      </c>
      <c r="C102" s="8">
        <f>[3]SO2!C102</f>
        <v>5.6073373231078447</v>
      </c>
      <c r="D102" s="8">
        <f>[3]SO2!D102</f>
        <v>4.814670308630375</v>
      </c>
      <c r="E102" s="8">
        <f>[3]SO2!E102</f>
        <v>5.2530250335060353</v>
      </c>
      <c r="F102" s="8">
        <f>[3]SO2!F102</f>
        <v>5.5323793565817692</v>
      </c>
      <c r="G102" s="8">
        <f>[3]SO2!G102</f>
        <v>5.2466750619722777</v>
      </c>
      <c r="H102" s="8">
        <f>[3]SO2!H102</f>
        <v>5.3336487277194218</v>
      </c>
      <c r="I102" s="8">
        <f>[3]SO2!I102</f>
        <v>5.8135839555965223</v>
      </c>
      <c r="J102" s="8">
        <f>[3]SO2!J102</f>
        <v>9.1924165310852146</v>
      </c>
      <c r="K102" s="8">
        <f>[3]SO2!K102</f>
        <v>11.960622358533048</v>
      </c>
      <c r="L102" s="8">
        <f>[3]SO2!L102</f>
        <v>9.6506126401421746</v>
      </c>
      <c r="M102" s="8">
        <f>[3]SO2!M102</f>
        <v>8.04630517116445</v>
      </c>
      <c r="N102" s="8">
        <f>[3]SO2!N102</f>
        <v>7.6562352690955393</v>
      </c>
      <c r="O102" s="8">
        <f>[3]SO2!O102</f>
        <v>7.8938858658734175</v>
      </c>
      <c r="P102" s="8">
        <f>[3]SO2!P102</f>
        <v>7.3780367049964708</v>
      </c>
      <c r="Q102" s="8">
        <f>[3]SO2!Q102</f>
        <v>7.7878380551943494</v>
      </c>
      <c r="R102" s="8">
        <f>[3]SO2!R102</f>
        <v>7.5188787181731387</v>
      </c>
      <c r="S102" s="8">
        <f>[3]SO2!S102</f>
        <v>8.0083717294323833</v>
      </c>
      <c r="T102" s="8">
        <f>[3]SO2!T102</f>
        <v>8.7085815128010129</v>
      </c>
      <c r="U102" s="8">
        <f>[3]SO2!U102</f>
        <v>10.369533060351158</v>
      </c>
      <c r="V102" s="8">
        <f>[3]SO2!V102</f>
        <v>9.472895394900668</v>
      </c>
      <c r="W102" s="8">
        <f>[3]SO2!W102</f>
        <v>10.235677253351971</v>
      </c>
      <c r="X102" s="8">
        <f>[3]SO2!X102</f>
        <v>10.547911088602378</v>
      </c>
      <c r="Y102" s="8">
        <f>[3]SO2!Y102</f>
        <v>12.280464297007711</v>
      </c>
      <c r="Z102" s="8">
        <f>[3]SO2!Z102</f>
        <v>11.727498824619689</v>
      </c>
      <c r="AA102" s="8">
        <f>[3]SO2!AA102</f>
        <v>15.093315394850064</v>
      </c>
      <c r="AB102" s="8">
        <f>[3]SO2!AB102</f>
        <v>16.686942108765894</v>
      </c>
      <c r="AC102" s="8">
        <f>[3]SO2!AC102</f>
        <v>15.50156123292135</v>
      </c>
      <c r="AD102" s="8">
        <f>[3]SO2!AD102</f>
        <v>16.539920673046954</v>
      </c>
      <c r="AE102" s="8">
        <f>[3]SO2!AE102</f>
        <v>16.848095281460534</v>
      </c>
      <c r="AF102" s="8">
        <f>[3]SO2!AF102</f>
        <v>16.21578506241605</v>
      </c>
      <c r="AG102" s="8">
        <f>[3]SO2!AG102</f>
        <v>13.35420126995897</v>
      </c>
      <c r="AH102" s="8">
        <f>[3]SO2!AH102</f>
        <v>13.198211204658977</v>
      </c>
      <c r="AI102" s="8">
        <f>[3]SO2!AI102</f>
        <v>13.148018744320149</v>
      </c>
      <c r="AJ102" s="8">
        <f>[3]SO2!AJ102</f>
        <v>12.311437659216137</v>
      </c>
      <c r="AK102" s="8">
        <f>[3]SO2!AK102</f>
        <v>12.282476987428678</v>
      </c>
      <c r="AL102" s="8">
        <f>[3]SO2!AL102</f>
        <v>11.402876150464468</v>
      </c>
      <c r="AM102" s="8">
        <f>[3]SO2!AM102</f>
        <v>6.3492953390490312</v>
      </c>
      <c r="AN102" s="8">
        <f>[3]SO2!AN102</f>
        <v>4.9384132091825812</v>
      </c>
      <c r="AO102" s="8">
        <f>[3]SO2!AO102</f>
        <v>5.1990814336443769</v>
      </c>
      <c r="AP102" s="8">
        <f>[3]SO2!AP102</f>
        <v>0</v>
      </c>
      <c r="AQ102" s="8">
        <f>[3]SO2!AQ102</f>
        <v>0</v>
      </c>
      <c r="AR102" s="8">
        <f>[3]SO2!AR102</f>
        <v>0</v>
      </c>
      <c r="AS102" s="8">
        <f>[3]SO2!AS102</f>
        <v>0</v>
      </c>
      <c r="AT102" s="8">
        <f>[3]SO2!AT102</f>
        <v>0</v>
      </c>
      <c r="AU102" s="8">
        <f>[3]SO2!AU102</f>
        <v>0</v>
      </c>
      <c r="AV102" s="8">
        <f>[3]SO2!AV102</f>
        <v>0</v>
      </c>
    </row>
    <row r="103" spans="1:48" x14ac:dyDescent="0.3">
      <c r="A103" s="7" t="str">
        <f>[3]SO2!A103</f>
        <v>PERU</v>
      </c>
      <c r="B103" s="7" t="str">
        <f>INDEX('Region Mapping'!$B$2:$B$144,MATCH($A103,'Region Mapping'!$A$2:$A$144,0))</f>
        <v>Latin America</v>
      </c>
      <c r="C103" s="8">
        <f>[3]SO2!C103</f>
        <v>583.1828843476535</v>
      </c>
      <c r="D103" s="8">
        <f>[3]SO2!D103</f>
        <v>547.03036779474053</v>
      </c>
      <c r="E103" s="8">
        <f>[3]SO2!E103</f>
        <v>489.86614118693115</v>
      </c>
      <c r="F103" s="8">
        <f>[3]SO2!F103</f>
        <v>496.19102526415912</v>
      </c>
      <c r="G103" s="8">
        <f>[3]SO2!G103</f>
        <v>585.58108289775078</v>
      </c>
      <c r="H103" s="8">
        <f>[3]SO2!H103</f>
        <v>537.43581833449036</v>
      </c>
      <c r="I103" s="8">
        <f>[3]SO2!I103</f>
        <v>1000.7209118601479</v>
      </c>
      <c r="J103" s="8">
        <f>[3]SO2!J103</f>
        <v>890.91556864694257</v>
      </c>
      <c r="K103" s="8">
        <f>[3]SO2!K103</f>
        <v>884.61702958189414</v>
      </c>
      <c r="L103" s="8">
        <f>[3]SO2!L103</f>
        <v>1010.4438587298064</v>
      </c>
      <c r="M103" s="8">
        <f>[3]SO2!M103</f>
        <v>925.5588651949389</v>
      </c>
      <c r="N103" s="8">
        <f>[3]SO2!N103</f>
        <v>822.16912131203446</v>
      </c>
      <c r="O103" s="8">
        <f>[3]SO2!O103</f>
        <v>939.99825824988318</v>
      </c>
      <c r="P103" s="8">
        <f>[3]SO2!P103</f>
        <v>836.19078427237162</v>
      </c>
      <c r="Q103" s="8">
        <f>[3]SO2!Q103</f>
        <v>921.33644328531068</v>
      </c>
      <c r="R103" s="8">
        <f>[3]SO2!R103</f>
        <v>993.59612035541704</v>
      </c>
      <c r="S103" s="8">
        <f>[3]SO2!S103</f>
        <v>927.52886350009248</v>
      </c>
      <c r="T103" s="8">
        <f>[3]SO2!T103</f>
        <v>981.39449631138734</v>
      </c>
      <c r="U103" s="8">
        <f>[3]SO2!U103</f>
        <v>794.28050577568661</v>
      </c>
      <c r="V103" s="8">
        <f>[3]SO2!V103</f>
        <v>779.66013504140494</v>
      </c>
      <c r="W103" s="8">
        <f>[3]SO2!W103</f>
        <v>674.81411904301558</v>
      </c>
      <c r="X103" s="8">
        <f>[3]SO2!X103</f>
        <v>978.65582786930327</v>
      </c>
      <c r="Y103" s="8">
        <f>[3]SO2!Y103</f>
        <v>990.03459178509888</v>
      </c>
      <c r="Z103" s="8">
        <f>[3]SO2!Z103</f>
        <v>1020.1999171103345</v>
      </c>
      <c r="AA103" s="8">
        <f>[3]SO2!AA103</f>
        <v>1119.9909544452096</v>
      </c>
      <c r="AB103" s="8">
        <f>[3]SO2!AB103</f>
        <v>1125.2311525005866</v>
      </c>
      <c r="AC103" s="8">
        <f>[3]SO2!AC103</f>
        <v>1080.2208332449159</v>
      </c>
      <c r="AD103" s="8">
        <f>[3]SO2!AD103</f>
        <v>1029.2484735717965</v>
      </c>
      <c r="AE103" s="8">
        <f>[3]SO2!AE103</f>
        <v>1099.2787835711763</v>
      </c>
      <c r="AF103" s="8">
        <f>[3]SO2!AF103</f>
        <v>1122.4489138348013</v>
      </c>
      <c r="AG103" s="8">
        <f>[3]SO2!AG103</f>
        <v>1100.7041970779464</v>
      </c>
      <c r="AH103" s="8">
        <f>[3]SO2!AH103</f>
        <v>1204.0463160637833</v>
      </c>
      <c r="AI103" s="8">
        <f>[3]SO2!AI103</f>
        <v>1172.1961549754369</v>
      </c>
      <c r="AJ103" s="8">
        <f>[3]SO2!AJ103</f>
        <v>1142.7564789050273</v>
      </c>
      <c r="AK103" s="8">
        <f>[3]SO2!AK103</f>
        <v>1148.3476539920764</v>
      </c>
      <c r="AL103" s="8">
        <f>[3]SO2!AL103</f>
        <v>1110.5516889419675</v>
      </c>
      <c r="AM103" s="8">
        <f>[3]SO2!AM103</f>
        <v>1094.3773682843159</v>
      </c>
      <c r="AN103" s="8">
        <f>[3]SO2!AN103</f>
        <v>882.41593055378883</v>
      </c>
      <c r="AO103" s="8">
        <f>[3]SO2!AO103</f>
        <v>1040.2503703592631</v>
      </c>
      <c r="AP103" s="8">
        <f>[3]SO2!AP103</f>
        <v>0</v>
      </c>
      <c r="AQ103" s="8">
        <f>[3]SO2!AQ103</f>
        <v>0</v>
      </c>
      <c r="AR103" s="8">
        <f>[3]SO2!AR103</f>
        <v>0</v>
      </c>
      <c r="AS103" s="8">
        <f>[3]SO2!AS103</f>
        <v>0</v>
      </c>
      <c r="AT103" s="8">
        <f>[3]SO2!AT103</f>
        <v>0</v>
      </c>
      <c r="AU103" s="8">
        <f>[3]SO2!AU103</f>
        <v>0</v>
      </c>
      <c r="AV103" s="8">
        <f>[3]SO2!AV103</f>
        <v>0</v>
      </c>
    </row>
    <row r="104" spans="1:48" x14ac:dyDescent="0.3">
      <c r="A104" s="7" t="str">
        <f>[3]SO2!A104</f>
        <v>PHILIPPINE</v>
      </c>
      <c r="B104" s="7" t="str">
        <f>INDEX('Region Mapping'!$B$2:$B$144,MATCH($A104,'Region Mapping'!$A$2:$A$144,0))</f>
        <v>Southeast Asia</v>
      </c>
      <c r="C104" s="8">
        <f>[3]SO2!C104</f>
        <v>206.82396847809707</v>
      </c>
      <c r="D104" s="8">
        <f>[3]SO2!D104</f>
        <v>222.10804983970127</v>
      </c>
      <c r="E104" s="8">
        <f>[3]SO2!E104</f>
        <v>231.40386771129997</v>
      </c>
      <c r="F104" s="8">
        <f>[3]SO2!F104</f>
        <v>264.55351574110034</v>
      </c>
      <c r="G104" s="8">
        <f>[3]SO2!G104</f>
        <v>248.38945635891693</v>
      </c>
      <c r="H104" s="8">
        <f>[3]SO2!H104</f>
        <v>277.49411445567233</v>
      </c>
      <c r="I104" s="8">
        <f>[3]SO2!I104</f>
        <v>284.4711120209472</v>
      </c>
      <c r="J104" s="8">
        <f>[3]SO2!J104</f>
        <v>317.50391378866425</v>
      </c>
      <c r="K104" s="8">
        <f>[3]SO2!K104</f>
        <v>324.99110650279704</v>
      </c>
      <c r="L104" s="8">
        <f>[3]SO2!L104</f>
        <v>340.90887290449098</v>
      </c>
      <c r="M104" s="8">
        <f>[3]SO2!M104</f>
        <v>306.11553108227071</v>
      </c>
      <c r="N104" s="8">
        <f>[3]SO2!N104</f>
        <v>289.79839261331546</v>
      </c>
      <c r="O104" s="8">
        <f>[3]SO2!O104</f>
        <v>291.17060358479148</v>
      </c>
      <c r="P104" s="8">
        <f>[3]SO2!P104</f>
        <v>318.05181283507977</v>
      </c>
      <c r="Q104" s="8">
        <f>[3]SO2!Q104</f>
        <v>309.60187380085426</v>
      </c>
      <c r="R104" s="8">
        <f>[3]SO2!R104</f>
        <v>309.39483429672157</v>
      </c>
      <c r="S104" s="8">
        <f>[3]SO2!S104</f>
        <v>258.73680689527845</v>
      </c>
      <c r="T104" s="8">
        <f>[3]SO2!T104</f>
        <v>293.06860142116602</v>
      </c>
      <c r="U104" s="8">
        <f>[3]SO2!U104</f>
        <v>312.00649425613074</v>
      </c>
      <c r="V104" s="8">
        <f>[3]SO2!V104</f>
        <v>355.04215134698057</v>
      </c>
      <c r="W104" s="8">
        <f>[3]SO2!W104</f>
        <v>371.76527512389657</v>
      </c>
      <c r="X104" s="8">
        <f>[3]SO2!X104</f>
        <v>372.67234914766021</v>
      </c>
      <c r="Y104" s="8">
        <f>[3]SO2!Y104</f>
        <v>401.14078051533016</v>
      </c>
      <c r="Z104" s="8">
        <f>[3]SO2!Z104</f>
        <v>423.51757085589441</v>
      </c>
      <c r="AA104" s="8">
        <f>[3]SO2!AA104</f>
        <v>454.19308718722192</v>
      </c>
      <c r="AB104" s="8">
        <f>[3]SO2!AB104</f>
        <v>501.64602881032073</v>
      </c>
      <c r="AC104" s="8">
        <f>[3]SO2!AC104</f>
        <v>535.12081496313533</v>
      </c>
      <c r="AD104" s="8">
        <f>[3]SO2!AD104</f>
        <v>561.59867486522182</v>
      </c>
      <c r="AE104" s="8">
        <f>[3]SO2!AE104</f>
        <v>559.19376777918217</v>
      </c>
      <c r="AF104" s="8">
        <f>[3]SO2!AF104</f>
        <v>481.2656664210877</v>
      </c>
      <c r="AG104" s="8">
        <f>[3]SO2!AG104</f>
        <v>475.22673196998619</v>
      </c>
      <c r="AH104" s="8">
        <f>[3]SO2!AH104</f>
        <v>507.12646835949755</v>
      </c>
      <c r="AI104" s="8">
        <f>[3]SO2!AI104</f>
        <v>543.19433143584035</v>
      </c>
      <c r="AJ104" s="8">
        <f>[3]SO2!AJ104</f>
        <v>563.85118153262943</v>
      </c>
      <c r="AK104" s="8">
        <f>[3]SO2!AK104</f>
        <v>578.58665861698069</v>
      </c>
      <c r="AL104" s="8">
        <f>[3]SO2!AL104</f>
        <v>568.16236337729879</v>
      </c>
      <c r="AM104" s="8">
        <f>[3]SO2!AM104</f>
        <v>569.21556029356987</v>
      </c>
      <c r="AN104" s="8">
        <f>[3]SO2!AN104</f>
        <v>563.94310891952807</v>
      </c>
      <c r="AO104" s="8">
        <f>[3]SO2!AO104</f>
        <v>620.70121896120213</v>
      </c>
      <c r="AP104" s="8">
        <f>[3]SO2!AP104</f>
        <v>0</v>
      </c>
      <c r="AQ104" s="8">
        <f>[3]SO2!AQ104</f>
        <v>0</v>
      </c>
      <c r="AR104" s="8">
        <f>[3]SO2!AR104</f>
        <v>0</v>
      </c>
      <c r="AS104" s="8">
        <f>[3]SO2!AS104</f>
        <v>0</v>
      </c>
      <c r="AT104" s="8">
        <f>[3]SO2!AT104</f>
        <v>0</v>
      </c>
      <c r="AU104" s="8">
        <f>[3]SO2!AU104</f>
        <v>0</v>
      </c>
      <c r="AV104" s="8">
        <f>[3]SO2!AV104</f>
        <v>0</v>
      </c>
    </row>
    <row r="105" spans="1:48" x14ac:dyDescent="0.3">
      <c r="A105" s="7" t="str">
        <f>[3]SO2!A105</f>
        <v>POLAND</v>
      </c>
      <c r="B105" s="7" t="str">
        <f>INDEX('Region Mapping'!$B$2:$B$144,MATCH($A105,'Region Mapping'!$A$2:$A$144,0))</f>
        <v>Eastern Europe</v>
      </c>
      <c r="C105" s="8">
        <f>[3]SO2!C105</f>
        <v>2730.2836447864324</v>
      </c>
      <c r="D105" s="8">
        <f>[3]SO2!D105</f>
        <v>2841.4217500192472</v>
      </c>
      <c r="E105" s="8">
        <f>[3]SO2!E105</f>
        <v>3003.2232513672866</v>
      </c>
      <c r="F105" s="8">
        <f>[3]SO2!F105</f>
        <v>3159.8941209427289</v>
      </c>
      <c r="G105" s="8">
        <f>[3]SO2!G105</f>
        <v>3333.7343555497851</v>
      </c>
      <c r="H105" s="8">
        <f>[3]SO2!H105</f>
        <v>3562.1418223932155</v>
      </c>
      <c r="I105" s="8">
        <f>[3]SO2!I105</f>
        <v>3722.6244056727783</v>
      </c>
      <c r="J105" s="8">
        <f>[3]SO2!J105</f>
        <v>3787.9641969217059</v>
      </c>
      <c r="K105" s="8">
        <f>[3]SO2!K105</f>
        <v>3921.0164079591373</v>
      </c>
      <c r="L105" s="8">
        <f>[3]SO2!L105</f>
        <v>4008.8942498322667</v>
      </c>
      <c r="M105" s="8">
        <f>[3]SO2!M105</f>
        <v>4099.9999999999991</v>
      </c>
      <c r="N105" s="8">
        <f>[3]SO2!N105</f>
        <v>3789.3007079825134</v>
      </c>
      <c r="O105" s="8">
        <f>[3]SO2!O105</f>
        <v>3891.9234002636122</v>
      </c>
      <c r="P105" s="8">
        <f>[3]SO2!P105</f>
        <v>3915.3602236723245</v>
      </c>
      <c r="Q105" s="8">
        <f>[3]SO2!Q105</f>
        <v>4100.6138103228568</v>
      </c>
      <c r="R105" s="8">
        <f>[3]SO2!R105</f>
        <v>4261.4563382710967</v>
      </c>
      <c r="S105" s="8">
        <f>[3]SO2!S105</f>
        <v>4304.0801141375478</v>
      </c>
      <c r="T105" s="8">
        <f>[3]SO2!T105</f>
        <v>4454.1771272596479</v>
      </c>
      <c r="U105" s="8">
        <f>[3]SO2!U105</f>
        <v>4275.2645555968729</v>
      </c>
      <c r="V105" s="8">
        <f>[3]SO2!V105</f>
        <v>4074.2254305231149</v>
      </c>
      <c r="W105" s="8">
        <f>[3]SO2!W105</f>
        <v>3435.8736482735267</v>
      </c>
      <c r="X105" s="8">
        <f>[3]SO2!X105</f>
        <v>3318.3622939057932</v>
      </c>
      <c r="Y105" s="8">
        <f>[3]SO2!Y105</f>
        <v>2954.2021537932742</v>
      </c>
      <c r="Z105" s="8">
        <f>[3]SO2!Z105</f>
        <v>2907.0557673099529</v>
      </c>
      <c r="AA105" s="8">
        <f>[3]SO2!AA105</f>
        <v>2677.9229721939519</v>
      </c>
      <c r="AB105" s="8">
        <f>[3]SO2!AB105</f>
        <v>2513.6520968153577</v>
      </c>
      <c r="AC105" s="8">
        <f>[3]SO2!AC105</f>
        <v>2469.8948013320019</v>
      </c>
      <c r="AD105" s="8">
        <f>[3]SO2!AD105</f>
        <v>2234.5550515391701</v>
      </c>
      <c r="AE105" s="8">
        <f>[3]SO2!AE105</f>
        <v>1954.0406087684928</v>
      </c>
      <c r="AF105" s="8">
        <f>[3]SO2!AF105</f>
        <v>1735.6490674863282</v>
      </c>
      <c r="AG105" s="8">
        <f>[3]SO2!AG105</f>
        <v>1492.5265619174031</v>
      </c>
      <c r="AH105" s="8">
        <f>[3]SO2!AH105</f>
        <v>1441.2456337988583</v>
      </c>
      <c r="AI105" s="8">
        <f>[3]SO2!AI105</f>
        <v>1304.260301645804</v>
      </c>
      <c r="AJ105" s="8">
        <f>[3]SO2!AJ105</f>
        <v>1261.8431318930791</v>
      </c>
      <c r="AK105" s="8">
        <f>[3]SO2!AK105</f>
        <v>1241.19</v>
      </c>
      <c r="AL105" s="8">
        <f>[3]SO2!AL105</f>
        <v>1232.3800000000001</v>
      </c>
      <c r="AM105" s="8">
        <f>[3]SO2!AM105</f>
        <v>1266.7996788505991</v>
      </c>
      <c r="AN105" s="8">
        <f>[3]SO2!AN105</f>
        <v>1228.6143277844856</v>
      </c>
      <c r="AO105" s="8">
        <f>[3]SO2!AO105</f>
        <v>1239.4708408299239</v>
      </c>
      <c r="AP105" s="8">
        <f>[3]SO2!AP105</f>
        <v>0</v>
      </c>
      <c r="AQ105" s="8">
        <f>[3]SO2!AQ105</f>
        <v>0</v>
      </c>
      <c r="AR105" s="8">
        <f>[3]SO2!AR105</f>
        <v>0</v>
      </c>
      <c r="AS105" s="8">
        <f>[3]SO2!AS105</f>
        <v>0</v>
      </c>
      <c r="AT105" s="8">
        <f>[3]SO2!AT105</f>
        <v>0</v>
      </c>
      <c r="AU105" s="8">
        <f>[3]SO2!AU105</f>
        <v>0</v>
      </c>
      <c r="AV105" s="8">
        <f>[3]SO2!AV105</f>
        <v>0</v>
      </c>
    </row>
    <row r="106" spans="1:48" x14ac:dyDescent="0.3">
      <c r="A106" s="7" t="str">
        <f>[3]SO2!A106</f>
        <v>PORTUGAL</v>
      </c>
      <c r="B106" s="7" t="str">
        <f>INDEX('Region Mapping'!$B$2:$B$144,MATCH($A106,'Region Mapping'!$A$2:$A$144,0))</f>
        <v>Western Europe</v>
      </c>
      <c r="C106" s="8">
        <f>[3]SO2!C106</f>
        <v>133.22181218592965</v>
      </c>
      <c r="D106" s="8">
        <f>[3]SO2!D106</f>
        <v>162.22905087863705</v>
      </c>
      <c r="E106" s="8">
        <f>[3]SO2!E106</f>
        <v>169.31432786403957</v>
      </c>
      <c r="F106" s="8">
        <f>[3]SO2!F106</f>
        <v>183.47838323954414</v>
      </c>
      <c r="G106" s="8">
        <f>[3]SO2!G106</f>
        <v>189.0410613197792</v>
      </c>
      <c r="H106" s="8">
        <f>[3]SO2!H106</f>
        <v>188.11090609296483</v>
      </c>
      <c r="I106" s="8">
        <f>[3]SO2!I106</f>
        <v>207.88883484556578</v>
      </c>
      <c r="J106" s="8">
        <f>[3]SO2!J106</f>
        <v>191.41981483642115</v>
      </c>
      <c r="K106" s="8">
        <f>[3]SO2!K106</f>
        <v>200.83123261484187</v>
      </c>
      <c r="L106" s="8">
        <f>[3]SO2!L106</f>
        <v>236.85962583944445</v>
      </c>
      <c r="M106" s="8">
        <f>[3]SO2!M106</f>
        <v>266</v>
      </c>
      <c r="N106" s="8">
        <f>[3]SO2!N106</f>
        <v>284.87961562901006</v>
      </c>
      <c r="O106" s="8">
        <f>[3]SO2!O106</f>
        <v>284.75640965439663</v>
      </c>
      <c r="P106" s="8">
        <f>[3]SO2!P106</f>
        <v>306</v>
      </c>
      <c r="Q106" s="8">
        <f>[3]SO2!Q106</f>
        <v>252.25678192658651</v>
      </c>
      <c r="R106" s="8">
        <f>[3]SO2!R106</f>
        <v>198</v>
      </c>
      <c r="S106" s="8">
        <f>[3]SO2!S106</f>
        <v>233.99999999999997</v>
      </c>
      <c r="T106" s="8">
        <f>[3]SO2!T106</f>
        <v>218</v>
      </c>
      <c r="U106" s="8">
        <f>[3]SO2!U106</f>
        <v>203.99999999999997</v>
      </c>
      <c r="V106" s="8">
        <f>[3]SO2!V106</f>
        <v>298.73670961626317</v>
      </c>
      <c r="W106" s="8">
        <f>[3]SO2!W106</f>
        <v>319.89</v>
      </c>
      <c r="X106" s="8">
        <f>[3]SO2!X106</f>
        <v>310.80999999999995</v>
      </c>
      <c r="Y106" s="8">
        <f>[3]SO2!Y106</f>
        <v>372.3</v>
      </c>
      <c r="Z106" s="8">
        <f>[3]SO2!Z106</f>
        <v>316.35000000000002</v>
      </c>
      <c r="AA106" s="8">
        <f>[3]SO2!AA106</f>
        <v>297.99</v>
      </c>
      <c r="AB106" s="8">
        <f>[3]SO2!AB106</f>
        <v>334.21</v>
      </c>
      <c r="AC106" s="8">
        <f>[3]SO2!AC106</f>
        <v>272.95999999999998</v>
      </c>
      <c r="AD106" s="8">
        <f>[3]SO2!AD106</f>
        <v>293.86</v>
      </c>
      <c r="AE106" s="8">
        <f>[3]SO2!AE106</f>
        <v>343.49999999999989</v>
      </c>
      <c r="AF106" s="8">
        <f>[3]SO2!AF106</f>
        <v>344.27</v>
      </c>
      <c r="AG106" s="8">
        <f>[3]SO2!AG106</f>
        <v>306.99999999999994</v>
      </c>
      <c r="AH106" s="8">
        <f>[3]SO2!AH106</f>
        <v>295.86</v>
      </c>
      <c r="AI106" s="8">
        <f>[3]SO2!AI106</f>
        <v>295.85999999999996</v>
      </c>
      <c r="AJ106" s="8">
        <f>[3]SO2!AJ106</f>
        <v>202.29000000000005</v>
      </c>
      <c r="AK106" s="8">
        <f>[3]SO2!AK106</f>
        <v>213.80999999999997</v>
      </c>
      <c r="AL106" s="8">
        <f>[3]SO2!AL106</f>
        <v>213.8</v>
      </c>
      <c r="AM106" s="8">
        <f>[3]SO2!AM106</f>
        <v>159.8862822342665</v>
      </c>
      <c r="AN106" s="8">
        <f>[3]SO2!AN106</f>
        <v>159.72813288259931</v>
      </c>
      <c r="AO106" s="8">
        <f>[3]SO2!AO106</f>
        <v>152.52867968379942</v>
      </c>
      <c r="AP106" s="8">
        <f>[3]SO2!AP106</f>
        <v>0</v>
      </c>
      <c r="AQ106" s="8">
        <f>[3]SO2!AQ106</f>
        <v>0</v>
      </c>
      <c r="AR106" s="8">
        <f>[3]SO2!AR106</f>
        <v>0</v>
      </c>
      <c r="AS106" s="8">
        <f>[3]SO2!AS106</f>
        <v>0</v>
      </c>
      <c r="AT106" s="8">
        <f>[3]SO2!AT106</f>
        <v>0</v>
      </c>
      <c r="AU106" s="8">
        <f>[3]SO2!AU106</f>
        <v>0</v>
      </c>
      <c r="AV106" s="8">
        <f>[3]SO2!AV106</f>
        <v>0</v>
      </c>
    </row>
    <row r="107" spans="1:48" x14ac:dyDescent="0.3">
      <c r="A107" s="7" t="str">
        <f>[3]SO2!A107</f>
        <v>QATAR</v>
      </c>
      <c r="B107" s="7" t="str">
        <f>INDEX('Region Mapping'!$B$2:$B$144,MATCH($A107,'Region Mapping'!$A$2:$A$144,0))</f>
        <v>Middle East</v>
      </c>
      <c r="C107" s="8">
        <f>[3]SO2!C107</f>
        <v>16.69539659639522</v>
      </c>
      <c r="D107" s="8">
        <f>[3]SO2!D107</f>
        <v>19.765857308019978</v>
      </c>
      <c r="E107" s="8">
        <f>[3]SO2!E107</f>
        <v>22.561808694089898</v>
      </c>
      <c r="F107" s="8">
        <f>[3]SO2!F107</f>
        <v>26.322495660475106</v>
      </c>
      <c r="G107" s="8">
        <f>[3]SO2!G107</f>
        <v>23.761854498906818</v>
      </c>
      <c r="H107" s="8">
        <f>[3]SO2!H107</f>
        <v>21.271755668778596</v>
      </c>
      <c r="I107" s="8">
        <f>[3]SO2!I107</f>
        <v>23.869101595895906</v>
      </c>
      <c r="J107" s="8">
        <f>[3]SO2!J107</f>
        <v>21.947827563197656</v>
      </c>
      <c r="K107" s="8">
        <f>[3]SO2!K107</f>
        <v>23.845824895245141</v>
      </c>
      <c r="L107" s="8">
        <f>[3]SO2!L107</f>
        <v>25.493701698431725</v>
      </c>
      <c r="M107" s="8">
        <f>[3]SO2!M107</f>
        <v>23.320620943633408</v>
      </c>
      <c r="N107" s="8">
        <f>[3]SO2!N107</f>
        <v>21.063516755189635</v>
      </c>
      <c r="O107" s="8">
        <f>[3]SO2!O107</f>
        <v>19.044653716110371</v>
      </c>
      <c r="P107" s="8">
        <f>[3]SO2!P107</f>
        <v>17.629383591701696</v>
      </c>
      <c r="Q107" s="8">
        <f>[3]SO2!Q107</f>
        <v>22.092903247436126</v>
      </c>
      <c r="R107" s="8">
        <f>[3]SO2!R107</f>
        <v>18.57706328911344</v>
      </c>
      <c r="S107" s="8">
        <f>[3]SO2!S107</f>
        <v>19.184583857612814</v>
      </c>
      <c r="T107" s="8">
        <f>[3]SO2!T107</f>
        <v>18.245144199511913</v>
      </c>
      <c r="U107" s="8">
        <f>[3]SO2!U107</f>
        <v>19.825917397033948</v>
      </c>
      <c r="V107" s="8">
        <f>[3]SO2!V107</f>
        <v>22.906221788524732</v>
      </c>
      <c r="W107" s="8">
        <f>[3]SO2!W107</f>
        <v>23.353793514306766</v>
      </c>
      <c r="X107" s="8">
        <f>[3]SO2!X107</f>
        <v>22.905792267203235</v>
      </c>
      <c r="Y107" s="8">
        <f>[3]SO2!Y107</f>
        <v>23.10820422410378</v>
      </c>
      <c r="Z107" s="8">
        <f>[3]SO2!Z107</f>
        <v>22.334710079755574</v>
      </c>
      <c r="AA107" s="8">
        <f>[3]SO2!AA107</f>
        <v>21.315748577261708</v>
      </c>
      <c r="AB107" s="8">
        <f>[3]SO2!AB107</f>
        <v>21.448408769271857</v>
      </c>
      <c r="AC107" s="8">
        <f>[3]SO2!AC107</f>
        <v>21.371778111852262</v>
      </c>
      <c r="AD107" s="8">
        <f>[3]SO2!AD107</f>
        <v>27.372850903297298</v>
      </c>
      <c r="AE107" s="8">
        <f>[3]SO2!AE107</f>
        <v>29.840333608111806</v>
      </c>
      <c r="AF107" s="8">
        <f>[3]SO2!AF107</f>
        <v>31.783026534090219</v>
      </c>
      <c r="AG107" s="8">
        <f>[3]SO2!AG107</f>
        <v>34.238237850290716</v>
      </c>
      <c r="AH107" s="8">
        <f>[3]SO2!AH107</f>
        <v>34.045310675367979</v>
      </c>
      <c r="AI107" s="8">
        <f>[3]SO2!AI107</f>
        <v>35.185545294915016</v>
      </c>
      <c r="AJ107" s="8">
        <f>[3]SO2!AJ107</f>
        <v>35.839682723946993</v>
      </c>
      <c r="AK107" s="8">
        <f>[3]SO2!AK107</f>
        <v>39.288247736012337</v>
      </c>
      <c r="AL107" s="8">
        <f>[3]SO2!AL107</f>
        <v>41.234149703952632</v>
      </c>
      <c r="AM107" s="8">
        <f>[3]SO2!AM107</f>
        <v>44.017335855685459</v>
      </c>
      <c r="AN107" s="8">
        <f>[3]SO2!AN107</f>
        <v>62.293805465177535</v>
      </c>
      <c r="AO107" s="8">
        <f>[3]SO2!AO107</f>
        <v>57.946334191521942</v>
      </c>
      <c r="AP107" s="8">
        <f>[3]SO2!AP107</f>
        <v>0</v>
      </c>
      <c r="AQ107" s="8">
        <f>[3]SO2!AQ107</f>
        <v>0</v>
      </c>
      <c r="AR107" s="8">
        <f>[3]SO2!AR107</f>
        <v>0</v>
      </c>
      <c r="AS107" s="8">
        <f>[3]SO2!AS107</f>
        <v>0</v>
      </c>
      <c r="AT107" s="8">
        <f>[3]SO2!AT107</f>
        <v>0</v>
      </c>
      <c r="AU107" s="8">
        <f>[3]SO2!AU107</f>
        <v>0</v>
      </c>
      <c r="AV107" s="8">
        <f>[3]SO2!AV107</f>
        <v>0</v>
      </c>
    </row>
    <row r="108" spans="1:48" x14ac:dyDescent="0.3">
      <c r="A108" s="7" t="str">
        <f>[3]SO2!A108</f>
        <v>ROMANIA</v>
      </c>
      <c r="B108" s="7" t="str">
        <f>INDEX('Region Mapping'!$B$2:$B$144,MATCH($A108,'Region Mapping'!$A$2:$A$144,0))</f>
        <v>Eastern Europe</v>
      </c>
      <c r="C108" s="8">
        <f>[3]SO2!C108</f>
        <v>1124.1835456951587</v>
      </c>
      <c r="D108" s="8">
        <f>[3]SO2!D108</f>
        <v>1137.4072866620977</v>
      </c>
      <c r="E108" s="8">
        <f>[3]SO2!E108</f>
        <v>1294.098008976795</v>
      </c>
      <c r="F108" s="8">
        <f>[3]SO2!F108</f>
        <v>1403.6075517202878</v>
      </c>
      <c r="G108" s="8">
        <f>[3]SO2!G108</f>
        <v>1488.278300279434</v>
      </c>
      <c r="H108" s="8">
        <f>[3]SO2!H108</f>
        <v>1559.591772847579</v>
      </c>
      <c r="I108" s="8">
        <f>[3]SO2!I108</f>
        <v>1317.454214364127</v>
      </c>
      <c r="J108" s="8">
        <f>[3]SO2!J108</f>
        <v>1205.3302285932846</v>
      </c>
      <c r="K108" s="8">
        <f>[3]SO2!K108</f>
        <v>1203.7796664977475</v>
      </c>
      <c r="L108" s="8">
        <f>[3]SO2!L108</f>
        <v>1147.6056698870598</v>
      </c>
      <c r="M108" s="8">
        <f>[3]SO2!M108</f>
        <v>1055</v>
      </c>
      <c r="N108" s="8">
        <f>[3]SO2!N108</f>
        <v>1095</v>
      </c>
      <c r="O108" s="8">
        <f>[3]SO2!O108</f>
        <v>1104</v>
      </c>
      <c r="P108" s="8">
        <f>[3]SO2!P108</f>
        <v>1228.9999999999998</v>
      </c>
      <c r="Q108" s="8">
        <f>[3]SO2!Q108</f>
        <v>1223</v>
      </c>
      <c r="R108" s="8">
        <f>[3]SO2!R108</f>
        <v>1255.0000000000002</v>
      </c>
      <c r="S108" s="8">
        <f>[3]SO2!S108</f>
        <v>1293.0000000000002</v>
      </c>
      <c r="T108" s="8">
        <f>[3]SO2!T108</f>
        <v>1305.0000000000002</v>
      </c>
      <c r="U108" s="8">
        <f>[3]SO2!U108</f>
        <v>1469</v>
      </c>
      <c r="V108" s="8">
        <f>[3]SO2!V108</f>
        <v>1517</v>
      </c>
      <c r="W108" s="8">
        <f>[3]SO2!W108</f>
        <v>1310</v>
      </c>
      <c r="X108" s="8">
        <f>[3]SO2!X108</f>
        <v>1040.0000000000002</v>
      </c>
      <c r="Y108" s="8">
        <f>[3]SO2!Y108</f>
        <v>945.00000000000023</v>
      </c>
      <c r="Z108" s="8">
        <f>[3]SO2!Z108</f>
        <v>921</v>
      </c>
      <c r="AA108" s="8">
        <f>[3]SO2!AA108</f>
        <v>906.00000000000011</v>
      </c>
      <c r="AB108" s="8">
        <f>[3]SO2!AB108</f>
        <v>882.27272750000009</v>
      </c>
      <c r="AC108" s="8">
        <f>[3]SO2!AC108</f>
        <v>858.54545499999983</v>
      </c>
      <c r="AD108" s="8">
        <f>[3]SO2!AD108</f>
        <v>834.81818249999981</v>
      </c>
      <c r="AE108" s="8">
        <f>[3]SO2!AE108</f>
        <v>811.09090999999978</v>
      </c>
      <c r="AF108" s="8">
        <f>[3]SO2!AF108</f>
        <v>689.17033000000004</v>
      </c>
      <c r="AG108" s="8">
        <f>[3]SO2!AG108</f>
        <v>727.42062999999985</v>
      </c>
      <c r="AH108" s="8">
        <f>[3]SO2!AH108</f>
        <v>832.48477999999989</v>
      </c>
      <c r="AI108" s="8">
        <f>[3]SO2!AI108</f>
        <v>783.31885333333332</v>
      </c>
      <c r="AJ108" s="8">
        <f>[3]SO2!AJ108</f>
        <v>734.15292666666642</v>
      </c>
      <c r="AK108" s="8">
        <f>[3]SO2!AK108</f>
        <v>684.99999999999989</v>
      </c>
      <c r="AL108" s="8">
        <f>[3]SO2!AL108</f>
        <v>707.6299008407658</v>
      </c>
      <c r="AM108" s="8">
        <f>[3]SO2!AM108</f>
        <v>696.421645193578</v>
      </c>
      <c r="AN108" s="8">
        <f>[3]SO2!AN108</f>
        <v>655.94057467589869</v>
      </c>
      <c r="AO108" s="8">
        <f>[3]SO2!AO108</f>
        <v>585.82659207461882</v>
      </c>
      <c r="AP108" s="8">
        <f>[3]SO2!AP108</f>
        <v>0</v>
      </c>
      <c r="AQ108" s="8">
        <f>[3]SO2!AQ108</f>
        <v>0</v>
      </c>
      <c r="AR108" s="8">
        <f>[3]SO2!AR108</f>
        <v>0</v>
      </c>
      <c r="AS108" s="8">
        <f>[3]SO2!AS108</f>
        <v>0</v>
      </c>
      <c r="AT108" s="8">
        <f>[3]SO2!AT108</f>
        <v>0</v>
      </c>
      <c r="AU108" s="8">
        <f>[3]SO2!AU108</f>
        <v>0</v>
      </c>
      <c r="AV108" s="8">
        <f>[3]SO2!AV108</f>
        <v>0</v>
      </c>
    </row>
    <row r="109" spans="1:48" x14ac:dyDescent="0.3">
      <c r="A109" s="7" t="str">
        <f>[3]SO2!A109</f>
        <v>RUSSIA</v>
      </c>
      <c r="B109" s="7" t="str">
        <f>INDEX('Region Mapping'!$B$2:$B$144,MATCH($A109,'Region Mapping'!$A$2:$A$144,0))</f>
        <v>Former Soviet Union</v>
      </c>
      <c r="C109" s="8">
        <f>[3]SO2!C109</f>
        <v>7926.0062234752068</v>
      </c>
      <c r="D109" s="8">
        <f>[3]SO2!D109</f>
        <v>8215.2139017973204</v>
      </c>
      <c r="E109" s="8">
        <f>[3]SO2!E109</f>
        <v>8540.5664074075303</v>
      </c>
      <c r="F109" s="8">
        <f>[3]SO2!F109</f>
        <v>8826.4634628430922</v>
      </c>
      <c r="G109" s="8">
        <f>[3]SO2!G109</f>
        <v>8892.1965443986355</v>
      </c>
      <c r="H109" s="8">
        <f>[3]SO2!H109</f>
        <v>9007.1100185570576</v>
      </c>
      <c r="I109" s="8">
        <f>[3]SO2!I109</f>
        <v>8968.6518986860647</v>
      </c>
      <c r="J109" s="8">
        <f>[3]SO2!J109</f>
        <v>9216.4380384345695</v>
      </c>
      <c r="K109" s="8">
        <f>[3]SO2!K109</f>
        <v>9311.6144157742601</v>
      </c>
      <c r="L109" s="8">
        <f>[3]SO2!L109</f>
        <v>9626.0533086093219</v>
      </c>
      <c r="M109" s="8">
        <f>[3]SO2!M109</f>
        <v>10143.15753245248</v>
      </c>
      <c r="N109" s="8">
        <f>[3]SO2!N109</f>
        <v>10220.540953127012</v>
      </c>
      <c r="O109" s="8">
        <f>[3]SO2!O109</f>
        <v>9926.8697468690498</v>
      </c>
      <c r="P109" s="8">
        <f>[3]SO2!P109</f>
        <v>9744.6569665270381</v>
      </c>
      <c r="Q109" s="8">
        <f>[3]SO2!Q109</f>
        <v>9541.9560314996997</v>
      </c>
      <c r="R109" s="8">
        <f>[3]SO2!R109</f>
        <v>10166.928526831769</v>
      </c>
      <c r="S109" s="8">
        <f>[3]SO2!S109</f>
        <v>10496.811621758352</v>
      </c>
      <c r="T109" s="8">
        <f>[3]SO2!T109</f>
        <v>10543.550185426677</v>
      </c>
      <c r="U109" s="8">
        <f>[3]SO2!U109</f>
        <v>10639.289580597086</v>
      </c>
      <c r="V109" s="8">
        <f>[3]SO2!V109</f>
        <v>10567.887976676857</v>
      </c>
      <c r="W109" s="8">
        <f>[3]SO2!W109</f>
        <v>10631.924647160271</v>
      </c>
      <c r="X109" s="8">
        <f>[3]SO2!X109</f>
        <v>10248.557125233567</v>
      </c>
      <c r="Y109" s="8">
        <f>[3]SO2!Y109</f>
        <v>8896.8344571333073</v>
      </c>
      <c r="Z109" s="8">
        <f>[3]SO2!Z109</f>
        <v>8066.7377670752658</v>
      </c>
      <c r="AA109" s="8">
        <f>[3]SO2!AA109</f>
        <v>6926.3896584003069</v>
      </c>
      <c r="AB109" s="8">
        <f>[3]SO2!AB109</f>
        <v>6835.6525444879117</v>
      </c>
      <c r="AC109" s="8">
        <f>[3]SO2!AC109</f>
        <v>6781.8184155010531</v>
      </c>
      <c r="AD109" s="8">
        <f>[3]SO2!AD109</f>
        <v>6538.4259495107462</v>
      </c>
      <c r="AE109" s="8">
        <f>[3]SO2!AE109</f>
        <v>6332.4494754447987</v>
      </c>
      <c r="AF109" s="8">
        <f>[3]SO2!AF109</f>
        <v>6288.587718632416</v>
      </c>
      <c r="AG109" s="8">
        <f>[3]SO2!AG109</f>
        <v>6352.3424754472562</v>
      </c>
      <c r="AH109" s="8">
        <f>[3]SO2!AH109</f>
        <v>6394.4019589151931</v>
      </c>
      <c r="AI109" s="8">
        <f>[3]SO2!AI109</f>
        <v>6251.712521901316</v>
      </c>
      <c r="AJ109" s="8">
        <f>[3]SO2!AJ109</f>
        <v>6273.5647535601738</v>
      </c>
      <c r="AK109" s="8">
        <f>[3]SO2!AK109</f>
        <v>6065.048925068495</v>
      </c>
      <c r="AL109" s="8">
        <f>[3]SO2!AL109</f>
        <v>5974.7672507907573</v>
      </c>
      <c r="AM109" s="8">
        <f>[3]SO2!AM109</f>
        <v>5937.8770087642915</v>
      </c>
      <c r="AN109" s="8">
        <f>[3]SO2!AN109</f>
        <v>5826.7177740754205</v>
      </c>
      <c r="AO109" s="8">
        <f>[3]SO2!AO109</f>
        <v>5810.076597027145</v>
      </c>
      <c r="AP109" s="8">
        <f>[3]SO2!AP109</f>
        <v>0</v>
      </c>
      <c r="AQ109" s="8">
        <f>[3]SO2!AQ109</f>
        <v>0</v>
      </c>
      <c r="AR109" s="8">
        <f>[3]SO2!AR109</f>
        <v>0</v>
      </c>
      <c r="AS109" s="8">
        <f>[3]SO2!AS109</f>
        <v>0</v>
      </c>
      <c r="AT109" s="8">
        <f>[3]SO2!AT109</f>
        <v>0</v>
      </c>
      <c r="AU109" s="8">
        <f>[3]SO2!AU109</f>
        <v>0</v>
      </c>
      <c r="AV109" s="8">
        <f>[3]SO2!AV109</f>
        <v>0</v>
      </c>
    </row>
    <row r="110" spans="1:48" x14ac:dyDescent="0.3">
      <c r="A110" s="7" t="str">
        <f>[3]SO2!A110</f>
        <v>SAUDIARABI</v>
      </c>
      <c r="B110" s="7" t="str">
        <f>INDEX('Region Mapping'!$B$2:$B$144,MATCH($A110,'Region Mapping'!$A$2:$A$144,0))</f>
        <v>Middle East</v>
      </c>
      <c r="C110" s="8">
        <f>[3]SO2!C110</f>
        <v>129.72059102306162</v>
      </c>
      <c r="D110" s="8">
        <f>[3]SO2!D110</f>
        <v>183.74427426374081</v>
      </c>
      <c r="E110" s="8">
        <f>[3]SO2!E110</f>
        <v>219.98876798085462</v>
      </c>
      <c r="F110" s="8">
        <f>[3]SO2!F110</f>
        <v>278.18972882266996</v>
      </c>
      <c r="G110" s="8">
        <f>[3]SO2!G110</f>
        <v>306.89877142818739</v>
      </c>
      <c r="H110" s="8">
        <f>[3]SO2!H110</f>
        <v>280.3591747458002</v>
      </c>
      <c r="I110" s="8">
        <f>[3]SO2!I110</f>
        <v>322.28752268441656</v>
      </c>
      <c r="J110" s="8">
        <f>[3]SO2!J110</f>
        <v>378.75180303394109</v>
      </c>
      <c r="K110" s="8">
        <f>[3]SO2!K110</f>
        <v>466.74108470321056</v>
      </c>
      <c r="L110" s="8">
        <f>[3]SO2!L110</f>
        <v>657.27149433939269</v>
      </c>
      <c r="M110" s="8">
        <f>[3]SO2!M110</f>
        <v>854.60051603090631</v>
      </c>
      <c r="N110" s="8">
        <f>[3]SO2!N110</f>
        <v>929.91503981425751</v>
      </c>
      <c r="O110" s="8">
        <f>[3]SO2!O110</f>
        <v>927.71369335202917</v>
      </c>
      <c r="P110" s="8">
        <f>[3]SO2!P110</f>
        <v>931.43385709824622</v>
      </c>
      <c r="Q110" s="8">
        <f>[3]SO2!Q110</f>
        <v>677.47810648484187</v>
      </c>
      <c r="R110" s="8">
        <f>[3]SO2!R110</f>
        <v>649.65743628571852</v>
      </c>
      <c r="S110" s="8">
        <f>[3]SO2!S110</f>
        <v>707.44452878284051</v>
      </c>
      <c r="T110" s="8">
        <f>[3]SO2!T110</f>
        <v>714.44807831615549</v>
      </c>
      <c r="U110" s="8">
        <f>[3]SO2!U110</f>
        <v>756.29635971625396</v>
      </c>
      <c r="V110" s="8">
        <f>[3]SO2!V110</f>
        <v>744.42559567633862</v>
      </c>
      <c r="W110" s="8">
        <f>[3]SO2!W110</f>
        <v>809.98464272942829</v>
      </c>
      <c r="X110" s="8">
        <f>[3]SO2!X110</f>
        <v>894.73949660943026</v>
      </c>
      <c r="Y110" s="8">
        <f>[3]SO2!Y110</f>
        <v>971.90338621377998</v>
      </c>
      <c r="Z110" s="8">
        <f>[3]SO2!Z110</f>
        <v>1032.7576013749454</v>
      </c>
      <c r="AA110" s="8">
        <f>[3]SO2!AA110</f>
        <v>1084.9552084820493</v>
      </c>
      <c r="AB110" s="8">
        <f>[3]SO2!AB110</f>
        <v>1134.0180715724914</v>
      </c>
      <c r="AC110" s="8">
        <f>[3]SO2!AC110</f>
        <v>1226.7524944987827</v>
      </c>
      <c r="AD110" s="8">
        <f>[3]SO2!AD110</f>
        <v>1230.3737392383134</v>
      </c>
      <c r="AE110" s="8">
        <f>[3]SO2!AE110</f>
        <v>1356.0766089065146</v>
      </c>
      <c r="AF110" s="8">
        <f>[3]SO2!AF110</f>
        <v>1390.4024197868789</v>
      </c>
      <c r="AG110" s="8">
        <f>[3]SO2!AG110</f>
        <v>1436.1004365671283</v>
      </c>
      <c r="AH110" s="8">
        <f>[3]SO2!AH110</f>
        <v>1381.066485582731</v>
      </c>
      <c r="AI110" s="8">
        <f>[3]SO2!AI110</f>
        <v>1349.5251621287744</v>
      </c>
      <c r="AJ110" s="8">
        <f>[3]SO2!AJ110</f>
        <v>1397.1441898542839</v>
      </c>
      <c r="AK110" s="8">
        <f>[3]SO2!AK110</f>
        <v>1392.8336402013551</v>
      </c>
      <c r="AL110" s="8">
        <f>[3]SO2!AL110</f>
        <v>1378.779640351489</v>
      </c>
      <c r="AM110" s="8">
        <f>[3]SO2!AM110</f>
        <v>1461.6496350650129</v>
      </c>
      <c r="AN110" s="8">
        <f>[3]SO2!AN110</f>
        <v>1549.0429949097449</v>
      </c>
      <c r="AO110" s="8">
        <f>[3]SO2!AO110</f>
        <v>1648.5730334669763</v>
      </c>
      <c r="AP110" s="8">
        <f>[3]SO2!AP110</f>
        <v>0</v>
      </c>
      <c r="AQ110" s="8">
        <f>[3]SO2!AQ110</f>
        <v>0</v>
      </c>
      <c r="AR110" s="8">
        <f>[3]SO2!AR110</f>
        <v>0</v>
      </c>
      <c r="AS110" s="8">
        <f>[3]SO2!AS110</f>
        <v>0</v>
      </c>
      <c r="AT110" s="8">
        <f>[3]SO2!AT110</f>
        <v>0</v>
      </c>
      <c r="AU110" s="8">
        <f>[3]SO2!AU110</f>
        <v>0</v>
      </c>
      <c r="AV110" s="8">
        <f>[3]SO2!AV110</f>
        <v>0</v>
      </c>
    </row>
    <row r="111" spans="1:48" x14ac:dyDescent="0.3">
      <c r="A111" s="7" t="str">
        <f>[3]SO2!A111</f>
        <v>SENEGAL</v>
      </c>
      <c r="B111" s="7" t="str">
        <f>INDEX('Region Mapping'!$B$2:$B$144,MATCH($A111,'Region Mapping'!$A$2:$A$144,0))</f>
        <v>Africa</v>
      </c>
      <c r="C111" s="8">
        <f>[3]SO2!C111</f>
        <v>12.080719020033133</v>
      </c>
      <c r="D111" s="8">
        <f>[3]SO2!D111</f>
        <v>12.760197257226935</v>
      </c>
      <c r="E111" s="8">
        <f>[3]SO2!E111</f>
        <v>12.88805291193502</v>
      </c>
      <c r="F111" s="8">
        <f>[3]SO2!F111</f>
        <v>14.252365138114326</v>
      </c>
      <c r="G111" s="8">
        <f>[3]SO2!G111</f>
        <v>14.990288234406352</v>
      </c>
      <c r="H111" s="8">
        <f>[3]SO2!H111</f>
        <v>18.964354869808453</v>
      </c>
      <c r="I111" s="8">
        <f>[3]SO2!I111</f>
        <v>19.074263165782703</v>
      </c>
      <c r="J111" s="8">
        <f>[3]SO2!J111</f>
        <v>20.613776956367936</v>
      </c>
      <c r="K111" s="8">
        <f>[3]SO2!K111</f>
        <v>20.246929727801536</v>
      </c>
      <c r="L111" s="8">
        <f>[3]SO2!L111</f>
        <v>22.383910896597357</v>
      </c>
      <c r="M111" s="8">
        <f>[3]SO2!M111</f>
        <v>23.147454432226461</v>
      </c>
      <c r="N111" s="8">
        <f>[3]SO2!N111</f>
        <v>23.156970902489121</v>
      </c>
      <c r="O111" s="8">
        <f>[3]SO2!O111</f>
        <v>21.917381295617812</v>
      </c>
      <c r="P111" s="8">
        <f>[3]SO2!P111</f>
        <v>20.89177061981373</v>
      </c>
      <c r="Q111" s="8">
        <f>[3]SO2!Q111</f>
        <v>22.478685606922426</v>
      </c>
      <c r="R111" s="8">
        <f>[3]SO2!R111</f>
        <v>24.102022777021379</v>
      </c>
      <c r="S111" s="8">
        <f>[3]SO2!S111</f>
        <v>23.456847737477268</v>
      </c>
      <c r="T111" s="8">
        <f>[3]SO2!T111</f>
        <v>24.90995589405955</v>
      </c>
      <c r="U111" s="8">
        <f>[3]SO2!U111</f>
        <v>24.306908510444394</v>
      </c>
      <c r="V111" s="8">
        <f>[3]SO2!V111</f>
        <v>23.314845572890793</v>
      </c>
      <c r="W111" s="8">
        <f>[3]SO2!W111</f>
        <v>23.589064875993603</v>
      </c>
      <c r="X111" s="8">
        <f>[3]SO2!X111</f>
        <v>23.288241605933329</v>
      </c>
      <c r="Y111" s="8">
        <f>[3]SO2!Y111</f>
        <v>25.100608117916135</v>
      </c>
      <c r="Z111" s="8">
        <f>[3]SO2!Z111</f>
        <v>23.988739867485698</v>
      </c>
      <c r="AA111" s="8">
        <f>[3]SO2!AA111</f>
        <v>23.979742934547204</v>
      </c>
      <c r="AB111" s="8">
        <f>[3]SO2!AB111</f>
        <v>23.751894076605115</v>
      </c>
      <c r="AC111" s="8">
        <f>[3]SO2!AC111</f>
        <v>23.900360980773058</v>
      </c>
      <c r="AD111" s="8">
        <f>[3]SO2!AD111</f>
        <v>26.388649346183986</v>
      </c>
      <c r="AE111" s="8">
        <f>[3]SO2!AE111</f>
        <v>28.199867432897705</v>
      </c>
      <c r="AF111" s="8">
        <f>[3]SO2!AF111</f>
        <v>30.718778173453753</v>
      </c>
      <c r="AG111" s="8">
        <f>[3]SO2!AG111</f>
        <v>32.241784764362663</v>
      </c>
      <c r="AH111" s="8">
        <f>[3]SO2!AH111</f>
        <v>36.052584916081393</v>
      </c>
      <c r="AI111" s="8">
        <f>[3]SO2!AI111</f>
        <v>33.668083932191159</v>
      </c>
      <c r="AJ111" s="8">
        <f>[3]SO2!AJ111</f>
        <v>27.686414005519097</v>
      </c>
      <c r="AK111" s="8">
        <f>[3]SO2!AK111</f>
        <v>28.914999690096746</v>
      </c>
      <c r="AL111" s="8">
        <f>[3]SO2!AL111</f>
        <v>30.070818820883883</v>
      </c>
      <c r="AM111" s="8">
        <f>[3]SO2!AM111</f>
        <v>27.839669978981018</v>
      </c>
      <c r="AN111" s="8">
        <f>[3]SO2!AN111</f>
        <v>28.041577541669284</v>
      </c>
      <c r="AO111" s="8">
        <f>[3]SO2!AO111</f>
        <v>32.223980789742598</v>
      </c>
      <c r="AP111" s="8">
        <f>[3]SO2!AP111</f>
        <v>0</v>
      </c>
      <c r="AQ111" s="8">
        <f>[3]SO2!AQ111</f>
        <v>0</v>
      </c>
      <c r="AR111" s="8">
        <f>[3]SO2!AR111</f>
        <v>0</v>
      </c>
      <c r="AS111" s="8">
        <f>[3]SO2!AS111</f>
        <v>0</v>
      </c>
      <c r="AT111" s="8">
        <f>[3]SO2!AT111</f>
        <v>0</v>
      </c>
      <c r="AU111" s="8">
        <f>[3]SO2!AU111</f>
        <v>0</v>
      </c>
      <c r="AV111" s="8">
        <f>[3]SO2!AV111</f>
        <v>0</v>
      </c>
    </row>
    <row r="112" spans="1:48" x14ac:dyDescent="0.3">
      <c r="A112" s="7" t="str">
        <f>[3]SO2!A112</f>
        <v>SERBMONT</v>
      </c>
      <c r="B112" s="7" t="str">
        <f>INDEX('Region Mapping'!$B$2:$B$144,MATCH($A112,'Region Mapping'!$A$2:$A$144,0))</f>
        <v>Eastern Europe</v>
      </c>
      <c r="C112" s="8">
        <f>[3]SO2!C112</f>
        <v>832.46986966024906</v>
      </c>
      <c r="D112" s="8">
        <f>[3]SO2!D112</f>
        <v>838.4047869920289</v>
      </c>
      <c r="E112" s="8">
        <f>[3]SO2!E112</f>
        <v>902.98481132184088</v>
      </c>
      <c r="F112" s="8">
        <f>[3]SO2!F112</f>
        <v>926.23686801851295</v>
      </c>
      <c r="G112" s="8">
        <f>[3]SO2!G112</f>
        <v>915.20833748591394</v>
      </c>
      <c r="H112" s="8">
        <f>[3]SO2!H112</f>
        <v>933.18983239902821</v>
      </c>
      <c r="I112" s="8">
        <f>[3]SO2!I112</f>
        <v>937.282734577356</v>
      </c>
      <c r="J112" s="8">
        <f>[3]SO2!J112</f>
        <v>827.49863751822329</v>
      </c>
      <c r="K112" s="8">
        <f>[3]SO2!K112</f>
        <v>864.19544125514574</v>
      </c>
      <c r="L112" s="8">
        <f>[3]SO2!L112</f>
        <v>925.90332399984345</v>
      </c>
      <c r="M112" s="8">
        <f>[3]SO2!M112</f>
        <v>829.49963031633649</v>
      </c>
      <c r="N112" s="8">
        <f>[3]SO2!N112</f>
        <v>947.40183854540192</v>
      </c>
      <c r="O112" s="8">
        <f>[3]SO2!O112</f>
        <v>922.92228018723176</v>
      </c>
      <c r="P112" s="8">
        <f>[3]SO2!P112</f>
        <v>945.06094868114064</v>
      </c>
      <c r="Q112" s="8">
        <f>[3]SO2!Q112</f>
        <v>997.5605300983101</v>
      </c>
      <c r="R112" s="8">
        <f>[3]SO2!R112</f>
        <v>1045.8660919844306</v>
      </c>
      <c r="S112" s="8">
        <f>[3]SO2!S112</f>
        <v>1022.9548243534088</v>
      </c>
      <c r="T112" s="8">
        <f>[3]SO2!T112</f>
        <v>1049.7618250659059</v>
      </c>
      <c r="U112" s="8">
        <f>[3]SO2!U112</f>
        <v>1017.1351481478762</v>
      </c>
      <c r="V112" s="8">
        <f>[3]SO2!V112</f>
        <v>1091.6096738367751</v>
      </c>
      <c r="W112" s="8">
        <f>[3]SO2!W112</f>
        <v>1083.3795407690511</v>
      </c>
      <c r="X112" s="8">
        <f>[3]SO2!X112</f>
        <v>909.38267354729476</v>
      </c>
      <c r="Y112" s="8">
        <f>[3]SO2!Y112</f>
        <v>980.58368011028301</v>
      </c>
      <c r="Z112" s="8">
        <f>[3]SO2!Z112</f>
        <v>923.66750070051489</v>
      </c>
      <c r="AA112" s="8">
        <f>[3]SO2!AA112</f>
        <v>872.09041239539852</v>
      </c>
      <c r="AB112" s="8">
        <f>[3]SO2!AB112</f>
        <v>1066.821331437159</v>
      </c>
      <c r="AC112" s="8">
        <f>[3]SO2!AC112</f>
        <v>1109.8226660175947</v>
      </c>
      <c r="AD112" s="8">
        <f>[3]SO2!AD112</f>
        <v>1144.4517134459918</v>
      </c>
      <c r="AE112" s="8">
        <f>[3]SO2!AE112</f>
        <v>1105.5345093252574</v>
      </c>
      <c r="AF112" s="8">
        <f>[3]SO2!AF112</f>
        <v>919.70112762168765</v>
      </c>
      <c r="AG112" s="8">
        <f>[3]SO2!AG112</f>
        <v>1088.3239006125532</v>
      </c>
      <c r="AH112" s="8">
        <f>[3]SO2!AH112</f>
        <v>976.73035425677995</v>
      </c>
      <c r="AI112" s="8">
        <f>[3]SO2!AI112</f>
        <v>1047.618695697287</v>
      </c>
      <c r="AJ112" s="8">
        <f>[3]SO2!AJ112</f>
        <v>1048.0623268466923</v>
      </c>
      <c r="AK112" s="8">
        <f>[3]SO2!AK112</f>
        <v>1066.3185861000882</v>
      </c>
      <c r="AL112" s="8">
        <f>[3]SO2!AL112</f>
        <v>1076.9531404481809</v>
      </c>
      <c r="AM112" s="8">
        <f>[3]SO2!AM112</f>
        <v>1701.8934428416953</v>
      </c>
      <c r="AN112" s="8">
        <f>[3]SO2!AN112</f>
        <v>2358.3200947473683</v>
      </c>
      <c r="AO112" s="8">
        <f>[3]SO2!AO112</f>
        <v>2331.9858562085101</v>
      </c>
      <c r="AP112" s="8">
        <f>[3]SO2!AP112</f>
        <v>0</v>
      </c>
      <c r="AQ112" s="8">
        <f>[3]SO2!AQ112</f>
        <v>0</v>
      </c>
      <c r="AR112" s="8">
        <f>[3]SO2!AR112</f>
        <v>0</v>
      </c>
      <c r="AS112" s="8">
        <f>[3]SO2!AS112</f>
        <v>0</v>
      </c>
      <c r="AT112" s="8">
        <f>[3]SO2!AT112</f>
        <v>0</v>
      </c>
      <c r="AU112" s="8">
        <f>[3]SO2!AU112</f>
        <v>0</v>
      </c>
      <c r="AV112" s="8">
        <f>[3]SO2!AV112</f>
        <v>0</v>
      </c>
    </row>
    <row r="113" spans="1:48" x14ac:dyDescent="0.3">
      <c r="A113" s="7" t="str">
        <f>[3]SO2!A113</f>
        <v>SINGAPORE</v>
      </c>
      <c r="B113" s="7" t="str">
        <f>INDEX('Region Mapping'!$B$2:$B$144,MATCH($A113,'Region Mapping'!$A$2:$A$144,0))</f>
        <v>Southeast Asia</v>
      </c>
      <c r="C113" s="8">
        <f>[3]SO2!C113</f>
        <v>62.223957544078573</v>
      </c>
      <c r="D113" s="8">
        <f>[3]SO2!D113</f>
        <v>57.00378134170829</v>
      </c>
      <c r="E113" s="8">
        <f>[3]SO2!E113</f>
        <v>73.686384498566397</v>
      </c>
      <c r="F113" s="8">
        <f>[3]SO2!F113</f>
        <v>83.257163300588061</v>
      </c>
      <c r="G113" s="8">
        <f>[3]SO2!G113</f>
        <v>87.817891810753395</v>
      </c>
      <c r="H113" s="8">
        <f>[3]SO2!H113</f>
        <v>86.713353662773955</v>
      </c>
      <c r="I113" s="8">
        <f>[3]SO2!I113</f>
        <v>93.284307995094125</v>
      </c>
      <c r="J113" s="8">
        <f>[3]SO2!J113</f>
        <v>102.36553990660725</v>
      </c>
      <c r="K113" s="8">
        <f>[3]SO2!K113</f>
        <v>121.68994596023387</v>
      </c>
      <c r="L113" s="8">
        <f>[3]SO2!L113</f>
        <v>130.44222508899696</v>
      </c>
      <c r="M113" s="8">
        <f>[3]SO2!M113</f>
        <v>131.70259792102377</v>
      </c>
      <c r="N113" s="8">
        <f>[3]SO2!N113</f>
        <v>140.79225135505871</v>
      </c>
      <c r="O113" s="8">
        <f>[3]SO2!O113</f>
        <v>145.0396406062606</v>
      </c>
      <c r="P113" s="8">
        <f>[3]SO2!P113</f>
        <v>157.95210855434885</v>
      </c>
      <c r="Q113" s="8">
        <f>[3]SO2!Q113</f>
        <v>162.62318401192897</v>
      </c>
      <c r="R113" s="8">
        <f>[3]SO2!R113</f>
        <v>162.49352636940117</v>
      </c>
      <c r="S113" s="8">
        <f>[3]SO2!S113</f>
        <v>165.71699799784324</v>
      </c>
      <c r="T113" s="8">
        <f>[3]SO2!T113</f>
        <v>168.93910166020615</v>
      </c>
      <c r="U113" s="8">
        <f>[3]SO2!U113</f>
        <v>206.6390415799579</v>
      </c>
      <c r="V113" s="8">
        <f>[3]SO2!V113</f>
        <v>213.70176620551467</v>
      </c>
      <c r="W113" s="8">
        <f>[3]SO2!W113</f>
        <v>315.84397660300317</v>
      </c>
      <c r="X113" s="8">
        <f>[3]SO2!X113</f>
        <v>317.9456468347334</v>
      </c>
      <c r="Y113" s="8">
        <f>[3]SO2!Y113</f>
        <v>318.93733051116232</v>
      </c>
      <c r="Z113" s="8">
        <f>[3]SO2!Z113</f>
        <v>348.06363662218934</v>
      </c>
      <c r="AA113" s="8">
        <f>[3]SO2!AA113</f>
        <v>357.34735340071302</v>
      </c>
      <c r="AB113" s="8">
        <f>[3]SO2!AB113</f>
        <v>339.37971644965677</v>
      </c>
      <c r="AC113" s="8">
        <f>[3]SO2!AC113</f>
        <v>350.89763448714058</v>
      </c>
      <c r="AD113" s="8">
        <f>[3]SO2!AD113</f>
        <v>338.17491854273089</v>
      </c>
      <c r="AE113" s="8">
        <f>[3]SO2!AE113</f>
        <v>340.18893158204531</v>
      </c>
      <c r="AF113" s="8">
        <f>[3]SO2!AF113</f>
        <v>301.48719957130345</v>
      </c>
      <c r="AG113" s="8">
        <f>[3]SO2!AG113</f>
        <v>303.16331827627624</v>
      </c>
      <c r="AH113" s="8">
        <f>[3]SO2!AH113</f>
        <v>284.79807697731775</v>
      </c>
      <c r="AI113" s="8">
        <f>[3]SO2!AI113</f>
        <v>244.79192179468365</v>
      </c>
      <c r="AJ113" s="8">
        <f>[3]SO2!AJ113</f>
        <v>201.62241975468638</v>
      </c>
      <c r="AK113" s="8">
        <f>[3]SO2!AK113</f>
        <v>175.46790529105184</v>
      </c>
      <c r="AL113" s="8">
        <f>[3]SO2!AL113</f>
        <v>186.61489189427482</v>
      </c>
      <c r="AM113" s="8">
        <f>[3]SO2!AM113</f>
        <v>174.51683770557162</v>
      </c>
      <c r="AN113" s="8">
        <f>[3]SO2!AN113</f>
        <v>173.17215514021422</v>
      </c>
      <c r="AO113" s="8">
        <f>[3]SO2!AO113</f>
        <v>165.27409610271579</v>
      </c>
      <c r="AP113" s="8">
        <f>[3]SO2!AP113</f>
        <v>0</v>
      </c>
      <c r="AQ113" s="8">
        <f>[3]SO2!AQ113</f>
        <v>0</v>
      </c>
      <c r="AR113" s="8">
        <f>[3]SO2!AR113</f>
        <v>0</v>
      </c>
      <c r="AS113" s="8">
        <f>[3]SO2!AS113</f>
        <v>0</v>
      </c>
      <c r="AT113" s="8">
        <f>[3]SO2!AT113</f>
        <v>0</v>
      </c>
      <c r="AU113" s="8">
        <f>[3]SO2!AU113</f>
        <v>0</v>
      </c>
      <c r="AV113" s="8">
        <f>[3]SO2!AV113</f>
        <v>0</v>
      </c>
    </row>
    <row r="114" spans="1:48" x14ac:dyDescent="0.3">
      <c r="A114" s="7" t="str">
        <f>[3]SO2!A114</f>
        <v>SLOVAKIA</v>
      </c>
      <c r="B114" s="7" t="str">
        <f>INDEX('Region Mapping'!$B$2:$B$144,MATCH($A114,'Region Mapping'!$A$2:$A$144,0))</f>
        <v>Eastern Europe</v>
      </c>
      <c r="C114" s="8">
        <f>[3]SO2!C114</f>
        <v>508.5602786286413</v>
      </c>
      <c r="D114" s="8">
        <f>[3]SO2!D114</f>
        <v>522.80518997447564</v>
      </c>
      <c r="E114" s="8">
        <f>[3]SO2!E114</f>
        <v>531.07325519158087</v>
      </c>
      <c r="F114" s="8">
        <f>[3]SO2!F114</f>
        <v>528.09778073029793</v>
      </c>
      <c r="G114" s="8">
        <f>[3]SO2!G114</f>
        <v>523.34233972444031</v>
      </c>
      <c r="H114" s="8">
        <f>[3]SO2!H114</f>
        <v>529.30786102675529</v>
      </c>
      <c r="I114" s="8">
        <f>[3]SO2!I114</f>
        <v>539.49772914638083</v>
      </c>
      <c r="J114" s="8">
        <f>[3]SO2!J114</f>
        <v>559.89830748140776</v>
      </c>
      <c r="K114" s="8">
        <f>[3]SO2!K114</f>
        <v>652.2855975586574</v>
      </c>
      <c r="L114" s="8">
        <f>[3]SO2!L114</f>
        <v>659.62157865126562</v>
      </c>
      <c r="M114" s="8">
        <f>[3]SO2!M114</f>
        <v>779.99999999999977</v>
      </c>
      <c r="N114" s="8">
        <f>[3]SO2!N114</f>
        <v>747</v>
      </c>
      <c r="O114" s="8">
        <f>[3]SO2!O114</f>
        <v>713.00000000000011</v>
      </c>
      <c r="P114" s="8">
        <f>[3]SO2!P114</f>
        <v>680</v>
      </c>
      <c r="Q114" s="8">
        <f>[3]SO2!Q114</f>
        <v>646</v>
      </c>
      <c r="R114" s="8">
        <f>[3]SO2!R114</f>
        <v>613</v>
      </c>
      <c r="S114" s="8">
        <f>[3]SO2!S114</f>
        <v>604.00000000000023</v>
      </c>
      <c r="T114" s="8">
        <f>[3]SO2!T114</f>
        <v>613.99999999999989</v>
      </c>
      <c r="U114" s="8">
        <f>[3]SO2!U114</f>
        <v>589</v>
      </c>
      <c r="V114" s="8">
        <f>[3]SO2!V114</f>
        <v>572.99999999999989</v>
      </c>
      <c r="W114" s="8">
        <f>[3]SO2!W114</f>
        <v>542.00000000000023</v>
      </c>
      <c r="X114" s="8">
        <f>[3]SO2!X114</f>
        <v>444.61716899999993</v>
      </c>
      <c r="Y114" s="8">
        <f>[3]SO2!Y114</f>
        <v>380.01716899999991</v>
      </c>
      <c r="Z114" s="8">
        <f>[3]SO2!Z114</f>
        <v>325.41716900000006</v>
      </c>
      <c r="AA114" s="8">
        <f>[3]SO2!AA114</f>
        <v>238.017169</v>
      </c>
      <c r="AB114" s="8">
        <f>[3]SO2!AB114</f>
        <v>238.91716899999992</v>
      </c>
      <c r="AC114" s="8">
        <f>[3]SO2!AC114</f>
        <v>226.71716899999998</v>
      </c>
      <c r="AD114" s="8">
        <f>[3]SO2!AD114</f>
        <v>201.61716900000002</v>
      </c>
      <c r="AE114" s="8">
        <f>[3]SO2!AE114</f>
        <v>179.21716900000001</v>
      </c>
      <c r="AF114" s="8">
        <f>[3]SO2!AF114</f>
        <v>170.91716899999997</v>
      </c>
      <c r="AG114" s="8">
        <f>[3]SO2!AG114</f>
        <v>126.95157199999998</v>
      </c>
      <c r="AH114" s="8">
        <f>[3]SO2!AH114</f>
        <v>131.18509900000001</v>
      </c>
      <c r="AI114" s="8">
        <f>[3]SO2!AI114</f>
        <v>103.348917</v>
      </c>
      <c r="AJ114" s="8">
        <f>[3]SO2!AJ114</f>
        <v>106.094268</v>
      </c>
      <c r="AK114" s="8">
        <f>[3]SO2!AK114</f>
        <v>97.000000000000014</v>
      </c>
      <c r="AL114" s="8">
        <f>[3]SO2!AL114</f>
        <v>85.277522384947559</v>
      </c>
      <c r="AM114" s="8">
        <f>[3]SO2!AM114</f>
        <v>82.565792679465929</v>
      </c>
      <c r="AN114" s="8">
        <f>[3]SO2!AN114</f>
        <v>78.929076510373108</v>
      </c>
      <c r="AO114" s="8">
        <f>[3]SO2!AO114</f>
        <v>87.514920744784163</v>
      </c>
      <c r="AP114" s="8">
        <f>[3]SO2!AP114</f>
        <v>0</v>
      </c>
      <c r="AQ114" s="8">
        <f>[3]SO2!AQ114</f>
        <v>0</v>
      </c>
      <c r="AR114" s="8">
        <f>[3]SO2!AR114</f>
        <v>0</v>
      </c>
      <c r="AS114" s="8">
        <f>[3]SO2!AS114</f>
        <v>0</v>
      </c>
      <c r="AT114" s="8">
        <f>[3]SO2!AT114</f>
        <v>0</v>
      </c>
      <c r="AU114" s="8">
        <f>[3]SO2!AU114</f>
        <v>0</v>
      </c>
      <c r="AV114" s="8">
        <f>[3]SO2!AV114</f>
        <v>0</v>
      </c>
    </row>
    <row r="115" spans="1:48" x14ac:dyDescent="0.3">
      <c r="A115" s="7" t="str">
        <f>[3]SO2!A115</f>
        <v>SLOVENIA</v>
      </c>
      <c r="B115" s="7" t="str">
        <f>INDEX('Region Mapping'!$B$2:$B$144,MATCH($A115,'Region Mapping'!$A$2:$A$144,0))</f>
        <v>Eastern Europe</v>
      </c>
      <c r="C115" s="8">
        <f>[3]SO2!C115</f>
        <v>147.65119333562313</v>
      </c>
      <c r="D115" s="8">
        <f>[3]SO2!D115</f>
        <v>152.16826982191117</v>
      </c>
      <c r="E115" s="8">
        <f>[3]SO2!E115</f>
        <v>171.69074953780904</v>
      </c>
      <c r="F115" s="8">
        <f>[3]SO2!F115</f>
        <v>173.76850555178726</v>
      </c>
      <c r="G115" s="8">
        <f>[3]SO2!G115</f>
        <v>179.30507228113206</v>
      </c>
      <c r="H115" s="8">
        <f>[3]SO2!H115</f>
        <v>190.1190539815648</v>
      </c>
      <c r="I115" s="8">
        <f>[3]SO2!I115</f>
        <v>194.82093357465445</v>
      </c>
      <c r="J115" s="8">
        <f>[3]SO2!J115</f>
        <v>206.66414633176794</v>
      </c>
      <c r="K115" s="8">
        <f>[3]SO2!K115</f>
        <v>229.75926247322852</v>
      </c>
      <c r="L115" s="8">
        <f>[3]SO2!L115</f>
        <v>231.99189184761576</v>
      </c>
      <c r="M115" s="8">
        <f>[3]SO2!M115</f>
        <v>234.16363535246046</v>
      </c>
      <c r="N115" s="8">
        <f>[3]SO2!N115</f>
        <v>254.16484277753835</v>
      </c>
      <c r="O115" s="8">
        <f>[3]SO2!O115</f>
        <v>256.16585824016215</v>
      </c>
      <c r="P115" s="8">
        <f>[3]SO2!P115</f>
        <v>274.1667292619818</v>
      </c>
      <c r="Q115" s="8">
        <f>[3]SO2!Q115</f>
        <v>250.16753078785467</v>
      </c>
      <c r="R115" s="8">
        <f>[3]SO2!R115</f>
        <v>241.168319093419</v>
      </c>
      <c r="S115" s="8">
        <f>[3]SO2!S115</f>
        <v>247.16909828768951</v>
      </c>
      <c r="T115" s="8">
        <f>[3]SO2!T115</f>
        <v>222.1698529171974</v>
      </c>
      <c r="U115" s="8">
        <f>[3]SO2!U115</f>
        <v>210.17059557696646</v>
      </c>
      <c r="V115" s="8">
        <f>[3]SO2!V115</f>
        <v>211.17133787942984</v>
      </c>
      <c r="W115" s="8">
        <f>[3]SO2!W115</f>
        <v>198.17208438023451</v>
      </c>
      <c r="X115" s="8">
        <f>[3]SO2!X115</f>
        <v>181.94093869346727</v>
      </c>
      <c r="Y115" s="8">
        <f>[3]SO2!Y115</f>
        <v>188.60448438023454</v>
      </c>
      <c r="Z115" s="8">
        <f>[3]SO2!Z115</f>
        <v>184.86737575376884</v>
      </c>
      <c r="AA115" s="8">
        <f>[3]SO2!AA115</f>
        <v>178.93092144053603</v>
      </c>
      <c r="AB115" s="8">
        <f>[3]SO2!AB115</f>
        <v>127.29512144053602</v>
      </c>
      <c r="AC115" s="8">
        <f>[3]SO2!AC115</f>
        <v>114.200721440536</v>
      </c>
      <c r="AD115" s="8">
        <f>[3]SO2!AD115</f>
        <v>120.60632144053604</v>
      </c>
      <c r="AE115" s="8">
        <f>[3]SO2!AE115</f>
        <v>125.311921440536</v>
      </c>
      <c r="AF115" s="8">
        <f>[3]SO2!AF115</f>
        <v>106.99265753768843</v>
      </c>
      <c r="AG115" s="8">
        <f>[3]SO2!AG115</f>
        <v>98.956971943048543</v>
      </c>
      <c r="AH115" s="8">
        <f>[3]SO2!AH115</f>
        <v>68.700678810720262</v>
      </c>
      <c r="AI115" s="8">
        <f>[3]SO2!AI115</f>
        <v>71.093262353433829</v>
      </c>
      <c r="AJ115" s="8">
        <f>[3]SO2!AJ115</f>
        <v>64.337907244556106</v>
      </c>
      <c r="AK115" s="8">
        <f>[3]SO2!AK115</f>
        <v>55.280700376884425</v>
      </c>
      <c r="AL115" s="8">
        <f>[3]SO2!AL115</f>
        <v>43.776775975841623</v>
      </c>
      <c r="AM115" s="8">
        <f>[3]SO2!AM115</f>
        <v>44.989832322913898</v>
      </c>
      <c r="AN115" s="8">
        <f>[3]SO2!AN115</f>
        <v>42.065873921171935</v>
      </c>
      <c r="AO115" s="8">
        <f>[3]SO2!AO115</f>
        <v>42.723070075642653</v>
      </c>
      <c r="AP115" s="8">
        <f>[3]SO2!AP115</f>
        <v>0</v>
      </c>
      <c r="AQ115" s="8">
        <f>[3]SO2!AQ115</f>
        <v>0</v>
      </c>
      <c r="AR115" s="8">
        <f>[3]SO2!AR115</f>
        <v>0</v>
      </c>
      <c r="AS115" s="8">
        <f>[3]SO2!AS115</f>
        <v>0</v>
      </c>
      <c r="AT115" s="8">
        <f>[3]SO2!AT115</f>
        <v>0</v>
      </c>
      <c r="AU115" s="8">
        <f>[3]SO2!AU115</f>
        <v>0</v>
      </c>
      <c r="AV115" s="8">
        <f>[3]SO2!AV115</f>
        <v>0</v>
      </c>
    </row>
    <row r="116" spans="1:48" x14ac:dyDescent="0.3">
      <c r="A116" s="7" t="str">
        <f>[3]SO2!A116</f>
        <v>SOUTHAFRIC</v>
      </c>
      <c r="B116" s="7" t="str">
        <f>INDEX('Region Mapping'!$B$2:$B$144,MATCH($A116,'Region Mapping'!$A$2:$A$144,0))</f>
        <v>Africa</v>
      </c>
      <c r="C116" s="8">
        <f>[3]SO2!C116</f>
        <v>1490.5215824934839</v>
      </c>
      <c r="D116" s="8">
        <f>[3]SO2!D116</f>
        <v>1632.6518157594439</v>
      </c>
      <c r="E116" s="8">
        <f>[3]SO2!E116</f>
        <v>1562.9507559719652</v>
      </c>
      <c r="F116" s="8">
        <f>[3]SO2!F116</f>
        <v>1671.9799059099448</v>
      </c>
      <c r="G116" s="8">
        <f>[3]SO2!G116</f>
        <v>1698.5684472480934</v>
      </c>
      <c r="H116" s="8">
        <f>[3]SO2!H116</f>
        <v>1815.3194962844543</v>
      </c>
      <c r="I116" s="8">
        <f>[3]SO2!I116</f>
        <v>1914.0836281653214</v>
      </c>
      <c r="J116" s="8">
        <f>[3]SO2!J116</f>
        <v>1942.4693408550468</v>
      </c>
      <c r="K116" s="8">
        <f>[3]SO2!K116</f>
        <v>1730.2934975748026</v>
      </c>
      <c r="L116" s="8">
        <f>[3]SO2!L116</f>
        <v>1771.9098355379515</v>
      </c>
      <c r="M116" s="8">
        <f>[3]SO2!M116</f>
        <v>1859.6749896021427</v>
      </c>
      <c r="N116" s="8">
        <f>[3]SO2!N116</f>
        <v>1893.3435105452336</v>
      </c>
      <c r="O116" s="8">
        <f>[3]SO2!O116</f>
        <v>1839.9005296987746</v>
      </c>
      <c r="P116" s="8">
        <f>[3]SO2!P116</f>
        <v>1794.4376475335732</v>
      </c>
      <c r="Q116" s="8">
        <f>[3]SO2!Q116</f>
        <v>1930.4050282548189</v>
      </c>
      <c r="R116" s="8">
        <f>[3]SO2!R116</f>
        <v>2021.5131721894686</v>
      </c>
      <c r="S116" s="8">
        <f>[3]SO2!S116</f>
        <v>1997.4036308486479</v>
      </c>
      <c r="T116" s="8">
        <f>[3]SO2!T116</f>
        <v>2159.7921562675065</v>
      </c>
      <c r="U116" s="8">
        <f>[3]SO2!U116</f>
        <v>2166.3896412563399</v>
      </c>
      <c r="V116" s="8">
        <f>[3]SO2!V116</f>
        <v>2245.5790705599825</v>
      </c>
      <c r="W116" s="8">
        <f>[3]SO2!W116</f>
        <v>2283.4731086131969</v>
      </c>
      <c r="X116" s="8">
        <f>[3]SO2!X116</f>
        <v>2179.2286083485678</v>
      </c>
      <c r="Y116" s="8">
        <f>[3]SO2!Y116</f>
        <v>2132.4515027400098</v>
      </c>
      <c r="Z116" s="8">
        <f>[3]SO2!Z116</f>
        <v>2163.3528335228211</v>
      </c>
      <c r="AA116" s="8">
        <f>[3]SO2!AA116</f>
        <v>2204.1908521025789</v>
      </c>
      <c r="AB116" s="8">
        <f>[3]SO2!AB116</f>
        <v>2266.5187214822113</v>
      </c>
      <c r="AC116" s="8">
        <f>[3]SO2!AC116</f>
        <v>2421.0559183258538</v>
      </c>
      <c r="AD116" s="8">
        <f>[3]SO2!AD116</f>
        <v>2556.3618498705064</v>
      </c>
      <c r="AE116" s="8">
        <f>[3]SO2!AE116</f>
        <v>2603.8481201119739</v>
      </c>
      <c r="AF116" s="8">
        <f>[3]SO2!AF116</f>
        <v>2401.0349975419044</v>
      </c>
      <c r="AG116" s="8">
        <f>[3]SO2!AG116</f>
        <v>2391.9422867696862</v>
      </c>
      <c r="AH116" s="8">
        <f>[3]SO2!AH116</f>
        <v>2213.2972905823153</v>
      </c>
      <c r="AI116" s="8">
        <f>[3]SO2!AI116</f>
        <v>2256.1670644259602</v>
      </c>
      <c r="AJ116" s="8">
        <f>[3]SO2!AJ116</f>
        <v>2405.8137416378991</v>
      </c>
      <c r="AK116" s="8">
        <f>[3]SO2!AK116</f>
        <v>2506.4580756610194</v>
      </c>
      <c r="AL116" s="8">
        <f>[3]SO2!AL116</f>
        <v>2476.7424917484332</v>
      </c>
      <c r="AM116" s="8">
        <f>[3]SO2!AM116</f>
        <v>2465.4701535073582</v>
      </c>
      <c r="AN116" s="8">
        <f>[3]SO2!AN116</f>
        <v>2553.5799832266553</v>
      </c>
      <c r="AO116" s="8">
        <f>[3]SO2!AO116</f>
        <v>2471.6350392805953</v>
      </c>
      <c r="AP116" s="8">
        <f>[3]SO2!AP116</f>
        <v>0</v>
      </c>
      <c r="AQ116" s="8">
        <f>[3]SO2!AQ116</f>
        <v>0</v>
      </c>
      <c r="AR116" s="8">
        <f>[3]SO2!AR116</f>
        <v>0</v>
      </c>
      <c r="AS116" s="8">
        <f>[3]SO2!AS116</f>
        <v>0</v>
      </c>
      <c r="AT116" s="8">
        <f>[3]SO2!AT116</f>
        <v>0</v>
      </c>
      <c r="AU116" s="8">
        <f>[3]SO2!AU116</f>
        <v>0</v>
      </c>
      <c r="AV116" s="8">
        <f>[3]SO2!AV116</f>
        <v>0</v>
      </c>
    </row>
    <row r="117" spans="1:48" x14ac:dyDescent="0.3">
      <c r="A117" s="7" t="str">
        <f>[3]SO2!A117</f>
        <v>SPAIN</v>
      </c>
      <c r="B117" s="7" t="str">
        <f>INDEX('Region Mapping'!$B$2:$B$144,MATCH($A117,'Region Mapping'!$A$2:$A$144,0))</f>
        <v>Western Europe</v>
      </c>
      <c r="C117" s="8">
        <f>[3]SO2!C117</f>
        <v>1431.7616354639777</v>
      </c>
      <c r="D117" s="8">
        <f>[3]SO2!D117</f>
        <v>1435.8555162404675</v>
      </c>
      <c r="E117" s="8">
        <f>[3]SO2!E117</f>
        <v>1509.5012395351771</v>
      </c>
      <c r="F117" s="8">
        <f>[3]SO2!F117</f>
        <v>1676.6904357958997</v>
      </c>
      <c r="G117" s="8">
        <f>[3]SO2!G117</f>
        <v>2087.1688221527643</v>
      </c>
      <c r="H117" s="8">
        <f>[3]SO2!H117</f>
        <v>2294.3808177319884</v>
      </c>
      <c r="I117" s="8">
        <f>[3]SO2!I117</f>
        <v>2546.9255078111669</v>
      </c>
      <c r="J117" s="8">
        <f>[3]SO2!J117</f>
        <v>2317.0160860278397</v>
      </c>
      <c r="K117" s="8">
        <f>[3]SO2!K117</f>
        <v>2271.2530969137606</v>
      </c>
      <c r="L117" s="8">
        <f>[3]SO2!L117</f>
        <v>2443.9539347098748</v>
      </c>
      <c r="M117" s="8">
        <f>[3]SO2!M117</f>
        <v>2836</v>
      </c>
      <c r="N117" s="8">
        <f>[3]SO2!N117</f>
        <v>2773</v>
      </c>
      <c r="O117" s="8">
        <f>[3]SO2!O117</f>
        <v>2749.0000000000005</v>
      </c>
      <c r="P117" s="8">
        <f>[3]SO2!P117</f>
        <v>2764</v>
      </c>
      <c r="Q117" s="8">
        <f>[3]SO2!Q117</f>
        <v>2522.9999999999995</v>
      </c>
      <c r="R117" s="8">
        <f>[3]SO2!R117</f>
        <v>2393</v>
      </c>
      <c r="S117" s="8">
        <f>[3]SO2!S117</f>
        <v>2267</v>
      </c>
      <c r="T117" s="8">
        <f>[3]SO2!T117</f>
        <v>2139</v>
      </c>
      <c r="U117" s="8">
        <f>[3]SO2!U117</f>
        <v>1787</v>
      </c>
      <c r="V117" s="8">
        <f>[3]SO2!V117</f>
        <v>2122</v>
      </c>
      <c r="W117" s="8">
        <f>[3]SO2!W117</f>
        <v>2161.8000000000002</v>
      </c>
      <c r="X117" s="8">
        <f>[3]SO2!X117</f>
        <v>2163.0499999999993</v>
      </c>
      <c r="Y117" s="8">
        <f>[3]SO2!Y117</f>
        <v>2115.9499999999998</v>
      </c>
      <c r="Z117" s="8">
        <f>[3]SO2!Z117</f>
        <v>1991.7199999999998</v>
      </c>
      <c r="AA117" s="8">
        <f>[3]SO2!AA117</f>
        <v>1938.5800000000002</v>
      </c>
      <c r="AB117" s="8">
        <f>[3]SO2!AB117</f>
        <v>1780.2899999999997</v>
      </c>
      <c r="AC117" s="8">
        <f>[3]SO2!AC117</f>
        <v>1549.5699999999997</v>
      </c>
      <c r="AD117" s="8">
        <f>[3]SO2!AD117</f>
        <v>1731.25</v>
      </c>
      <c r="AE117" s="8">
        <f>[3]SO2!AE117</f>
        <v>1574.73</v>
      </c>
      <c r="AF117" s="8">
        <f>[3]SO2!AF117</f>
        <v>1589.22</v>
      </c>
      <c r="AG117" s="8">
        <f>[3]SO2!AG117</f>
        <v>1451.1500000000003</v>
      </c>
      <c r="AH117" s="8">
        <f>[3]SO2!AH117</f>
        <v>1426.3000000000002</v>
      </c>
      <c r="AI117" s="8">
        <f>[3]SO2!AI117</f>
        <v>1530.4899999999998</v>
      </c>
      <c r="AJ117" s="8">
        <f>[3]SO2!AJ117</f>
        <v>1262.8899999999999</v>
      </c>
      <c r="AK117" s="8">
        <f>[3]SO2!AK117</f>
        <v>1306.1400000000001</v>
      </c>
      <c r="AL117" s="8">
        <f>[3]SO2!AL117</f>
        <v>1259.0499999999997</v>
      </c>
      <c r="AM117" s="8">
        <f>[3]SO2!AM117</f>
        <v>1028.2990827253607</v>
      </c>
      <c r="AN117" s="8">
        <f>[3]SO2!AN117</f>
        <v>1004.8183448291984</v>
      </c>
      <c r="AO117" s="8">
        <f>[3]SO2!AO117</f>
        <v>852.94087817132572</v>
      </c>
      <c r="AP117" s="8">
        <f>[3]SO2!AP117</f>
        <v>0</v>
      </c>
      <c r="AQ117" s="8">
        <f>[3]SO2!AQ117</f>
        <v>0</v>
      </c>
      <c r="AR117" s="8">
        <f>[3]SO2!AR117</f>
        <v>0</v>
      </c>
      <c r="AS117" s="8">
        <f>[3]SO2!AS117</f>
        <v>0</v>
      </c>
      <c r="AT117" s="8">
        <f>[3]SO2!AT117</f>
        <v>0</v>
      </c>
      <c r="AU117" s="8">
        <f>[3]SO2!AU117</f>
        <v>0</v>
      </c>
      <c r="AV117" s="8">
        <f>[3]SO2!AV117</f>
        <v>0</v>
      </c>
    </row>
    <row r="118" spans="1:48" x14ac:dyDescent="0.3">
      <c r="A118" s="7" t="str">
        <f>[3]SO2!A118</f>
        <v>SRILANKA</v>
      </c>
      <c r="B118" s="7" t="str">
        <f>INDEX('Region Mapping'!$B$2:$B$144,MATCH($A118,'Region Mapping'!$A$2:$A$144,0))</f>
        <v>Southeast Asia</v>
      </c>
      <c r="C118" s="8">
        <f>[3]SO2!C118</f>
        <v>42.382231656344423</v>
      </c>
      <c r="D118" s="8">
        <f>[3]SO2!D118</f>
        <v>37.359177883875716</v>
      </c>
      <c r="E118" s="8">
        <f>[3]SO2!E118</f>
        <v>49.319831028884501</v>
      </c>
      <c r="F118" s="8">
        <f>[3]SO2!F118</f>
        <v>53.754932833951827</v>
      </c>
      <c r="G118" s="8">
        <f>[3]SO2!G118</f>
        <v>43.868171688265768</v>
      </c>
      <c r="H118" s="8">
        <f>[3]SO2!H118</f>
        <v>40.409342190874177</v>
      </c>
      <c r="I118" s="8">
        <f>[3]SO2!I118</f>
        <v>38.193165815480619</v>
      </c>
      <c r="J118" s="8">
        <f>[3]SO2!J118</f>
        <v>41.165822633249938</v>
      </c>
      <c r="K118" s="8">
        <f>[3]SO2!K118</f>
        <v>47.148349525817061</v>
      </c>
      <c r="L118" s="8">
        <f>[3]SO2!L118</f>
        <v>50.505319334250011</v>
      </c>
      <c r="M118" s="8">
        <f>[3]SO2!M118</f>
        <v>50.39350679142715</v>
      </c>
      <c r="N118" s="8">
        <f>[3]SO2!N118</f>
        <v>47.73558043618425</v>
      </c>
      <c r="O118" s="8">
        <f>[3]SO2!O118</f>
        <v>58.609138566769104</v>
      </c>
      <c r="P118" s="8">
        <f>[3]SO2!P118</f>
        <v>68.065359410855919</v>
      </c>
      <c r="Q118" s="8">
        <f>[3]SO2!Q118</f>
        <v>53.173938001071122</v>
      </c>
      <c r="R118" s="8">
        <f>[3]SO2!R118</f>
        <v>34.748645946664674</v>
      </c>
      <c r="S118" s="8">
        <f>[3]SO2!S118</f>
        <v>32.184231200121381</v>
      </c>
      <c r="T118" s="8">
        <f>[3]SO2!T118</f>
        <v>44.263200147775478</v>
      </c>
      <c r="U118" s="8">
        <f>[3]SO2!U118</f>
        <v>44.91839739062722</v>
      </c>
      <c r="V118" s="8">
        <f>[3]SO2!V118</f>
        <v>44.964349136822236</v>
      </c>
      <c r="W118" s="8">
        <f>[3]SO2!W118</f>
        <v>44.504977794239139</v>
      </c>
      <c r="X118" s="8">
        <f>[3]SO2!X118</f>
        <v>46.410716563311887</v>
      </c>
      <c r="Y118" s="8">
        <f>[3]SO2!Y118</f>
        <v>68.187193464749654</v>
      </c>
      <c r="Z118" s="8">
        <f>[3]SO2!Z118</f>
        <v>62.900221297536653</v>
      </c>
      <c r="AA118" s="8">
        <f>[3]SO2!AA118</f>
        <v>64.408407125932172</v>
      </c>
      <c r="AB118" s="8">
        <f>[3]SO2!AB118</f>
        <v>57.033638996370371</v>
      </c>
      <c r="AC118" s="8">
        <f>[3]SO2!AC118</f>
        <v>94.994194619863762</v>
      </c>
      <c r="AD118" s="8">
        <f>[3]SO2!AD118</f>
        <v>103.37663380220162</v>
      </c>
      <c r="AE118" s="8">
        <f>[3]SO2!AE118</f>
        <v>111.06855157546688</v>
      </c>
      <c r="AF118" s="8">
        <f>[3]SO2!AF118</f>
        <v>120.98486794599103</v>
      </c>
      <c r="AG118" s="8">
        <f>[3]SO2!AG118</f>
        <v>138.41982171665552</v>
      </c>
      <c r="AH118" s="8">
        <f>[3]SO2!AH118</f>
        <v>149.45324595558063</v>
      </c>
      <c r="AI118" s="8">
        <f>[3]SO2!AI118</f>
        <v>156.38088106875375</v>
      </c>
      <c r="AJ118" s="8">
        <f>[3]SO2!AJ118</f>
        <v>157.23292043664512</v>
      </c>
      <c r="AK118" s="8">
        <f>[3]SO2!AK118</f>
        <v>166.55662287629431</v>
      </c>
      <c r="AL118" s="8">
        <f>[3]SO2!AL118</f>
        <v>164.85689854522448</v>
      </c>
      <c r="AM118" s="8">
        <f>[3]SO2!AM118</f>
        <v>128.28328787499439</v>
      </c>
      <c r="AN118" s="8">
        <f>[3]SO2!AN118</f>
        <v>138.21368543396838</v>
      </c>
      <c r="AO118" s="8">
        <f>[3]SO2!AO118</f>
        <v>134.92637898971739</v>
      </c>
      <c r="AP118" s="8">
        <f>[3]SO2!AP118</f>
        <v>0</v>
      </c>
      <c r="AQ118" s="8">
        <f>[3]SO2!AQ118</f>
        <v>0</v>
      </c>
      <c r="AR118" s="8">
        <f>[3]SO2!AR118</f>
        <v>0</v>
      </c>
      <c r="AS118" s="8">
        <f>[3]SO2!AS118</f>
        <v>0</v>
      </c>
      <c r="AT118" s="8">
        <f>[3]SO2!AT118</f>
        <v>0</v>
      </c>
      <c r="AU118" s="8">
        <f>[3]SO2!AU118</f>
        <v>0</v>
      </c>
      <c r="AV118" s="8">
        <f>[3]SO2!AV118</f>
        <v>0</v>
      </c>
    </row>
    <row r="119" spans="1:48" x14ac:dyDescent="0.3">
      <c r="A119" s="7" t="str">
        <f>[3]SO2!A119</f>
        <v>SUDAN</v>
      </c>
      <c r="B119" s="7" t="str">
        <f>INDEX('Region Mapping'!$B$2:$B$144,MATCH($A119,'Region Mapping'!$A$2:$A$144,0))</f>
        <v>Africa</v>
      </c>
      <c r="C119" s="8">
        <f>[3]SO2!C119</f>
        <v>15.951766671727572</v>
      </c>
      <c r="D119" s="8">
        <f>[3]SO2!D119</f>
        <v>15.913108682250948</v>
      </c>
      <c r="E119" s="8">
        <f>[3]SO2!E119</f>
        <v>17.013186686474128</v>
      </c>
      <c r="F119" s="8">
        <f>[3]SO2!F119</f>
        <v>22.919892657539897</v>
      </c>
      <c r="G119" s="8">
        <f>[3]SO2!G119</f>
        <v>21.025103076125244</v>
      </c>
      <c r="H119" s="8">
        <f>[3]SO2!H119</f>
        <v>15.237040863437977</v>
      </c>
      <c r="I119" s="8">
        <f>[3]SO2!I119</f>
        <v>16.963116084760287</v>
      </c>
      <c r="J119" s="8">
        <f>[3]SO2!J119</f>
        <v>17.900028367490854</v>
      </c>
      <c r="K119" s="8">
        <f>[3]SO2!K119</f>
        <v>15.076001961120012</v>
      </c>
      <c r="L119" s="8">
        <f>[3]SO2!L119</f>
        <v>15.460681033831841</v>
      </c>
      <c r="M119" s="8">
        <f>[3]SO2!M119</f>
        <v>18.103376846747029</v>
      </c>
      <c r="N119" s="8">
        <f>[3]SO2!N119</f>
        <v>17.712907133592996</v>
      </c>
      <c r="O119" s="8">
        <f>[3]SO2!O119</f>
        <v>17.43054625417092</v>
      </c>
      <c r="P119" s="8">
        <f>[3]SO2!P119</f>
        <v>17.963624326837998</v>
      </c>
      <c r="Q119" s="8">
        <f>[3]SO2!Q119</f>
        <v>16.427888368317149</v>
      </c>
      <c r="R119" s="8">
        <f>[3]SO2!R119</f>
        <v>19.011747048207269</v>
      </c>
      <c r="S119" s="8">
        <f>[3]SO2!S119</f>
        <v>19.167477762289231</v>
      </c>
      <c r="T119" s="8">
        <f>[3]SO2!T119</f>
        <v>15.503087595506809</v>
      </c>
      <c r="U119" s="8">
        <f>[3]SO2!U119</f>
        <v>20.349361272725794</v>
      </c>
      <c r="V119" s="8">
        <f>[3]SO2!V119</f>
        <v>19.025533735742712</v>
      </c>
      <c r="W119" s="8">
        <f>[3]SO2!W119</f>
        <v>23.641533484574044</v>
      </c>
      <c r="X119" s="8">
        <f>[3]SO2!X119</f>
        <v>22.360819821448139</v>
      </c>
      <c r="Y119" s="8">
        <f>[3]SO2!Y119</f>
        <v>20.40363894405122</v>
      </c>
      <c r="Z119" s="8">
        <f>[3]SO2!Z119</f>
        <v>15.679775595723072</v>
      </c>
      <c r="AA119" s="8">
        <f>[3]SO2!AA119</f>
        <v>21.034699312098187</v>
      </c>
      <c r="AB119" s="8">
        <f>[3]SO2!AB119</f>
        <v>19.874235786818947</v>
      </c>
      <c r="AC119" s="8">
        <f>[3]SO2!AC119</f>
        <v>19.482817143206208</v>
      </c>
      <c r="AD119" s="8">
        <f>[3]SO2!AD119</f>
        <v>22.917774180221276</v>
      </c>
      <c r="AE119" s="8">
        <f>[3]SO2!AE119</f>
        <v>20.792934925495729</v>
      </c>
      <c r="AF119" s="8">
        <f>[3]SO2!AF119</f>
        <v>23.519783847820872</v>
      </c>
      <c r="AG119" s="8">
        <f>[3]SO2!AG119</f>
        <v>24.137186692846473</v>
      </c>
      <c r="AH119" s="8">
        <f>[3]SO2!AH119</f>
        <v>24.965826387965279</v>
      </c>
      <c r="AI119" s="8">
        <f>[3]SO2!AI119</f>
        <v>29.304012334520408</v>
      </c>
      <c r="AJ119" s="8">
        <f>[3]SO2!AJ119</f>
        <v>31.823324025531178</v>
      </c>
      <c r="AK119" s="8">
        <f>[3]SO2!AK119</f>
        <v>33.656482467388003</v>
      </c>
      <c r="AL119" s="8">
        <f>[3]SO2!AL119</f>
        <v>33.449101072196605</v>
      </c>
      <c r="AM119" s="8">
        <f>[3]SO2!AM119</f>
        <v>53.560151828264821</v>
      </c>
      <c r="AN119" s="8">
        <f>[3]SO2!AN119</f>
        <v>103.98331782317334</v>
      </c>
      <c r="AO119" s="8">
        <f>[3]SO2!AO119</f>
        <v>72.568897976439104</v>
      </c>
      <c r="AP119" s="8">
        <f>[3]SO2!AP119</f>
        <v>0</v>
      </c>
      <c r="AQ119" s="8">
        <f>[3]SO2!AQ119</f>
        <v>0</v>
      </c>
      <c r="AR119" s="8">
        <f>[3]SO2!AR119</f>
        <v>0</v>
      </c>
      <c r="AS119" s="8">
        <f>[3]SO2!AS119</f>
        <v>0</v>
      </c>
      <c r="AT119" s="8">
        <f>[3]SO2!AT119</f>
        <v>0</v>
      </c>
      <c r="AU119" s="8">
        <f>[3]SO2!AU119</f>
        <v>0</v>
      </c>
      <c r="AV119" s="8">
        <f>[3]SO2!AV119</f>
        <v>0</v>
      </c>
    </row>
    <row r="120" spans="1:48" x14ac:dyDescent="0.3">
      <c r="A120" s="7" t="str">
        <f>[3]SO2!A120</f>
        <v>SWEDEN</v>
      </c>
      <c r="B120" s="7" t="str">
        <f>INDEX('Region Mapping'!$B$2:$B$144,MATCH($A120,'Region Mapping'!$A$2:$A$144,0))</f>
        <v>Western Europe</v>
      </c>
      <c r="C120" s="8">
        <f>[3]SO2!C120</f>
        <v>845.7104427546285</v>
      </c>
      <c r="D120" s="8">
        <f>[3]SO2!D120</f>
        <v>787.11413260828908</v>
      </c>
      <c r="E120" s="8">
        <f>[3]SO2!E120</f>
        <v>765.32783886486845</v>
      </c>
      <c r="F120" s="8">
        <f>[3]SO2!F120</f>
        <v>762.41570000055958</v>
      </c>
      <c r="G120" s="8">
        <f>[3]SO2!G120</f>
        <v>691.65128100921902</v>
      </c>
      <c r="H120" s="8">
        <f>[3]SO2!H120</f>
        <v>702.41712468592948</v>
      </c>
      <c r="I120" s="8">
        <f>[3]SO2!I120</f>
        <v>705.42499779077252</v>
      </c>
      <c r="J120" s="8">
        <f>[3]SO2!J120</f>
        <v>626.91679693302387</v>
      </c>
      <c r="K120" s="8">
        <f>[3]SO2!K120</f>
        <v>560.22101084310839</v>
      </c>
      <c r="L120" s="8">
        <f>[3]SO2!L120</f>
        <v>538.02402308426986</v>
      </c>
      <c r="M120" s="8">
        <f>[3]SO2!M120</f>
        <v>491.00000000000006</v>
      </c>
      <c r="N120" s="8">
        <f>[3]SO2!N120</f>
        <v>431.00000000000006</v>
      </c>
      <c r="O120" s="8">
        <f>[3]SO2!O120</f>
        <v>371</v>
      </c>
      <c r="P120" s="8">
        <f>[3]SO2!P120</f>
        <v>305</v>
      </c>
      <c r="Q120" s="8">
        <f>[3]SO2!Q120</f>
        <v>296</v>
      </c>
      <c r="R120" s="8">
        <f>[3]SO2!R120</f>
        <v>266.00000000000006</v>
      </c>
      <c r="S120" s="8">
        <f>[3]SO2!S120</f>
        <v>272</v>
      </c>
      <c r="T120" s="8">
        <f>[3]SO2!T120</f>
        <v>228</v>
      </c>
      <c r="U120" s="8">
        <f>[3]SO2!U120</f>
        <v>224</v>
      </c>
      <c r="V120" s="8">
        <f>[3]SO2!V120</f>
        <v>160</v>
      </c>
      <c r="W120" s="8">
        <f>[3]SO2!W120</f>
        <v>107.86000000000001</v>
      </c>
      <c r="X120" s="8">
        <f>[3]SO2!X120</f>
        <v>103.39</v>
      </c>
      <c r="Y120" s="8">
        <f>[3]SO2!Y120</f>
        <v>96.840000000000018</v>
      </c>
      <c r="Z120" s="8">
        <f>[3]SO2!Z120</f>
        <v>85.2</v>
      </c>
      <c r="AA120" s="8">
        <f>[3]SO2!AA120</f>
        <v>82.55</v>
      </c>
      <c r="AB120" s="8">
        <f>[3]SO2!AB120</f>
        <v>70.39</v>
      </c>
      <c r="AC120" s="8">
        <f>[3]SO2!AC120</f>
        <v>68.650000000000006</v>
      </c>
      <c r="AD120" s="8">
        <f>[3]SO2!AD120</f>
        <v>61.599999999999994</v>
      </c>
      <c r="AE120" s="8">
        <f>[3]SO2!AE120</f>
        <v>58.589999999999996</v>
      </c>
      <c r="AF120" s="8">
        <f>[3]SO2!AF120</f>
        <v>48.030000000000008</v>
      </c>
      <c r="AG120" s="8">
        <f>[3]SO2!AG120</f>
        <v>45.69</v>
      </c>
      <c r="AH120" s="8">
        <f>[3]SO2!AH120</f>
        <v>44.28</v>
      </c>
      <c r="AI120" s="8">
        <f>[3]SO2!AI120</f>
        <v>44.470000000000006</v>
      </c>
      <c r="AJ120" s="8">
        <f>[3]SO2!AJ120</f>
        <v>45.279999999999987</v>
      </c>
      <c r="AK120" s="8">
        <f>[3]SO2!AK120</f>
        <v>40.949999999999996</v>
      </c>
      <c r="AL120" s="8">
        <f>[3]SO2!AL120</f>
        <v>39.359999999999992</v>
      </c>
      <c r="AM120" s="8">
        <f>[3]SO2!AM120</f>
        <v>38.731469005224994</v>
      </c>
      <c r="AN120" s="8">
        <f>[3]SO2!AN120</f>
        <v>35.336800574590811</v>
      </c>
      <c r="AO120" s="8">
        <f>[3]SO2!AO120</f>
        <v>33.474847411182928</v>
      </c>
      <c r="AP120" s="8">
        <f>[3]SO2!AP120</f>
        <v>0</v>
      </c>
      <c r="AQ120" s="8">
        <f>[3]SO2!AQ120</f>
        <v>0</v>
      </c>
      <c r="AR120" s="8">
        <f>[3]SO2!AR120</f>
        <v>0</v>
      </c>
      <c r="AS120" s="8">
        <f>[3]SO2!AS120</f>
        <v>0</v>
      </c>
      <c r="AT120" s="8">
        <f>[3]SO2!AT120</f>
        <v>0</v>
      </c>
      <c r="AU120" s="8">
        <f>[3]SO2!AU120</f>
        <v>0</v>
      </c>
      <c r="AV120" s="8">
        <f>[3]SO2!AV120</f>
        <v>0</v>
      </c>
    </row>
    <row r="121" spans="1:48" x14ac:dyDescent="0.3">
      <c r="A121" s="7" t="str">
        <f>[3]SO2!A121</f>
        <v>SWITLAND</v>
      </c>
      <c r="B121" s="7" t="str">
        <f>INDEX('Region Mapping'!$B$2:$B$144,MATCH($A121,'Region Mapping'!$A$2:$A$144,0))</f>
        <v>Western Europe</v>
      </c>
      <c r="C121" s="8">
        <f>[3]SO2!C121</f>
        <v>217.11319618927976</v>
      </c>
      <c r="D121" s="8">
        <f>[3]SO2!D121</f>
        <v>215.50994411793033</v>
      </c>
      <c r="E121" s="8">
        <f>[3]SO2!E121</f>
        <v>211.12409002631449</v>
      </c>
      <c r="F121" s="8">
        <f>[3]SO2!F121</f>
        <v>215.42589770140393</v>
      </c>
      <c r="G121" s="8">
        <f>[3]SO2!G121</f>
        <v>182.40695021726034</v>
      </c>
      <c r="H121" s="8">
        <f>[3]SO2!H121</f>
        <v>162.05659809463987</v>
      </c>
      <c r="I121" s="8">
        <f>[3]SO2!I121</f>
        <v>175.48326450897807</v>
      </c>
      <c r="J121" s="8">
        <f>[3]SO2!J121</f>
        <v>169.49071367016518</v>
      </c>
      <c r="K121" s="8">
        <f>[3]SO2!K121</f>
        <v>158.30227918166142</v>
      </c>
      <c r="L121" s="8">
        <f>[3]SO2!L121</f>
        <v>141.98486621513081</v>
      </c>
      <c r="M121" s="8">
        <f>[3]SO2!M121</f>
        <v>116.00000000000003</v>
      </c>
      <c r="N121" s="8">
        <f>[3]SO2!N121</f>
        <v>108.00000000000003</v>
      </c>
      <c r="O121" s="8">
        <f>[3]SO2!O121</f>
        <v>100.00000000000001</v>
      </c>
      <c r="P121" s="8">
        <f>[3]SO2!P121</f>
        <v>92</v>
      </c>
      <c r="Q121" s="8">
        <f>[3]SO2!Q121</f>
        <v>84</v>
      </c>
      <c r="R121" s="8">
        <f>[3]SO2!R121</f>
        <v>75.999999999999986</v>
      </c>
      <c r="S121" s="8">
        <f>[3]SO2!S121</f>
        <v>68</v>
      </c>
      <c r="T121" s="8">
        <f>[3]SO2!T121</f>
        <v>61.999999999999993</v>
      </c>
      <c r="U121" s="8">
        <f>[3]SO2!U121</f>
        <v>56</v>
      </c>
      <c r="V121" s="8">
        <f>[3]SO2!V121</f>
        <v>48.999999999999986</v>
      </c>
      <c r="W121" s="8">
        <f>[3]SO2!W121</f>
        <v>45.090824864065766</v>
      </c>
      <c r="X121" s="8">
        <f>[3]SO2!X121</f>
        <v>40.704068742702972</v>
      </c>
      <c r="Y121" s="8">
        <f>[3]SO2!Y121</f>
        <v>37.545720361421175</v>
      </c>
      <c r="Z121" s="8">
        <f>[3]SO2!Z121</f>
        <v>30.582564480139339</v>
      </c>
      <c r="AA121" s="8">
        <f>[3]SO2!AA121</f>
        <v>31.482633598857525</v>
      </c>
      <c r="AB121" s="8">
        <f>[3]SO2!AB121</f>
        <v>29.188837717575716</v>
      </c>
      <c r="AC121" s="8">
        <f>[3]SO2!AC121</f>
        <v>28.822926836293895</v>
      </c>
      <c r="AD121" s="8">
        <f>[3]SO2!AD121</f>
        <v>28.07743527510171</v>
      </c>
      <c r="AE121" s="8">
        <f>[3]SO2!AE121</f>
        <v>26.208553948513639</v>
      </c>
      <c r="AF121" s="8">
        <f>[3]SO2!AF121</f>
        <v>21.289292504623518</v>
      </c>
      <c r="AG121" s="8">
        <f>[3]SO2!AG121</f>
        <v>19.861850356921074</v>
      </c>
      <c r="AH121" s="8">
        <f>[3]SO2!AH121</f>
        <v>21.744626435025079</v>
      </c>
      <c r="AI121" s="8">
        <f>[3]SO2!AI121</f>
        <v>20.33154677854559</v>
      </c>
      <c r="AJ121" s="8">
        <f>[3]SO2!AJ121</f>
        <v>19.563670919720057</v>
      </c>
      <c r="AK121" s="8">
        <f>[3]SO2!AK121</f>
        <v>19.408051688460503</v>
      </c>
      <c r="AL121" s="8">
        <f>[3]SO2!AL121</f>
        <v>20.88931540441504</v>
      </c>
      <c r="AM121" s="8">
        <f>[3]SO2!AM121</f>
        <v>20.447176636995632</v>
      </c>
      <c r="AN121" s="8">
        <f>[3]SO2!AN121</f>
        <v>18.9979922312395</v>
      </c>
      <c r="AO121" s="8">
        <f>[3]SO2!AO121</f>
        <v>19.516207829905333</v>
      </c>
      <c r="AP121" s="8">
        <f>[3]SO2!AP121</f>
        <v>0</v>
      </c>
      <c r="AQ121" s="8">
        <f>[3]SO2!AQ121</f>
        <v>0</v>
      </c>
      <c r="AR121" s="8">
        <f>[3]SO2!AR121</f>
        <v>0</v>
      </c>
      <c r="AS121" s="8">
        <f>[3]SO2!AS121</f>
        <v>0</v>
      </c>
      <c r="AT121" s="8">
        <f>[3]SO2!AT121</f>
        <v>0</v>
      </c>
      <c r="AU121" s="8">
        <f>[3]SO2!AU121</f>
        <v>0</v>
      </c>
      <c r="AV121" s="8">
        <f>[3]SO2!AV121</f>
        <v>0</v>
      </c>
    </row>
    <row r="122" spans="1:48" x14ac:dyDescent="0.3">
      <c r="A122" s="7" t="str">
        <f>[3]SO2!A122</f>
        <v>SYRIA</v>
      </c>
      <c r="B122" s="7" t="str">
        <f>INDEX('Region Mapping'!$B$2:$B$144,MATCH($A122,'Region Mapping'!$A$2:$A$144,0))</f>
        <v>Middle East</v>
      </c>
      <c r="C122" s="8">
        <f>[3]SO2!C122</f>
        <v>48.307086672188994</v>
      </c>
      <c r="D122" s="8">
        <f>[3]SO2!D122</f>
        <v>63.763151339325553</v>
      </c>
      <c r="E122" s="8">
        <f>[3]SO2!E122</f>
        <v>60.593939155013452</v>
      </c>
      <c r="F122" s="8">
        <f>[3]SO2!F122</f>
        <v>56.444899112048233</v>
      </c>
      <c r="G122" s="8">
        <f>[3]SO2!G122</f>
        <v>73.109515848163213</v>
      </c>
      <c r="H122" s="8">
        <f>[3]SO2!H122</f>
        <v>86.564180233486525</v>
      </c>
      <c r="I122" s="8">
        <f>[3]SO2!I122</f>
        <v>93.558106055024183</v>
      </c>
      <c r="J122" s="8">
        <f>[3]SO2!J122</f>
        <v>96.151273692493078</v>
      </c>
      <c r="K122" s="8">
        <f>[3]SO2!K122</f>
        <v>98.993466738294188</v>
      </c>
      <c r="L122" s="8">
        <f>[3]SO2!L122</f>
        <v>124.63923534607572</v>
      </c>
      <c r="M122" s="8">
        <f>[3]SO2!M122</f>
        <v>121.84092973740202</v>
      </c>
      <c r="N122" s="8">
        <f>[3]SO2!N122</f>
        <v>138.94317992624292</v>
      </c>
      <c r="O122" s="8">
        <f>[3]SO2!O122</f>
        <v>164.453390594079</v>
      </c>
      <c r="P122" s="8">
        <f>[3]SO2!P122</f>
        <v>192.54982155817348</v>
      </c>
      <c r="Q122" s="8">
        <f>[3]SO2!Q122</f>
        <v>216.01488694075479</v>
      </c>
      <c r="R122" s="8">
        <f>[3]SO2!R122</f>
        <v>187.41064908510864</v>
      </c>
      <c r="S122" s="8">
        <f>[3]SO2!S122</f>
        <v>196.76692615550837</v>
      </c>
      <c r="T122" s="8">
        <f>[3]SO2!T122</f>
        <v>226.71954392741992</v>
      </c>
      <c r="U122" s="8">
        <f>[3]SO2!U122</f>
        <v>228.33045363307858</v>
      </c>
      <c r="V122" s="8">
        <f>[3]SO2!V122</f>
        <v>212.95223585875507</v>
      </c>
      <c r="W122" s="8">
        <f>[3]SO2!W122</f>
        <v>250.12795882313725</v>
      </c>
      <c r="X122" s="8">
        <f>[3]SO2!X122</f>
        <v>280.89126743685415</v>
      </c>
      <c r="Y122" s="8">
        <f>[3]SO2!Y122</f>
        <v>275.9979376762472</v>
      </c>
      <c r="Z122" s="8">
        <f>[3]SO2!Z122</f>
        <v>274.89839702687567</v>
      </c>
      <c r="AA122" s="8">
        <f>[3]SO2!AA122</f>
        <v>280.4751215503461</v>
      </c>
      <c r="AB122" s="8">
        <f>[3]SO2!AB122</f>
        <v>290.70565112482217</v>
      </c>
      <c r="AC122" s="8">
        <f>[3]SO2!AC122</f>
        <v>290.20207202823013</v>
      </c>
      <c r="AD122" s="8">
        <f>[3]SO2!AD122</f>
        <v>278.22007068307471</v>
      </c>
      <c r="AE122" s="8">
        <f>[3]SO2!AE122</f>
        <v>291.82773332592086</v>
      </c>
      <c r="AF122" s="8">
        <f>[3]SO2!AF122</f>
        <v>293.70275450169532</v>
      </c>
      <c r="AG122" s="8">
        <f>[3]SO2!AG122</f>
        <v>283.26269391908409</v>
      </c>
      <c r="AH122" s="8">
        <f>[3]SO2!AH122</f>
        <v>275.93175532002539</v>
      </c>
      <c r="AI122" s="8">
        <f>[3]SO2!AI122</f>
        <v>266.1174094093293</v>
      </c>
      <c r="AJ122" s="8">
        <f>[3]SO2!AJ122</f>
        <v>255.24330546432333</v>
      </c>
      <c r="AK122" s="8">
        <f>[3]SO2!AK122</f>
        <v>264.58677791341353</v>
      </c>
      <c r="AL122" s="8">
        <f>[3]SO2!AL122</f>
        <v>278.40563948329742</v>
      </c>
      <c r="AM122" s="8">
        <f>[3]SO2!AM122</f>
        <v>301.41982133851377</v>
      </c>
      <c r="AN122" s="8">
        <f>[3]SO2!AN122</f>
        <v>335.96995739390735</v>
      </c>
      <c r="AO122" s="8">
        <f>[3]SO2!AO122</f>
        <v>313.94625153057029</v>
      </c>
      <c r="AP122" s="8">
        <f>[3]SO2!AP122</f>
        <v>0</v>
      </c>
      <c r="AQ122" s="8">
        <f>[3]SO2!AQ122</f>
        <v>0</v>
      </c>
      <c r="AR122" s="8">
        <f>[3]SO2!AR122</f>
        <v>0</v>
      </c>
      <c r="AS122" s="8">
        <f>[3]SO2!AS122</f>
        <v>0</v>
      </c>
      <c r="AT122" s="8">
        <f>[3]SO2!AT122</f>
        <v>0</v>
      </c>
      <c r="AU122" s="8">
        <f>[3]SO2!AU122</f>
        <v>0</v>
      </c>
      <c r="AV122" s="8">
        <f>[3]SO2!AV122</f>
        <v>0</v>
      </c>
    </row>
    <row r="123" spans="1:48" x14ac:dyDescent="0.3">
      <c r="A123" s="7" t="str">
        <f>[3]SO2!A123</f>
        <v>TAIPEI</v>
      </c>
      <c r="B123" s="7" t="str">
        <f>INDEX('Region Mapping'!$B$2:$B$144,MATCH($A123,'Region Mapping'!$A$2:$A$144,0))</f>
        <v>China</v>
      </c>
      <c r="C123" s="8">
        <f>[3]SO2!C123</f>
        <v>117.13935867956796</v>
      </c>
      <c r="D123" s="8">
        <f>[3]SO2!D123</f>
        <v>142.61041388194573</v>
      </c>
      <c r="E123" s="8">
        <f>[3]SO2!E123</f>
        <v>161.11792373350767</v>
      </c>
      <c r="F123" s="8">
        <f>[3]SO2!F123</f>
        <v>176.64997179632587</v>
      </c>
      <c r="G123" s="8">
        <f>[3]SO2!G123</f>
        <v>168.44469845217171</v>
      </c>
      <c r="H123" s="8">
        <f>[3]SO2!H123</f>
        <v>188.47091461531144</v>
      </c>
      <c r="I123" s="8">
        <f>[3]SO2!I123</f>
        <v>247.85190604529117</v>
      </c>
      <c r="J123" s="8">
        <f>[3]SO2!J123</f>
        <v>248.96758499038282</v>
      </c>
      <c r="K123" s="8">
        <f>[3]SO2!K123</f>
        <v>275.6718644081364</v>
      </c>
      <c r="L123" s="8">
        <f>[3]SO2!L123</f>
        <v>288.53657160216767</v>
      </c>
      <c r="M123" s="8">
        <f>[3]SO2!M123</f>
        <v>302.223583253578</v>
      </c>
      <c r="N123" s="8">
        <f>[3]SO2!N123</f>
        <v>350.97211051469139</v>
      </c>
      <c r="O123" s="8">
        <f>[3]SO2!O123</f>
        <v>328.31480154820366</v>
      </c>
      <c r="P123" s="8">
        <f>[3]SO2!P123</f>
        <v>320.51168698457275</v>
      </c>
      <c r="Q123" s="8">
        <f>[3]SO2!Q123</f>
        <v>352.54629681138647</v>
      </c>
      <c r="R123" s="8">
        <f>[3]SO2!R123</f>
        <v>356.44036201111447</v>
      </c>
      <c r="S123" s="8">
        <f>[3]SO2!S123</f>
        <v>391.05270746029589</v>
      </c>
      <c r="T123" s="8">
        <f>[3]SO2!T123</f>
        <v>413.82096536873871</v>
      </c>
      <c r="U123" s="8">
        <f>[3]SO2!U123</f>
        <v>446.29702742537768</v>
      </c>
      <c r="V123" s="8">
        <f>[3]SO2!V123</f>
        <v>478.23368614134546</v>
      </c>
      <c r="W123" s="8">
        <f>[3]SO2!W123</f>
        <v>419.14812798237716</v>
      </c>
      <c r="X123" s="8">
        <f>[3]SO2!X123</f>
        <v>398.80874506131596</v>
      </c>
      <c r="Y123" s="8">
        <f>[3]SO2!Y123</f>
        <v>401.31945902617969</v>
      </c>
      <c r="Z123" s="8">
        <f>[3]SO2!Z123</f>
        <v>388.95491933127784</v>
      </c>
      <c r="AA123" s="8">
        <f>[3]SO2!AA123</f>
        <v>386.82971751931967</v>
      </c>
      <c r="AB123" s="8">
        <f>[3]SO2!AB123</f>
        <v>386.79492108151715</v>
      </c>
      <c r="AC123" s="8">
        <f>[3]SO2!AC123</f>
        <v>382.10171760741696</v>
      </c>
      <c r="AD123" s="8">
        <f>[3]SO2!AD123</f>
        <v>359.82110068580334</v>
      </c>
      <c r="AE123" s="8">
        <f>[3]SO2!AE123</f>
        <v>345.7314627341845</v>
      </c>
      <c r="AF123" s="8">
        <f>[3]SO2!AF123</f>
        <v>331.92465758888778</v>
      </c>
      <c r="AG123" s="8">
        <f>[3]SO2!AG123</f>
        <v>311.40716585654889</v>
      </c>
      <c r="AH123" s="8">
        <f>[3]SO2!AH123</f>
        <v>291.91343359501684</v>
      </c>
      <c r="AI123" s="8">
        <f>[3]SO2!AI123</f>
        <v>276.8128033015787</v>
      </c>
      <c r="AJ123" s="8">
        <f>[3]SO2!AJ123</f>
        <v>257.73394393604951</v>
      </c>
      <c r="AK123" s="8">
        <f>[3]SO2!AK123</f>
        <v>253.99801531655288</v>
      </c>
      <c r="AL123" s="8">
        <f>[3]SO2!AL123</f>
        <v>245.51330539758422</v>
      </c>
      <c r="AM123" s="8">
        <f>[3]SO2!AM123</f>
        <v>256.36321770928345</v>
      </c>
      <c r="AN123" s="8">
        <f>[3]SO2!AN123</f>
        <v>255.53530131258375</v>
      </c>
      <c r="AO123" s="8">
        <f>[3]SO2!AO123</f>
        <v>238.96344648729107</v>
      </c>
      <c r="AP123" s="8">
        <f>[3]SO2!AP123</f>
        <v>0</v>
      </c>
      <c r="AQ123" s="8">
        <f>[3]SO2!AQ123</f>
        <v>0</v>
      </c>
      <c r="AR123" s="8">
        <f>[3]SO2!AR123</f>
        <v>0</v>
      </c>
      <c r="AS123" s="8">
        <f>[3]SO2!AS123</f>
        <v>0</v>
      </c>
      <c r="AT123" s="8">
        <f>[3]SO2!AT123</f>
        <v>0</v>
      </c>
      <c r="AU123" s="8">
        <f>[3]SO2!AU123</f>
        <v>0</v>
      </c>
      <c r="AV123" s="8">
        <f>[3]SO2!AV123</f>
        <v>0</v>
      </c>
    </row>
    <row r="124" spans="1:48" x14ac:dyDescent="0.3">
      <c r="A124" s="7" t="str">
        <f>[3]SO2!A124</f>
        <v>TAJIKISTAN</v>
      </c>
      <c r="B124" s="7" t="str">
        <f>INDEX('Region Mapping'!$B$2:$B$144,MATCH($A124,'Region Mapping'!$A$2:$A$144,0))</f>
        <v>Former Soviet Union</v>
      </c>
      <c r="C124" s="8">
        <f>[3]SO2!C124</f>
        <v>28.586944478679026</v>
      </c>
      <c r="D124" s="8">
        <f>[3]SO2!D124</f>
        <v>30.492608489764265</v>
      </c>
      <c r="E124" s="8">
        <f>[3]SO2!E124</f>
        <v>32.595144264058902</v>
      </c>
      <c r="F124" s="8">
        <f>[3]SO2!F124</f>
        <v>34.854726774494011</v>
      </c>
      <c r="G124" s="8">
        <f>[3]SO2!G124</f>
        <v>36.365616586829681</v>
      </c>
      <c r="H124" s="8">
        <f>[3]SO2!H124</f>
        <v>38.344120989939157</v>
      </c>
      <c r="I124" s="8">
        <f>[3]SO2!I124</f>
        <v>39.39915543313171</v>
      </c>
      <c r="J124" s="8">
        <f>[3]SO2!J124</f>
        <v>41.230509307401469</v>
      </c>
      <c r="K124" s="8">
        <f>[3]SO2!K124</f>
        <v>42.067733816743022</v>
      </c>
      <c r="L124" s="8">
        <f>[3]SO2!L124</f>
        <v>43.83901674375614</v>
      </c>
      <c r="M124" s="8">
        <f>[3]SO2!M124</f>
        <v>45.431763021458039</v>
      </c>
      <c r="N124" s="8">
        <f>[3]SO2!N124</f>
        <v>45.576455064644911</v>
      </c>
      <c r="O124" s="8">
        <f>[3]SO2!O124</f>
        <v>46.922408234521818</v>
      </c>
      <c r="P124" s="8">
        <f>[3]SO2!P124</f>
        <v>48.278071300781349</v>
      </c>
      <c r="Q124" s="8">
        <f>[3]SO2!Q124</f>
        <v>49.315920760415196</v>
      </c>
      <c r="R124" s="8">
        <f>[3]SO2!R124</f>
        <v>53.078283337816849</v>
      </c>
      <c r="S124" s="8">
        <f>[3]SO2!S124</f>
        <v>54.541133422335001</v>
      </c>
      <c r="T124" s="8">
        <f>[3]SO2!T124</f>
        <v>54.969264269213369</v>
      </c>
      <c r="U124" s="8">
        <f>[3]SO2!U124</f>
        <v>56.1486996791159</v>
      </c>
      <c r="V124" s="8">
        <f>[3]SO2!V124</f>
        <v>55.998340439567123</v>
      </c>
      <c r="W124" s="8">
        <f>[3]SO2!W124</f>
        <v>54.982002830801228</v>
      </c>
      <c r="X124" s="8">
        <f>[3]SO2!X124</f>
        <v>50.791273622980192</v>
      </c>
      <c r="Y124" s="8">
        <f>[3]SO2!Y124</f>
        <v>39.611012909212512</v>
      </c>
      <c r="Z124" s="8">
        <f>[3]SO2!Z124</f>
        <v>27.462725838817089</v>
      </c>
      <c r="AA124" s="8">
        <f>[3]SO2!AA124</f>
        <v>16.466471791851561</v>
      </c>
      <c r="AB124" s="8">
        <f>[3]SO2!AB124</f>
        <v>16.032600397705288</v>
      </c>
      <c r="AC124" s="8">
        <f>[3]SO2!AC124</f>
        <v>14.704842302395722</v>
      </c>
      <c r="AD124" s="8">
        <f>[3]SO2!AD124</f>
        <v>14.856389520444571</v>
      </c>
      <c r="AE124" s="8">
        <f>[3]SO2!AE124</f>
        <v>17.654479281171806</v>
      </c>
      <c r="AF124" s="8">
        <f>[3]SO2!AF124</f>
        <v>19.927512256930846</v>
      </c>
      <c r="AG124" s="8">
        <f>[3]SO2!AG124</f>
        <v>19.769648031231423</v>
      </c>
      <c r="AH124" s="8">
        <f>[3]SO2!AH124</f>
        <v>21.995666106537225</v>
      </c>
      <c r="AI124" s="8">
        <f>[3]SO2!AI124</f>
        <v>23.593068489903054</v>
      </c>
      <c r="AJ124" s="8">
        <f>[3]SO2!AJ124</f>
        <v>25.399634158068988</v>
      </c>
      <c r="AK124" s="8">
        <f>[3]SO2!AK124</f>
        <v>28.367214462612232</v>
      </c>
      <c r="AL124" s="8">
        <f>[3]SO2!AL124</f>
        <v>30.790006444763375</v>
      </c>
      <c r="AM124" s="8">
        <f>[3]SO2!AM124</f>
        <v>37.512943215148795</v>
      </c>
      <c r="AN124" s="8">
        <f>[3]SO2!AN124</f>
        <v>48.226616618935722</v>
      </c>
      <c r="AO124" s="8">
        <f>[3]SO2!AO124</f>
        <v>48.198920552889106</v>
      </c>
      <c r="AP124" s="8">
        <f>[3]SO2!AP124</f>
        <v>0</v>
      </c>
      <c r="AQ124" s="8">
        <f>[3]SO2!AQ124</f>
        <v>0</v>
      </c>
      <c r="AR124" s="8">
        <f>[3]SO2!AR124</f>
        <v>0</v>
      </c>
      <c r="AS124" s="8">
        <f>[3]SO2!AS124</f>
        <v>0</v>
      </c>
      <c r="AT124" s="8">
        <f>[3]SO2!AT124</f>
        <v>0</v>
      </c>
      <c r="AU124" s="8">
        <f>[3]SO2!AU124</f>
        <v>0</v>
      </c>
      <c r="AV124" s="8">
        <f>[3]SO2!AV124</f>
        <v>0</v>
      </c>
    </row>
    <row r="125" spans="1:48" x14ac:dyDescent="0.3">
      <c r="A125" s="7" t="str">
        <f>[3]SO2!A125</f>
        <v>TANZANIA</v>
      </c>
      <c r="B125" s="7" t="str">
        <f>INDEX('Region Mapping'!$B$2:$B$144,MATCH($A125,'Region Mapping'!$A$2:$A$144,0))</f>
        <v>Africa</v>
      </c>
      <c r="C125" s="8">
        <f>[3]SO2!C125</f>
        <v>9.3067373424640927</v>
      </c>
      <c r="D125" s="8">
        <f>[3]SO2!D125</f>
        <v>12.018954110215441</v>
      </c>
      <c r="E125" s="8">
        <f>[3]SO2!E125</f>
        <v>13.148865227171802</v>
      </c>
      <c r="F125" s="8">
        <f>[3]SO2!F125</f>
        <v>14.430534979126312</v>
      </c>
      <c r="G125" s="8">
        <f>[3]SO2!G125</f>
        <v>12.626221860893569</v>
      </c>
      <c r="H125" s="8">
        <f>[3]SO2!H125</f>
        <v>11.172489523435587</v>
      </c>
      <c r="I125" s="8">
        <f>[3]SO2!I125</f>
        <v>11.722355680666974</v>
      </c>
      <c r="J125" s="8">
        <f>[3]SO2!J125</f>
        <v>11.376189538954817</v>
      </c>
      <c r="K125" s="8">
        <f>[3]SO2!K125</f>
        <v>13.543758068419331</v>
      </c>
      <c r="L125" s="8">
        <f>[3]SO2!L125</f>
        <v>13.832224089880153</v>
      </c>
      <c r="M125" s="8">
        <f>[3]SO2!M125</f>
        <v>13.553632550059231</v>
      </c>
      <c r="N125" s="8">
        <f>[3]SO2!N125</f>
        <v>13.741340710757617</v>
      </c>
      <c r="O125" s="8">
        <f>[3]SO2!O125</f>
        <v>13.228189357045556</v>
      </c>
      <c r="P125" s="8">
        <f>[3]SO2!P125</f>
        <v>13.376815830518035</v>
      </c>
      <c r="Q125" s="8">
        <f>[3]SO2!Q125</f>
        <v>13.715230076810467</v>
      </c>
      <c r="R125" s="8">
        <f>[3]SO2!R125</f>
        <v>14.654600484394065</v>
      </c>
      <c r="S125" s="8">
        <f>[3]SO2!S125</f>
        <v>15.273026858884919</v>
      </c>
      <c r="T125" s="8">
        <f>[3]SO2!T125</f>
        <v>16.043467777290434</v>
      </c>
      <c r="U125" s="8">
        <f>[3]SO2!U125</f>
        <v>16.472943991260156</v>
      </c>
      <c r="V125" s="8">
        <f>[3]SO2!V125</f>
        <v>17.015183908574954</v>
      </c>
      <c r="W125" s="8">
        <f>[3]SO2!W125</f>
        <v>18.150118989463049</v>
      </c>
      <c r="X125" s="8">
        <f>[3]SO2!X125</f>
        <v>18.679233935780942</v>
      </c>
      <c r="Y125" s="8">
        <f>[3]SO2!Y125</f>
        <v>18.88228491979385</v>
      </c>
      <c r="Z125" s="8">
        <f>[3]SO2!Z125</f>
        <v>19.597544098688832</v>
      </c>
      <c r="AA125" s="8">
        <f>[3]SO2!AA125</f>
        <v>20.706976537944858</v>
      </c>
      <c r="AB125" s="8">
        <f>[3]SO2!AB125</f>
        <v>26.171028435257796</v>
      </c>
      <c r="AC125" s="8">
        <f>[3]SO2!AC125</f>
        <v>27.370186098137083</v>
      </c>
      <c r="AD125" s="8">
        <f>[3]SO2!AD125</f>
        <v>27.825977732173822</v>
      </c>
      <c r="AE125" s="8">
        <f>[3]SO2!AE125</f>
        <v>24.202383289091841</v>
      </c>
      <c r="AF125" s="8">
        <f>[3]SO2!AF125</f>
        <v>25.053015353967947</v>
      </c>
      <c r="AG125" s="8">
        <f>[3]SO2!AG125</f>
        <v>26.832489941865408</v>
      </c>
      <c r="AH125" s="8">
        <f>[3]SO2!AH125</f>
        <v>25.211528333490822</v>
      </c>
      <c r="AI125" s="8">
        <f>[3]SO2!AI125</f>
        <v>25.165176250118865</v>
      </c>
      <c r="AJ125" s="8">
        <f>[3]SO2!AJ125</f>
        <v>24.993187000611854</v>
      </c>
      <c r="AK125" s="8">
        <f>[3]SO2!AK125</f>
        <v>25.216540855944984</v>
      </c>
      <c r="AL125" s="8">
        <f>[3]SO2!AL125</f>
        <v>32.482506220889412</v>
      </c>
      <c r="AM125" s="8">
        <f>[3]SO2!AM125</f>
        <v>10.615492112479307</v>
      </c>
      <c r="AN125" s="8">
        <f>[3]SO2!AN125</f>
        <v>9.1486887044591967</v>
      </c>
      <c r="AO125" s="8">
        <f>[3]SO2!AO125</f>
        <v>9.6207720328507005</v>
      </c>
      <c r="AP125" s="8">
        <f>[3]SO2!AP125</f>
        <v>0</v>
      </c>
      <c r="AQ125" s="8">
        <f>[3]SO2!AQ125</f>
        <v>0</v>
      </c>
      <c r="AR125" s="8">
        <f>[3]SO2!AR125</f>
        <v>0</v>
      </c>
      <c r="AS125" s="8">
        <f>[3]SO2!AS125</f>
        <v>0</v>
      </c>
      <c r="AT125" s="8">
        <f>[3]SO2!AT125</f>
        <v>0</v>
      </c>
      <c r="AU125" s="8">
        <f>[3]SO2!AU125</f>
        <v>0</v>
      </c>
      <c r="AV125" s="8">
        <f>[3]SO2!AV125</f>
        <v>0</v>
      </c>
    </row>
    <row r="126" spans="1:48" x14ac:dyDescent="0.3">
      <c r="A126" s="7" t="str">
        <f>[3]SO2!A126</f>
        <v>THAILAND</v>
      </c>
      <c r="B126" s="7" t="str">
        <f>INDEX('Region Mapping'!$B$2:$B$144,MATCH($A126,'Region Mapping'!$A$2:$A$144,0))</f>
        <v>Southeast Asia</v>
      </c>
      <c r="C126" s="8">
        <f>[3]SO2!C126</f>
        <v>111.67324954766178</v>
      </c>
      <c r="D126" s="8">
        <f>[3]SO2!D126</f>
        <v>137.52714829055896</v>
      </c>
      <c r="E126" s="8">
        <f>[3]SO2!E126</f>
        <v>152.717964845804</v>
      </c>
      <c r="F126" s="8">
        <f>[3]SO2!F126</f>
        <v>174.85112002668103</v>
      </c>
      <c r="G126" s="8">
        <f>[3]SO2!G126</f>
        <v>173.33683206690509</v>
      </c>
      <c r="H126" s="8">
        <f>[3]SO2!H126</f>
        <v>171.5928269150802</v>
      </c>
      <c r="I126" s="8">
        <f>[3]SO2!I126</f>
        <v>201.99945839240931</v>
      </c>
      <c r="J126" s="8">
        <f>[3]SO2!J126</f>
        <v>224.87999034478662</v>
      </c>
      <c r="K126" s="8">
        <f>[3]SO2!K126</f>
        <v>259.66100232352119</v>
      </c>
      <c r="L126" s="8">
        <f>[3]SO2!L126</f>
        <v>285.81874229237025</v>
      </c>
      <c r="M126" s="8">
        <f>[3]SO2!M126</f>
        <v>313.50528385578053</v>
      </c>
      <c r="N126" s="8">
        <f>[3]SO2!N126</f>
        <v>288.77891172584975</v>
      </c>
      <c r="O126" s="8">
        <f>[3]SO2!O126</f>
        <v>254.18235396981493</v>
      </c>
      <c r="P126" s="8">
        <f>[3]SO2!P126</f>
        <v>262.67622013937165</v>
      </c>
      <c r="Q126" s="8">
        <f>[3]SO2!Q126</f>
        <v>280.24593807157652</v>
      </c>
      <c r="R126" s="8">
        <f>[3]SO2!R126</f>
        <v>330.53740859167846</v>
      </c>
      <c r="S126" s="8">
        <f>[3]SO2!S126</f>
        <v>338.24561479502688</v>
      </c>
      <c r="T126" s="8">
        <f>[3]SO2!T126</f>
        <v>378.20734648776084</v>
      </c>
      <c r="U126" s="8">
        <f>[3]SO2!U126</f>
        <v>412.61097104013209</v>
      </c>
      <c r="V126" s="8">
        <f>[3]SO2!V126</f>
        <v>473.1324710219962</v>
      </c>
      <c r="W126" s="8">
        <f>[3]SO2!W126</f>
        <v>688.98903794843386</v>
      </c>
      <c r="X126" s="8">
        <f>[3]SO2!X126</f>
        <v>755.15263329932236</v>
      </c>
      <c r="Y126" s="8">
        <f>[3]SO2!Y126</f>
        <v>818.85003677793793</v>
      </c>
      <c r="Z126" s="8">
        <f>[3]SO2!Z126</f>
        <v>845.01942219039449</v>
      </c>
      <c r="AA126" s="8">
        <f>[3]SO2!AA126</f>
        <v>910.95313408855975</v>
      </c>
      <c r="AB126" s="8">
        <f>[3]SO2!AB126</f>
        <v>1043.3873103828671</v>
      </c>
      <c r="AC126" s="8">
        <f>[3]SO2!AC126</f>
        <v>1136.14234051617</v>
      </c>
      <c r="AD126" s="8">
        <f>[3]SO2!AD126</f>
        <v>1142.3798953444154</v>
      </c>
      <c r="AE126" s="8">
        <f>[3]SO2!AE126</f>
        <v>1042.7954170133792</v>
      </c>
      <c r="AF126" s="8">
        <f>[3]SO2!AF126</f>
        <v>1008.3137098058377</v>
      </c>
      <c r="AG126" s="8">
        <f>[3]SO2!AG126</f>
        <v>967.2051584291728</v>
      </c>
      <c r="AH126" s="8">
        <f>[3]SO2!AH126</f>
        <v>897.78202275089961</v>
      </c>
      <c r="AI126" s="8">
        <f>[3]SO2!AI126</f>
        <v>807.31008065458093</v>
      </c>
      <c r="AJ126" s="8">
        <f>[3]SO2!AJ126</f>
        <v>686.79078844843752</v>
      </c>
      <c r="AK126" s="8">
        <f>[3]SO2!AK126</f>
        <v>662.75869667807058</v>
      </c>
      <c r="AL126" s="8">
        <f>[3]SO2!AL126</f>
        <v>542.1977451334252</v>
      </c>
      <c r="AM126" s="8">
        <f>[3]SO2!AM126</f>
        <v>523.332422345905</v>
      </c>
      <c r="AN126" s="8">
        <f>[3]SO2!AN126</f>
        <v>468.89514977561413</v>
      </c>
      <c r="AO126" s="8">
        <f>[3]SO2!AO126</f>
        <v>476.9590896564556</v>
      </c>
      <c r="AP126" s="8">
        <f>[3]SO2!AP126</f>
        <v>0</v>
      </c>
      <c r="AQ126" s="8">
        <f>[3]SO2!AQ126</f>
        <v>0</v>
      </c>
      <c r="AR126" s="8">
        <f>[3]SO2!AR126</f>
        <v>0</v>
      </c>
      <c r="AS126" s="8">
        <f>[3]SO2!AS126</f>
        <v>0</v>
      </c>
      <c r="AT126" s="8">
        <f>[3]SO2!AT126</f>
        <v>0</v>
      </c>
      <c r="AU126" s="8">
        <f>[3]SO2!AU126</f>
        <v>0</v>
      </c>
      <c r="AV126" s="8">
        <f>[3]SO2!AV126</f>
        <v>0</v>
      </c>
    </row>
    <row r="127" spans="1:48" x14ac:dyDescent="0.3">
      <c r="A127" s="7" t="str">
        <f>[3]SO2!A127</f>
        <v>TOGO</v>
      </c>
      <c r="B127" s="7" t="str">
        <f>INDEX('Region Mapping'!$B$2:$B$144,MATCH($A127,'Region Mapping'!$A$2:$A$144,0))</f>
        <v>Africa</v>
      </c>
      <c r="C127" s="8">
        <f>[3]SO2!C127</f>
        <v>2.0494177452141411</v>
      </c>
      <c r="D127" s="8">
        <f>[3]SO2!D127</f>
        <v>2.2732164991994339</v>
      </c>
      <c r="E127" s="8">
        <f>[3]SO2!E127</f>
        <v>2.3995361489034273</v>
      </c>
      <c r="F127" s="8">
        <f>[3]SO2!F127</f>
        <v>2.0537254607396727</v>
      </c>
      <c r="G127" s="8">
        <f>[3]SO2!G127</f>
        <v>1.8902604934323073</v>
      </c>
      <c r="H127" s="8">
        <f>[3]SO2!H127</f>
        <v>1.9012846925717926</v>
      </c>
      <c r="I127" s="8">
        <f>[3]SO2!I127</f>
        <v>1.8269409312079508</v>
      </c>
      <c r="J127" s="8">
        <f>[3]SO2!J127</f>
        <v>2.137541536546264</v>
      </c>
      <c r="K127" s="8">
        <f>[3]SO2!K127</f>
        <v>2.2066694905556359</v>
      </c>
      <c r="L127" s="8">
        <f>[3]SO2!L127</f>
        <v>2.4132747668833878</v>
      </c>
      <c r="M127" s="8">
        <f>[3]SO2!M127</f>
        <v>2.0352484345544033</v>
      </c>
      <c r="N127" s="8">
        <f>[3]SO2!N127</f>
        <v>2.034536435714084</v>
      </c>
      <c r="O127" s="8">
        <f>[3]SO2!O127</f>
        <v>2.293992813193483</v>
      </c>
      <c r="P127" s="8">
        <f>[3]SO2!P127</f>
        <v>1.9983890493681131</v>
      </c>
      <c r="Q127" s="8">
        <f>[3]SO2!Q127</f>
        <v>2.5233820529295352</v>
      </c>
      <c r="R127" s="8">
        <f>[3]SO2!R127</f>
        <v>1.9779113732407323</v>
      </c>
      <c r="S127" s="8">
        <f>[3]SO2!S127</f>
        <v>2.4561804548101058</v>
      </c>
      <c r="T127" s="8">
        <f>[3]SO2!T127</f>
        <v>2.5695022198509081</v>
      </c>
      <c r="U127" s="8">
        <f>[3]SO2!U127</f>
        <v>2.5987162807328685</v>
      </c>
      <c r="V127" s="8">
        <f>[3]SO2!V127</f>
        <v>2.6003514197156834</v>
      </c>
      <c r="W127" s="8">
        <f>[3]SO2!W127</f>
        <v>2.9869476764040859</v>
      </c>
      <c r="X127" s="8">
        <f>[3]SO2!X127</f>
        <v>2.8303159285471065</v>
      </c>
      <c r="Y127" s="8">
        <f>[3]SO2!Y127</f>
        <v>2.3344739967308707</v>
      </c>
      <c r="Z127" s="8">
        <f>[3]SO2!Z127</f>
        <v>1.9744418426737635</v>
      </c>
      <c r="AA127" s="8">
        <f>[3]SO2!AA127</f>
        <v>2.7308829578984981</v>
      </c>
      <c r="AB127" s="8">
        <f>[3]SO2!AB127</f>
        <v>2.7305443861127974</v>
      </c>
      <c r="AC127" s="8">
        <f>[3]SO2!AC127</f>
        <v>3.415243057040128</v>
      </c>
      <c r="AD127" s="8">
        <f>[3]SO2!AD127</f>
        <v>2.8440299783963985</v>
      </c>
      <c r="AE127" s="8">
        <f>[3]SO2!AE127</f>
        <v>3.4556504782919091</v>
      </c>
      <c r="AF127" s="8">
        <f>[3]SO2!AF127</f>
        <v>3.7582161059309707</v>
      </c>
      <c r="AG127" s="8">
        <f>[3]SO2!AG127</f>
        <v>3.3714918925118362</v>
      </c>
      <c r="AH127" s="8">
        <f>[3]SO2!AH127</f>
        <v>2.2345217974424463</v>
      </c>
      <c r="AI127" s="8">
        <f>[3]SO2!AI127</f>
        <v>1.90518319592671</v>
      </c>
      <c r="AJ127" s="8">
        <f>[3]SO2!AJ127</f>
        <v>2.2833255643191057</v>
      </c>
      <c r="AK127" s="8">
        <f>[3]SO2!AK127</f>
        <v>2.8169853797857418</v>
      </c>
      <c r="AL127" s="8">
        <f>[3]SO2!AL127</f>
        <v>2.6498021581553912</v>
      </c>
      <c r="AM127" s="8">
        <f>[3]SO2!AM127</f>
        <v>2.0811451108681118</v>
      </c>
      <c r="AN127" s="8">
        <f>[3]SO2!AN127</f>
        <v>4.9310544662231752</v>
      </c>
      <c r="AO127" s="8">
        <f>[3]SO2!AO127</f>
        <v>6.0286201145161273</v>
      </c>
      <c r="AP127" s="8">
        <f>[3]SO2!AP127</f>
        <v>0</v>
      </c>
      <c r="AQ127" s="8">
        <f>[3]SO2!AQ127</f>
        <v>0</v>
      </c>
      <c r="AR127" s="8">
        <f>[3]SO2!AR127</f>
        <v>0</v>
      </c>
      <c r="AS127" s="8">
        <f>[3]SO2!AS127</f>
        <v>0</v>
      </c>
      <c r="AT127" s="8">
        <f>[3]SO2!AT127</f>
        <v>0</v>
      </c>
      <c r="AU127" s="8">
        <f>[3]SO2!AU127</f>
        <v>0</v>
      </c>
      <c r="AV127" s="8">
        <f>[3]SO2!AV127</f>
        <v>0</v>
      </c>
    </row>
    <row r="128" spans="1:48" x14ac:dyDescent="0.3">
      <c r="A128" s="7" t="str">
        <f>[3]SO2!A128</f>
        <v>TRINIDAD</v>
      </c>
      <c r="B128" s="7" t="str">
        <f>INDEX('Region Mapping'!$B$2:$B$144,MATCH($A128,'Region Mapping'!$A$2:$A$144,0))</f>
        <v>Latin America</v>
      </c>
      <c r="C128" s="8">
        <f>[3]SO2!C128</f>
        <v>15.86586988166496</v>
      </c>
      <c r="D128" s="8">
        <f>[3]SO2!D128</f>
        <v>13.919930138944411</v>
      </c>
      <c r="E128" s="8">
        <f>[3]SO2!E128</f>
        <v>14.330940805115512</v>
      </c>
      <c r="F128" s="8">
        <f>[3]SO2!F128</f>
        <v>17.058120860931993</v>
      </c>
      <c r="G128" s="8">
        <f>[3]SO2!G128</f>
        <v>18.16915705721642</v>
      </c>
      <c r="H128" s="8">
        <f>[3]SO2!H128</f>
        <v>19.869566068645724</v>
      </c>
      <c r="I128" s="8">
        <f>[3]SO2!I128</f>
        <v>19.934773766118838</v>
      </c>
      <c r="J128" s="8">
        <f>[3]SO2!J128</f>
        <v>21.995258404413068</v>
      </c>
      <c r="K128" s="8">
        <f>[3]SO2!K128</f>
        <v>21.726460291811613</v>
      </c>
      <c r="L128" s="8">
        <f>[3]SO2!L128</f>
        <v>20.584362532199702</v>
      </c>
      <c r="M128" s="8">
        <f>[3]SO2!M128</f>
        <v>20.600977026294494</v>
      </c>
      <c r="N128" s="8">
        <f>[3]SO2!N128</f>
        <v>18.938401752974027</v>
      </c>
      <c r="O128" s="8">
        <f>[3]SO2!O128</f>
        <v>18.528407031164228</v>
      </c>
      <c r="P128" s="8">
        <f>[3]SO2!P128</f>
        <v>16.997894778566128</v>
      </c>
      <c r="Q128" s="8">
        <f>[3]SO2!Q128</f>
        <v>17.867070698367428</v>
      </c>
      <c r="R128" s="8">
        <f>[3]SO2!R128</f>
        <v>18.138195793369505</v>
      </c>
      <c r="S128" s="8">
        <f>[3]SO2!S128</f>
        <v>17.583750617644686</v>
      </c>
      <c r="T128" s="8">
        <f>[3]SO2!T128</f>
        <v>16.660533489861404</v>
      </c>
      <c r="U128" s="8">
        <f>[3]SO2!U128</f>
        <v>17.361382752372659</v>
      </c>
      <c r="V128" s="8">
        <f>[3]SO2!V128</f>
        <v>17.111756619287334</v>
      </c>
      <c r="W128" s="8">
        <f>[3]SO2!W128</f>
        <v>17.480987225378474</v>
      </c>
      <c r="X128" s="8">
        <f>[3]SO2!X128</f>
        <v>16.70854693735437</v>
      </c>
      <c r="Y128" s="8">
        <f>[3]SO2!Y128</f>
        <v>15.988378774928597</v>
      </c>
      <c r="Z128" s="8">
        <f>[3]SO2!Z128</f>
        <v>14.082441220729388</v>
      </c>
      <c r="AA128" s="8">
        <f>[3]SO2!AA128</f>
        <v>14.555295510563154</v>
      </c>
      <c r="AB128" s="8">
        <f>[3]SO2!AB128</f>
        <v>14.355075935277823</v>
      </c>
      <c r="AC128" s="8">
        <f>[3]SO2!AC128</f>
        <v>14.526997403206021</v>
      </c>
      <c r="AD128" s="8">
        <f>[3]SO2!AD128</f>
        <v>14.032159778170392</v>
      </c>
      <c r="AE128" s="8">
        <f>[3]SO2!AE128</f>
        <v>14.161785160893443</v>
      </c>
      <c r="AF128" s="8">
        <f>[3]SO2!AF128</f>
        <v>14.046568383459098</v>
      </c>
      <c r="AG128" s="8">
        <f>[3]SO2!AG128</f>
        <v>14.218124896794865</v>
      </c>
      <c r="AH128" s="8">
        <f>[3]SO2!AH128</f>
        <v>13.706000043854981</v>
      </c>
      <c r="AI128" s="8">
        <f>[3]SO2!AI128</f>
        <v>15.077001423902352</v>
      </c>
      <c r="AJ128" s="8">
        <f>[3]SO2!AJ128</f>
        <v>16.81761643694152</v>
      </c>
      <c r="AK128" s="8">
        <f>[3]SO2!AK128</f>
        <v>16.160076959895861</v>
      </c>
      <c r="AL128" s="8">
        <f>[3]SO2!AL128</f>
        <v>17.523353240072495</v>
      </c>
      <c r="AM128" s="8">
        <f>[3]SO2!AM128</f>
        <v>24.817108668183621</v>
      </c>
      <c r="AN128" s="8">
        <f>[3]SO2!AN128</f>
        <v>24.337315832413836</v>
      </c>
      <c r="AO128" s="8">
        <f>[3]SO2!AO128</f>
        <v>25.488927833400787</v>
      </c>
      <c r="AP128" s="8">
        <f>[3]SO2!AP128</f>
        <v>0</v>
      </c>
      <c r="AQ128" s="8">
        <f>[3]SO2!AQ128</f>
        <v>0</v>
      </c>
      <c r="AR128" s="8">
        <f>[3]SO2!AR128</f>
        <v>0</v>
      </c>
      <c r="AS128" s="8">
        <f>[3]SO2!AS128</f>
        <v>0</v>
      </c>
      <c r="AT128" s="8">
        <f>[3]SO2!AT128</f>
        <v>0</v>
      </c>
      <c r="AU128" s="8">
        <f>[3]SO2!AU128</f>
        <v>0</v>
      </c>
      <c r="AV128" s="8">
        <f>[3]SO2!AV128</f>
        <v>0</v>
      </c>
    </row>
    <row r="129" spans="1:48" x14ac:dyDescent="0.3">
      <c r="A129" s="7" t="str">
        <f>[3]SO2!A129</f>
        <v>TUNISIA</v>
      </c>
      <c r="B129" s="7" t="str">
        <f>INDEX('Region Mapping'!$B$2:$B$144,MATCH($A129,'Region Mapping'!$A$2:$A$144,0))</f>
        <v>Africa</v>
      </c>
      <c r="C129" s="8">
        <f>[3]SO2!C129</f>
        <v>55.109923186879222</v>
      </c>
      <c r="D129" s="8">
        <f>[3]SO2!D129</f>
        <v>61.883466703040327</v>
      </c>
      <c r="E129" s="8">
        <f>[3]SO2!E129</f>
        <v>69.906109304800481</v>
      </c>
      <c r="F129" s="8">
        <f>[3]SO2!F129</f>
        <v>74.41512847716956</v>
      </c>
      <c r="G129" s="8">
        <f>[3]SO2!G129</f>
        <v>80.065161843060409</v>
      </c>
      <c r="H129" s="8">
        <f>[3]SO2!H129</f>
        <v>85.192175557527122</v>
      </c>
      <c r="I129" s="8">
        <f>[3]SO2!I129</f>
        <v>91.957374235789487</v>
      </c>
      <c r="J129" s="8">
        <f>[3]SO2!J129</f>
        <v>99.19688652408901</v>
      </c>
      <c r="K129" s="8">
        <f>[3]SO2!K129</f>
        <v>105.67211117416041</v>
      </c>
      <c r="L129" s="8">
        <f>[3]SO2!L129</f>
        <v>115.89797650020684</v>
      </c>
      <c r="M129" s="8">
        <f>[3]SO2!M129</f>
        <v>125.59738276930052</v>
      </c>
      <c r="N129" s="8">
        <f>[3]SO2!N129</f>
        <v>129.32357965635873</v>
      </c>
      <c r="O129" s="8">
        <f>[3]SO2!O129</f>
        <v>129.53236160416267</v>
      </c>
      <c r="P129" s="8">
        <f>[3]SO2!P129</f>
        <v>137.44723846370741</v>
      </c>
      <c r="Q129" s="8">
        <f>[3]SO2!Q129</f>
        <v>136.44318792357828</v>
      </c>
      <c r="R129" s="8">
        <f>[3]SO2!R129</f>
        <v>135.88221624489211</v>
      </c>
      <c r="S129" s="8">
        <f>[3]SO2!S129</f>
        <v>144.37805945951783</v>
      </c>
      <c r="T129" s="8">
        <f>[3]SO2!T129</f>
        <v>141.85166627848545</v>
      </c>
      <c r="U129" s="8">
        <f>[3]SO2!U129</f>
        <v>152.15814911733014</v>
      </c>
      <c r="V129" s="8">
        <f>[3]SO2!V129</f>
        <v>158.6726692657507</v>
      </c>
      <c r="W129" s="8">
        <f>[3]SO2!W129</f>
        <v>160.11077175083858</v>
      </c>
      <c r="X129" s="8">
        <f>[3]SO2!X129</f>
        <v>171.49892789807257</v>
      </c>
      <c r="Y129" s="8">
        <f>[3]SO2!Y129</f>
        <v>174.86132764330631</v>
      </c>
      <c r="Z129" s="8">
        <f>[3]SO2!Z129</f>
        <v>180.48966681958154</v>
      </c>
      <c r="AA129" s="8">
        <f>[3]SO2!AA129</f>
        <v>178.17521311294976</v>
      </c>
      <c r="AB129" s="8">
        <f>[3]SO2!AB129</f>
        <v>180.11573219752859</v>
      </c>
      <c r="AC129" s="8">
        <f>[3]SO2!AC129</f>
        <v>186.10854546198144</v>
      </c>
      <c r="AD129" s="8">
        <f>[3]SO2!AD129</f>
        <v>192.5431898294664</v>
      </c>
      <c r="AE129" s="8">
        <f>[3]SO2!AE129</f>
        <v>197.66573739369474</v>
      </c>
      <c r="AF129" s="8">
        <f>[3]SO2!AF129</f>
        <v>203.92133956251604</v>
      </c>
      <c r="AG129" s="8">
        <f>[3]SO2!AG129</f>
        <v>209.9378499798562</v>
      </c>
      <c r="AH129" s="8">
        <f>[3]SO2!AH129</f>
        <v>207.08457981679157</v>
      </c>
      <c r="AI129" s="8">
        <f>[3]SO2!AI129</f>
        <v>204.13711148377905</v>
      </c>
      <c r="AJ129" s="8">
        <f>[3]SO2!AJ129</f>
        <v>200.70650992092243</v>
      </c>
      <c r="AK129" s="8">
        <f>[3]SO2!AK129</f>
        <v>198.30939439270713</v>
      </c>
      <c r="AL129" s="8">
        <f>[3]SO2!AL129</f>
        <v>193.9149972537445</v>
      </c>
      <c r="AM129" s="8">
        <f>[3]SO2!AM129</f>
        <v>211.09635772261109</v>
      </c>
      <c r="AN129" s="8">
        <f>[3]SO2!AN129</f>
        <v>223.61977171445076</v>
      </c>
      <c r="AO129" s="8">
        <f>[3]SO2!AO129</f>
        <v>225.83087871056824</v>
      </c>
      <c r="AP129" s="8">
        <f>[3]SO2!AP129</f>
        <v>0</v>
      </c>
      <c r="AQ129" s="8">
        <f>[3]SO2!AQ129</f>
        <v>0</v>
      </c>
      <c r="AR129" s="8">
        <f>[3]SO2!AR129</f>
        <v>0</v>
      </c>
      <c r="AS129" s="8">
        <f>[3]SO2!AS129</f>
        <v>0</v>
      </c>
      <c r="AT129" s="8">
        <f>[3]SO2!AT129</f>
        <v>0</v>
      </c>
      <c r="AU129" s="8">
        <f>[3]SO2!AU129</f>
        <v>0</v>
      </c>
      <c r="AV129" s="8">
        <f>[3]SO2!AV129</f>
        <v>0</v>
      </c>
    </row>
    <row r="130" spans="1:48" x14ac:dyDescent="0.3">
      <c r="A130" s="7" t="str">
        <f>[3]SO2!A130</f>
        <v>TURKEY</v>
      </c>
      <c r="B130" s="7" t="str">
        <f>INDEX('Region Mapping'!$B$2:$B$144,MATCH($A130,'Region Mapping'!$A$2:$A$144,0))</f>
        <v>Western Europe</v>
      </c>
      <c r="C130" s="8">
        <f>[3]SO2!C130</f>
        <v>381.88243811119003</v>
      </c>
      <c r="D130" s="8">
        <f>[3]SO2!D130</f>
        <v>394.74161701604629</v>
      </c>
      <c r="E130" s="8">
        <f>[3]SO2!E130</f>
        <v>455.84613145174006</v>
      </c>
      <c r="F130" s="8">
        <f>[3]SO2!F130</f>
        <v>484.31161372929807</v>
      </c>
      <c r="G130" s="8">
        <f>[3]SO2!G130</f>
        <v>521.53732456324394</v>
      </c>
      <c r="H130" s="8">
        <f>[3]SO2!H130</f>
        <v>524.42802156308426</v>
      </c>
      <c r="I130" s="8">
        <f>[3]SO2!I130</f>
        <v>583.50411863712509</v>
      </c>
      <c r="J130" s="8">
        <f>[3]SO2!J130</f>
        <v>635.38549245360082</v>
      </c>
      <c r="K130" s="8">
        <f>[3]SO2!K130</f>
        <v>602.54935413333965</v>
      </c>
      <c r="L130" s="8">
        <f>[3]SO2!L130</f>
        <v>492.84583107351415</v>
      </c>
      <c r="M130" s="8">
        <f>[3]SO2!M130</f>
        <v>477.99999999999994</v>
      </c>
      <c r="N130" s="8">
        <f>[3]SO2!N130</f>
        <v>569.08617126056026</v>
      </c>
      <c r="O130" s="8">
        <f>[3]SO2!O130</f>
        <v>639.87790279092917</v>
      </c>
      <c r="P130" s="8">
        <f>[3]SO2!P130</f>
        <v>717.05002346235108</v>
      </c>
      <c r="Q130" s="8">
        <f>[3]SO2!Q130</f>
        <v>886.9027280733402</v>
      </c>
      <c r="R130" s="8">
        <f>[3]SO2!R130</f>
        <v>1106.4026526799939</v>
      </c>
      <c r="S130" s="8">
        <f>[3]SO2!S130</f>
        <v>1334.9183832034937</v>
      </c>
      <c r="T130" s="8">
        <f>[3]SO2!T130</f>
        <v>1325.4401467560685</v>
      </c>
      <c r="U130" s="8">
        <f>[3]SO2!U130</f>
        <v>1101.657626194921</v>
      </c>
      <c r="V130" s="8">
        <f>[3]SO2!V130</f>
        <v>1541.8681166232629</v>
      </c>
      <c r="W130" s="8">
        <f>[3]SO2!W130</f>
        <v>1573.2140268810626</v>
      </c>
      <c r="X130" s="8">
        <f>[3]SO2!X130</f>
        <v>1622.556993325644</v>
      </c>
      <c r="Y130" s="8">
        <f>[3]SO2!Y130</f>
        <v>1772.9193869289145</v>
      </c>
      <c r="Z130" s="8">
        <f>[3]SO2!Z130</f>
        <v>1654.2463167821588</v>
      </c>
      <c r="AA130" s="8">
        <f>[3]SO2!AA130</f>
        <v>1745.3074465893371</v>
      </c>
      <c r="AB130" s="8">
        <f>[3]SO2!AB130</f>
        <v>1718.1663067159122</v>
      </c>
      <c r="AC130" s="8">
        <f>[3]SO2!AC130</f>
        <v>1760.5163999659596</v>
      </c>
      <c r="AD130" s="8">
        <f>[3]SO2!AD130</f>
        <v>1800.412055072924</v>
      </c>
      <c r="AE130" s="8">
        <f>[3]SO2!AE130</f>
        <v>1843.1260201874675</v>
      </c>
      <c r="AF130" s="8">
        <f>[3]SO2!AF130</f>
        <v>1764.9099222573934</v>
      </c>
      <c r="AG130" s="8">
        <f>[3]SO2!AG130</f>
        <v>1840.0684828668238</v>
      </c>
      <c r="AH130" s="8">
        <f>[3]SO2!AH130</f>
        <v>1624.359735252141</v>
      </c>
      <c r="AI130" s="8">
        <f>[3]SO2!AI130</f>
        <v>1494.4493620952999</v>
      </c>
      <c r="AJ130" s="8">
        <f>[3]SO2!AJ130</f>
        <v>1389.9322940862951</v>
      </c>
      <c r="AK130" s="8">
        <f>[3]SO2!AK130</f>
        <v>1324.6801894896525</v>
      </c>
      <c r="AL130" s="8">
        <f>[3]SO2!AL130</f>
        <v>1483.9465503911645</v>
      </c>
      <c r="AM130" s="8">
        <f>[3]SO2!AM130</f>
        <v>1649.6180992325153</v>
      </c>
      <c r="AN130" s="8">
        <f>[3]SO2!AN130</f>
        <v>1801.6233526940596</v>
      </c>
      <c r="AO130" s="8">
        <f>[3]SO2!AO130</f>
        <v>1600.8083471363075</v>
      </c>
      <c r="AP130" s="8">
        <f>[3]SO2!AP130</f>
        <v>0</v>
      </c>
      <c r="AQ130" s="8">
        <f>[3]SO2!AQ130</f>
        <v>0</v>
      </c>
      <c r="AR130" s="8">
        <f>[3]SO2!AR130</f>
        <v>0</v>
      </c>
      <c r="AS130" s="8">
        <f>[3]SO2!AS130</f>
        <v>0</v>
      </c>
      <c r="AT130" s="8">
        <f>[3]SO2!AT130</f>
        <v>0</v>
      </c>
      <c r="AU130" s="8">
        <f>[3]SO2!AU130</f>
        <v>0</v>
      </c>
      <c r="AV130" s="8">
        <f>[3]SO2!AV130</f>
        <v>0</v>
      </c>
    </row>
    <row r="131" spans="1:48" x14ac:dyDescent="0.3">
      <c r="A131" s="7" t="str">
        <f>[3]SO2!A131</f>
        <v>TURKMENIST</v>
      </c>
      <c r="B131" s="7" t="str">
        <f>INDEX('Region Mapping'!$B$2:$B$144,MATCH($A131,'Region Mapping'!$A$2:$A$144,0))</f>
        <v>Former Soviet Union</v>
      </c>
      <c r="C131" s="8">
        <f>[3]SO2!C131</f>
        <v>53.387656338009954</v>
      </c>
      <c r="D131" s="8">
        <f>[3]SO2!D131</f>
        <v>58.174416319211787</v>
      </c>
      <c r="E131" s="8">
        <f>[3]SO2!E131</f>
        <v>62.333806177270127</v>
      </c>
      <c r="F131" s="8">
        <f>[3]SO2!F131</f>
        <v>67.941733566196319</v>
      </c>
      <c r="G131" s="8">
        <f>[3]SO2!G131</f>
        <v>72.339806483479052</v>
      </c>
      <c r="H131" s="8">
        <f>[3]SO2!H131</f>
        <v>76.707894142814737</v>
      </c>
      <c r="I131" s="8">
        <f>[3]SO2!I131</f>
        <v>81.032860678251936</v>
      </c>
      <c r="J131" s="8">
        <f>[3]SO2!J131</f>
        <v>85.853568488409152</v>
      </c>
      <c r="K131" s="8">
        <f>[3]SO2!K131</f>
        <v>89.049214271391421</v>
      </c>
      <c r="L131" s="8">
        <f>[3]SO2!L131</f>
        <v>94.43687041105953</v>
      </c>
      <c r="M131" s="8">
        <f>[3]SO2!M131</f>
        <v>97.710862444917609</v>
      </c>
      <c r="N131" s="8">
        <f>[3]SO2!N131</f>
        <v>99.491299493445538</v>
      </c>
      <c r="O131" s="8">
        <f>[3]SO2!O131</f>
        <v>101.96103590454555</v>
      </c>
      <c r="P131" s="8">
        <f>[3]SO2!P131</f>
        <v>105.03959524539664</v>
      </c>
      <c r="Q131" s="8">
        <f>[3]SO2!Q131</f>
        <v>108.74572394037611</v>
      </c>
      <c r="R131" s="8">
        <f>[3]SO2!R131</f>
        <v>114.54040779651837</v>
      </c>
      <c r="S131" s="8">
        <f>[3]SO2!S131</f>
        <v>115.96236008405775</v>
      </c>
      <c r="T131" s="8">
        <f>[3]SO2!T131</f>
        <v>116.77322965923571</v>
      </c>
      <c r="U131" s="8">
        <f>[3]SO2!U131</f>
        <v>116.94578577249413</v>
      </c>
      <c r="V131" s="8">
        <f>[3]SO2!V131</f>
        <v>117.74814438211507</v>
      </c>
      <c r="W131" s="8">
        <f>[3]SO2!W131</f>
        <v>117.65888942554494</v>
      </c>
      <c r="X131" s="8">
        <f>[3]SO2!X131</f>
        <v>106.80467824114609</v>
      </c>
      <c r="Y131" s="8">
        <f>[3]SO2!Y131</f>
        <v>108.67709462610409</v>
      </c>
      <c r="Z131" s="8">
        <f>[3]SO2!Z131</f>
        <v>77.600451617131156</v>
      </c>
      <c r="AA131" s="8">
        <f>[3]SO2!AA131</f>
        <v>64.585248529926233</v>
      </c>
      <c r="AB131" s="8">
        <f>[3]SO2!AB131</f>
        <v>61.865079262593895</v>
      </c>
      <c r="AC131" s="8">
        <f>[3]SO2!AC131</f>
        <v>69.124465656568674</v>
      </c>
      <c r="AD131" s="8">
        <f>[3]SO2!AD131</f>
        <v>61.673497328741988</v>
      </c>
      <c r="AE131" s="8">
        <f>[3]SO2!AE131</f>
        <v>62.215818315185921</v>
      </c>
      <c r="AF131" s="8">
        <f>[3]SO2!AF131</f>
        <v>72.019617772096467</v>
      </c>
      <c r="AG131" s="8">
        <f>[3]SO2!AG131</f>
        <v>85.003081338735427</v>
      </c>
      <c r="AH131" s="8">
        <f>[3]SO2!AH131</f>
        <v>95.053452887527371</v>
      </c>
      <c r="AI131" s="8">
        <f>[3]SO2!AI131</f>
        <v>103.48966405473615</v>
      </c>
      <c r="AJ131" s="8">
        <f>[3]SO2!AJ131</f>
        <v>123.90471024658697</v>
      </c>
      <c r="AK131" s="8">
        <f>[3]SO2!AK131</f>
        <v>126.90375700491867</v>
      </c>
      <c r="AL131" s="8">
        <f>[3]SO2!AL131</f>
        <v>139.18035626163342</v>
      </c>
      <c r="AM131" s="8">
        <f>[3]SO2!AM131</f>
        <v>141.03603561612121</v>
      </c>
      <c r="AN131" s="8">
        <f>[3]SO2!AN131</f>
        <v>158.83695765573884</v>
      </c>
      <c r="AO131" s="8">
        <f>[3]SO2!AO131</f>
        <v>155.71892477261054</v>
      </c>
      <c r="AP131" s="8">
        <f>[3]SO2!AP131</f>
        <v>0</v>
      </c>
      <c r="AQ131" s="8">
        <f>[3]SO2!AQ131</f>
        <v>0</v>
      </c>
      <c r="AR131" s="8">
        <f>[3]SO2!AR131</f>
        <v>0</v>
      </c>
      <c r="AS131" s="8">
        <f>[3]SO2!AS131</f>
        <v>0</v>
      </c>
      <c r="AT131" s="8">
        <f>[3]SO2!AT131</f>
        <v>0</v>
      </c>
      <c r="AU131" s="8">
        <f>[3]SO2!AU131</f>
        <v>0</v>
      </c>
      <c r="AV131" s="8">
        <f>[3]SO2!AV131</f>
        <v>0</v>
      </c>
    </row>
    <row r="132" spans="1:48" x14ac:dyDescent="0.3">
      <c r="A132" s="7" t="str">
        <f>[3]SO2!A132</f>
        <v>UAE</v>
      </c>
      <c r="B132" s="7" t="str">
        <f>INDEX('Region Mapping'!$B$2:$B$144,MATCH($A132,'Region Mapping'!$A$2:$A$144,0))</f>
        <v>Middle East</v>
      </c>
      <c r="C132" s="8">
        <f>[3]SO2!C132</f>
        <v>12.029145211763268</v>
      </c>
      <c r="D132" s="8">
        <f>[3]SO2!D132</f>
        <v>17.942255191209174</v>
      </c>
      <c r="E132" s="8">
        <f>[3]SO2!E132</f>
        <v>20.625584811197815</v>
      </c>
      <c r="F132" s="8">
        <f>[3]SO2!F132</f>
        <v>26.192604457194903</v>
      </c>
      <c r="G132" s="8">
        <f>[3]SO2!G132</f>
        <v>29.028092052370873</v>
      </c>
      <c r="H132" s="8">
        <f>[3]SO2!H132</f>
        <v>31.76530910528578</v>
      </c>
      <c r="I132" s="8">
        <f>[3]SO2!I132</f>
        <v>42.590833403288578</v>
      </c>
      <c r="J132" s="8">
        <f>[3]SO2!J132</f>
        <v>60.305017383709185</v>
      </c>
      <c r="K132" s="8">
        <f>[3]SO2!K132</f>
        <v>62.226604371897928</v>
      </c>
      <c r="L132" s="8">
        <f>[3]SO2!L132</f>
        <v>74.564657650935956</v>
      </c>
      <c r="M132" s="8">
        <f>[3]SO2!M132</f>
        <v>85.084033030251959</v>
      </c>
      <c r="N132" s="8">
        <f>[3]SO2!N132</f>
        <v>92.841885735419623</v>
      </c>
      <c r="O132" s="8">
        <f>[3]SO2!O132</f>
        <v>103.86761568213532</v>
      </c>
      <c r="P132" s="8">
        <f>[3]SO2!P132</f>
        <v>102.4665418244408</v>
      </c>
      <c r="Q132" s="8">
        <f>[3]SO2!Q132</f>
        <v>135.53601588079053</v>
      </c>
      <c r="R132" s="8">
        <f>[3]SO2!R132</f>
        <v>138.66378231347392</v>
      </c>
      <c r="S132" s="8">
        <f>[3]SO2!S132</f>
        <v>142.66425240380659</v>
      </c>
      <c r="T132" s="8">
        <f>[3]SO2!T132</f>
        <v>147.867041598725</v>
      </c>
      <c r="U132" s="8">
        <f>[3]SO2!U132</f>
        <v>155.9577637164216</v>
      </c>
      <c r="V132" s="8">
        <f>[3]SO2!V132</f>
        <v>162.81532244754919</v>
      </c>
      <c r="W132" s="8">
        <f>[3]SO2!W132</f>
        <v>167.96285102788264</v>
      </c>
      <c r="X132" s="8">
        <f>[3]SO2!X132</f>
        <v>176.416306277232</v>
      </c>
      <c r="Y132" s="8">
        <f>[3]SO2!Y132</f>
        <v>180.74799601998237</v>
      </c>
      <c r="Z132" s="8">
        <f>[3]SO2!Z132</f>
        <v>186.65537118573766</v>
      </c>
      <c r="AA132" s="8">
        <f>[3]SO2!AA132</f>
        <v>186.6699381293985</v>
      </c>
      <c r="AB132" s="8">
        <f>[3]SO2!AB132</f>
        <v>181.08806737754463</v>
      </c>
      <c r="AC132" s="8">
        <f>[3]SO2!AC132</f>
        <v>159.1642250854205</v>
      </c>
      <c r="AD132" s="8">
        <f>[3]SO2!AD132</f>
        <v>160.01298255573693</v>
      </c>
      <c r="AE132" s="8">
        <f>[3]SO2!AE132</f>
        <v>162.26086837025332</v>
      </c>
      <c r="AF132" s="8">
        <f>[3]SO2!AF132</f>
        <v>160.84027463455476</v>
      </c>
      <c r="AG132" s="8">
        <f>[3]SO2!AG132</f>
        <v>165.50958904932247</v>
      </c>
      <c r="AH132" s="8">
        <f>[3]SO2!AH132</f>
        <v>161.34142719826954</v>
      </c>
      <c r="AI132" s="8">
        <f>[3]SO2!AI132</f>
        <v>162.05873465987082</v>
      </c>
      <c r="AJ132" s="8">
        <f>[3]SO2!AJ132</f>
        <v>166.49650500400409</v>
      </c>
      <c r="AK132" s="8">
        <f>[3]SO2!AK132</f>
        <v>171.76053339089307</v>
      </c>
      <c r="AL132" s="8">
        <f>[3]SO2!AL132</f>
        <v>172.58093286902178</v>
      </c>
      <c r="AM132" s="8">
        <f>[3]SO2!AM132</f>
        <v>173.88807274991146</v>
      </c>
      <c r="AN132" s="8">
        <f>[3]SO2!AN132</f>
        <v>175.72420902247117</v>
      </c>
      <c r="AO132" s="8">
        <f>[3]SO2!AO132</f>
        <v>165.24500041377465</v>
      </c>
      <c r="AP132" s="8">
        <f>[3]SO2!AP132</f>
        <v>0</v>
      </c>
      <c r="AQ132" s="8">
        <f>[3]SO2!AQ132</f>
        <v>0</v>
      </c>
      <c r="AR132" s="8">
        <f>[3]SO2!AR132</f>
        <v>0</v>
      </c>
      <c r="AS132" s="8">
        <f>[3]SO2!AS132</f>
        <v>0</v>
      </c>
      <c r="AT132" s="8">
        <f>[3]SO2!AT132</f>
        <v>0</v>
      </c>
      <c r="AU132" s="8">
        <f>[3]SO2!AU132</f>
        <v>0</v>
      </c>
      <c r="AV132" s="8">
        <f>[3]SO2!AV132</f>
        <v>0</v>
      </c>
    </row>
    <row r="133" spans="1:48" x14ac:dyDescent="0.3">
      <c r="A133" s="7" t="str">
        <f>[3]SO2!A133</f>
        <v>UK</v>
      </c>
      <c r="B133" s="7" t="str">
        <f>INDEX('Region Mapping'!$B$2:$B$144,MATCH($A133,'Region Mapping'!$A$2:$A$144,0))</f>
        <v>Latin America</v>
      </c>
      <c r="C133" s="8">
        <f>[3]SO2!C133</f>
        <v>6370.1640478045856</v>
      </c>
      <c r="D133" s="8">
        <f>[3]SO2!D133</f>
        <v>6269.9390061486138</v>
      </c>
      <c r="E133" s="8">
        <f>[3]SO2!E133</f>
        <v>5672.0369848185856</v>
      </c>
      <c r="F133" s="8">
        <f>[3]SO2!F133</f>
        <v>5928.7707956047207</v>
      </c>
      <c r="G133" s="8">
        <f>[3]SO2!G133</f>
        <v>5357.5506859209381</v>
      </c>
      <c r="H133" s="8">
        <f>[3]SO2!H133</f>
        <v>5199.5320239022922</v>
      </c>
      <c r="I133" s="8">
        <f>[3]SO2!I133</f>
        <v>5146.0962292428394</v>
      </c>
      <c r="J133" s="8">
        <f>[3]SO2!J133</f>
        <v>5210.7888882619536</v>
      </c>
      <c r="K133" s="8">
        <f>[3]SO2!K133</f>
        <v>4870.5279867406052</v>
      </c>
      <c r="L133" s="8">
        <f>[3]SO2!L133</f>
        <v>5206.3323874548487</v>
      </c>
      <c r="M133" s="8">
        <f>[3]SO2!M133</f>
        <v>4775.3</v>
      </c>
      <c r="N133" s="8">
        <f>[3]SO2!N133</f>
        <v>4354.1000000000004</v>
      </c>
      <c r="O133" s="8">
        <f>[3]SO2!O133</f>
        <v>4156.7</v>
      </c>
      <c r="P133" s="8">
        <f>[3]SO2!P133</f>
        <v>3844.5</v>
      </c>
      <c r="Q133" s="8">
        <f>[3]SO2!Q133</f>
        <v>3694.7</v>
      </c>
      <c r="R133" s="8">
        <f>[3]SO2!R133</f>
        <v>3721.4999999999995</v>
      </c>
      <c r="S133" s="8">
        <f>[3]SO2!S133</f>
        <v>3862.3999999999996</v>
      </c>
      <c r="T133" s="8">
        <f>[3]SO2!T133</f>
        <v>3851.3000000000006</v>
      </c>
      <c r="U133" s="8">
        <f>[3]SO2!U133</f>
        <v>3787.2</v>
      </c>
      <c r="V133" s="8">
        <f>[3]SO2!V133</f>
        <v>3654.4</v>
      </c>
      <c r="W133" s="8">
        <f>[3]SO2!W133</f>
        <v>3709.8299999999995</v>
      </c>
      <c r="X133" s="8">
        <f>[3]SO2!X133</f>
        <v>3523.0799999999995</v>
      </c>
      <c r="Y133" s="8">
        <f>[3]SO2!Y133</f>
        <v>3434.7699999999995</v>
      </c>
      <c r="Z133" s="8">
        <f>[3]SO2!Z133</f>
        <v>3090.5499999999993</v>
      </c>
      <c r="AA133" s="8">
        <f>[3]SO2!AA133</f>
        <v>2659.2900000000004</v>
      </c>
      <c r="AB133" s="8">
        <f>[3]SO2!AB133</f>
        <v>2347.3100000000004</v>
      </c>
      <c r="AC133" s="8">
        <f>[3]SO2!AC133</f>
        <v>2000.37</v>
      </c>
      <c r="AD133" s="8">
        <f>[3]SO2!AD133</f>
        <v>1659.7799999999997</v>
      </c>
      <c r="AE133" s="8">
        <f>[3]SO2!AE133</f>
        <v>1631.0499999999995</v>
      </c>
      <c r="AF133" s="8">
        <f>[3]SO2!AF133</f>
        <v>1206.9699999999998</v>
      </c>
      <c r="AG133" s="8">
        <f>[3]SO2!AG133</f>
        <v>1196.8699999999997</v>
      </c>
      <c r="AH133" s="8">
        <f>[3]SO2!AH133</f>
        <v>1092.3699999999997</v>
      </c>
      <c r="AI133" s="8">
        <f>[3]SO2!AI133</f>
        <v>976.8499999999998</v>
      </c>
      <c r="AJ133" s="8">
        <f>[3]SO2!AJ133</f>
        <v>965.76999999999975</v>
      </c>
      <c r="AK133" s="8">
        <f>[3]SO2!AK133</f>
        <v>810.98</v>
      </c>
      <c r="AL133" s="8">
        <f>[3]SO2!AL133</f>
        <v>686.45999999999992</v>
      </c>
      <c r="AM133" s="8">
        <f>[3]SO2!AM133</f>
        <v>709.30497020745702</v>
      </c>
      <c r="AN133" s="8">
        <f>[3]SO2!AN133</f>
        <v>668.46704165271933</v>
      </c>
      <c r="AO133" s="8">
        <f>[3]SO2!AO133</f>
        <v>645.16457650009227</v>
      </c>
      <c r="AP133" s="8">
        <f>[3]SO2!AP133</f>
        <v>0</v>
      </c>
      <c r="AQ133" s="8">
        <f>[3]SO2!AQ133</f>
        <v>0</v>
      </c>
      <c r="AR133" s="8">
        <f>[3]SO2!AR133</f>
        <v>0</v>
      </c>
      <c r="AS133" s="8">
        <f>[3]SO2!AS133</f>
        <v>0</v>
      </c>
      <c r="AT133" s="8">
        <f>[3]SO2!AT133</f>
        <v>0</v>
      </c>
      <c r="AU133" s="8">
        <f>[3]SO2!AU133</f>
        <v>0</v>
      </c>
      <c r="AV133" s="8">
        <f>[3]SO2!AV133</f>
        <v>0</v>
      </c>
    </row>
    <row r="134" spans="1:48" x14ac:dyDescent="0.3">
      <c r="A134" s="7" t="str">
        <f>[3]SO2!A134</f>
        <v>UKRAINE</v>
      </c>
      <c r="B134" s="7" t="str">
        <f>INDEX('Region Mapping'!$B$2:$B$144,MATCH($A134,'Region Mapping'!$A$2:$A$144,0))</f>
        <v>Former Soviet Union</v>
      </c>
      <c r="C134" s="8">
        <f>[3]SO2!C134</f>
        <v>3671.5641571173355</v>
      </c>
      <c r="D134" s="8">
        <f>[3]SO2!D134</f>
        <v>3820.1825970575487</v>
      </c>
      <c r="E134" s="8">
        <f>[3]SO2!E134</f>
        <v>3949.9105404183047</v>
      </c>
      <c r="F134" s="8">
        <f>[3]SO2!F134</f>
        <v>4108.5509902273125</v>
      </c>
      <c r="G134" s="8">
        <f>[3]SO2!G134</f>
        <v>4105.2945156324495</v>
      </c>
      <c r="H134" s="8">
        <f>[3]SO2!H134</f>
        <v>4286.3682340997029</v>
      </c>
      <c r="I134" s="8">
        <f>[3]SO2!I134</f>
        <v>4242.0011982648939</v>
      </c>
      <c r="J134" s="8">
        <f>[3]SO2!J134</f>
        <v>4387.5055222383044</v>
      </c>
      <c r="K134" s="8">
        <f>[3]SO2!K134</f>
        <v>4326.2428506290353</v>
      </c>
      <c r="L134" s="8">
        <f>[3]SO2!L134</f>
        <v>4434.5085701396756</v>
      </c>
      <c r="M134" s="8">
        <f>[3]SO2!M134</f>
        <v>4529.7070009970275</v>
      </c>
      <c r="N134" s="8">
        <f>[3]SO2!N134</f>
        <v>4308.2372376713729</v>
      </c>
      <c r="O134" s="8">
        <f>[3]SO2!O134</f>
        <v>4295.4236962261612</v>
      </c>
      <c r="P134" s="8">
        <f>[3]SO2!P134</f>
        <v>4285.1105470696666</v>
      </c>
      <c r="Q134" s="8">
        <f>[3]SO2!Q134</f>
        <v>4188.2820311422765</v>
      </c>
      <c r="R134" s="8">
        <f>[3]SO2!R134</f>
        <v>4571.3146171117005</v>
      </c>
      <c r="S134" s="8">
        <f>[3]SO2!S134</f>
        <v>4653.8969721346011</v>
      </c>
      <c r="T134" s="8">
        <f>[3]SO2!T134</f>
        <v>4610.6958022466661</v>
      </c>
      <c r="U134" s="8">
        <f>[3]SO2!U134</f>
        <v>4656.9035571499307</v>
      </c>
      <c r="V134" s="8">
        <f>[3]SO2!V134</f>
        <v>4497.8101812524674</v>
      </c>
      <c r="W134" s="8">
        <f>[3]SO2!W134</f>
        <v>4121.601263557508</v>
      </c>
      <c r="X134" s="8">
        <f>[3]SO2!X134</f>
        <v>3383.43418292652</v>
      </c>
      <c r="Y134" s="8">
        <f>[3]SO2!Y134</f>
        <v>2961.4029085628467</v>
      </c>
      <c r="Z134" s="8">
        <f>[3]SO2!Z134</f>
        <v>2719.6405310908422</v>
      </c>
      <c r="AA134" s="8">
        <f>[3]SO2!AA134</f>
        <v>2120.7023798589235</v>
      </c>
      <c r="AB134" s="8">
        <f>[3]SO2!AB134</f>
        <v>2094.9929146841168</v>
      </c>
      <c r="AC134" s="8">
        <f>[3]SO2!AC134</f>
        <v>1551.7012006830082</v>
      </c>
      <c r="AD134" s="8">
        <f>[3]SO2!AD134</f>
        <v>1493.5818926659658</v>
      </c>
      <c r="AE134" s="8">
        <f>[3]SO2!AE134</f>
        <v>1489.4341028858021</v>
      </c>
      <c r="AF134" s="8">
        <f>[3]SO2!AF134</f>
        <v>1440.325511260105</v>
      </c>
      <c r="AG134" s="8">
        <f>[3]SO2!AG134</f>
        <v>1398.505722542458</v>
      </c>
      <c r="AH134" s="8">
        <f>[3]SO2!AH134</f>
        <v>1320.706974286446</v>
      </c>
      <c r="AI134" s="8">
        <f>[3]SO2!AI134</f>
        <v>1386.5432714578508</v>
      </c>
      <c r="AJ134" s="8">
        <f>[3]SO2!AJ134</f>
        <v>1604.3371750985757</v>
      </c>
      <c r="AK134" s="8">
        <f>[3]SO2!AK134</f>
        <v>1453.519199619994</v>
      </c>
      <c r="AL134" s="8">
        <f>[3]SO2!AL134</f>
        <v>1342.6339930676743</v>
      </c>
      <c r="AM134" s="8">
        <f>[3]SO2!AM134</f>
        <v>1514.68093283812</v>
      </c>
      <c r="AN134" s="8">
        <f>[3]SO2!AN134</f>
        <v>1669.0878208125425</v>
      </c>
      <c r="AO134" s="8">
        <f>[3]SO2!AO134</f>
        <v>1668.0250336460363</v>
      </c>
      <c r="AP134" s="8">
        <f>[3]SO2!AP134</f>
        <v>0</v>
      </c>
      <c r="AQ134" s="8">
        <f>[3]SO2!AQ134</f>
        <v>0</v>
      </c>
      <c r="AR134" s="8">
        <f>[3]SO2!AR134</f>
        <v>0</v>
      </c>
      <c r="AS134" s="8">
        <f>[3]SO2!AS134</f>
        <v>0</v>
      </c>
      <c r="AT134" s="8">
        <f>[3]SO2!AT134</f>
        <v>0</v>
      </c>
      <c r="AU134" s="8">
        <f>[3]SO2!AU134</f>
        <v>0</v>
      </c>
      <c r="AV134" s="8">
        <f>[3]SO2!AV134</f>
        <v>0</v>
      </c>
    </row>
    <row r="135" spans="1:48" x14ac:dyDescent="0.3">
      <c r="A135" s="7" t="str">
        <f>[3]SO2!A135</f>
        <v>URUGUAY</v>
      </c>
      <c r="B135" s="7" t="str">
        <f>INDEX('Region Mapping'!$B$2:$B$144,MATCH($A135,'Region Mapping'!$A$2:$A$144,0))</f>
        <v>Latin America</v>
      </c>
      <c r="C135" s="8">
        <f>[3]SO2!C135</f>
        <v>54.504772498116196</v>
      </c>
      <c r="D135" s="8">
        <f>[3]SO2!D135</f>
        <v>54.220976755275927</v>
      </c>
      <c r="E135" s="8">
        <f>[3]SO2!E135</f>
        <v>59.108803811208588</v>
      </c>
      <c r="F135" s="8">
        <f>[3]SO2!F135</f>
        <v>54.278495353073254</v>
      </c>
      <c r="G135" s="8">
        <f>[3]SO2!G135</f>
        <v>53.48167803055928</v>
      </c>
      <c r="H135" s="8">
        <f>[3]SO2!H135</f>
        <v>57.593644519699978</v>
      </c>
      <c r="I135" s="8">
        <f>[3]SO2!I135</f>
        <v>57.362664953152532</v>
      </c>
      <c r="J135" s="8">
        <f>[3]SO2!J135</f>
        <v>54.614793964250588</v>
      </c>
      <c r="K135" s="8">
        <f>[3]SO2!K135</f>
        <v>57.789569376734271</v>
      </c>
      <c r="L135" s="8">
        <f>[3]SO2!L135</f>
        <v>62.951412194187455</v>
      </c>
      <c r="M135" s="8">
        <f>[3]SO2!M135</f>
        <v>53.689030044443555</v>
      </c>
      <c r="N135" s="8">
        <f>[3]SO2!N135</f>
        <v>43.967085721794199</v>
      </c>
      <c r="O135" s="8">
        <f>[3]SO2!O135</f>
        <v>41.523789452537912</v>
      </c>
      <c r="P135" s="8">
        <f>[3]SO2!P135</f>
        <v>29.082258664554629</v>
      </c>
      <c r="Q135" s="8">
        <f>[3]SO2!Q135</f>
        <v>25.81642222934774</v>
      </c>
      <c r="R135" s="8">
        <f>[3]SO2!R135</f>
        <v>23.648192195489752</v>
      </c>
      <c r="S135" s="8">
        <f>[3]SO2!S135</f>
        <v>22.965269761602741</v>
      </c>
      <c r="T135" s="8">
        <f>[3]SO2!T135</f>
        <v>27.094294116640437</v>
      </c>
      <c r="U135" s="8">
        <f>[3]SO2!U135</f>
        <v>39.958682861445851</v>
      </c>
      <c r="V135" s="8">
        <f>[3]SO2!V135</f>
        <v>43.755222002810974</v>
      </c>
      <c r="W135" s="8">
        <f>[3]SO2!W135</f>
        <v>28.819956116163034</v>
      </c>
      <c r="X135" s="8">
        <f>[3]SO2!X135</f>
        <v>34.336398436232315</v>
      </c>
      <c r="Y135" s="8">
        <f>[3]SO2!Y135</f>
        <v>37.124923730115675</v>
      </c>
      <c r="Z135" s="8">
        <f>[3]SO2!Z135</f>
        <v>30.37830737878971</v>
      </c>
      <c r="AA135" s="8">
        <f>[3]SO2!AA135</f>
        <v>23.336831091613551</v>
      </c>
      <c r="AB135" s="8">
        <f>[3]SO2!AB135</f>
        <v>28.563858486401752</v>
      </c>
      <c r="AC135" s="8">
        <f>[3]SO2!AC135</f>
        <v>35.761413704831966</v>
      </c>
      <c r="AD135" s="8">
        <f>[3]SO2!AD135</f>
        <v>34.194456665073503</v>
      </c>
      <c r="AE135" s="8">
        <f>[3]SO2!AE135</f>
        <v>33.493805052503426</v>
      </c>
      <c r="AF135" s="8">
        <f>[3]SO2!AF135</f>
        <v>42.441859424577764</v>
      </c>
      <c r="AG135" s="8">
        <f>[3]SO2!AG135</f>
        <v>30.36402823463953</v>
      </c>
      <c r="AH135" s="8">
        <f>[3]SO2!AH135</f>
        <v>22.952743844490538</v>
      </c>
      <c r="AI135" s="8">
        <f>[3]SO2!AI135</f>
        <v>19.321891390427712</v>
      </c>
      <c r="AJ135" s="8">
        <f>[3]SO2!AJ135</f>
        <v>17.262968552551207</v>
      </c>
      <c r="AK135" s="8">
        <f>[3]SO2!AK135</f>
        <v>22.963579250448412</v>
      </c>
      <c r="AL135" s="8">
        <f>[3]SO2!AL135</f>
        <v>20.059706340653332</v>
      </c>
      <c r="AM135" s="8">
        <f>[3]SO2!AM135</f>
        <v>32.903804523078747</v>
      </c>
      <c r="AN135" s="8">
        <f>[3]SO2!AN135</f>
        <v>21.441365654583127</v>
      </c>
      <c r="AO135" s="8">
        <f>[3]SO2!AO135</f>
        <v>20.816646079234651</v>
      </c>
      <c r="AP135" s="8">
        <f>[3]SO2!AP135</f>
        <v>0</v>
      </c>
      <c r="AQ135" s="8">
        <f>[3]SO2!AQ135</f>
        <v>0</v>
      </c>
      <c r="AR135" s="8">
        <f>[3]SO2!AR135</f>
        <v>0</v>
      </c>
      <c r="AS135" s="8">
        <f>[3]SO2!AS135</f>
        <v>0</v>
      </c>
      <c r="AT135" s="8">
        <f>[3]SO2!AT135</f>
        <v>0</v>
      </c>
      <c r="AU135" s="8">
        <f>[3]SO2!AU135</f>
        <v>0</v>
      </c>
      <c r="AV135" s="8">
        <f>[3]SO2!AV135</f>
        <v>0</v>
      </c>
    </row>
    <row r="136" spans="1:48" x14ac:dyDescent="0.3">
      <c r="A136" s="7" t="str">
        <f>[3]SO2!A136</f>
        <v>USA</v>
      </c>
      <c r="B136" s="7" t="str">
        <f>INDEX('Region Mapping'!$B$2:$B$144,MATCH($A136,'Region Mapping'!$A$2:$A$144,0))</f>
        <v>USA</v>
      </c>
      <c r="C136" s="8">
        <f>[3]SO2!C136</f>
        <v>29827.229847269693</v>
      </c>
      <c r="D136" s="8">
        <f>[3]SO2!D136</f>
        <v>28506.600001019011</v>
      </c>
      <c r="E136" s="8">
        <f>[3]SO2!E136</f>
        <v>30077.489181901059</v>
      </c>
      <c r="F136" s="8">
        <f>[3]SO2!F136</f>
        <v>30970.303128225212</v>
      </c>
      <c r="G136" s="8">
        <f>[3]SO2!G136</f>
        <v>29060.496447067067</v>
      </c>
      <c r="H136" s="8">
        <f>[3]SO2!H136</f>
        <v>26970.821135378323</v>
      </c>
      <c r="I136" s="8">
        <f>[3]SO2!I136</f>
        <v>27256.655999595761</v>
      </c>
      <c r="J136" s="8">
        <f>[3]SO2!J136</f>
        <v>28063.565381118951</v>
      </c>
      <c r="K136" s="8">
        <f>[3]SO2!K136</f>
        <v>26359.1775412444</v>
      </c>
      <c r="L136" s="8">
        <f>[3]SO2!L136</f>
        <v>25640.161280452772</v>
      </c>
      <c r="M136" s="8">
        <f>[3]SO2!M136</f>
        <v>23773.458534129262</v>
      </c>
      <c r="N136" s="8">
        <f>[3]SO2!N136</f>
        <v>22792.134452402555</v>
      </c>
      <c r="O136" s="8">
        <f>[3]SO2!O136</f>
        <v>21356.600147251454</v>
      </c>
      <c r="P136" s="8">
        <f>[3]SO2!P136</f>
        <v>21021.477221317225</v>
      </c>
      <c r="Q136" s="8">
        <f>[3]SO2!Q136</f>
        <v>21708.904568185502</v>
      </c>
      <c r="R136" s="8">
        <f>[3]SO2!R136</f>
        <v>21462.845762332545</v>
      </c>
      <c r="S136" s="8">
        <f>[3]SO2!S136</f>
        <v>20831.088782747931</v>
      </c>
      <c r="T136" s="8">
        <f>[3]SO2!T136</f>
        <v>20607.565614262243</v>
      </c>
      <c r="U136" s="8">
        <f>[3]SO2!U136</f>
        <v>20987.783570449134</v>
      </c>
      <c r="V136" s="8">
        <f>[3]SO2!V136</f>
        <v>21131.683294339848</v>
      </c>
      <c r="W136" s="8">
        <f>[3]SO2!W136</f>
        <v>20986.499202176834</v>
      </c>
      <c r="X136" s="8">
        <f>[3]SO2!X136</f>
        <v>20289.759999999995</v>
      </c>
      <c r="Y136" s="8">
        <f>[3]SO2!Y136</f>
        <v>20024.129999999994</v>
      </c>
      <c r="Z136" s="8">
        <f>[3]SO2!Z136</f>
        <v>19736.719999999998</v>
      </c>
      <c r="AA136" s="8">
        <f>[3]SO2!AA136</f>
        <v>19351.689999999999</v>
      </c>
      <c r="AB136" s="8">
        <f>[3]SO2!AB136</f>
        <v>16882.43</v>
      </c>
      <c r="AC136" s="8">
        <f>[3]SO2!AC136</f>
        <v>16671.37</v>
      </c>
      <c r="AD136" s="8">
        <f>[3]SO2!AD136</f>
        <v>17080.899999999998</v>
      </c>
      <c r="AE136" s="8">
        <f>[3]SO2!AE136</f>
        <v>17177.309999999998</v>
      </c>
      <c r="AF136" s="8">
        <f>[3]SO2!AF136</f>
        <v>15907.900000000003</v>
      </c>
      <c r="AG136" s="8">
        <f>[3]SO2!AG136</f>
        <v>14819.299999999996</v>
      </c>
      <c r="AH136" s="8">
        <f>[3]SO2!AH136</f>
        <v>14443.439999999995</v>
      </c>
      <c r="AI136" s="8">
        <f>[3]SO2!AI136</f>
        <v>13393.810000000001</v>
      </c>
      <c r="AJ136" s="8">
        <f>[3]SO2!AJ136</f>
        <v>13622.339999999997</v>
      </c>
      <c r="AK136" s="8">
        <f>[3]SO2!AK136</f>
        <v>13224.56</v>
      </c>
      <c r="AL136" s="8">
        <f>[3]SO2!AL136</f>
        <v>13106.419999999998</v>
      </c>
      <c r="AM136" s="8">
        <f>[3]SO2!AM136</f>
        <v>11864.981836422463</v>
      </c>
      <c r="AN136" s="8">
        <f>[3]SO2!AN136</f>
        <v>11860.956928196105</v>
      </c>
      <c r="AO136" s="8">
        <f>[3]SO2!AO136</f>
        <v>10528.119244706664</v>
      </c>
      <c r="AP136" s="8">
        <f>[3]SO2!AP136</f>
        <v>0</v>
      </c>
      <c r="AQ136" s="8">
        <f>[3]SO2!AQ136</f>
        <v>0</v>
      </c>
      <c r="AR136" s="8">
        <f>[3]SO2!AR136</f>
        <v>0</v>
      </c>
      <c r="AS136" s="8">
        <f>[3]SO2!AS136</f>
        <v>0</v>
      </c>
      <c r="AT136" s="8">
        <f>[3]SO2!AT136</f>
        <v>0</v>
      </c>
      <c r="AU136" s="8">
        <f>[3]SO2!AU136</f>
        <v>0</v>
      </c>
      <c r="AV136" s="8">
        <f>[3]SO2!AV136</f>
        <v>0</v>
      </c>
    </row>
    <row r="137" spans="1:48" x14ac:dyDescent="0.3">
      <c r="A137" s="7" t="str">
        <f>[3]SO2!A137</f>
        <v>UZBEKISTAN</v>
      </c>
      <c r="B137" s="7" t="str">
        <f>INDEX('Region Mapping'!$B$2:$B$144,MATCH($A137,'Region Mapping'!$A$2:$A$144,0))</f>
        <v>Former Soviet Union</v>
      </c>
      <c r="C137" s="8">
        <f>[3]SO2!C137</f>
        <v>419.46334936954349</v>
      </c>
      <c r="D137" s="8">
        <f>[3]SO2!D137</f>
        <v>401.93724517916439</v>
      </c>
      <c r="E137" s="8">
        <f>[3]SO2!E137</f>
        <v>373.77551495643917</v>
      </c>
      <c r="F137" s="8">
        <f>[3]SO2!F137</f>
        <v>346.54237837412609</v>
      </c>
      <c r="G137" s="8">
        <f>[3]SO2!G137</f>
        <v>305.37340083503807</v>
      </c>
      <c r="H137" s="8">
        <f>[3]SO2!H137</f>
        <v>275.86162688267962</v>
      </c>
      <c r="I137" s="8">
        <f>[3]SO2!I137</f>
        <v>282.50044245044558</v>
      </c>
      <c r="J137" s="8">
        <f>[3]SO2!J137</f>
        <v>296.95532750321809</v>
      </c>
      <c r="K137" s="8">
        <f>[3]SO2!K137</f>
        <v>302.12460431539006</v>
      </c>
      <c r="L137" s="8">
        <f>[3]SO2!L137</f>
        <v>316.24403393535198</v>
      </c>
      <c r="M137" s="8">
        <f>[3]SO2!M137</f>
        <v>426.33856243423679</v>
      </c>
      <c r="N137" s="8">
        <f>[3]SO2!N137</f>
        <v>512.29810020872151</v>
      </c>
      <c r="O137" s="8">
        <f>[3]SO2!O137</f>
        <v>500.91914395606943</v>
      </c>
      <c r="P137" s="8">
        <f>[3]SO2!P137</f>
        <v>425.14799202597862</v>
      </c>
      <c r="Q137" s="8">
        <f>[3]SO2!Q137</f>
        <v>344.91417899943974</v>
      </c>
      <c r="R137" s="8">
        <f>[3]SO2!R137</f>
        <v>378.05185152913515</v>
      </c>
      <c r="S137" s="8">
        <f>[3]SO2!S137</f>
        <v>394.55667721133011</v>
      </c>
      <c r="T137" s="8">
        <f>[3]SO2!T137</f>
        <v>399.26218102659169</v>
      </c>
      <c r="U137" s="8">
        <f>[3]SO2!U137</f>
        <v>410.89568513468157</v>
      </c>
      <c r="V137" s="8">
        <f>[3]SO2!V137</f>
        <v>409.18491003669743</v>
      </c>
      <c r="W137" s="8">
        <f>[3]SO2!W137</f>
        <v>361.40442198346102</v>
      </c>
      <c r="X137" s="8">
        <f>[3]SO2!X137</f>
        <v>375.29426174313807</v>
      </c>
      <c r="Y137" s="8">
        <f>[3]SO2!Y137</f>
        <v>312.21354918307259</v>
      </c>
      <c r="Z137" s="8">
        <f>[3]SO2!Z137</f>
        <v>286.8883258462007</v>
      </c>
      <c r="AA137" s="8">
        <f>[3]SO2!AA137</f>
        <v>293.88336887055374</v>
      </c>
      <c r="AB137" s="8">
        <f>[3]SO2!AB137</f>
        <v>279.11621847947714</v>
      </c>
      <c r="AC137" s="8">
        <f>[3]SO2!AC137</f>
        <v>277.06073025275481</v>
      </c>
      <c r="AD137" s="8">
        <f>[3]SO2!AD137</f>
        <v>264.2113122153296</v>
      </c>
      <c r="AE137" s="8">
        <f>[3]SO2!AE137</f>
        <v>269.45736296286071</v>
      </c>
      <c r="AF137" s="8">
        <f>[3]SO2!AF137</f>
        <v>249.2752545880777</v>
      </c>
      <c r="AG137" s="8">
        <f>[3]SO2!AG137</f>
        <v>226.58887743306562</v>
      </c>
      <c r="AH137" s="8">
        <f>[3]SO2!AH137</f>
        <v>243.2504448482</v>
      </c>
      <c r="AI137" s="8">
        <f>[3]SO2!AI137</f>
        <v>243.06962094624726</v>
      </c>
      <c r="AJ137" s="8">
        <f>[3]SO2!AJ137</f>
        <v>241.07006632013668</v>
      </c>
      <c r="AK137" s="8">
        <f>[3]SO2!AK137</f>
        <v>238.55771447828124</v>
      </c>
      <c r="AL137" s="8">
        <f>[3]SO2!AL137</f>
        <v>222.31240021569928</v>
      </c>
      <c r="AM137" s="8">
        <f>[3]SO2!AM137</f>
        <v>213.7881768575204</v>
      </c>
      <c r="AN137" s="8">
        <f>[3]SO2!AN137</f>
        <v>213.28894899945388</v>
      </c>
      <c r="AO137" s="8">
        <f>[3]SO2!AO137</f>
        <v>258.77312365847587</v>
      </c>
      <c r="AP137" s="8">
        <f>[3]SO2!AP137</f>
        <v>0</v>
      </c>
      <c r="AQ137" s="8">
        <f>[3]SO2!AQ137</f>
        <v>0</v>
      </c>
      <c r="AR137" s="8">
        <f>[3]SO2!AR137</f>
        <v>0</v>
      </c>
      <c r="AS137" s="8">
        <f>[3]SO2!AS137</f>
        <v>0</v>
      </c>
      <c r="AT137" s="8">
        <f>[3]SO2!AT137</f>
        <v>0</v>
      </c>
      <c r="AU137" s="8">
        <f>[3]SO2!AU137</f>
        <v>0</v>
      </c>
      <c r="AV137" s="8">
        <f>[3]SO2!AV137</f>
        <v>0</v>
      </c>
    </row>
    <row r="138" spans="1:48" x14ac:dyDescent="0.3">
      <c r="A138" s="7" t="str">
        <f>[3]SO2!A138</f>
        <v>VENEZUELA</v>
      </c>
      <c r="B138" s="7" t="str">
        <f>INDEX('Region Mapping'!$B$2:$B$144,MATCH($A138,'Region Mapping'!$A$2:$A$144,0))</f>
        <v>Latin America</v>
      </c>
      <c r="C138" s="8">
        <f>[3]SO2!C138</f>
        <v>354.33697104144034</v>
      </c>
      <c r="D138" s="8">
        <f>[3]SO2!D138</f>
        <v>233.73697052877969</v>
      </c>
      <c r="E138" s="8">
        <f>[3]SO2!E138</f>
        <v>233.04162134774242</v>
      </c>
      <c r="F138" s="8">
        <f>[3]SO2!F138</f>
        <v>254.99079689824757</v>
      </c>
      <c r="G138" s="8">
        <f>[3]SO2!G138</f>
        <v>240.19605706849228</v>
      </c>
      <c r="H138" s="8">
        <f>[3]SO2!H138</f>
        <v>214.16897163271963</v>
      </c>
      <c r="I138" s="8">
        <f>[3]SO2!I138</f>
        <v>218.44705196888683</v>
      </c>
      <c r="J138" s="8">
        <f>[3]SO2!J138</f>
        <v>208.47302953054611</v>
      </c>
      <c r="K138" s="8">
        <f>[3]SO2!K138</f>
        <v>245.28486726377457</v>
      </c>
      <c r="L138" s="8">
        <f>[3]SO2!L138</f>
        <v>289.04375566039698</v>
      </c>
      <c r="M138" s="8">
        <f>[3]SO2!M138</f>
        <v>332.46989527858733</v>
      </c>
      <c r="N138" s="8">
        <f>[3]SO2!N138</f>
        <v>327.74273724652892</v>
      </c>
      <c r="O138" s="8">
        <f>[3]SO2!O138</f>
        <v>331.03611337494192</v>
      </c>
      <c r="P138" s="8">
        <f>[3]SO2!P138</f>
        <v>321.90782630516316</v>
      </c>
      <c r="Q138" s="8">
        <f>[3]SO2!Q138</f>
        <v>323.55900575520087</v>
      </c>
      <c r="R138" s="8">
        <f>[3]SO2!R138</f>
        <v>295.46586226200458</v>
      </c>
      <c r="S138" s="8">
        <f>[3]SO2!S138</f>
        <v>287.54494763017135</v>
      </c>
      <c r="T138" s="8">
        <f>[3]SO2!T138</f>
        <v>306.25698711158464</v>
      </c>
      <c r="U138" s="8">
        <f>[3]SO2!U138</f>
        <v>277.0258773309468</v>
      </c>
      <c r="V138" s="8">
        <f>[3]SO2!V138</f>
        <v>296.49034975005071</v>
      </c>
      <c r="W138" s="8">
        <f>[3]SO2!W138</f>
        <v>289.64126078260603</v>
      </c>
      <c r="X138" s="8">
        <f>[3]SO2!X138</f>
        <v>310.90977484513149</v>
      </c>
      <c r="Y138" s="8">
        <f>[3]SO2!Y138</f>
        <v>304.7712271765165</v>
      </c>
      <c r="Z138" s="8">
        <f>[3]SO2!Z138</f>
        <v>297.32940896442619</v>
      </c>
      <c r="AA138" s="8">
        <f>[3]SO2!AA138</f>
        <v>374.6659828238146</v>
      </c>
      <c r="AB138" s="8">
        <f>[3]SO2!AB138</f>
        <v>290.07065474406619</v>
      </c>
      <c r="AC138" s="8">
        <f>[3]SO2!AC138</f>
        <v>330.35701697475969</v>
      </c>
      <c r="AD138" s="8">
        <f>[3]SO2!AD138</f>
        <v>330.51208408156594</v>
      </c>
      <c r="AE138" s="8">
        <f>[3]SO2!AE138</f>
        <v>312.47696489730436</v>
      </c>
      <c r="AF138" s="8">
        <f>[3]SO2!AF138</f>
        <v>268.785688777286</v>
      </c>
      <c r="AG138" s="8">
        <f>[3]SO2!AG138</f>
        <v>299.97484369884728</v>
      </c>
      <c r="AH138" s="8">
        <f>[3]SO2!AH138</f>
        <v>347.34847677092699</v>
      </c>
      <c r="AI138" s="8">
        <f>[3]SO2!AI138</f>
        <v>314.08018803478228</v>
      </c>
      <c r="AJ138" s="8">
        <f>[3]SO2!AJ138</f>
        <v>278.53576668439962</v>
      </c>
      <c r="AK138" s="8">
        <f>[3]SO2!AK138</f>
        <v>310.03982170259087</v>
      </c>
      <c r="AL138" s="8">
        <f>[3]SO2!AL138</f>
        <v>326.25810785355196</v>
      </c>
      <c r="AM138" s="8">
        <f>[3]SO2!AM138</f>
        <v>331.47788111538739</v>
      </c>
      <c r="AN138" s="8">
        <f>[3]SO2!AN138</f>
        <v>327.27655668487779</v>
      </c>
      <c r="AO138" s="8">
        <f>[3]SO2!AO138</f>
        <v>330.99843303955288</v>
      </c>
      <c r="AP138" s="8">
        <f>[3]SO2!AP138</f>
        <v>0</v>
      </c>
      <c r="AQ138" s="8">
        <f>[3]SO2!AQ138</f>
        <v>0</v>
      </c>
      <c r="AR138" s="8">
        <f>[3]SO2!AR138</f>
        <v>0</v>
      </c>
      <c r="AS138" s="8">
        <f>[3]SO2!AS138</f>
        <v>0</v>
      </c>
      <c r="AT138" s="8">
        <f>[3]SO2!AT138</f>
        <v>0</v>
      </c>
      <c r="AU138" s="8">
        <f>[3]SO2!AU138</f>
        <v>0</v>
      </c>
      <c r="AV138" s="8">
        <f>[3]SO2!AV138</f>
        <v>0</v>
      </c>
    </row>
    <row r="139" spans="1:48" x14ac:dyDescent="0.3">
      <c r="A139" s="7" t="str">
        <f>[3]SO2!A139</f>
        <v>VIETNAM</v>
      </c>
      <c r="B139" s="7" t="str">
        <f>INDEX('Region Mapping'!$B$2:$B$144,MATCH($A139,'Region Mapping'!$A$2:$A$144,0))</f>
        <v>China</v>
      </c>
      <c r="C139" s="8">
        <f>[3]SO2!C139</f>
        <v>77.06060004738552</v>
      </c>
      <c r="D139" s="8">
        <f>[3]SO2!D139</f>
        <v>70.808666253261507</v>
      </c>
      <c r="E139" s="8">
        <f>[3]SO2!E139</f>
        <v>62.465869770704543</v>
      </c>
      <c r="F139" s="8">
        <f>[3]SO2!F139</f>
        <v>75.979733081225703</v>
      </c>
      <c r="G139" s="8">
        <f>[3]SO2!G139</f>
        <v>77.776376195534695</v>
      </c>
      <c r="H139" s="8">
        <f>[3]SO2!H139</f>
        <v>98.182675739669349</v>
      </c>
      <c r="I139" s="8">
        <f>[3]SO2!I139</f>
        <v>85.550226749027559</v>
      </c>
      <c r="J139" s="8">
        <f>[3]SO2!J139</f>
        <v>93.282099537494219</v>
      </c>
      <c r="K139" s="8">
        <f>[3]SO2!K139</f>
        <v>99.31656347848984</v>
      </c>
      <c r="L139" s="8">
        <f>[3]SO2!L139</f>
        <v>102.21318929263801</v>
      </c>
      <c r="M139" s="8">
        <f>[3]SO2!M139</f>
        <v>94.162286699277402</v>
      </c>
      <c r="N139" s="8">
        <f>[3]SO2!N139</f>
        <v>100.91061393891859</v>
      </c>
      <c r="O139" s="8">
        <f>[3]SO2!O139</f>
        <v>108.91929833457695</v>
      </c>
      <c r="P139" s="8">
        <f>[3]SO2!P139</f>
        <v>105.9012435956077</v>
      </c>
      <c r="Q139" s="8">
        <f>[3]SO2!Q139</f>
        <v>105.53673096717139</v>
      </c>
      <c r="R139" s="8">
        <f>[3]SO2!R139</f>
        <v>105.83404873285976</v>
      </c>
      <c r="S139" s="8">
        <f>[3]SO2!S139</f>
        <v>114.92247197011089</v>
      </c>
      <c r="T139" s="8">
        <f>[3]SO2!T139</f>
        <v>127.17329149563255</v>
      </c>
      <c r="U139" s="8">
        <f>[3]SO2!U139</f>
        <v>123.86899042428348</v>
      </c>
      <c r="V139" s="8">
        <f>[3]SO2!V139</f>
        <v>107.77305126082092</v>
      </c>
      <c r="W139" s="8">
        <f>[3]SO2!W139</f>
        <v>114.61955298954709</v>
      </c>
      <c r="X139" s="8">
        <f>[3]SO2!X139</f>
        <v>116.13179844981714</v>
      </c>
      <c r="Y139" s="8">
        <f>[3]SO2!Y139</f>
        <v>120.57149804161085</v>
      </c>
      <c r="Z139" s="8">
        <f>[3]SO2!Z139</f>
        <v>127.34247032509413</v>
      </c>
      <c r="AA139" s="8">
        <f>[3]SO2!AA139</f>
        <v>136.07075517774041</v>
      </c>
      <c r="AB139" s="8">
        <f>[3]SO2!AB139</f>
        <v>160.43822469569659</v>
      </c>
      <c r="AC139" s="8">
        <f>[3]SO2!AC139</f>
        <v>162.36974008905258</v>
      </c>
      <c r="AD139" s="8">
        <f>[3]SO2!AD139</f>
        <v>189.42353778086186</v>
      </c>
      <c r="AE139" s="8">
        <f>[3]SO2!AE139</f>
        <v>197.77431423081043</v>
      </c>
      <c r="AF139" s="8">
        <f>[3]SO2!AF139</f>
        <v>192.5190392302444</v>
      </c>
      <c r="AG139" s="8">
        <f>[3]SO2!AG139</f>
        <v>199.86000846551735</v>
      </c>
      <c r="AH139" s="8">
        <f>[3]SO2!AH139</f>
        <v>225.23249327932552</v>
      </c>
      <c r="AI139" s="8">
        <f>[3]SO2!AI139</f>
        <v>249.63492121473098</v>
      </c>
      <c r="AJ139" s="8">
        <f>[3]SO2!AJ139</f>
        <v>263.81024024291497</v>
      </c>
      <c r="AK139" s="8">
        <f>[3]SO2!AK139</f>
        <v>348.60430061013653</v>
      </c>
      <c r="AL139" s="8">
        <f>[3]SO2!AL139</f>
        <v>345.69540121617155</v>
      </c>
      <c r="AM139" s="8">
        <f>[3]SO2!AM139</f>
        <v>369.3685246708265</v>
      </c>
      <c r="AN139" s="8">
        <f>[3]SO2!AN139</f>
        <v>396.91823902710081</v>
      </c>
      <c r="AO139" s="8">
        <f>[3]SO2!AO139</f>
        <v>412.60991952580883</v>
      </c>
      <c r="AP139" s="8">
        <f>[3]SO2!AP139</f>
        <v>0</v>
      </c>
      <c r="AQ139" s="8">
        <f>[3]SO2!AQ139</f>
        <v>0</v>
      </c>
      <c r="AR139" s="8">
        <f>[3]SO2!AR139</f>
        <v>0</v>
      </c>
      <c r="AS139" s="8">
        <f>[3]SO2!AS139</f>
        <v>0</v>
      </c>
      <c r="AT139" s="8">
        <f>[3]SO2!AT139</f>
        <v>0</v>
      </c>
      <c r="AU139" s="8">
        <f>[3]SO2!AU139</f>
        <v>0</v>
      </c>
      <c r="AV139" s="8">
        <f>[3]SO2!AV139</f>
        <v>0</v>
      </c>
    </row>
    <row r="140" spans="1:48" x14ac:dyDescent="0.3">
      <c r="A140" s="7" t="str">
        <f>[3]SO2!A140</f>
        <v>YEMEN</v>
      </c>
      <c r="B140" s="7" t="str">
        <f>INDEX('Region Mapping'!$B$2:$B$144,MATCH($A140,'Region Mapping'!$A$2:$A$144,0))</f>
        <v>Middle East</v>
      </c>
      <c r="C140" s="8">
        <f>[3]SO2!C140</f>
        <v>5.2401002078520129</v>
      </c>
      <c r="D140" s="8">
        <f>[3]SO2!D140</f>
        <v>4.2171913269012258</v>
      </c>
      <c r="E140" s="8">
        <f>[3]SO2!E140</f>
        <v>4.7058454424941241</v>
      </c>
      <c r="F140" s="8">
        <f>[3]SO2!F140</f>
        <v>5.7959652535902562</v>
      </c>
      <c r="G140" s="8">
        <f>[3]SO2!G140</f>
        <v>5.4950474312412112</v>
      </c>
      <c r="H140" s="8">
        <f>[3]SO2!H140</f>
        <v>4.9305163529469622</v>
      </c>
      <c r="I140" s="8">
        <f>[3]SO2!I140</f>
        <v>6.0954713536987057</v>
      </c>
      <c r="J140" s="8">
        <f>[3]SO2!J140</f>
        <v>6.2767545853369091</v>
      </c>
      <c r="K140" s="8">
        <f>[3]SO2!K140</f>
        <v>6.90044810162071</v>
      </c>
      <c r="L140" s="8">
        <f>[3]SO2!L140</f>
        <v>7.4636942475443711</v>
      </c>
      <c r="M140" s="8">
        <f>[3]SO2!M140</f>
        <v>9.4719096964760219</v>
      </c>
      <c r="N140" s="8">
        <f>[3]SO2!N140</f>
        <v>9.7290729810405452</v>
      </c>
      <c r="O140" s="8">
        <f>[3]SO2!O140</f>
        <v>11.264469161805183</v>
      </c>
      <c r="P140" s="8">
        <f>[3]SO2!P140</f>
        <v>12.416404284286513</v>
      </c>
      <c r="Q140" s="8">
        <f>[3]SO2!Q140</f>
        <v>12.836777967181192</v>
      </c>
      <c r="R140" s="8">
        <f>[3]SO2!R140</f>
        <v>13.54343518700828</v>
      </c>
      <c r="S140" s="8">
        <f>[3]SO2!S140</f>
        <v>14.481710708644108</v>
      </c>
      <c r="T140" s="8">
        <f>[3]SO2!T140</f>
        <v>15.99267844477102</v>
      </c>
      <c r="U140" s="8">
        <f>[3]SO2!U140</f>
        <v>17.224881986096193</v>
      </c>
      <c r="V140" s="8">
        <f>[3]SO2!V140</f>
        <v>17.752152914399659</v>
      </c>
      <c r="W140" s="8">
        <f>[3]SO2!W140</f>
        <v>18.27609161249703</v>
      </c>
      <c r="X140" s="8">
        <f>[3]SO2!X140</f>
        <v>37.0577222948802</v>
      </c>
      <c r="Y140" s="8">
        <f>[3]SO2!Y140</f>
        <v>48.546676924600902</v>
      </c>
      <c r="Z140" s="8">
        <f>[3]SO2!Z140</f>
        <v>66.056698043419644</v>
      </c>
      <c r="AA140" s="8">
        <f>[3]SO2!AA140</f>
        <v>115.53585820648937</v>
      </c>
      <c r="AB140" s="8">
        <f>[3]SO2!AB140</f>
        <v>144.39018876301242</v>
      </c>
      <c r="AC140" s="8">
        <f>[3]SO2!AC140</f>
        <v>170.10628525004824</v>
      </c>
      <c r="AD140" s="8">
        <f>[3]SO2!AD140</f>
        <v>203.69168451466788</v>
      </c>
      <c r="AE140" s="8">
        <f>[3]SO2!AE140</f>
        <v>234.72454836023496</v>
      </c>
      <c r="AF140" s="8">
        <f>[3]SO2!AF140</f>
        <v>279.2455626007864</v>
      </c>
      <c r="AG140" s="8">
        <f>[3]SO2!AG140</f>
        <v>337.63522622575118</v>
      </c>
      <c r="AH140" s="8">
        <f>[3]SO2!AH140</f>
        <v>316.61639875065896</v>
      </c>
      <c r="AI140" s="8">
        <f>[3]SO2!AI140</f>
        <v>294.87579201960136</v>
      </c>
      <c r="AJ140" s="8">
        <f>[3]SO2!AJ140</f>
        <v>269.45343570203374</v>
      </c>
      <c r="AK140" s="8">
        <f>[3]SO2!AK140</f>
        <v>235.35273728028369</v>
      </c>
      <c r="AL140" s="8">
        <f>[3]SO2!AL140</f>
        <v>214.92422261002611</v>
      </c>
      <c r="AM140" s="8">
        <f>[3]SO2!AM140</f>
        <v>226.82329645569428</v>
      </c>
      <c r="AN140" s="8">
        <f>[3]SO2!AN140</f>
        <v>245.41083275887306</v>
      </c>
      <c r="AO140" s="8">
        <f>[3]SO2!AO140</f>
        <v>256.10668163307224</v>
      </c>
      <c r="AP140" s="8">
        <f>[3]SO2!AP140</f>
        <v>0</v>
      </c>
      <c r="AQ140" s="8">
        <f>[3]SO2!AQ140</f>
        <v>0</v>
      </c>
      <c r="AR140" s="8">
        <f>[3]SO2!AR140</f>
        <v>0</v>
      </c>
      <c r="AS140" s="8">
        <f>[3]SO2!AS140</f>
        <v>0</v>
      </c>
      <c r="AT140" s="8">
        <f>[3]SO2!AT140</f>
        <v>0</v>
      </c>
      <c r="AU140" s="8">
        <f>[3]SO2!AU140</f>
        <v>0</v>
      </c>
      <c r="AV140" s="8">
        <f>[3]SO2!AV140</f>
        <v>0</v>
      </c>
    </row>
    <row r="141" spans="1:48" x14ac:dyDescent="0.3">
      <c r="A141" s="7" t="str">
        <f>[3]SO2!A141</f>
        <v>ZAMBIA</v>
      </c>
      <c r="B141" s="7" t="str">
        <f>INDEX('Region Mapping'!$B$2:$B$144,MATCH($A141,'Region Mapping'!$A$2:$A$144,0))</f>
        <v>Africa</v>
      </c>
      <c r="C141" s="8">
        <f>[3]SO2!C141</f>
        <v>1541.6871551370259</v>
      </c>
      <c r="D141" s="8">
        <f>[3]SO2!D141</f>
        <v>1437.7678500124321</v>
      </c>
      <c r="E141" s="8">
        <f>[3]SO2!E141</f>
        <v>1574.927486993528</v>
      </c>
      <c r="F141" s="8">
        <f>[3]SO2!F141</f>
        <v>1557.2237517894846</v>
      </c>
      <c r="G141" s="8">
        <f>[3]SO2!G141</f>
        <v>1607.6472801969014</v>
      </c>
      <c r="H141" s="8">
        <f>[3]SO2!H141</f>
        <v>1489.195964897559</v>
      </c>
      <c r="I141" s="8">
        <f>[3]SO2!I141</f>
        <v>1577.7112175380689</v>
      </c>
      <c r="J141" s="8">
        <f>[3]SO2!J141</f>
        <v>1476.5095733396154</v>
      </c>
      <c r="K141" s="8">
        <f>[3]SO2!K141</f>
        <v>1468.3454819621929</v>
      </c>
      <c r="L141" s="8">
        <f>[3]SO2!L141</f>
        <v>1309.6764587585008</v>
      </c>
      <c r="M141" s="8">
        <f>[3]SO2!M141</f>
        <v>1360.7507512015461</v>
      </c>
      <c r="N141" s="8">
        <f>[3]SO2!N141</f>
        <v>1268.1480446164269</v>
      </c>
      <c r="O141" s="8">
        <f>[3]SO2!O141</f>
        <v>1312.3700703160919</v>
      </c>
      <c r="P141" s="8">
        <f>[3]SO2!P141</f>
        <v>1263.5960288327933</v>
      </c>
      <c r="Q141" s="8">
        <f>[3]SO2!Q141</f>
        <v>1187.9139223131015</v>
      </c>
      <c r="R141" s="8">
        <f>[3]SO2!R141</f>
        <v>1162.0791715330363</v>
      </c>
      <c r="S141" s="8">
        <f>[3]SO2!S141</f>
        <v>864.39204899336619</v>
      </c>
      <c r="T141" s="8">
        <f>[3]SO2!T141</f>
        <v>789.92680805723171</v>
      </c>
      <c r="U141" s="8">
        <f>[3]SO2!U141</f>
        <v>754.98785870438292</v>
      </c>
      <c r="V141" s="8">
        <f>[3]SO2!V141</f>
        <v>778.2749732909283</v>
      </c>
      <c r="W141" s="8">
        <f>[3]SO2!W141</f>
        <v>605.20404431967017</v>
      </c>
      <c r="X141" s="8">
        <f>[3]SO2!X141</f>
        <v>527.00247631176615</v>
      </c>
      <c r="Y141" s="8">
        <f>[3]SO2!Y141</f>
        <v>602.49646568398896</v>
      </c>
      <c r="Z141" s="8">
        <f>[3]SO2!Z141</f>
        <v>495.38949549506179</v>
      </c>
      <c r="AA141" s="8">
        <f>[3]SO2!AA141</f>
        <v>386.81436974617554</v>
      </c>
      <c r="AB141" s="8">
        <f>[3]SO2!AB141</f>
        <v>378.72753512256338</v>
      </c>
      <c r="AC141" s="8">
        <f>[3]SO2!AC141</f>
        <v>413.13559416566284</v>
      </c>
      <c r="AD141" s="8">
        <f>[3]SO2!AD141</f>
        <v>384.18609708781594</v>
      </c>
      <c r="AE141" s="8">
        <f>[3]SO2!AE141</f>
        <v>369.78487106960591</v>
      </c>
      <c r="AF141" s="8">
        <f>[3]SO2!AF141</f>
        <v>334.63126258818147</v>
      </c>
      <c r="AG141" s="8">
        <f>[3]SO2!AG141</f>
        <v>320.13630644975677</v>
      </c>
      <c r="AH141" s="8">
        <f>[3]SO2!AH141</f>
        <v>580.63929963679243</v>
      </c>
      <c r="AI141" s="8">
        <f>[3]SO2!AI141</f>
        <v>597.00939130818983</v>
      </c>
      <c r="AJ141" s="8">
        <f>[3]SO2!AJ141</f>
        <v>385.29618537447163</v>
      </c>
      <c r="AK141" s="8">
        <f>[3]SO2!AK141</f>
        <v>414.54250039045996</v>
      </c>
      <c r="AL141" s="8">
        <f>[3]SO2!AL141</f>
        <v>418.93160157199395</v>
      </c>
      <c r="AM141" s="8">
        <f>[3]SO2!AM141</f>
        <v>437.35728002554816</v>
      </c>
      <c r="AN141" s="8">
        <f>[3]SO2!AN141</f>
        <v>356.48991400511591</v>
      </c>
      <c r="AO141" s="8">
        <f>[3]SO2!AO141</f>
        <v>293.24848082623379</v>
      </c>
      <c r="AP141" s="8">
        <f>[3]SO2!AP141</f>
        <v>0</v>
      </c>
      <c r="AQ141" s="8">
        <f>[3]SO2!AQ141</f>
        <v>0</v>
      </c>
      <c r="AR141" s="8">
        <f>[3]SO2!AR141</f>
        <v>0</v>
      </c>
      <c r="AS141" s="8">
        <f>[3]SO2!AS141</f>
        <v>0</v>
      </c>
      <c r="AT141" s="8">
        <f>[3]SO2!AT141</f>
        <v>0</v>
      </c>
      <c r="AU141" s="8">
        <f>[3]SO2!AU141</f>
        <v>0</v>
      </c>
      <c r="AV141" s="8">
        <f>[3]SO2!AV141</f>
        <v>0</v>
      </c>
    </row>
    <row r="142" spans="1:48" x14ac:dyDescent="0.3">
      <c r="A142" s="7" t="str">
        <f>[3]SO2!A142</f>
        <v>ZIMBABWE</v>
      </c>
      <c r="B142" s="7" t="str">
        <f>INDEX('Region Mapping'!$B$2:$B$144,MATCH($A142,'Region Mapping'!$A$2:$A$144,0))</f>
        <v>Africa</v>
      </c>
      <c r="C142" s="8">
        <f>[3]SO2!C142</f>
        <v>101.44084308231758</v>
      </c>
      <c r="D142" s="8">
        <f>[3]SO2!D142</f>
        <v>123.31082367048322</v>
      </c>
      <c r="E142" s="8">
        <f>[3]SO2!E142</f>
        <v>148.21160173817759</v>
      </c>
      <c r="F142" s="8">
        <f>[3]SO2!F142</f>
        <v>164.17242359110492</v>
      </c>
      <c r="G142" s="8">
        <f>[3]SO2!G142</f>
        <v>162.84570752185323</v>
      </c>
      <c r="H142" s="8">
        <f>[3]SO2!H142</f>
        <v>152.82951401915994</v>
      </c>
      <c r="I142" s="8">
        <f>[3]SO2!I142</f>
        <v>150.15386799726201</v>
      </c>
      <c r="J142" s="8">
        <f>[3]SO2!J142</f>
        <v>132.35995549790161</v>
      </c>
      <c r="K142" s="8">
        <f>[3]SO2!K142</f>
        <v>138.52513113368809</v>
      </c>
      <c r="L142" s="8">
        <f>[3]SO2!L142</f>
        <v>132.94149908774921</v>
      </c>
      <c r="M142" s="8">
        <f>[3]SO2!M142</f>
        <v>136.19706248514728</v>
      </c>
      <c r="N142" s="8">
        <f>[3]SO2!N142</f>
        <v>135.83415720616165</v>
      </c>
      <c r="O142" s="8">
        <f>[3]SO2!O142</f>
        <v>140.65055407929819</v>
      </c>
      <c r="P142" s="8">
        <f>[3]SO2!P142</f>
        <v>134.04157461970621</v>
      </c>
      <c r="Q142" s="8">
        <f>[3]SO2!Q142</f>
        <v>138.42612893618946</v>
      </c>
      <c r="R142" s="8">
        <f>[3]SO2!R142</f>
        <v>142.7955153457475</v>
      </c>
      <c r="S142" s="8">
        <f>[3]SO2!S142</f>
        <v>155.15298722679071</v>
      </c>
      <c r="T142" s="8">
        <f>[3]SO2!T142</f>
        <v>181.20156893205808</v>
      </c>
      <c r="U142" s="8">
        <f>[3]SO2!U142</f>
        <v>184.48774834792385</v>
      </c>
      <c r="V142" s="8">
        <f>[3]SO2!V142</f>
        <v>183.04574043365332</v>
      </c>
      <c r="W142" s="8">
        <f>[3]SO2!W142</f>
        <v>186.83961723375759</v>
      </c>
      <c r="X142" s="8">
        <f>[3]SO2!X142</f>
        <v>202.01967218083465</v>
      </c>
      <c r="Y142" s="8">
        <f>[3]SO2!Y142</f>
        <v>188.30567834006877</v>
      </c>
      <c r="Z142" s="8">
        <f>[3]SO2!Z142</f>
        <v>178.23652712609152</v>
      </c>
      <c r="AA142" s="8">
        <f>[3]SO2!AA142</f>
        <v>166.94102235868533</v>
      </c>
      <c r="AB142" s="8">
        <f>[3]SO2!AB142</f>
        <v>150.01154591339312</v>
      </c>
      <c r="AC142" s="8">
        <f>[3]SO2!AC142</f>
        <v>144.01614107853351</v>
      </c>
      <c r="AD142" s="8">
        <f>[3]SO2!AD142</f>
        <v>135.17792177092272</v>
      </c>
      <c r="AE142" s="8">
        <f>[3]SO2!AE142</f>
        <v>120.32565013320722</v>
      </c>
      <c r="AF142" s="8">
        <f>[3]SO2!AF142</f>
        <v>126.31845369564576</v>
      </c>
      <c r="AG142" s="8">
        <f>[3]SO2!AG142</f>
        <v>112.0183360177989</v>
      </c>
      <c r="AH142" s="8">
        <f>[3]SO2!AH142</f>
        <v>95.644290571352613</v>
      </c>
      <c r="AI142" s="8">
        <f>[3]SO2!AI142</f>
        <v>86.564528364274906</v>
      </c>
      <c r="AJ142" s="8">
        <f>[3]SO2!AJ142</f>
        <v>76.626187969654055</v>
      </c>
      <c r="AK142" s="8">
        <f>[3]SO2!AK142</f>
        <v>73.888799844739609</v>
      </c>
      <c r="AL142" s="8">
        <f>[3]SO2!AL142</f>
        <v>79.306713830102524</v>
      </c>
      <c r="AM142" s="8">
        <f>[3]SO2!AM142</f>
        <v>71.080228295694965</v>
      </c>
      <c r="AN142" s="8">
        <f>[3]SO2!AN142</f>
        <v>67.859392441352128</v>
      </c>
      <c r="AO142" s="8">
        <f>[3]SO2!AO142</f>
        <v>71.749709129596113</v>
      </c>
      <c r="AP142" s="8">
        <f>[3]SO2!AP142</f>
        <v>0</v>
      </c>
      <c r="AQ142" s="8">
        <f>[3]SO2!AQ142</f>
        <v>0</v>
      </c>
      <c r="AR142" s="8">
        <f>[3]SO2!AR142</f>
        <v>0</v>
      </c>
      <c r="AS142" s="8">
        <f>[3]SO2!AS142</f>
        <v>0</v>
      </c>
      <c r="AT142" s="8">
        <f>[3]SO2!AT142</f>
        <v>0</v>
      </c>
      <c r="AU142" s="8">
        <f>[3]SO2!AU142</f>
        <v>0</v>
      </c>
      <c r="AV142" s="8">
        <f>[3]SO2!AV142</f>
        <v>0</v>
      </c>
    </row>
    <row r="143" spans="1:48" x14ac:dyDescent="0.3">
      <c r="A143" s="10" t="str">
        <f>[3]SO2!A143</f>
        <v>INTAVIATION</v>
      </c>
      <c r="B143" s="7" t="str">
        <f>INDEX('Region Mapping'!$B$2:$B$144,MATCH($A143,'Region Mapping'!$A$2:$A$144,0))</f>
        <v>International Aviation</v>
      </c>
      <c r="C143" s="8">
        <f>[3]SO2!C143</f>
        <v>56.003399999999999</v>
      </c>
      <c r="D143" s="8">
        <f>[3]SO2!D143</f>
        <v>57.743299999999998</v>
      </c>
      <c r="E143" s="8">
        <f>[3]SO2!E143</f>
        <v>61.174799999999998</v>
      </c>
      <c r="F143" s="8">
        <f>[3]SO2!F143</f>
        <v>63.9206</v>
      </c>
      <c r="G143" s="8">
        <f>[3]SO2!G143</f>
        <v>61.645800000000001</v>
      </c>
      <c r="H143" s="8">
        <f>[3]SO2!H143</f>
        <v>59.418399999999998</v>
      </c>
      <c r="I143" s="8">
        <f>[3]SO2!I143</f>
        <v>59.8371</v>
      </c>
      <c r="J143" s="8">
        <f>[3]SO2!J143</f>
        <v>65.394900000000007</v>
      </c>
      <c r="K143" s="8">
        <f>[3]SO2!K143</f>
        <v>68.084800000000001</v>
      </c>
      <c r="L143" s="8">
        <f>[3]SO2!L143</f>
        <v>70.284400000000005</v>
      </c>
      <c r="M143" s="8">
        <f>[3]SO2!M143</f>
        <v>70.144999999999996</v>
      </c>
      <c r="N143" s="8">
        <f>[3]SO2!N143</f>
        <v>70.365099999999998</v>
      </c>
      <c r="O143" s="8">
        <f>[3]SO2!O143</f>
        <v>73.281999999999996</v>
      </c>
      <c r="P143" s="8">
        <f>[3]SO2!P143</f>
        <v>74.149500000000003</v>
      </c>
      <c r="Q143" s="8">
        <f>[3]SO2!Q143</f>
        <v>77.010900000000007</v>
      </c>
      <c r="R143" s="8">
        <f>[3]SO2!R143</f>
        <v>79.464699999999993</v>
      </c>
      <c r="S143" s="8">
        <f>[3]SO2!S143</f>
        <v>87.488200000000006</v>
      </c>
      <c r="T143" s="8">
        <f>[3]SO2!T143</f>
        <v>87.6738</v>
      </c>
      <c r="U143" s="8">
        <f>[3]SO2!U143</f>
        <v>97.922300000000007</v>
      </c>
      <c r="V143" s="8">
        <f>[3]SO2!V143</f>
        <v>103.063</v>
      </c>
      <c r="W143" s="8">
        <f>[3]SO2!W143</f>
        <v>101.991</v>
      </c>
      <c r="X143" s="8">
        <f>[3]SO2!X143</f>
        <v>98.614099999999993</v>
      </c>
      <c r="Y143" s="8">
        <f>[3]SO2!Y143</f>
        <v>99.406899999999993</v>
      </c>
      <c r="Z143" s="8">
        <f>[3]SO2!Z143</f>
        <v>100.04900000000001</v>
      </c>
      <c r="AA143" s="8">
        <f>[3]SO2!AA143</f>
        <v>104.127</v>
      </c>
      <c r="AB143" s="8">
        <f>[3]SO2!AB143</f>
        <v>108.054</v>
      </c>
      <c r="AC143" s="8">
        <f>[3]SO2!AC143</f>
        <v>111.801</v>
      </c>
      <c r="AD143" s="8">
        <f>[3]SO2!AD143</f>
        <v>116.839</v>
      </c>
      <c r="AE143" s="8">
        <f>[3]SO2!AE143</f>
        <v>119.44</v>
      </c>
      <c r="AF143" s="8">
        <f>[3]SO2!AF143</f>
        <v>124.934</v>
      </c>
      <c r="AG143" s="8">
        <f>[3]SO2!AG143</f>
        <v>124.884</v>
      </c>
      <c r="AH143" s="8">
        <f>[3]SO2!AH143</f>
        <v>122.31399999999999</v>
      </c>
      <c r="AI143" s="8">
        <f>[3]SO2!AI143</f>
        <v>128.84800000000001</v>
      </c>
      <c r="AJ143" s="8">
        <f>[3]SO2!AJ143</f>
        <v>129.274</v>
      </c>
      <c r="AK143" s="8">
        <f>[3]SO2!AK143</f>
        <v>138.66</v>
      </c>
      <c r="AL143" s="8">
        <f>[3]SO2!AL143</f>
        <v>148.589</v>
      </c>
      <c r="AM143" s="8">
        <f>[3]SO2!AM143</f>
        <v>153.78100000000001</v>
      </c>
      <c r="AN143" s="8">
        <f>[3]SO2!AN143</f>
        <v>157.447</v>
      </c>
      <c r="AO143" s="8">
        <f>[3]SO2!AO143</f>
        <v>160.35499999999999</v>
      </c>
      <c r="AP143" s="8">
        <f>[3]SO2!AP143</f>
        <v>0</v>
      </c>
      <c r="AQ143" s="8">
        <f>[3]SO2!AQ143</f>
        <v>0</v>
      </c>
      <c r="AR143" s="8">
        <f>[3]SO2!AR143</f>
        <v>0</v>
      </c>
      <c r="AS143" s="8">
        <f>[3]SO2!AS143</f>
        <v>0</v>
      </c>
      <c r="AT143" s="8">
        <f>[3]SO2!AT143</f>
        <v>0</v>
      </c>
      <c r="AU143" s="8">
        <f>[3]SO2!AU143</f>
        <v>0</v>
      </c>
      <c r="AV143" s="8">
        <f>[3]SO2!AV143</f>
        <v>0</v>
      </c>
    </row>
    <row r="144" spans="1:48" x14ac:dyDescent="0.3">
      <c r="A144" s="10" t="str">
        <f>[3]SO2!A144</f>
        <v>INTSHIPPING</v>
      </c>
      <c r="B144" s="7" t="str">
        <f>INDEX('Region Mapping'!$B$2:$B$144,MATCH($A144,'Region Mapping'!$A$2:$A$144,0))</f>
        <v>International Shipping</v>
      </c>
      <c r="C144" s="8">
        <f>[3]SO2!C144</f>
        <v>6468.7471067209963</v>
      </c>
      <c r="D144" s="8">
        <f>[3]SO2!D144</f>
        <v>6697.7486053392586</v>
      </c>
      <c r="E144" s="8">
        <f>[3]SO2!E144</f>
        <v>6990.81943855793</v>
      </c>
      <c r="F144" s="8">
        <f>[3]SO2!F144</f>
        <v>7397.2141854561632</v>
      </c>
      <c r="G144" s="8">
        <f>[3]SO2!G144</f>
        <v>6936.8453750185608</v>
      </c>
      <c r="H144" s="8">
        <f>[3]SO2!H144</f>
        <v>6349.8475229452615</v>
      </c>
      <c r="I144" s="8">
        <f>[3]SO2!I144</f>
        <v>6528.499464962033</v>
      </c>
      <c r="J144" s="8">
        <f>[3]SO2!J144</f>
        <v>6481.0257360273754</v>
      </c>
      <c r="K144" s="8">
        <f>[3]SO2!K144</f>
        <v>6496.0619018108719</v>
      </c>
      <c r="L144" s="8">
        <f>[3]SO2!L144</f>
        <v>6741.6347917867388</v>
      </c>
      <c r="M144" s="8">
        <f>[3]SO2!M144</f>
        <v>6607.1517289436488</v>
      </c>
      <c r="N144" s="8">
        <f>[3]SO2!N144</f>
        <v>6030.4572039622853</v>
      </c>
      <c r="O144" s="8">
        <f>[3]SO2!O144</f>
        <v>5353.5533806147223</v>
      </c>
      <c r="P144" s="8">
        <f>[3]SO2!P144</f>
        <v>4978.703880421891</v>
      </c>
      <c r="Q144" s="8">
        <f>[3]SO2!Q144</f>
        <v>5009.5717249622667</v>
      </c>
      <c r="R144" s="8">
        <f>[3]SO2!R144</f>
        <v>5371.5981340548451</v>
      </c>
      <c r="S144" s="8">
        <f>[3]SO2!S144</f>
        <v>5751.124830248491</v>
      </c>
      <c r="T144" s="8">
        <f>[3]SO2!T144</f>
        <v>5743.7462514918607</v>
      </c>
      <c r="U144" s="8">
        <f>[3]SO2!U144</f>
        <v>6131.609692444732</v>
      </c>
      <c r="V144" s="8">
        <f>[3]SO2!V144</f>
        <v>6528.2338011781649</v>
      </c>
      <c r="W144" s="8">
        <f>[3]SO2!W144</f>
        <v>7040.6918808922965</v>
      </c>
      <c r="X144" s="8">
        <f>[3]SO2!X144</f>
        <v>7571.4504911821787</v>
      </c>
      <c r="Y144" s="8">
        <f>[3]SO2!Y144</f>
        <v>7885.4217532545099</v>
      </c>
      <c r="Z144" s="8">
        <f>[3]SO2!Z144</f>
        <v>8144.4169235583613</v>
      </c>
      <c r="AA144" s="8">
        <f>[3]SO2!AA144</f>
        <v>8385.6205988767906</v>
      </c>
      <c r="AB144" s="8">
        <f>[3]SO2!AB144</f>
        <v>8588.1109798790894</v>
      </c>
      <c r="AC144" s="8">
        <f>[3]SO2!AC144</f>
        <v>8615.1895923774064</v>
      </c>
      <c r="AD144" s="8">
        <f>[3]SO2!AD144</f>
        <v>9235.5310084851117</v>
      </c>
      <c r="AE144" s="8">
        <f>[3]SO2!AE144</f>
        <v>8765.5034458520786</v>
      </c>
      <c r="AF144" s="8">
        <f>[3]SO2!AF144</f>
        <v>8912.3092131103622</v>
      </c>
      <c r="AG144" s="8">
        <f>[3]SO2!AG144</f>
        <v>9778.8423783063627</v>
      </c>
      <c r="AH144" s="8">
        <f>[3]SO2!AH144</f>
        <v>9963.1973669937706</v>
      </c>
      <c r="AI144" s="8">
        <f>[3]SO2!AI144</f>
        <v>9917.246895584718</v>
      </c>
      <c r="AJ144" s="8">
        <f>[3]SO2!AJ144</f>
        <v>10450.598876569704</v>
      </c>
      <c r="AK144" s="8">
        <f>[3]SO2!AK144</f>
        <v>11339.474908827084</v>
      </c>
      <c r="AL144" s="8">
        <f>[3]SO2!AL144</f>
        <v>12078.370215792364</v>
      </c>
      <c r="AM144" s="8">
        <f>[3]SO2!AM144</f>
        <v>12866.634956314858</v>
      </c>
      <c r="AN144" s="8">
        <f>[3]SO2!AN144</f>
        <v>13610.408229644578</v>
      </c>
      <c r="AO144" s="8">
        <f>[3]SO2!AO144</f>
        <v>13346.081273638354</v>
      </c>
      <c r="AP144" s="8">
        <f>[3]SO2!AP144</f>
        <v>0</v>
      </c>
      <c r="AQ144" s="8">
        <f>[3]SO2!AQ144</f>
        <v>0</v>
      </c>
      <c r="AR144" s="8">
        <f>[3]SO2!AR144</f>
        <v>0</v>
      </c>
      <c r="AS144" s="8">
        <f>[3]SO2!AS144</f>
        <v>0</v>
      </c>
      <c r="AT144" s="8">
        <f>[3]SO2!AT144</f>
        <v>0</v>
      </c>
      <c r="AU144" s="8">
        <f>[3]SO2!AU144</f>
        <v>0</v>
      </c>
      <c r="AV144" s="8">
        <f>[3]SO2!AV144</f>
        <v>0</v>
      </c>
    </row>
    <row r="146" spans="1:48" x14ac:dyDescent="0.3">
      <c r="A146" s="11" t="s">
        <v>184</v>
      </c>
      <c r="B146" s="11"/>
      <c r="C146" s="12">
        <f>SUM(C$2:C$144)</f>
        <v>126599.98288969047</v>
      </c>
      <c r="D146" s="12">
        <f t="shared" ref="D146:AV146" si="0">SUM(D$2:D$144)</f>
        <v>126314.39725561575</v>
      </c>
      <c r="E146" s="12">
        <f t="shared" si="0"/>
        <v>128772.80669493318</v>
      </c>
      <c r="F146" s="12">
        <f t="shared" si="0"/>
        <v>133778.45118806802</v>
      </c>
      <c r="G146" s="12">
        <f t="shared" si="0"/>
        <v>131003.66305586325</v>
      </c>
      <c r="H146" s="12">
        <f t="shared" si="0"/>
        <v>127977.8617915248</v>
      </c>
      <c r="I146" s="12">
        <f t="shared" si="0"/>
        <v>131683.26518813404</v>
      </c>
      <c r="J146" s="12">
        <f t="shared" si="0"/>
        <v>133126.17039309413</v>
      </c>
      <c r="K146" s="12">
        <f t="shared" si="0"/>
        <v>132310.17341781911</v>
      </c>
      <c r="L146" s="12">
        <f t="shared" si="0"/>
        <v>133814.33058416151</v>
      </c>
      <c r="M146" s="12">
        <f t="shared" si="0"/>
        <v>130858.25881107101</v>
      </c>
      <c r="N146" s="12">
        <f t="shared" si="0"/>
        <v>127307.1107748082</v>
      </c>
      <c r="O146" s="12">
        <f t="shared" si="0"/>
        <v>124941.36548992325</v>
      </c>
      <c r="P146" s="12">
        <f t="shared" si="0"/>
        <v>123519.21195441918</v>
      </c>
      <c r="Q146" s="12">
        <f t="shared" si="0"/>
        <v>124365.07882033197</v>
      </c>
      <c r="R146" s="12">
        <f t="shared" si="0"/>
        <v>125539.88835741988</v>
      </c>
      <c r="S146" s="12">
        <f t="shared" si="0"/>
        <v>126188.01552572155</v>
      </c>
      <c r="T146" s="12">
        <f t="shared" si="0"/>
        <v>128068.17316406105</v>
      </c>
      <c r="U146" s="12">
        <f t="shared" si="0"/>
        <v>128598.99352832195</v>
      </c>
      <c r="V146" s="12">
        <f t="shared" si="0"/>
        <v>129822.82574537693</v>
      </c>
      <c r="W146" s="12">
        <f t="shared" si="0"/>
        <v>127896.90464833888</v>
      </c>
      <c r="X146" s="12">
        <f t="shared" si="0"/>
        <v>125260.01966511982</v>
      </c>
      <c r="Y146" s="12">
        <f t="shared" si="0"/>
        <v>121080.54243631702</v>
      </c>
      <c r="Z146" s="12">
        <f t="shared" si="0"/>
        <v>118881.94692293895</v>
      </c>
      <c r="AA146" s="12">
        <f t="shared" si="0"/>
        <v>116686.46644133785</v>
      </c>
      <c r="AB146" s="12">
        <f t="shared" si="0"/>
        <v>114372.51968432219</v>
      </c>
      <c r="AC146" s="12">
        <f t="shared" si="0"/>
        <v>113859.19342092419</v>
      </c>
      <c r="AD146" s="12">
        <f t="shared" si="0"/>
        <v>112753.72168730691</v>
      </c>
      <c r="AE146" s="12">
        <f t="shared" si="0"/>
        <v>110833.66687418502</v>
      </c>
      <c r="AF146" s="12">
        <f t="shared" si="0"/>
        <v>106791.77636181233</v>
      </c>
      <c r="AG146" s="12">
        <f t="shared" si="0"/>
        <v>106993.72816367177</v>
      </c>
      <c r="AH146" s="12">
        <f t="shared" si="0"/>
        <v>106991.83078679448</v>
      </c>
      <c r="AI146" s="12">
        <f t="shared" si="0"/>
        <v>105624.47928663151</v>
      </c>
      <c r="AJ146" s="12">
        <f t="shared" si="0"/>
        <v>107954.27580433458</v>
      </c>
      <c r="AK146" s="12">
        <f t="shared" si="0"/>
        <v>111804.44856331692</v>
      </c>
      <c r="AL146" s="12">
        <f t="shared" si="0"/>
        <v>115655.65962665965</v>
      </c>
      <c r="AM146" s="12">
        <f t="shared" si="0"/>
        <v>119682.23319506705</v>
      </c>
      <c r="AN146" s="12">
        <f t="shared" si="0"/>
        <v>123746.74120701561</v>
      </c>
      <c r="AO146" s="12">
        <f t="shared" si="0"/>
        <v>127353.35600538888</v>
      </c>
      <c r="AP146" s="12">
        <f t="shared" si="0"/>
        <v>0</v>
      </c>
      <c r="AQ146" s="12">
        <f t="shared" si="0"/>
        <v>0</v>
      </c>
      <c r="AR146" s="12">
        <f t="shared" si="0"/>
        <v>0</v>
      </c>
      <c r="AS146" s="12">
        <f t="shared" si="0"/>
        <v>0</v>
      </c>
      <c r="AT146" s="12">
        <f t="shared" si="0"/>
        <v>0</v>
      </c>
      <c r="AU146" s="12">
        <f t="shared" si="0"/>
        <v>0</v>
      </c>
      <c r="AV146" s="1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W29"/>
  <sheetViews>
    <sheetView workbookViewId="0"/>
  </sheetViews>
  <sheetFormatPr defaultRowHeight="14.4" x14ac:dyDescent="0.3"/>
  <cols>
    <col min="1" max="1" width="22.6640625" style="14" bestFit="1" customWidth="1"/>
    <col min="2" max="2" width="8.88671875" style="14" customWidth="1"/>
    <col min="3" max="16384" width="8.88671875" style="14"/>
  </cols>
  <sheetData>
    <row r="1" spans="1:49" x14ac:dyDescent="0.3">
      <c r="A1" s="16" t="s">
        <v>185</v>
      </c>
      <c r="B1" s="16" t="s">
        <v>188</v>
      </c>
      <c r="C1" s="17">
        <v>1970</v>
      </c>
      <c r="D1" s="17">
        <v>1971</v>
      </c>
      <c r="E1" s="17">
        <v>1972</v>
      </c>
      <c r="F1" s="17">
        <v>1973</v>
      </c>
      <c r="G1" s="17">
        <v>1974</v>
      </c>
      <c r="H1" s="17">
        <v>1975</v>
      </c>
      <c r="I1" s="17">
        <v>1976</v>
      </c>
      <c r="J1" s="17">
        <v>1977</v>
      </c>
      <c r="K1" s="17">
        <v>1978</v>
      </c>
      <c r="L1" s="17">
        <v>1979</v>
      </c>
      <c r="M1" s="17">
        <v>1980</v>
      </c>
      <c r="N1" s="17">
        <v>1981</v>
      </c>
      <c r="O1" s="17">
        <v>1982</v>
      </c>
      <c r="P1" s="17">
        <v>1983</v>
      </c>
      <c r="Q1" s="17">
        <v>1984</v>
      </c>
      <c r="R1" s="17">
        <v>1985</v>
      </c>
      <c r="S1" s="17">
        <v>1986</v>
      </c>
      <c r="T1" s="17">
        <v>1987</v>
      </c>
      <c r="U1" s="17">
        <v>1988</v>
      </c>
      <c r="V1" s="17">
        <v>1989</v>
      </c>
      <c r="W1" s="17">
        <v>1990</v>
      </c>
      <c r="X1" s="17">
        <v>1991</v>
      </c>
      <c r="Y1" s="17">
        <v>1992</v>
      </c>
      <c r="Z1" s="17">
        <v>1993</v>
      </c>
      <c r="AA1" s="17">
        <v>1994</v>
      </c>
      <c r="AB1" s="17">
        <v>1995</v>
      </c>
      <c r="AC1" s="17">
        <v>1996</v>
      </c>
      <c r="AD1" s="17">
        <v>1997</v>
      </c>
      <c r="AE1" s="17">
        <v>1998</v>
      </c>
      <c r="AF1" s="17">
        <v>1999</v>
      </c>
      <c r="AG1" s="17">
        <v>2000</v>
      </c>
      <c r="AH1" s="17">
        <v>2001</v>
      </c>
      <c r="AI1" s="17">
        <v>2002</v>
      </c>
      <c r="AJ1" s="17">
        <v>2003</v>
      </c>
      <c r="AK1" s="17">
        <v>2004</v>
      </c>
      <c r="AL1" s="17">
        <v>2005</v>
      </c>
      <c r="AM1" s="17">
        <v>2006</v>
      </c>
      <c r="AN1" s="17">
        <v>2007</v>
      </c>
      <c r="AO1" s="17">
        <v>2008</v>
      </c>
      <c r="AP1" s="17">
        <v>2009</v>
      </c>
      <c r="AQ1" s="17">
        <v>2010</v>
      </c>
      <c r="AR1" s="17">
        <v>2011</v>
      </c>
      <c r="AS1" s="17">
        <v>2012</v>
      </c>
      <c r="AT1" s="17">
        <v>2013</v>
      </c>
      <c r="AU1" s="17">
        <v>2014</v>
      </c>
      <c r="AV1" s="17">
        <v>2015</v>
      </c>
      <c r="AW1" s="14" t="s">
        <v>19</v>
      </c>
    </row>
    <row r="2" spans="1:49" x14ac:dyDescent="0.3">
      <c r="A2" s="18" t="s">
        <v>27</v>
      </c>
      <c r="B2" s="18" t="s">
        <v>13</v>
      </c>
      <c r="C2" s="15">
        <f>SUMIF('Country SO2 Data'!$B$2:$B$144,$A2,'Country SO2 Data'!C$2:C$144)</f>
        <v>29827.229847269693</v>
      </c>
      <c r="D2" s="15">
        <f>SUMIF('Country SO2 Data'!$B$2:$B$144,$A2,'Country SO2 Data'!D$2:D$144)</f>
        <v>28506.600001019011</v>
      </c>
      <c r="E2" s="15">
        <f>SUMIF('Country SO2 Data'!$B$2:$B$144,$A2,'Country SO2 Data'!E$2:E$144)</f>
        <v>30077.489181901059</v>
      </c>
      <c r="F2" s="15">
        <f>SUMIF('Country SO2 Data'!$B$2:$B$144,$A2,'Country SO2 Data'!F$2:F$144)</f>
        <v>30970.303128225212</v>
      </c>
      <c r="G2" s="15">
        <f>SUMIF('Country SO2 Data'!$B$2:$B$144,$A2,'Country SO2 Data'!G$2:G$144)</f>
        <v>29060.496447067067</v>
      </c>
      <c r="H2" s="15">
        <f>SUMIF('Country SO2 Data'!$B$2:$B$144,$A2,'Country SO2 Data'!H$2:H$144)</f>
        <v>26970.821135378323</v>
      </c>
      <c r="I2" s="15">
        <f>SUMIF('Country SO2 Data'!$B$2:$B$144,$A2,'Country SO2 Data'!I$2:I$144)</f>
        <v>27256.655999595761</v>
      </c>
      <c r="J2" s="15">
        <f>SUMIF('Country SO2 Data'!$B$2:$B$144,$A2,'Country SO2 Data'!J$2:J$144)</f>
        <v>28063.565381118951</v>
      </c>
      <c r="K2" s="15">
        <f>SUMIF('Country SO2 Data'!$B$2:$B$144,$A2,'Country SO2 Data'!K$2:K$144)</f>
        <v>26359.1775412444</v>
      </c>
      <c r="L2" s="15">
        <f>SUMIF('Country SO2 Data'!$B$2:$B$144,$A2,'Country SO2 Data'!L$2:L$144)</f>
        <v>25640.161280452772</v>
      </c>
      <c r="M2" s="15">
        <f>SUMIF('Country SO2 Data'!$B$2:$B$144,$A2,'Country SO2 Data'!M$2:M$144)</f>
        <v>23773.458534129262</v>
      </c>
      <c r="N2" s="15">
        <f>SUMIF('Country SO2 Data'!$B$2:$B$144,$A2,'Country SO2 Data'!N$2:N$144)</f>
        <v>22792.134452402555</v>
      </c>
      <c r="O2" s="15">
        <f>SUMIF('Country SO2 Data'!$B$2:$B$144,$A2,'Country SO2 Data'!O$2:O$144)</f>
        <v>21356.600147251454</v>
      </c>
      <c r="P2" s="15">
        <f>SUMIF('Country SO2 Data'!$B$2:$B$144,$A2,'Country SO2 Data'!P$2:P$144)</f>
        <v>21021.477221317225</v>
      </c>
      <c r="Q2" s="15">
        <f>SUMIF('Country SO2 Data'!$B$2:$B$144,$A2,'Country SO2 Data'!Q$2:Q$144)</f>
        <v>21708.904568185502</v>
      </c>
      <c r="R2" s="15">
        <f>SUMIF('Country SO2 Data'!$B$2:$B$144,$A2,'Country SO2 Data'!R$2:R$144)</f>
        <v>21462.845762332545</v>
      </c>
      <c r="S2" s="15">
        <f>SUMIF('Country SO2 Data'!$B$2:$B$144,$A2,'Country SO2 Data'!S$2:S$144)</f>
        <v>20831.088782747931</v>
      </c>
      <c r="T2" s="15">
        <f>SUMIF('Country SO2 Data'!$B$2:$B$144,$A2,'Country SO2 Data'!T$2:T$144)</f>
        <v>20607.565614262243</v>
      </c>
      <c r="U2" s="15">
        <f>SUMIF('Country SO2 Data'!$B$2:$B$144,$A2,'Country SO2 Data'!U$2:U$144)</f>
        <v>20987.783570449134</v>
      </c>
      <c r="V2" s="15">
        <f>SUMIF('Country SO2 Data'!$B$2:$B$144,$A2,'Country SO2 Data'!V$2:V$144)</f>
        <v>21131.683294339848</v>
      </c>
      <c r="W2" s="15">
        <f>SUMIF('Country SO2 Data'!$B$2:$B$144,$A2,'Country SO2 Data'!W$2:W$144)</f>
        <v>20986.499202176834</v>
      </c>
      <c r="X2" s="15">
        <f>SUMIF('Country SO2 Data'!$B$2:$B$144,$A2,'Country SO2 Data'!X$2:X$144)</f>
        <v>20289.759999999995</v>
      </c>
      <c r="Y2" s="15">
        <f>SUMIF('Country SO2 Data'!$B$2:$B$144,$A2,'Country SO2 Data'!Y$2:Y$144)</f>
        <v>20024.129999999994</v>
      </c>
      <c r="Z2" s="15">
        <f>SUMIF('Country SO2 Data'!$B$2:$B$144,$A2,'Country SO2 Data'!Z$2:Z$144)</f>
        <v>19736.719999999998</v>
      </c>
      <c r="AA2" s="15">
        <f>SUMIF('Country SO2 Data'!$B$2:$B$144,$A2,'Country SO2 Data'!AA$2:AA$144)</f>
        <v>19351.689999999999</v>
      </c>
      <c r="AB2" s="15">
        <f>SUMIF('Country SO2 Data'!$B$2:$B$144,$A2,'Country SO2 Data'!AB$2:AB$144)</f>
        <v>16882.43</v>
      </c>
      <c r="AC2" s="15">
        <f>SUMIF('Country SO2 Data'!$B$2:$B$144,$A2,'Country SO2 Data'!AC$2:AC$144)</f>
        <v>16671.37</v>
      </c>
      <c r="AD2" s="15">
        <f>SUMIF('Country SO2 Data'!$B$2:$B$144,$A2,'Country SO2 Data'!AD$2:AD$144)</f>
        <v>17080.899999999998</v>
      </c>
      <c r="AE2" s="15">
        <f>SUMIF('Country SO2 Data'!$B$2:$B$144,$A2,'Country SO2 Data'!AE$2:AE$144)</f>
        <v>17177.309999999998</v>
      </c>
      <c r="AF2" s="15">
        <f>SUMIF('Country SO2 Data'!$B$2:$B$144,$A2,'Country SO2 Data'!AF$2:AF$144)</f>
        <v>15907.900000000003</v>
      </c>
      <c r="AG2" s="15">
        <f>SUMIF('Country SO2 Data'!$B$2:$B$144,$A2,'Country SO2 Data'!AG$2:AG$144)</f>
        <v>14819.299999999996</v>
      </c>
      <c r="AH2" s="15">
        <f>SUMIF('Country SO2 Data'!$B$2:$B$144,$A2,'Country SO2 Data'!AH$2:AH$144)</f>
        <v>14443.439999999995</v>
      </c>
      <c r="AI2" s="15">
        <f>SUMIF('Country SO2 Data'!$B$2:$B$144,$A2,'Country SO2 Data'!AI$2:AI$144)</f>
        <v>13393.810000000001</v>
      </c>
      <c r="AJ2" s="15">
        <f>SUMIF('Country SO2 Data'!$B$2:$B$144,$A2,'Country SO2 Data'!AJ$2:AJ$144)</f>
        <v>13622.339999999997</v>
      </c>
      <c r="AK2" s="15">
        <f>SUMIF('Country SO2 Data'!$B$2:$B$144,$A2,'Country SO2 Data'!AK$2:AK$144)</f>
        <v>13224.56</v>
      </c>
      <c r="AL2" s="15">
        <f>SUMIF('Country SO2 Data'!$B$2:$B$144,$A2,'Country SO2 Data'!AL$2:AL$144)</f>
        <v>13106.419999999998</v>
      </c>
      <c r="AM2" s="15">
        <f>SUMIF('Country SO2 Data'!$B$2:$B$144,$A2,'Country SO2 Data'!AM$2:AM$144)</f>
        <v>11864.981836422463</v>
      </c>
      <c r="AN2" s="15">
        <f>SUMIF('Country SO2 Data'!$B$2:$B$144,$A2,'Country SO2 Data'!AN$2:AN$144)</f>
        <v>11860.956928196105</v>
      </c>
      <c r="AO2" s="15">
        <f>SUMIF('Country SO2 Data'!$B$2:$B$144,$A2,'Country SO2 Data'!AO$2:AO$144)</f>
        <v>10528.119244706664</v>
      </c>
      <c r="AP2" s="15">
        <f>SUMIF('Country SO2 Data'!$B$2:$B$144,$A2,'Country SO2 Data'!AP$2:AP$144)</f>
        <v>0</v>
      </c>
      <c r="AQ2" s="15">
        <f>SUMIF('Country SO2 Data'!$B$2:$B$144,$A2,'Country SO2 Data'!AQ$2:AQ$144)</f>
        <v>0</v>
      </c>
      <c r="AR2" s="15">
        <f>SUMIF('Country SO2 Data'!$B$2:$B$144,$A2,'Country SO2 Data'!AR$2:AR$144)</f>
        <v>0</v>
      </c>
      <c r="AS2" s="15">
        <f>SUMIF('Country SO2 Data'!$B$2:$B$144,$A2,'Country SO2 Data'!AS$2:AS$144)</f>
        <v>0</v>
      </c>
      <c r="AT2" s="15">
        <f>SUMIF('Country SO2 Data'!$B$2:$B$144,$A2,'Country SO2 Data'!AT$2:AT$144)</f>
        <v>0</v>
      </c>
      <c r="AU2" s="15">
        <f>SUMIF('Country SO2 Data'!$B$2:$B$144,$A2,'Country SO2 Data'!AU$2:AU$144)</f>
        <v>0</v>
      </c>
      <c r="AV2" s="15">
        <f>SUMIF('Country SO2 Data'!$B$2:$B$144,$A2,'Country SO2 Data'!AV$2:AV$144)</f>
        <v>0</v>
      </c>
      <c r="AW2" s="14" t="s">
        <v>20</v>
      </c>
    </row>
    <row r="3" spans="1:49" x14ac:dyDescent="0.3">
      <c r="A3" s="18" t="s">
        <v>28</v>
      </c>
      <c r="B3" s="18" t="s">
        <v>13</v>
      </c>
      <c r="C3" s="15">
        <f>SUMIF('Country SO2 Data'!$B$2:$B$144,$A3,'Country SO2 Data'!C$2:C$144)</f>
        <v>5152.4335547630008</v>
      </c>
      <c r="D3" s="15">
        <f>SUMIF('Country SO2 Data'!$B$2:$B$144,$A3,'Country SO2 Data'!D$2:D$144)</f>
        <v>4916.08419287367</v>
      </c>
      <c r="E3" s="15">
        <f>SUMIF('Country SO2 Data'!$B$2:$B$144,$A3,'Country SO2 Data'!E$2:E$144)</f>
        <v>4908.2263759440848</v>
      </c>
      <c r="F3" s="15">
        <f>SUMIF('Country SO2 Data'!$B$2:$B$144,$A3,'Country SO2 Data'!F$2:F$144)</f>
        <v>5139.4400121818062</v>
      </c>
      <c r="G3" s="15">
        <f>SUMIF('Country SO2 Data'!$B$2:$B$144,$A3,'Country SO2 Data'!G$2:G$144)</f>
        <v>5062.7330138205079</v>
      </c>
      <c r="H3" s="15">
        <f>SUMIF('Country SO2 Data'!$B$2:$B$144,$A3,'Country SO2 Data'!H$2:H$144)</f>
        <v>4566.5265671329998</v>
      </c>
      <c r="I3" s="15">
        <f>SUMIF('Country SO2 Data'!$B$2:$B$144,$A3,'Country SO2 Data'!I$2:I$144)</f>
        <v>4570.7456439127382</v>
      </c>
      <c r="J3" s="15">
        <f>SUMIF('Country SO2 Data'!$B$2:$B$144,$A3,'Country SO2 Data'!J$2:J$144)</f>
        <v>4434.8516146504517</v>
      </c>
      <c r="K3" s="15">
        <f>SUMIF('Country SO2 Data'!$B$2:$B$144,$A3,'Country SO2 Data'!K$2:K$144)</f>
        <v>3959.8448458641524</v>
      </c>
      <c r="L3" s="15">
        <f>SUMIF('Country SO2 Data'!$B$2:$B$144,$A3,'Country SO2 Data'!L$2:L$144)</f>
        <v>3770.398160548204</v>
      </c>
      <c r="M3" s="15">
        <f>SUMIF('Country SO2 Data'!$B$2:$B$144,$A3,'Country SO2 Data'!M$2:M$144)</f>
        <v>4035.1695120242084</v>
      </c>
      <c r="N3" s="15">
        <f>SUMIF('Country SO2 Data'!$B$2:$B$144,$A3,'Country SO2 Data'!N$2:N$144)</f>
        <v>3775.3954199809141</v>
      </c>
      <c r="O3" s="15">
        <f>SUMIF('Country SO2 Data'!$B$2:$B$144,$A3,'Country SO2 Data'!O$2:O$144)</f>
        <v>3387.8845963121944</v>
      </c>
      <c r="P3" s="15">
        <f>SUMIF('Country SO2 Data'!$B$2:$B$144,$A3,'Country SO2 Data'!P$2:P$144)</f>
        <v>3626.3082980758054</v>
      </c>
      <c r="Q3" s="15">
        <f>SUMIF('Country SO2 Data'!$B$2:$B$144,$A3,'Country SO2 Data'!Q$2:Q$144)</f>
        <v>3469.8077006303115</v>
      </c>
      <c r="R3" s="15">
        <f>SUMIF('Country SO2 Data'!$B$2:$B$144,$A3,'Country SO2 Data'!R$2:R$144)</f>
        <v>3606.4279999999999</v>
      </c>
      <c r="S3" s="15">
        <f>SUMIF('Country SO2 Data'!$B$2:$B$144,$A3,'Country SO2 Data'!S$2:S$144)</f>
        <v>3215.5510000000004</v>
      </c>
      <c r="T3" s="15">
        <f>SUMIF('Country SO2 Data'!$B$2:$B$144,$A3,'Country SO2 Data'!T$2:T$144)</f>
        <v>3501.6009999999997</v>
      </c>
      <c r="U3" s="15">
        <f>SUMIF('Country SO2 Data'!$B$2:$B$144,$A3,'Country SO2 Data'!U$2:U$144)</f>
        <v>3607.7840000000001</v>
      </c>
      <c r="V3" s="15">
        <f>SUMIF('Country SO2 Data'!$B$2:$B$144,$A3,'Country SO2 Data'!V$2:V$144)</f>
        <v>3233.67</v>
      </c>
      <c r="W3" s="15">
        <f>SUMIF('Country SO2 Data'!$B$2:$B$144,$A3,'Country SO2 Data'!W$2:W$144)</f>
        <v>3079.4720000000002</v>
      </c>
      <c r="X3" s="15">
        <f>SUMIF('Country SO2 Data'!$B$2:$B$144,$A3,'Country SO2 Data'!X$2:X$144)</f>
        <v>3231.5010000000002</v>
      </c>
      <c r="Y3" s="15">
        <f>SUMIF('Country SO2 Data'!$B$2:$B$144,$A3,'Country SO2 Data'!Y$2:Y$144)</f>
        <v>2980.5130000000004</v>
      </c>
      <c r="Z3" s="15">
        <f>SUMIF('Country SO2 Data'!$B$2:$B$144,$A3,'Country SO2 Data'!Z$2:Z$144)</f>
        <v>2324.5099999999993</v>
      </c>
      <c r="AA3" s="15">
        <f>SUMIF('Country SO2 Data'!$B$2:$B$144,$A3,'Country SO2 Data'!AA$2:AA$144)</f>
        <v>2290.41</v>
      </c>
      <c r="AB3" s="15">
        <f>SUMIF('Country SO2 Data'!$B$2:$B$144,$A3,'Country SO2 Data'!AB$2:AB$144)</f>
        <v>2386.9259999999999</v>
      </c>
      <c r="AC3" s="15">
        <f>SUMIF('Country SO2 Data'!$B$2:$B$144,$A3,'Country SO2 Data'!AC$2:AC$144)</f>
        <v>2305.4159999999993</v>
      </c>
      <c r="AD3" s="15">
        <f>SUMIF('Country SO2 Data'!$B$2:$B$144,$A3,'Country SO2 Data'!AD$2:AD$144)</f>
        <v>2268.2310000000002</v>
      </c>
      <c r="AE3" s="15">
        <f>SUMIF('Country SO2 Data'!$B$2:$B$144,$A3,'Country SO2 Data'!AE$2:AE$144)</f>
        <v>2233.5600000000004</v>
      </c>
      <c r="AF3" s="15">
        <f>SUMIF('Country SO2 Data'!$B$2:$B$144,$A3,'Country SO2 Data'!AF$2:AF$144)</f>
        <v>2211.7919999999999</v>
      </c>
      <c r="AG3" s="15">
        <f>SUMIF('Country SO2 Data'!$B$2:$B$144,$A3,'Country SO2 Data'!AG$2:AG$144)</f>
        <v>2234.7540000000004</v>
      </c>
      <c r="AH3" s="15">
        <f>SUMIF('Country SO2 Data'!$B$2:$B$144,$A3,'Country SO2 Data'!AH$2:AH$144)</f>
        <v>2279.4669999999996</v>
      </c>
      <c r="AI3" s="15">
        <f>SUMIF('Country SO2 Data'!$B$2:$B$144,$A3,'Country SO2 Data'!AI$2:AI$144)</f>
        <v>2227.2710000000002</v>
      </c>
      <c r="AJ3" s="15">
        <f>SUMIF('Country SO2 Data'!$B$2:$B$144,$A3,'Country SO2 Data'!AJ$2:AJ$144)</f>
        <v>2180.0769999999998</v>
      </c>
      <c r="AK3" s="15">
        <f>SUMIF('Country SO2 Data'!$B$2:$B$144,$A3,'Country SO2 Data'!AK$2:AK$144)</f>
        <v>2131.9450000000002</v>
      </c>
      <c r="AL3" s="15">
        <f>SUMIF('Country SO2 Data'!$B$2:$B$144,$A3,'Country SO2 Data'!AL$2:AL$144)</f>
        <v>2024.2429999999999</v>
      </c>
      <c r="AM3" s="15">
        <f>SUMIF('Country SO2 Data'!$B$2:$B$144,$A3,'Country SO2 Data'!AM$2:AM$144)</f>
        <v>1879.2569012716588</v>
      </c>
      <c r="AN3" s="15">
        <f>SUMIF('Country SO2 Data'!$B$2:$B$144,$A3,'Country SO2 Data'!AN$2:AN$144)</f>
        <v>1940.4800526537999</v>
      </c>
      <c r="AO3" s="15">
        <f>SUMIF('Country SO2 Data'!$B$2:$B$144,$A3,'Country SO2 Data'!AO$2:AO$144)</f>
        <v>1821.8604489616428</v>
      </c>
      <c r="AP3" s="15">
        <f>SUMIF('Country SO2 Data'!$B$2:$B$144,$A3,'Country SO2 Data'!AP$2:AP$144)</f>
        <v>0</v>
      </c>
      <c r="AQ3" s="15">
        <f>SUMIF('Country SO2 Data'!$B$2:$B$144,$A3,'Country SO2 Data'!AQ$2:AQ$144)</f>
        <v>0</v>
      </c>
      <c r="AR3" s="15">
        <f>SUMIF('Country SO2 Data'!$B$2:$B$144,$A3,'Country SO2 Data'!AR$2:AR$144)</f>
        <v>0</v>
      </c>
      <c r="AS3" s="15">
        <f>SUMIF('Country SO2 Data'!$B$2:$B$144,$A3,'Country SO2 Data'!AS$2:AS$144)</f>
        <v>0</v>
      </c>
      <c r="AT3" s="15">
        <f>SUMIF('Country SO2 Data'!$B$2:$B$144,$A3,'Country SO2 Data'!AT$2:AT$144)</f>
        <v>0</v>
      </c>
      <c r="AU3" s="15">
        <f>SUMIF('Country SO2 Data'!$B$2:$B$144,$A3,'Country SO2 Data'!AU$2:AU$144)</f>
        <v>0</v>
      </c>
      <c r="AV3" s="15">
        <f>SUMIF('Country SO2 Data'!$B$2:$B$144,$A3,'Country SO2 Data'!AV$2:AV$144)</f>
        <v>0</v>
      </c>
      <c r="AW3" s="14" t="s">
        <v>20</v>
      </c>
    </row>
    <row r="4" spans="1:49" x14ac:dyDescent="0.3">
      <c r="A4" s="18" t="s">
        <v>29</v>
      </c>
      <c r="B4" s="18" t="s">
        <v>13</v>
      </c>
      <c r="C4" s="15">
        <f>SUMIF('Country SO2 Data'!$B$2:$B$144,$A4,'Country SO2 Data'!C$2:C$144)</f>
        <v>22959.061297307988</v>
      </c>
      <c r="D4" s="15">
        <f>SUMIF('Country SO2 Data'!$B$2:$B$144,$A4,'Country SO2 Data'!D$2:D$144)</f>
        <v>22889.543940731764</v>
      </c>
      <c r="E4" s="15">
        <f>SUMIF('Country SO2 Data'!$B$2:$B$144,$A4,'Country SO2 Data'!E$2:E$144)</f>
        <v>23426.766970255099</v>
      </c>
      <c r="F4" s="15">
        <f>SUMIF('Country SO2 Data'!$B$2:$B$144,$A4,'Country SO2 Data'!F$2:F$144)</f>
        <v>24752.611079612183</v>
      </c>
      <c r="G4" s="15">
        <f>SUMIF('Country SO2 Data'!$B$2:$B$144,$A4,'Country SO2 Data'!G$2:G$144)</f>
        <v>24373.449440706212</v>
      </c>
      <c r="H4" s="15">
        <f>SUMIF('Country SO2 Data'!$B$2:$B$144,$A4,'Country SO2 Data'!H$2:H$144)</f>
        <v>23174.56468767397</v>
      </c>
      <c r="I4" s="15">
        <f>SUMIF('Country SO2 Data'!$B$2:$B$144,$A4,'Country SO2 Data'!I$2:I$144)</f>
        <v>24900.446757965485</v>
      </c>
      <c r="J4" s="15">
        <f>SUMIF('Country SO2 Data'!$B$2:$B$144,$A4,'Country SO2 Data'!J$2:J$144)</f>
        <v>23388.906266862337</v>
      </c>
      <c r="K4" s="15">
        <f>SUMIF('Country SO2 Data'!$B$2:$B$144,$A4,'Country SO2 Data'!K$2:K$144)</f>
        <v>22939.121982979963</v>
      </c>
      <c r="L4" s="15">
        <f>SUMIF('Country SO2 Data'!$B$2:$B$144,$A4,'Country SO2 Data'!L$2:L$144)</f>
        <v>22921.466207174224</v>
      </c>
      <c r="M4" s="15">
        <f>SUMIF('Country SO2 Data'!$B$2:$B$144,$A4,'Country SO2 Data'!M$2:M$144)</f>
        <v>21984.0652312075</v>
      </c>
      <c r="N4" s="15">
        <f>SUMIF('Country SO2 Data'!$B$2:$B$144,$A4,'Country SO2 Data'!N$2:N$144)</f>
        <v>20584.365064099871</v>
      </c>
      <c r="O4" s="15">
        <f>SUMIF('Country SO2 Data'!$B$2:$B$144,$A4,'Country SO2 Data'!O$2:O$144)</f>
        <v>19973.658303821372</v>
      </c>
      <c r="P4" s="15">
        <f>SUMIF('Country SO2 Data'!$B$2:$B$144,$A4,'Country SO2 Data'!P$2:P$144)</f>
        <v>19028.479662998005</v>
      </c>
      <c r="Q4" s="15">
        <f>SUMIF('Country SO2 Data'!$B$2:$B$144,$A4,'Country SO2 Data'!Q$2:Q$144)</f>
        <v>18120.34072536181</v>
      </c>
      <c r="R4" s="15">
        <f>SUMIF('Country SO2 Data'!$B$2:$B$144,$A4,'Country SO2 Data'!R$2:R$144)</f>
        <v>17644.7434464736</v>
      </c>
      <c r="S4" s="15">
        <f>SUMIF('Country SO2 Data'!$B$2:$B$144,$A4,'Country SO2 Data'!S$2:S$144)</f>
        <v>17424.701720272315</v>
      </c>
      <c r="T4" s="15">
        <f>SUMIF('Country SO2 Data'!$B$2:$B$144,$A4,'Country SO2 Data'!T$2:T$144)</f>
        <v>17015.253903405319</v>
      </c>
      <c r="U4" s="15">
        <f>SUMIF('Country SO2 Data'!$B$2:$B$144,$A4,'Country SO2 Data'!U$2:U$144)</f>
        <v>15218.249839350141</v>
      </c>
      <c r="V4" s="15">
        <f>SUMIF('Country SO2 Data'!$B$2:$B$144,$A4,'Country SO2 Data'!V$2:V$144)</f>
        <v>15528.76545311824</v>
      </c>
      <c r="W4" s="15">
        <f>SUMIF('Country SO2 Data'!$B$2:$B$144,$A4,'Country SO2 Data'!W$2:W$144)</f>
        <v>14496.449931174076</v>
      </c>
      <c r="X4" s="15">
        <f>SUMIF('Country SO2 Data'!$B$2:$B$144,$A4,'Country SO2 Data'!X$2:X$144)</f>
        <v>13141.34494380921</v>
      </c>
      <c r="Y4" s="15">
        <f>SUMIF('Country SO2 Data'!$B$2:$B$144,$A4,'Country SO2 Data'!Y$2:Y$144)</f>
        <v>12166.77995982637</v>
      </c>
      <c r="Z4" s="15">
        <f>SUMIF('Country SO2 Data'!$B$2:$B$144,$A4,'Country SO2 Data'!Z$2:Z$144)</f>
        <v>11147.935966342406</v>
      </c>
      <c r="AA4" s="15">
        <f>SUMIF('Country SO2 Data'!$B$2:$B$144,$A4,'Country SO2 Data'!AA$2:AA$144)</f>
        <v>10474.674813316025</v>
      </c>
      <c r="AB4" s="15">
        <f>SUMIF('Country SO2 Data'!$B$2:$B$144,$A4,'Country SO2 Data'!AB$2:AB$144)</f>
        <v>9433.1246985512225</v>
      </c>
      <c r="AC4" s="15">
        <f>SUMIF('Country SO2 Data'!$B$2:$B$144,$A4,'Country SO2 Data'!AC$2:AC$144)</f>
        <v>8765.8795995581877</v>
      </c>
      <c r="AD4" s="15">
        <f>SUMIF('Country SO2 Data'!$B$2:$B$144,$A4,'Country SO2 Data'!AD$2:AD$144)</f>
        <v>8435.0671832250009</v>
      </c>
      <c r="AE4" s="15">
        <f>SUMIF('Country SO2 Data'!$B$2:$B$144,$A4,'Country SO2 Data'!AE$2:AE$144)</f>
        <v>7973.6922186869524</v>
      </c>
      <c r="AF4" s="15">
        <f>SUMIF('Country SO2 Data'!$B$2:$B$144,$A4,'Country SO2 Data'!AF$2:AF$144)</f>
        <v>7427.3305088440193</v>
      </c>
      <c r="AG4" s="15">
        <f>SUMIF('Country SO2 Data'!$B$2:$B$144,$A4,'Country SO2 Data'!AG$2:AG$144)</f>
        <v>6801.0263731637306</v>
      </c>
      <c r="AH4" s="15">
        <f>SUMIF('Country SO2 Data'!$B$2:$B$144,$A4,'Country SO2 Data'!AH$2:AH$144)</f>
        <v>6462.1298528579318</v>
      </c>
      <c r="AI4" s="15">
        <f>SUMIF('Country SO2 Data'!$B$2:$B$144,$A4,'Country SO2 Data'!AI$2:AI$144)</f>
        <v>6238.3358717911742</v>
      </c>
      <c r="AJ4" s="15">
        <f>SUMIF('Country SO2 Data'!$B$2:$B$144,$A4,'Country SO2 Data'!AJ$2:AJ$144)</f>
        <v>5709.2811030575531</v>
      </c>
      <c r="AK4" s="15">
        <f>SUMIF('Country SO2 Data'!$B$2:$B$144,$A4,'Country SO2 Data'!AK$2:AK$144)</f>
        <v>5565.7051276882303</v>
      </c>
      <c r="AL4" s="15">
        <f>SUMIF('Country SO2 Data'!$B$2:$B$144,$A4,'Country SO2 Data'!AL$2:AL$144)</f>
        <v>5555.6478676574616</v>
      </c>
      <c r="AM4" s="15">
        <f>SUMIF('Country SO2 Data'!$B$2:$B$144,$A4,'Country SO2 Data'!AM$2:AM$144)</f>
        <v>5365.9785929025802</v>
      </c>
      <c r="AN4" s="15">
        <f>SUMIF('Country SO2 Data'!$B$2:$B$144,$A4,'Country SO2 Data'!AN$2:AN$144)</f>
        <v>5375.509724125126</v>
      </c>
      <c r="AO4" s="15">
        <f>SUMIF('Country SO2 Data'!$B$2:$B$144,$A4,'Country SO2 Data'!AO$2:AO$144)</f>
        <v>4997.0482464683992</v>
      </c>
      <c r="AP4" s="15">
        <f>SUMIF('Country SO2 Data'!$B$2:$B$144,$A4,'Country SO2 Data'!AP$2:AP$144)</f>
        <v>0</v>
      </c>
      <c r="AQ4" s="15">
        <f>SUMIF('Country SO2 Data'!$B$2:$B$144,$A4,'Country SO2 Data'!AQ$2:AQ$144)</f>
        <v>0</v>
      </c>
      <c r="AR4" s="15">
        <f>SUMIF('Country SO2 Data'!$B$2:$B$144,$A4,'Country SO2 Data'!AR$2:AR$144)</f>
        <v>0</v>
      </c>
      <c r="AS4" s="15">
        <f>SUMIF('Country SO2 Data'!$B$2:$B$144,$A4,'Country SO2 Data'!AS$2:AS$144)</f>
        <v>0</v>
      </c>
      <c r="AT4" s="15">
        <f>SUMIF('Country SO2 Data'!$B$2:$B$144,$A4,'Country SO2 Data'!AT$2:AT$144)</f>
        <v>0</v>
      </c>
      <c r="AU4" s="15">
        <f>SUMIF('Country SO2 Data'!$B$2:$B$144,$A4,'Country SO2 Data'!AU$2:AU$144)</f>
        <v>0</v>
      </c>
      <c r="AV4" s="15">
        <f>SUMIF('Country SO2 Data'!$B$2:$B$144,$A4,'Country SO2 Data'!AV$2:AV$144)</f>
        <v>0</v>
      </c>
      <c r="AW4" s="14" t="s">
        <v>20</v>
      </c>
    </row>
    <row r="5" spans="1:49" x14ac:dyDescent="0.3">
      <c r="A5" s="18" t="s">
        <v>30</v>
      </c>
      <c r="B5" s="18" t="s">
        <v>14</v>
      </c>
      <c r="C5" s="15">
        <f>SUMIF('Country SO2 Data'!$B$2:$B$144,$A5,'Country SO2 Data'!C$2:C$144)</f>
        <v>5336.7807882734633</v>
      </c>
      <c r="D5" s="15">
        <f>SUMIF('Country SO2 Data'!$B$2:$B$144,$A5,'Country SO2 Data'!D$2:D$144)</f>
        <v>4820.3723010861131</v>
      </c>
      <c r="E5" s="15">
        <f>SUMIF('Country SO2 Data'!$B$2:$B$144,$A5,'Country SO2 Data'!E$2:E$144)</f>
        <v>4165.8820458960372</v>
      </c>
      <c r="F5" s="15">
        <f>SUMIF('Country SO2 Data'!$B$2:$B$144,$A5,'Country SO2 Data'!F$2:F$144)</f>
        <v>3953.3677175985231</v>
      </c>
      <c r="G5" s="15">
        <f>SUMIF('Country SO2 Data'!$B$2:$B$144,$A5,'Country SO2 Data'!G$2:G$144)</f>
        <v>3215.2192085354845</v>
      </c>
      <c r="H5" s="15">
        <f>SUMIF('Country SO2 Data'!$B$2:$B$144,$A5,'Country SO2 Data'!H$2:H$144)</f>
        <v>2442.8903941367312</v>
      </c>
      <c r="I5" s="15">
        <f>SUMIF('Country SO2 Data'!$B$2:$B$144,$A5,'Country SO2 Data'!I$2:I$144)</f>
        <v>2464.0633113971403</v>
      </c>
      <c r="J5" s="15">
        <f>SUMIF('Country SO2 Data'!$B$2:$B$144,$A5,'Country SO2 Data'!J$2:J$144)</f>
        <v>2075.3809732093996</v>
      </c>
      <c r="K5" s="15">
        <f>SUMIF('Country SO2 Data'!$B$2:$B$144,$A5,'Country SO2 Data'!K$2:K$144)</f>
        <v>1859.4385937112183</v>
      </c>
      <c r="L5" s="15">
        <f>SUMIF('Country SO2 Data'!$B$2:$B$144,$A5,'Country SO2 Data'!L$2:L$144)</f>
        <v>1558.8586893295621</v>
      </c>
      <c r="M5" s="15">
        <f>SUMIF('Country SO2 Data'!$B$2:$B$144,$A5,'Country SO2 Data'!M$2:M$144)</f>
        <v>1317</v>
      </c>
      <c r="N5" s="15">
        <f>SUMIF('Country SO2 Data'!$B$2:$B$144,$A5,'Country SO2 Data'!N$2:N$144)</f>
        <v>1258.9999999999998</v>
      </c>
      <c r="O5" s="15">
        <f>SUMIF('Country SO2 Data'!$B$2:$B$144,$A5,'Country SO2 Data'!O$2:O$144)</f>
        <v>1158.9999999999998</v>
      </c>
      <c r="P5" s="15">
        <f>SUMIF('Country SO2 Data'!$B$2:$B$144,$A5,'Country SO2 Data'!P$2:P$144)</f>
        <v>1113</v>
      </c>
      <c r="Q5" s="15">
        <f>SUMIF('Country SO2 Data'!$B$2:$B$144,$A5,'Country SO2 Data'!Q$2:Q$144)</f>
        <v>1043</v>
      </c>
      <c r="R5" s="15">
        <f>SUMIF('Country SO2 Data'!$B$2:$B$144,$A5,'Country SO2 Data'!R$2:R$144)</f>
        <v>949.40000000000009</v>
      </c>
      <c r="S5" s="15">
        <f>SUMIF('Country SO2 Data'!$B$2:$B$144,$A5,'Country SO2 Data'!S$2:S$144)</f>
        <v>920.70147906976752</v>
      </c>
      <c r="T5" s="15">
        <f>SUMIF('Country SO2 Data'!$B$2:$B$144,$A5,'Country SO2 Data'!T$2:T$144)</f>
        <v>948.83482790697656</v>
      </c>
      <c r="U5" s="15">
        <f>SUMIF('Country SO2 Data'!$B$2:$B$144,$A5,'Country SO2 Data'!U$2:U$144)</f>
        <v>975.2000465116281</v>
      </c>
      <c r="V5" s="15">
        <f>SUMIF('Country SO2 Data'!$B$2:$B$144,$A5,'Country SO2 Data'!V$2:V$144)</f>
        <v>989.24762790697673</v>
      </c>
      <c r="W5" s="15">
        <f>SUMIF('Country SO2 Data'!$B$2:$B$144,$A5,'Country SO2 Data'!W$2:W$144)</f>
        <v>974.75</v>
      </c>
      <c r="X5" s="15">
        <f>SUMIF('Country SO2 Data'!$B$2:$B$144,$A5,'Country SO2 Data'!X$2:X$144)</f>
        <v>960.06999999999994</v>
      </c>
      <c r="Y5" s="15">
        <f>SUMIF('Country SO2 Data'!$B$2:$B$144,$A5,'Country SO2 Data'!Y$2:Y$144)</f>
        <v>916.63</v>
      </c>
      <c r="Z5" s="15">
        <f>SUMIF('Country SO2 Data'!$B$2:$B$144,$A5,'Country SO2 Data'!Z$2:Z$144)</f>
        <v>874.41</v>
      </c>
      <c r="AA5" s="15">
        <f>SUMIF('Country SO2 Data'!$B$2:$B$144,$A5,'Country SO2 Data'!AA$2:AA$144)</f>
        <v>922.46999999999991</v>
      </c>
      <c r="AB5" s="15">
        <f>SUMIF('Country SO2 Data'!$B$2:$B$144,$A5,'Country SO2 Data'!AB$2:AB$144)</f>
        <v>899.28000000000009</v>
      </c>
      <c r="AC5" s="15">
        <f>SUMIF('Country SO2 Data'!$B$2:$B$144,$A5,'Country SO2 Data'!AC$2:AC$144)</f>
        <v>847.78</v>
      </c>
      <c r="AD5" s="15">
        <f>SUMIF('Country SO2 Data'!$B$2:$B$144,$A5,'Country SO2 Data'!AD$2:AD$144)</f>
        <v>863.59999999999991</v>
      </c>
      <c r="AE5" s="15">
        <f>SUMIF('Country SO2 Data'!$B$2:$B$144,$A5,'Country SO2 Data'!AE$2:AE$144)</f>
        <v>862.99999999999989</v>
      </c>
      <c r="AF5" s="15">
        <f>SUMIF('Country SO2 Data'!$B$2:$B$144,$A5,'Country SO2 Data'!AF$2:AF$144)</f>
        <v>883.21000000000015</v>
      </c>
      <c r="AG5" s="15">
        <f>SUMIF('Country SO2 Data'!$B$2:$B$144,$A5,'Country SO2 Data'!AG$2:AG$144)</f>
        <v>884.58999999999992</v>
      </c>
      <c r="AH5" s="15">
        <f>SUMIF('Country SO2 Data'!$B$2:$B$144,$A5,'Country SO2 Data'!AH$2:AH$144)</f>
        <v>889.5100000000001</v>
      </c>
      <c r="AI5" s="15">
        <f>SUMIF('Country SO2 Data'!$B$2:$B$144,$A5,'Country SO2 Data'!AI$2:AI$144)</f>
        <v>871.16999999999985</v>
      </c>
      <c r="AJ5" s="15">
        <f>SUMIF('Country SO2 Data'!$B$2:$B$144,$A5,'Country SO2 Data'!AJ$2:AJ$144)</f>
        <v>863.02999999999986</v>
      </c>
      <c r="AK5" s="15">
        <f>SUMIF('Country SO2 Data'!$B$2:$B$144,$A5,'Country SO2 Data'!AK$2:AK$144)</f>
        <v>848.83000000000015</v>
      </c>
      <c r="AL5" s="15">
        <f>SUMIF('Country SO2 Data'!$B$2:$B$144,$A5,'Country SO2 Data'!AL$2:AL$144)</f>
        <v>833.66000000000008</v>
      </c>
      <c r="AM5" s="15">
        <f>SUMIF('Country SO2 Data'!$B$2:$B$144,$A5,'Country SO2 Data'!AM$2:AM$144)</f>
        <v>766.93298886479806</v>
      </c>
      <c r="AN5" s="15">
        <f>SUMIF('Country SO2 Data'!$B$2:$B$144,$A5,'Country SO2 Data'!AN$2:AN$144)</f>
        <v>782.66977369045071</v>
      </c>
      <c r="AO5" s="15">
        <f>SUMIF('Country SO2 Data'!$B$2:$B$144,$A5,'Country SO2 Data'!AO$2:AO$144)</f>
        <v>710.53383060088993</v>
      </c>
      <c r="AP5" s="15">
        <f>SUMIF('Country SO2 Data'!$B$2:$B$144,$A5,'Country SO2 Data'!AP$2:AP$144)</f>
        <v>0</v>
      </c>
      <c r="AQ5" s="15">
        <f>SUMIF('Country SO2 Data'!$B$2:$B$144,$A5,'Country SO2 Data'!AQ$2:AQ$144)</f>
        <v>0</v>
      </c>
      <c r="AR5" s="15">
        <f>SUMIF('Country SO2 Data'!$B$2:$B$144,$A5,'Country SO2 Data'!AR$2:AR$144)</f>
        <v>0</v>
      </c>
      <c r="AS5" s="15">
        <f>SUMIF('Country SO2 Data'!$B$2:$B$144,$A5,'Country SO2 Data'!AS$2:AS$144)</f>
        <v>0</v>
      </c>
      <c r="AT5" s="15">
        <f>SUMIF('Country SO2 Data'!$B$2:$B$144,$A5,'Country SO2 Data'!AT$2:AT$144)</f>
        <v>0</v>
      </c>
      <c r="AU5" s="15">
        <f>SUMIF('Country SO2 Data'!$B$2:$B$144,$A5,'Country SO2 Data'!AU$2:AU$144)</f>
        <v>0</v>
      </c>
      <c r="AV5" s="15">
        <f>SUMIF('Country SO2 Data'!$B$2:$B$144,$A5,'Country SO2 Data'!AV$2:AV$144)</f>
        <v>0</v>
      </c>
      <c r="AW5" s="14" t="s">
        <v>20</v>
      </c>
    </row>
    <row r="6" spans="1:49" x14ac:dyDescent="0.3">
      <c r="A6" s="18" t="s">
        <v>31</v>
      </c>
      <c r="B6" s="18" t="s">
        <v>15</v>
      </c>
      <c r="C6" s="15">
        <f>SUMIF('Country SO2 Data'!$B$2:$B$144,$A6,'Country SO2 Data'!C$2:C$144)</f>
        <v>1553.4882997251091</v>
      </c>
      <c r="D6" s="15">
        <f>SUMIF('Country SO2 Data'!$B$2:$B$144,$A6,'Country SO2 Data'!D$2:D$144)</f>
        <v>1664.4362465462475</v>
      </c>
      <c r="E6" s="15">
        <f>SUMIF('Country SO2 Data'!$B$2:$B$144,$A6,'Country SO2 Data'!E$2:E$144)</f>
        <v>854.34224447038389</v>
      </c>
      <c r="F6" s="15">
        <f>SUMIF('Country SO2 Data'!$B$2:$B$144,$A6,'Country SO2 Data'!F$2:F$144)</f>
        <v>1164.40356247775</v>
      </c>
      <c r="G6" s="15">
        <f>SUMIF('Country SO2 Data'!$B$2:$B$144,$A6,'Country SO2 Data'!G$2:G$144)</f>
        <v>1475.8272603400396</v>
      </c>
      <c r="H6" s="15">
        <f>SUMIF('Country SO2 Data'!$B$2:$B$144,$A6,'Country SO2 Data'!H$2:H$144)</f>
        <v>1568.902951953462</v>
      </c>
      <c r="I6" s="15">
        <f>SUMIF('Country SO2 Data'!$B$2:$B$144,$A6,'Country SO2 Data'!I$2:I$144)</f>
        <v>1523.7149980696656</v>
      </c>
      <c r="J6" s="15">
        <f>SUMIF('Country SO2 Data'!$B$2:$B$144,$A6,'Country SO2 Data'!J$2:J$144)</f>
        <v>1619.1127524356707</v>
      </c>
      <c r="K6" s="15">
        <f>SUMIF('Country SO2 Data'!$B$2:$B$144,$A6,'Country SO2 Data'!K$2:K$144)</f>
        <v>1645.1655106949338</v>
      </c>
      <c r="L6" s="15">
        <f>SUMIF('Country SO2 Data'!$B$2:$B$144,$A6,'Country SO2 Data'!L$2:L$144)</f>
        <v>1666.7568052295981</v>
      </c>
      <c r="M6" s="15">
        <f>SUMIF('Country SO2 Data'!$B$2:$B$144,$A6,'Country SO2 Data'!M$2:M$144)</f>
        <v>1692.2943617964634</v>
      </c>
      <c r="N6" s="15">
        <f>SUMIF('Country SO2 Data'!$B$2:$B$144,$A6,'Country SO2 Data'!N$2:N$144)</f>
        <v>1609.8772682494505</v>
      </c>
      <c r="O6" s="15">
        <f>SUMIF('Country SO2 Data'!$B$2:$B$144,$A6,'Country SO2 Data'!O$2:O$144)</f>
        <v>1654.0710475090084</v>
      </c>
      <c r="P6" s="15">
        <f>SUMIF('Country SO2 Data'!$B$2:$B$144,$A6,'Country SO2 Data'!P$2:P$144)</f>
        <v>1556.9248929478181</v>
      </c>
      <c r="Q6" s="15">
        <f>SUMIF('Country SO2 Data'!$B$2:$B$144,$A6,'Country SO2 Data'!Q$2:Q$144)</f>
        <v>1542.4650874677777</v>
      </c>
      <c r="R6" s="15">
        <f>SUMIF('Country SO2 Data'!$B$2:$B$144,$A6,'Country SO2 Data'!R$2:R$144)</f>
        <v>1543.4861600541158</v>
      </c>
      <c r="S6" s="15">
        <f>SUMIF('Country SO2 Data'!$B$2:$B$144,$A6,'Country SO2 Data'!S$2:S$144)</f>
        <v>1549.1945731933019</v>
      </c>
      <c r="T6" s="15">
        <f>SUMIF('Country SO2 Data'!$B$2:$B$144,$A6,'Country SO2 Data'!T$2:T$144)</f>
        <v>1580.4127970755223</v>
      </c>
      <c r="U6" s="15">
        <f>SUMIF('Country SO2 Data'!$B$2:$B$144,$A6,'Country SO2 Data'!U$2:U$144)</f>
        <v>1635.4397375297847</v>
      </c>
      <c r="V6" s="15">
        <f>SUMIF('Country SO2 Data'!$B$2:$B$144,$A6,'Country SO2 Data'!V$2:V$144)</f>
        <v>1677.0215888660339</v>
      </c>
      <c r="W6" s="15">
        <f>SUMIF('Country SO2 Data'!$B$2:$B$144,$A6,'Country SO2 Data'!W$2:W$144)</f>
        <v>1648.1800000000003</v>
      </c>
      <c r="X6" s="15">
        <f>SUMIF('Country SO2 Data'!$B$2:$B$144,$A6,'Country SO2 Data'!X$2:X$144)</f>
        <v>1698.5400000000002</v>
      </c>
      <c r="Y6" s="15">
        <f>SUMIF('Country SO2 Data'!$B$2:$B$144,$A6,'Country SO2 Data'!Y$2:Y$144)</f>
        <v>1801.9299999999998</v>
      </c>
      <c r="Z6" s="15">
        <f>SUMIF('Country SO2 Data'!$B$2:$B$144,$A6,'Country SO2 Data'!Z$2:Z$144)</f>
        <v>1848.9599999999998</v>
      </c>
      <c r="AA6" s="15">
        <f>SUMIF('Country SO2 Data'!$B$2:$B$144,$A6,'Country SO2 Data'!AA$2:AA$144)</f>
        <v>1912.29</v>
      </c>
      <c r="AB6" s="15">
        <f>SUMIF('Country SO2 Data'!$B$2:$B$144,$A6,'Country SO2 Data'!AB$2:AB$144)</f>
        <v>1792.84</v>
      </c>
      <c r="AC6" s="15">
        <f>SUMIF('Country SO2 Data'!$B$2:$B$144,$A6,'Country SO2 Data'!AC$2:AC$144)</f>
        <v>1852.6800000000003</v>
      </c>
      <c r="AD6" s="15">
        <f>SUMIF('Country SO2 Data'!$B$2:$B$144,$A6,'Country SO2 Data'!AD$2:AD$144)</f>
        <v>1893.97</v>
      </c>
      <c r="AE6" s="15">
        <f>SUMIF('Country SO2 Data'!$B$2:$B$144,$A6,'Country SO2 Data'!AE$2:AE$144)</f>
        <v>1841.38</v>
      </c>
      <c r="AF6" s="15">
        <f>SUMIF('Country SO2 Data'!$B$2:$B$144,$A6,'Country SO2 Data'!AF$2:AF$144)</f>
        <v>1922.4199999999996</v>
      </c>
      <c r="AG6" s="15">
        <f>SUMIF('Country SO2 Data'!$B$2:$B$144,$A6,'Country SO2 Data'!AG$2:AG$144)</f>
        <v>2438.4100000000003</v>
      </c>
      <c r="AH6" s="15">
        <f>SUMIF('Country SO2 Data'!$B$2:$B$144,$A6,'Country SO2 Data'!AH$2:AH$144)</f>
        <v>2686.2200000000007</v>
      </c>
      <c r="AI6" s="15">
        <f>SUMIF('Country SO2 Data'!$B$2:$B$144,$A6,'Country SO2 Data'!AI$2:AI$144)</f>
        <v>2864.8400000000006</v>
      </c>
      <c r="AJ6" s="15">
        <f>SUMIF('Country SO2 Data'!$B$2:$B$144,$A6,'Country SO2 Data'!AJ$2:AJ$144)</f>
        <v>2881.5400000000004</v>
      </c>
      <c r="AK6" s="15">
        <f>SUMIF('Country SO2 Data'!$B$2:$B$144,$A6,'Country SO2 Data'!AK$2:AK$144)</f>
        <v>2603.4900000000002</v>
      </c>
      <c r="AL6" s="15">
        <f>SUMIF('Country SO2 Data'!$B$2:$B$144,$A6,'Country SO2 Data'!AL$2:AL$144)</f>
        <v>2606.4300000000007</v>
      </c>
      <c r="AM6" s="15">
        <f>SUMIF('Country SO2 Data'!$B$2:$B$144,$A6,'Country SO2 Data'!AM$2:AM$144)</f>
        <v>2491.0574206616357</v>
      </c>
      <c r="AN6" s="15">
        <f>SUMIF('Country SO2 Data'!$B$2:$B$144,$A6,'Country SO2 Data'!AN$2:AN$144)</f>
        <v>2658.0832710701698</v>
      </c>
      <c r="AO6" s="15">
        <f>SUMIF('Country SO2 Data'!$B$2:$B$144,$A6,'Country SO2 Data'!AO$2:AO$144)</f>
        <v>2777.5988401929581</v>
      </c>
      <c r="AP6" s="15">
        <f>SUMIF('Country SO2 Data'!$B$2:$B$144,$A6,'Country SO2 Data'!AP$2:AP$144)</f>
        <v>0</v>
      </c>
      <c r="AQ6" s="15">
        <f>SUMIF('Country SO2 Data'!$B$2:$B$144,$A6,'Country SO2 Data'!AQ$2:AQ$144)</f>
        <v>0</v>
      </c>
      <c r="AR6" s="15">
        <f>SUMIF('Country SO2 Data'!$B$2:$B$144,$A6,'Country SO2 Data'!AR$2:AR$144)</f>
        <v>0</v>
      </c>
      <c r="AS6" s="15">
        <f>SUMIF('Country SO2 Data'!$B$2:$B$144,$A6,'Country SO2 Data'!AS$2:AS$144)</f>
        <v>0</v>
      </c>
      <c r="AT6" s="15">
        <f>SUMIF('Country SO2 Data'!$B$2:$B$144,$A6,'Country SO2 Data'!AT$2:AT$144)</f>
        <v>0</v>
      </c>
      <c r="AU6" s="15">
        <f>SUMIF('Country SO2 Data'!$B$2:$B$144,$A6,'Country SO2 Data'!AU$2:AU$144)</f>
        <v>0</v>
      </c>
      <c r="AV6" s="15">
        <f>SUMIF('Country SO2 Data'!$B$2:$B$144,$A6,'Country SO2 Data'!AV$2:AV$144)</f>
        <v>0</v>
      </c>
      <c r="AW6" s="14" t="s">
        <v>20</v>
      </c>
    </row>
    <row r="7" spans="1:49" x14ac:dyDescent="0.3">
      <c r="A7" s="18" t="s">
        <v>32</v>
      </c>
      <c r="B7" s="18" t="s">
        <v>13</v>
      </c>
      <c r="C7" s="15">
        <f>0.6*SUMIF('Country SO2 Data'!$B$2:$B$144,$A7,'Country SO2 Data'!C$2:C$144)</f>
        <v>9557.6723953347955</v>
      </c>
      <c r="D7" s="15">
        <f>0.6*SUMIF('Country SO2 Data'!$B$2:$B$144,$A7,'Country SO2 Data'!D$2:D$144)</f>
        <v>9834.4817576424975</v>
      </c>
      <c r="E7" s="15">
        <f>0.6*SUMIF('Country SO2 Data'!$B$2:$B$144,$A7,'Country SO2 Data'!E$2:E$144)</f>
        <v>10146.149351393415</v>
      </c>
      <c r="F7" s="15">
        <f>0.6*SUMIF('Country SO2 Data'!$B$2:$B$144,$A7,'Country SO2 Data'!F$2:F$144)</f>
        <v>10469.752052166823</v>
      </c>
      <c r="G7" s="15">
        <f>0.6*SUMIF('Country SO2 Data'!$B$2:$B$144,$A7,'Country SO2 Data'!G$2:G$144)</f>
        <v>10433.899943655237</v>
      </c>
      <c r="H7" s="15">
        <f>0.6*SUMIF('Country SO2 Data'!$B$2:$B$144,$A7,'Country SO2 Data'!H$2:H$144)</f>
        <v>10571.437293548606</v>
      </c>
      <c r="I7" s="15">
        <f>0.6*SUMIF('Country SO2 Data'!$B$2:$B$144,$A7,'Country SO2 Data'!I$2:I$144)</f>
        <v>10312.571748467728</v>
      </c>
      <c r="J7" s="15">
        <f>0.6*SUMIF('Country SO2 Data'!$B$2:$B$144,$A7,'Country SO2 Data'!J$2:J$144)</f>
        <v>10542.368833298968</v>
      </c>
      <c r="K7" s="15">
        <f>0.6*SUMIF('Country SO2 Data'!$B$2:$B$144,$A7,'Country SO2 Data'!K$2:K$144)</f>
        <v>10565.747598311535</v>
      </c>
      <c r="L7" s="15">
        <f>0.6*SUMIF('Country SO2 Data'!$B$2:$B$144,$A7,'Country SO2 Data'!L$2:L$144)</f>
        <v>10940.374876691645</v>
      </c>
      <c r="M7" s="15">
        <f>0.6*SUMIF('Country SO2 Data'!$B$2:$B$144,$A7,'Country SO2 Data'!M$2:M$144)</f>
        <v>11655.611267262542</v>
      </c>
      <c r="N7" s="15">
        <f>0.6*SUMIF('Country SO2 Data'!$B$2:$B$144,$A7,'Country SO2 Data'!N$2:N$144)</f>
        <v>11795.862535454415</v>
      </c>
      <c r="O7" s="15">
        <f>0.6*SUMIF('Country SO2 Data'!$B$2:$B$144,$A7,'Country SO2 Data'!O$2:O$144)</f>
        <v>11539.170006469873</v>
      </c>
      <c r="P7" s="15">
        <f>0.6*SUMIF('Country SO2 Data'!$B$2:$B$144,$A7,'Country SO2 Data'!P$2:P$144)</f>
        <v>11218.533399034663</v>
      </c>
      <c r="Q7" s="15">
        <f>0.6*SUMIF('Country SO2 Data'!$B$2:$B$144,$A7,'Country SO2 Data'!Q$2:Q$144)</f>
        <v>10806.047617741102</v>
      </c>
      <c r="R7" s="15">
        <f>0.6*SUMIF('Country SO2 Data'!$B$2:$B$144,$A7,'Country SO2 Data'!R$2:R$144)</f>
        <v>11635.496569327284</v>
      </c>
      <c r="S7" s="15">
        <f>0.6*SUMIF('Country SO2 Data'!$B$2:$B$144,$A7,'Country SO2 Data'!S$2:S$144)</f>
        <v>12012.781812334732</v>
      </c>
      <c r="T7" s="15">
        <f>0.6*SUMIF('Country SO2 Data'!$B$2:$B$144,$A7,'Country SO2 Data'!T$2:T$144)</f>
        <v>12084.710361768477</v>
      </c>
      <c r="U7" s="15">
        <f>0.6*SUMIF('Country SO2 Data'!$B$2:$B$144,$A7,'Country SO2 Data'!U$2:U$144)</f>
        <v>12104.499904000742</v>
      </c>
      <c r="V7" s="15">
        <f>0.6*SUMIF('Country SO2 Data'!$B$2:$B$144,$A7,'Country SO2 Data'!V$2:V$144)</f>
        <v>11957.156958092348</v>
      </c>
      <c r="W7" s="15">
        <f>0.6*SUMIF('Country SO2 Data'!$B$2:$B$144,$A7,'Country SO2 Data'!W$2:W$144)</f>
        <v>11801.324843534834</v>
      </c>
      <c r="X7" s="15">
        <f>0.6*SUMIF('Country SO2 Data'!$B$2:$B$144,$A7,'Country SO2 Data'!X$2:X$144)</f>
        <v>11125.876881715993</v>
      </c>
      <c r="Y7" s="15">
        <f>0.6*SUMIF('Country SO2 Data'!$B$2:$B$144,$A7,'Country SO2 Data'!Y$2:Y$144)</f>
        <v>9453.6261182014568</v>
      </c>
      <c r="Z7" s="15">
        <f>0.6*SUMIF('Country SO2 Data'!$B$2:$B$144,$A7,'Country SO2 Data'!Z$2:Z$144)</f>
        <v>8540.572976577545</v>
      </c>
      <c r="AA7" s="15">
        <f>0.6*SUMIF('Country SO2 Data'!$B$2:$B$144,$A7,'Country SO2 Data'!AA$2:AA$144)</f>
        <v>7362.779225180735</v>
      </c>
      <c r="AB7" s="15">
        <f>0.6*SUMIF('Country SO2 Data'!$B$2:$B$144,$A7,'Country SO2 Data'!AB$2:AB$144)</f>
        <v>7002.3994967828958</v>
      </c>
      <c r="AC7" s="15">
        <f>0.6*SUMIF('Country SO2 Data'!$B$2:$B$144,$A7,'Country SO2 Data'!AC$2:AC$144)</f>
        <v>6643.3455051522324</v>
      </c>
      <c r="AD7" s="15">
        <f>0.6*SUMIF('Country SO2 Data'!$B$2:$B$144,$A7,'Country SO2 Data'!AD$2:AD$144)</f>
        <v>6418.7558036726405</v>
      </c>
      <c r="AE7" s="15">
        <f>0.6*SUMIF('Country SO2 Data'!$B$2:$B$144,$A7,'Country SO2 Data'!AE$2:AE$144)</f>
        <v>6373.7427504101161</v>
      </c>
      <c r="AF7" s="15">
        <f>0.6*SUMIF('Country SO2 Data'!$B$2:$B$144,$A7,'Country SO2 Data'!AF$2:AF$144)</f>
        <v>6260.4406379894408</v>
      </c>
      <c r="AG7" s="15">
        <f>0.6*SUMIF('Country SO2 Data'!$B$2:$B$144,$A7,'Country SO2 Data'!AG$2:AG$144)</f>
        <v>6249.9646633013126</v>
      </c>
      <c r="AH7" s="15">
        <f>0.6*SUMIF('Country SO2 Data'!$B$2:$B$144,$A7,'Country SO2 Data'!AH$2:AH$144)</f>
        <v>6301.6981627677133</v>
      </c>
      <c r="AI7" s="15">
        <f>0.6*SUMIF('Country SO2 Data'!$B$2:$B$144,$A7,'Country SO2 Data'!AI$2:AI$144)</f>
        <v>6347.2887390137194</v>
      </c>
      <c r="AJ7" s="15">
        <f>0.6*SUMIF('Country SO2 Data'!$B$2:$B$144,$A7,'Country SO2 Data'!AJ$2:AJ$144)</f>
        <v>6599.3767326626867</v>
      </c>
      <c r="AK7" s="15">
        <f>0.6*SUMIF('Country SO2 Data'!$B$2:$B$144,$A7,'Country SO2 Data'!AK$2:AK$144)</f>
        <v>6485.93670668297</v>
      </c>
      <c r="AL7" s="15">
        <f>0.6*SUMIF('Country SO2 Data'!$B$2:$B$144,$A7,'Country SO2 Data'!AL$2:AL$144)</f>
        <v>6470.0366860392305</v>
      </c>
      <c r="AM7" s="15">
        <f>0.6*SUMIF('Country SO2 Data'!$B$2:$B$144,$A7,'Country SO2 Data'!AM$2:AM$144)</f>
        <v>6606.5686850594893</v>
      </c>
      <c r="AN7" s="15">
        <f>0.6*SUMIF('Country SO2 Data'!$B$2:$B$144,$A7,'Country SO2 Data'!AN$2:AN$144)</f>
        <v>6588.1653669110092</v>
      </c>
      <c r="AO7" s="15">
        <f>0.6*SUMIF('Country SO2 Data'!$B$2:$B$144,$A7,'Country SO2 Data'!AO$2:AO$144)</f>
        <v>6631.5831680402143</v>
      </c>
      <c r="AP7" s="15">
        <f>0.6*SUMIF('Country SO2 Data'!$B$2:$B$144,$A7,'Country SO2 Data'!AP$2:AP$144)</f>
        <v>0</v>
      </c>
      <c r="AQ7" s="15">
        <f>0.6*SUMIF('Country SO2 Data'!$B$2:$B$144,$A7,'Country SO2 Data'!AQ$2:AQ$144)</f>
        <v>0</v>
      </c>
      <c r="AR7" s="15">
        <f>0.6*SUMIF('Country SO2 Data'!$B$2:$B$144,$A7,'Country SO2 Data'!AR$2:AR$144)</f>
        <v>0</v>
      </c>
      <c r="AS7" s="15">
        <f>0.6*SUMIF('Country SO2 Data'!$B$2:$B$144,$A7,'Country SO2 Data'!AS$2:AS$144)</f>
        <v>0</v>
      </c>
      <c r="AT7" s="15">
        <f>0.6*SUMIF('Country SO2 Data'!$B$2:$B$144,$A7,'Country SO2 Data'!AT$2:AT$144)</f>
        <v>0</v>
      </c>
      <c r="AU7" s="15">
        <f>0.6*SUMIF('Country SO2 Data'!$B$2:$B$144,$A7,'Country SO2 Data'!AU$2:AU$144)</f>
        <v>0</v>
      </c>
      <c r="AV7" s="15">
        <f>0.6*SUMIF('Country SO2 Data'!$B$2:$B$144,$A7,'Country SO2 Data'!AV$2:AV$144)</f>
        <v>0</v>
      </c>
      <c r="AW7" s="14" t="s">
        <v>20</v>
      </c>
    </row>
    <row r="8" spans="1:49" x14ac:dyDescent="0.3">
      <c r="A8" s="18" t="s">
        <v>32</v>
      </c>
      <c r="B8" s="18" t="s">
        <v>14</v>
      </c>
      <c r="C8" s="15">
        <f>0.4*SUMIF('Country SO2 Data'!$B$2:$B$144,$A8,'Country SO2 Data'!C$2:C$144)</f>
        <v>6371.781596889864</v>
      </c>
      <c r="D8" s="15">
        <f>0.4*SUMIF('Country SO2 Data'!$B$2:$B$144,$A8,'Country SO2 Data'!D$2:D$144)</f>
        <v>6556.321171761665</v>
      </c>
      <c r="E8" s="15">
        <f>0.4*SUMIF('Country SO2 Data'!$B$2:$B$144,$A8,'Country SO2 Data'!E$2:E$144)</f>
        <v>6764.099567595611</v>
      </c>
      <c r="F8" s="15">
        <f>0.4*SUMIF('Country SO2 Data'!$B$2:$B$144,$A8,'Country SO2 Data'!F$2:F$144)</f>
        <v>6979.8347014445499</v>
      </c>
      <c r="G8" s="15">
        <f>0.4*SUMIF('Country SO2 Data'!$B$2:$B$144,$A8,'Country SO2 Data'!G$2:G$144)</f>
        <v>6955.933295770159</v>
      </c>
      <c r="H8" s="15">
        <f>0.4*SUMIF('Country SO2 Data'!$B$2:$B$144,$A8,'Country SO2 Data'!H$2:H$144)</f>
        <v>7047.6248623657375</v>
      </c>
      <c r="I8" s="15">
        <f>0.4*SUMIF('Country SO2 Data'!$B$2:$B$144,$A8,'Country SO2 Data'!I$2:I$144)</f>
        <v>6875.0478323118195</v>
      </c>
      <c r="J8" s="15">
        <f>0.4*SUMIF('Country SO2 Data'!$B$2:$B$144,$A8,'Country SO2 Data'!J$2:J$144)</f>
        <v>7028.2458888659794</v>
      </c>
      <c r="K8" s="15">
        <f>0.4*SUMIF('Country SO2 Data'!$B$2:$B$144,$A8,'Country SO2 Data'!K$2:K$144)</f>
        <v>7043.83173220769</v>
      </c>
      <c r="L8" s="15">
        <f>0.4*SUMIF('Country SO2 Data'!$B$2:$B$144,$A8,'Country SO2 Data'!L$2:L$144)</f>
        <v>7293.583251127764</v>
      </c>
      <c r="M8" s="15">
        <f>0.4*SUMIF('Country SO2 Data'!$B$2:$B$144,$A8,'Country SO2 Data'!M$2:M$144)</f>
        <v>7770.4075115083615</v>
      </c>
      <c r="N8" s="15">
        <f>0.4*SUMIF('Country SO2 Data'!$B$2:$B$144,$A8,'Country SO2 Data'!N$2:N$144)</f>
        <v>7863.9083569696104</v>
      </c>
      <c r="O8" s="15">
        <f>0.4*SUMIF('Country SO2 Data'!$B$2:$B$144,$A8,'Country SO2 Data'!O$2:O$144)</f>
        <v>7692.7800043132493</v>
      </c>
      <c r="P8" s="15">
        <f>0.4*SUMIF('Country SO2 Data'!$B$2:$B$144,$A8,'Country SO2 Data'!P$2:P$144)</f>
        <v>7479.0222660231084</v>
      </c>
      <c r="Q8" s="15">
        <f>0.4*SUMIF('Country SO2 Data'!$B$2:$B$144,$A8,'Country SO2 Data'!Q$2:Q$144)</f>
        <v>7204.0317451607352</v>
      </c>
      <c r="R8" s="15">
        <f>0.4*SUMIF('Country SO2 Data'!$B$2:$B$144,$A8,'Country SO2 Data'!R$2:R$144)</f>
        <v>7756.9977128848568</v>
      </c>
      <c r="S8" s="15">
        <f>0.4*SUMIF('Country SO2 Data'!$B$2:$B$144,$A8,'Country SO2 Data'!S$2:S$144)</f>
        <v>8008.5212082231556</v>
      </c>
      <c r="T8" s="15">
        <f>0.4*SUMIF('Country SO2 Data'!$B$2:$B$144,$A8,'Country SO2 Data'!T$2:T$144)</f>
        <v>8056.473574512318</v>
      </c>
      <c r="U8" s="15">
        <f>0.4*SUMIF('Country SO2 Data'!$B$2:$B$144,$A8,'Country SO2 Data'!U$2:U$144)</f>
        <v>8069.6666026671628</v>
      </c>
      <c r="V8" s="15">
        <f>0.4*SUMIF('Country SO2 Data'!$B$2:$B$144,$A8,'Country SO2 Data'!V$2:V$144)</f>
        <v>7971.4379720615661</v>
      </c>
      <c r="W8" s="15">
        <f>0.4*SUMIF('Country SO2 Data'!$B$2:$B$144,$A8,'Country SO2 Data'!W$2:W$144)</f>
        <v>7867.54989568989</v>
      </c>
      <c r="X8" s="15">
        <f>0.4*SUMIF('Country SO2 Data'!$B$2:$B$144,$A8,'Country SO2 Data'!X$2:X$144)</f>
        <v>7417.251254477329</v>
      </c>
      <c r="Y8" s="15">
        <f>0.4*SUMIF('Country SO2 Data'!$B$2:$B$144,$A8,'Country SO2 Data'!Y$2:Y$144)</f>
        <v>6302.4174121343058</v>
      </c>
      <c r="Z8" s="15">
        <f>0.4*SUMIF('Country SO2 Data'!$B$2:$B$144,$A8,'Country SO2 Data'!Z$2:Z$144)</f>
        <v>5693.7153177183636</v>
      </c>
      <c r="AA8" s="15">
        <f>0.4*SUMIF('Country SO2 Data'!$B$2:$B$144,$A8,'Country SO2 Data'!AA$2:AA$144)</f>
        <v>4908.5194834538233</v>
      </c>
      <c r="AB8" s="15">
        <f>0.4*SUMIF('Country SO2 Data'!$B$2:$B$144,$A8,'Country SO2 Data'!AB$2:AB$144)</f>
        <v>4668.2663311885981</v>
      </c>
      <c r="AC8" s="15">
        <f>0.4*SUMIF('Country SO2 Data'!$B$2:$B$144,$A8,'Country SO2 Data'!AC$2:AC$144)</f>
        <v>4428.8970034348222</v>
      </c>
      <c r="AD8" s="15">
        <f>0.4*SUMIF('Country SO2 Data'!$B$2:$B$144,$A8,'Country SO2 Data'!AD$2:AD$144)</f>
        <v>4279.1705357817609</v>
      </c>
      <c r="AE8" s="15">
        <f>0.4*SUMIF('Country SO2 Data'!$B$2:$B$144,$A8,'Country SO2 Data'!AE$2:AE$144)</f>
        <v>4249.161833606744</v>
      </c>
      <c r="AF8" s="15">
        <f>0.4*SUMIF('Country SO2 Data'!$B$2:$B$144,$A8,'Country SO2 Data'!AF$2:AF$144)</f>
        <v>4173.6270919929611</v>
      </c>
      <c r="AG8" s="15">
        <f>0.4*SUMIF('Country SO2 Data'!$B$2:$B$144,$A8,'Country SO2 Data'!AG$2:AG$144)</f>
        <v>4166.6431088675417</v>
      </c>
      <c r="AH8" s="15">
        <f>0.4*SUMIF('Country SO2 Data'!$B$2:$B$144,$A8,'Country SO2 Data'!AH$2:AH$144)</f>
        <v>4201.1321085118097</v>
      </c>
      <c r="AI8" s="15">
        <f>0.4*SUMIF('Country SO2 Data'!$B$2:$B$144,$A8,'Country SO2 Data'!AI$2:AI$144)</f>
        <v>4231.5258260091459</v>
      </c>
      <c r="AJ8" s="15">
        <f>0.4*SUMIF('Country SO2 Data'!$B$2:$B$144,$A8,'Country SO2 Data'!AJ$2:AJ$144)</f>
        <v>4399.584488441792</v>
      </c>
      <c r="AK8" s="15">
        <f>0.4*SUMIF('Country SO2 Data'!$B$2:$B$144,$A8,'Country SO2 Data'!AK$2:AK$144)</f>
        <v>4323.9578044553136</v>
      </c>
      <c r="AL8" s="15">
        <f>0.4*SUMIF('Country SO2 Data'!$B$2:$B$144,$A8,'Country SO2 Data'!AL$2:AL$144)</f>
        <v>4313.3577906928213</v>
      </c>
      <c r="AM8" s="15">
        <f>0.4*SUMIF('Country SO2 Data'!$B$2:$B$144,$A8,'Country SO2 Data'!AM$2:AM$144)</f>
        <v>4404.3791233729926</v>
      </c>
      <c r="AN8" s="15">
        <f>0.4*SUMIF('Country SO2 Data'!$B$2:$B$144,$A8,'Country SO2 Data'!AN$2:AN$144)</f>
        <v>4392.1102446073401</v>
      </c>
      <c r="AO8" s="15">
        <f>0.4*SUMIF('Country SO2 Data'!$B$2:$B$144,$A8,'Country SO2 Data'!AO$2:AO$144)</f>
        <v>4421.0554453601426</v>
      </c>
      <c r="AP8" s="15">
        <f>0.4*SUMIF('Country SO2 Data'!$B$2:$B$144,$A8,'Country SO2 Data'!AP$2:AP$144)</f>
        <v>0</v>
      </c>
      <c r="AQ8" s="15">
        <f>0.4*SUMIF('Country SO2 Data'!$B$2:$B$144,$A8,'Country SO2 Data'!AQ$2:AQ$144)</f>
        <v>0</v>
      </c>
      <c r="AR8" s="15">
        <f>0.4*SUMIF('Country SO2 Data'!$B$2:$B$144,$A8,'Country SO2 Data'!AR$2:AR$144)</f>
        <v>0</v>
      </c>
      <c r="AS8" s="15">
        <f>0.4*SUMIF('Country SO2 Data'!$B$2:$B$144,$A8,'Country SO2 Data'!AS$2:AS$144)</f>
        <v>0</v>
      </c>
      <c r="AT8" s="15">
        <f>0.4*SUMIF('Country SO2 Data'!$B$2:$B$144,$A8,'Country SO2 Data'!AT$2:AT$144)</f>
        <v>0</v>
      </c>
      <c r="AU8" s="15">
        <f>0.4*SUMIF('Country SO2 Data'!$B$2:$B$144,$A8,'Country SO2 Data'!AU$2:AU$144)</f>
        <v>0</v>
      </c>
      <c r="AV8" s="15">
        <f>0.4*SUMIF('Country SO2 Data'!$B$2:$B$144,$A8,'Country SO2 Data'!AV$2:AV$144)</f>
        <v>0</v>
      </c>
      <c r="AW8" s="14" t="s">
        <v>20</v>
      </c>
    </row>
    <row r="9" spans="1:49" x14ac:dyDescent="0.3">
      <c r="A9" s="18" t="s">
        <v>33</v>
      </c>
      <c r="B9" s="18" t="s">
        <v>14</v>
      </c>
      <c r="C9" s="15">
        <f>SUMIF('Country SO2 Data'!$B$2:$B$144,$A9,'Country SO2 Data'!C$2:C$144)</f>
        <v>7783.6111811723631</v>
      </c>
      <c r="D9" s="15">
        <f>SUMIF('Country SO2 Data'!$B$2:$B$144,$A9,'Country SO2 Data'!D$2:D$144)</f>
        <v>8592.3362973469157</v>
      </c>
      <c r="E9" s="15">
        <f>SUMIF('Country SO2 Data'!$B$2:$B$144,$A9,'Country SO2 Data'!E$2:E$144)</f>
        <v>9024.9511746358639</v>
      </c>
      <c r="F9" s="15">
        <f>SUMIF('Country SO2 Data'!$B$2:$B$144,$A9,'Country SO2 Data'!F$2:F$144)</f>
        <v>9248.2050676110048</v>
      </c>
      <c r="G9" s="15">
        <f>SUMIF('Country SO2 Data'!$B$2:$B$144,$A9,'Country SO2 Data'!G$2:G$144)</f>
        <v>9231.8391780152506</v>
      </c>
      <c r="H9" s="15">
        <f>SUMIF('Country SO2 Data'!$B$2:$B$144,$A9,'Country SO2 Data'!H$2:H$144)</f>
        <v>10696.700955256101</v>
      </c>
      <c r="I9" s="15">
        <f>SUMIF('Country SO2 Data'!$B$2:$B$144,$A9,'Country SO2 Data'!I$2:I$144)</f>
        <v>10843.506468120004</v>
      </c>
      <c r="J9" s="15">
        <f>SUMIF('Country SO2 Data'!$B$2:$B$144,$A9,'Country SO2 Data'!J$2:J$144)</f>
        <v>12432.192561923834</v>
      </c>
      <c r="K9" s="15">
        <f>SUMIF('Country SO2 Data'!$B$2:$B$144,$A9,'Country SO2 Data'!K$2:K$144)</f>
        <v>13833.027614778339</v>
      </c>
      <c r="L9" s="15">
        <f>SUMIF('Country SO2 Data'!$B$2:$B$144,$A9,'Country SO2 Data'!L$2:L$144)</f>
        <v>14150.589913277388</v>
      </c>
      <c r="M9" s="15">
        <f>SUMIF('Country SO2 Data'!$B$2:$B$144,$A9,'Country SO2 Data'!M$2:M$144)</f>
        <v>12884.579789138061</v>
      </c>
      <c r="N9" s="15">
        <f>SUMIF('Country SO2 Data'!$B$2:$B$144,$A9,'Country SO2 Data'!N$2:N$144)</f>
        <v>13054.062207995657</v>
      </c>
      <c r="O9" s="15">
        <f>SUMIF('Country SO2 Data'!$B$2:$B$144,$A9,'Country SO2 Data'!O$2:O$144)</f>
        <v>13556.083327660417</v>
      </c>
      <c r="P9" s="15">
        <f>SUMIF('Country SO2 Data'!$B$2:$B$144,$A9,'Country SO2 Data'!P$2:P$144)</f>
        <v>14192.194373269802</v>
      </c>
      <c r="Q9" s="15">
        <f>SUMIF('Country SO2 Data'!$B$2:$B$144,$A9,'Country SO2 Data'!Q$2:Q$144)</f>
        <v>15506.142548582236</v>
      </c>
      <c r="R9" s="15">
        <f>SUMIF('Country SO2 Data'!$B$2:$B$144,$A9,'Country SO2 Data'!R$2:R$144)</f>
        <v>15335.205838442787</v>
      </c>
      <c r="S9" s="15">
        <f>SUMIF('Country SO2 Data'!$B$2:$B$144,$A9,'Country SO2 Data'!S$2:S$144)</f>
        <v>15918.94495728511</v>
      </c>
      <c r="T9" s="15">
        <f>SUMIF('Country SO2 Data'!$B$2:$B$144,$A9,'Country SO2 Data'!T$2:T$144)</f>
        <v>16947.46566070713</v>
      </c>
      <c r="U9" s="15">
        <f>SUMIF('Country SO2 Data'!$B$2:$B$144,$A9,'Country SO2 Data'!U$2:U$144)</f>
        <v>18180.053505900283</v>
      </c>
      <c r="V9" s="15">
        <f>SUMIF('Country SO2 Data'!$B$2:$B$144,$A9,'Country SO2 Data'!V$2:V$144)</f>
        <v>18637.219103868058</v>
      </c>
      <c r="W9" s="15">
        <f>SUMIF('Country SO2 Data'!$B$2:$B$144,$A9,'Country SO2 Data'!W$2:W$144)</f>
        <v>18619.417307449294</v>
      </c>
      <c r="X9" s="15">
        <f>SUMIF('Country SO2 Data'!$B$2:$B$144,$A9,'Country SO2 Data'!X$2:X$144)</f>
        <v>19489.921464087514</v>
      </c>
      <c r="Y9" s="15">
        <f>SUMIF('Country SO2 Data'!$B$2:$B$144,$A9,'Country SO2 Data'!Y$2:Y$144)</f>
        <v>20052.562767904794</v>
      </c>
      <c r="Z9" s="15">
        <f>SUMIF('Country SO2 Data'!$B$2:$B$144,$A9,'Country SO2 Data'!Z$2:Z$144)</f>
        <v>21375.750978949793</v>
      </c>
      <c r="AA9" s="15">
        <f>SUMIF('Country SO2 Data'!$B$2:$B$144,$A9,'Country SO2 Data'!AA$2:AA$144)</f>
        <v>22144.67019058971</v>
      </c>
      <c r="AB9" s="15">
        <f>SUMIF('Country SO2 Data'!$B$2:$B$144,$A9,'Country SO2 Data'!AB$2:AB$144)</f>
        <v>23806.944011951109</v>
      </c>
      <c r="AC9" s="15">
        <f>SUMIF('Country SO2 Data'!$B$2:$B$144,$A9,'Country SO2 Data'!AC$2:AC$144)</f>
        <v>24345.783696137842</v>
      </c>
      <c r="AD9" s="15">
        <f>SUMIF('Country SO2 Data'!$B$2:$B$144,$A9,'Country SO2 Data'!AD$2:AD$144)</f>
        <v>22993.98868271711</v>
      </c>
      <c r="AE9" s="15">
        <f>SUMIF('Country SO2 Data'!$B$2:$B$144,$A9,'Country SO2 Data'!AE$2:AE$144)</f>
        <v>23001.939373893896</v>
      </c>
      <c r="AF9" s="15">
        <f>SUMIF('Country SO2 Data'!$B$2:$B$144,$A9,'Country SO2 Data'!AF$2:AF$144)</f>
        <v>21778.334304241289</v>
      </c>
      <c r="AG9" s="15">
        <f>SUMIF('Country SO2 Data'!$B$2:$B$144,$A9,'Country SO2 Data'!AG$2:AG$144)</f>
        <v>22502.645067361191</v>
      </c>
      <c r="AH9" s="15">
        <f>SUMIF('Country SO2 Data'!$B$2:$B$144,$A9,'Country SO2 Data'!AH$2:AH$144)</f>
        <v>23042.546143469321</v>
      </c>
      <c r="AI9" s="15">
        <f>SUMIF('Country SO2 Data'!$B$2:$B$144,$A9,'Country SO2 Data'!AI$2:AI$144)</f>
        <v>24318.799681520726</v>
      </c>
      <c r="AJ9" s="15">
        <f>SUMIF('Country SO2 Data'!$B$2:$B$144,$A9,'Country SO2 Data'!AJ$2:AJ$144)</f>
        <v>27145.961115478091</v>
      </c>
      <c r="AK9" s="15">
        <f>SUMIF('Country SO2 Data'!$B$2:$B$144,$A9,'Country SO2 Data'!AK$2:AK$144)</f>
        <v>30860.786423394733</v>
      </c>
      <c r="AL9" s="15">
        <f>SUMIF('Country SO2 Data'!$B$2:$B$144,$A9,'Country SO2 Data'!AL$2:AL$144)</f>
        <v>33841.244860678395</v>
      </c>
      <c r="AM9" s="15">
        <f>SUMIF('Country SO2 Data'!$B$2:$B$144,$A9,'Country SO2 Data'!AM$2:AM$144)</f>
        <v>36584.536070456314</v>
      </c>
      <c r="AN9" s="15">
        <f>SUMIF('Country SO2 Data'!$B$2:$B$144,$A9,'Country SO2 Data'!AN$2:AN$144)</f>
        <v>38973.634077552233</v>
      </c>
      <c r="AO9" s="15">
        <f>SUMIF('Country SO2 Data'!$B$2:$B$144,$A9,'Country SO2 Data'!AO$2:AO$144)</f>
        <v>45108.974261416799</v>
      </c>
      <c r="AP9" s="15">
        <f>SUMIF('Country SO2 Data'!$B$2:$B$144,$A9,'Country SO2 Data'!AP$2:AP$144)</f>
        <v>0</v>
      </c>
      <c r="AQ9" s="15">
        <f>SUMIF('Country SO2 Data'!$B$2:$B$144,$A9,'Country SO2 Data'!AQ$2:AQ$144)</f>
        <v>0</v>
      </c>
      <c r="AR9" s="15">
        <f>SUMIF('Country SO2 Data'!$B$2:$B$144,$A9,'Country SO2 Data'!AR$2:AR$144)</f>
        <v>0</v>
      </c>
      <c r="AS9" s="15">
        <f>SUMIF('Country SO2 Data'!$B$2:$B$144,$A9,'Country SO2 Data'!AS$2:AS$144)</f>
        <v>0</v>
      </c>
      <c r="AT9" s="15">
        <f>SUMIF('Country SO2 Data'!$B$2:$B$144,$A9,'Country SO2 Data'!AT$2:AT$144)</f>
        <v>0</v>
      </c>
      <c r="AU9" s="15">
        <f>SUMIF('Country SO2 Data'!$B$2:$B$144,$A9,'Country SO2 Data'!AU$2:AU$144)</f>
        <v>0</v>
      </c>
      <c r="AV9" s="15">
        <f>SUMIF('Country SO2 Data'!$B$2:$B$144,$A9,'Country SO2 Data'!AV$2:AV$144)</f>
        <v>0</v>
      </c>
      <c r="AW9" s="14" t="s">
        <v>20</v>
      </c>
    </row>
    <row r="10" spans="1:49" x14ac:dyDescent="0.3">
      <c r="A10" s="18" t="s">
        <v>34</v>
      </c>
      <c r="B10" s="18" t="s">
        <v>15</v>
      </c>
      <c r="C10" s="15">
        <f>SUMIF('Country SO2 Data'!$B$2:$B$144,$A10,'Country SO2 Data'!C$2:C$144)</f>
        <v>1179.0060413113063</v>
      </c>
      <c r="D10" s="15">
        <f>SUMIF('Country SO2 Data'!$B$2:$B$144,$A10,'Country SO2 Data'!D$2:D$144)</f>
        <v>1372.3959113635485</v>
      </c>
      <c r="E10" s="15">
        <f>SUMIF('Country SO2 Data'!$B$2:$B$144,$A10,'Country SO2 Data'!E$2:E$144)</f>
        <v>1506.9872597196781</v>
      </c>
      <c r="F10" s="15">
        <f>SUMIF('Country SO2 Data'!$B$2:$B$144,$A10,'Country SO2 Data'!F$2:F$144)</f>
        <v>1705.0402487954868</v>
      </c>
      <c r="G10" s="15">
        <f>SUMIF('Country SO2 Data'!$B$2:$B$144,$A10,'Country SO2 Data'!G$2:G$144)</f>
        <v>1783.5952185797707</v>
      </c>
      <c r="H10" s="15">
        <f>SUMIF('Country SO2 Data'!$B$2:$B$144,$A10,'Country SO2 Data'!H$2:H$144)</f>
        <v>1764.6891212064374</v>
      </c>
      <c r="I10" s="15">
        <f>SUMIF('Country SO2 Data'!$B$2:$B$144,$A10,'Country SO2 Data'!I$2:I$144)</f>
        <v>1921.9382452792217</v>
      </c>
      <c r="J10" s="15">
        <f>SUMIF('Country SO2 Data'!$B$2:$B$144,$A10,'Country SO2 Data'!J$2:J$144)</f>
        <v>2064.653720714713</v>
      </c>
      <c r="K10" s="15">
        <f>SUMIF('Country SO2 Data'!$B$2:$B$144,$A10,'Country SO2 Data'!K$2:K$144)</f>
        <v>2133.9282961097506</v>
      </c>
      <c r="L10" s="15">
        <f>SUMIF('Country SO2 Data'!$B$2:$B$144,$A10,'Country SO2 Data'!L$2:L$144)</f>
        <v>2478.0262759795964</v>
      </c>
      <c r="M10" s="15">
        <f>SUMIF('Country SO2 Data'!$B$2:$B$144,$A10,'Country SO2 Data'!M$2:M$144)</f>
        <v>2490.0715144522783</v>
      </c>
      <c r="N10" s="15">
        <f>SUMIF('Country SO2 Data'!$B$2:$B$144,$A10,'Country SO2 Data'!N$2:N$144)</f>
        <v>2554.3568486311838</v>
      </c>
      <c r="O10" s="15">
        <f>SUMIF('Country SO2 Data'!$B$2:$B$144,$A10,'Country SO2 Data'!O$2:O$144)</f>
        <v>2809.6364105514249</v>
      </c>
      <c r="P10" s="15">
        <f>SUMIF('Country SO2 Data'!$B$2:$B$144,$A10,'Country SO2 Data'!P$2:P$144)</f>
        <v>3063.9887810274158</v>
      </c>
      <c r="Q10" s="15">
        <f>SUMIF('Country SO2 Data'!$B$2:$B$144,$A10,'Country SO2 Data'!Q$2:Q$144)</f>
        <v>2969.4134878478085</v>
      </c>
      <c r="R10" s="15">
        <f>SUMIF('Country SO2 Data'!$B$2:$B$144,$A10,'Country SO2 Data'!R$2:R$144)</f>
        <v>3063.39124927589</v>
      </c>
      <c r="S10" s="15">
        <f>SUMIF('Country SO2 Data'!$B$2:$B$144,$A10,'Country SO2 Data'!S$2:S$144)</f>
        <v>3081.4006939114843</v>
      </c>
      <c r="T10" s="15">
        <f>SUMIF('Country SO2 Data'!$B$2:$B$144,$A10,'Country SO2 Data'!T$2:T$144)</f>
        <v>3189.3831478977609</v>
      </c>
      <c r="U10" s="15">
        <f>SUMIF('Country SO2 Data'!$B$2:$B$144,$A10,'Country SO2 Data'!U$2:U$144)</f>
        <v>3342.77839706446</v>
      </c>
      <c r="V10" s="15">
        <f>SUMIF('Country SO2 Data'!$B$2:$B$144,$A10,'Country SO2 Data'!V$2:V$144)</f>
        <v>3451.8571304098614</v>
      </c>
      <c r="W10" s="15">
        <f>SUMIF('Country SO2 Data'!$B$2:$B$144,$A10,'Country SO2 Data'!W$2:W$144)</f>
        <v>3436.0356264184011</v>
      </c>
      <c r="X10" s="15">
        <f>SUMIF('Country SO2 Data'!$B$2:$B$144,$A10,'Country SO2 Data'!X$2:X$144)</f>
        <v>3609.590189839606</v>
      </c>
      <c r="Y10" s="15">
        <f>SUMIF('Country SO2 Data'!$B$2:$B$144,$A10,'Country SO2 Data'!Y$2:Y$144)</f>
        <v>3908.6764757010028</v>
      </c>
      <c r="Z10" s="15">
        <f>SUMIF('Country SO2 Data'!$B$2:$B$144,$A10,'Country SO2 Data'!Z$2:Z$144)</f>
        <v>4052.419126972844</v>
      </c>
      <c r="AA10" s="15">
        <f>SUMIF('Country SO2 Data'!$B$2:$B$144,$A10,'Country SO2 Data'!AA$2:AA$144)</f>
        <v>4361.2661065398961</v>
      </c>
      <c r="AB10" s="15">
        <f>SUMIF('Country SO2 Data'!$B$2:$B$144,$A10,'Country SO2 Data'!AB$2:AB$144)</f>
        <v>4484.0936784884088</v>
      </c>
      <c r="AC10" s="15">
        <f>SUMIF('Country SO2 Data'!$B$2:$B$144,$A10,'Country SO2 Data'!AC$2:AC$144)</f>
        <v>4547.7557006374509</v>
      </c>
      <c r="AD10" s="15">
        <f>SUMIF('Country SO2 Data'!$B$2:$B$144,$A10,'Country SO2 Data'!AD$2:AD$144)</f>
        <v>4620.9359514013468</v>
      </c>
      <c r="AE10" s="15">
        <f>SUMIF('Country SO2 Data'!$B$2:$B$144,$A10,'Country SO2 Data'!AE$2:AE$144)</f>
        <v>4893.3108013622532</v>
      </c>
      <c r="AF10" s="15">
        <f>SUMIF('Country SO2 Data'!$B$2:$B$144,$A10,'Country SO2 Data'!AF$2:AF$144)</f>
        <v>5039.954699476868</v>
      </c>
      <c r="AG10" s="15">
        <f>SUMIF('Country SO2 Data'!$B$2:$B$144,$A10,'Country SO2 Data'!AG$2:AG$144)</f>
        <v>5218.3459128853792</v>
      </c>
      <c r="AH10" s="15">
        <f>SUMIF('Country SO2 Data'!$B$2:$B$144,$A10,'Country SO2 Data'!AH$2:AH$144)</f>
        <v>5311.8734578906951</v>
      </c>
      <c r="AI10" s="15">
        <f>SUMIF('Country SO2 Data'!$B$2:$B$144,$A10,'Country SO2 Data'!AI$2:AI$144)</f>
        <v>5230.5042159673685</v>
      </c>
      <c r="AJ10" s="15">
        <f>SUMIF('Country SO2 Data'!$B$2:$B$144,$A10,'Country SO2 Data'!AJ$2:AJ$144)</f>
        <v>5191.8065595876778</v>
      </c>
      <c r="AK10" s="15">
        <f>SUMIF('Country SO2 Data'!$B$2:$B$144,$A10,'Country SO2 Data'!AK$2:AK$144)</f>
        <v>5313.3137307331481</v>
      </c>
      <c r="AL10" s="15">
        <f>SUMIF('Country SO2 Data'!$B$2:$B$144,$A10,'Country SO2 Data'!AL$2:AL$144)</f>
        <v>5489.8504390697935</v>
      </c>
      <c r="AM10" s="15">
        <f>SUMIF('Country SO2 Data'!$B$2:$B$144,$A10,'Country SO2 Data'!AM$2:AM$144)</f>
        <v>5686.9208123636954</v>
      </c>
      <c r="AN10" s="15">
        <f>SUMIF('Country SO2 Data'!$B$2:$B$144,$A10,'Country SO2 Data'!AN$2:AN$144)</f>
        <v>5942.9553531504234</v>
      </c>
      <c r="AO10" s="15">
        <f>SUMIF('Country SO2 Data'!$B$2:$B$144,$A10,'Country SO2 Data'!AO$2:AO$144)</f>
        <v>5261.4923077185294</v>
      </c>
      <c r="AP10" s="15">
        <f>SUMIF('Country SO2 Data'!$B$2:$B$144,$A10,'Country SO2 Data'!AP$2:AP$144)</f>
        <v>0</v>
      </c>
      <c r="AQ10" s="15">
        <f>SUMIF('Country SO2 Data'!$B$2:$B$144,$A10,'Country SO2 Data'!AQ$2:AQ$144)</f>
        <v>0</v>
      </c>
      <c r="AR10" s="15">
        <f>SUMIF('Country SO2 Data'!$B$2:$B$144,$A10,'Country SO2 Data'!AR$2:AR$144)</f>
        <v>0</v>
      </c>
      <c r="AS10" s="15">
        <f>SUMIF('Country SO2 Data'!$B$2:$B$144,$A10,'Country SO2 Data'!AS$2:AS$144)</f>
        <v>0</v>
      </c>
      <c r="AT10" s="15">
        <f>SUMIF('Country SO2 Data'!$B$2:$B$144,$A10,'Country SO2 Data'!AT$2:AT$144)</f>
        <v>0</v>
      </c>
      <c r="AU10" s="15">
        <f>SUMIF('Country SO2 Data'!$B$2:$B$144,$A10,'Country SO2 Data'!AU$2:AU$144)</f>
        <v>0</v>
      </c>
      <c r="AV10" s="15">
        <f>SUMIF('Country SO2 Data'!$B$2:$B$144,$A10,'Country SO2 Data'!AV$2:AV$144)</f>
        <v>0</v>
      </c>
      <c r="AW10" s="14" t="s">
        <v>20</v>
      </c>
    </row>
    <row r="11" spans="1:49" x14ac:dyDescent="0.3">
      <c r="A11" s="18" t="s">
        <v>35</v>
      </c>
      <c r="B11" s="18" t="s">
        <v>15</v>
      </c>
      <c r="C11" s="15">
        <f>SUMIF('Country SO2 Data'!$B$2:$B$144,$A11,'Country SO2 Data'!C$2:C$144)</f>
        <v>4658.2962191180432</v>
      </c>
      <c r="D11" s="15">
        <f>SUMIF('Country SO2 Data'!$B$2:$B$144,$A11,'Country SO2 Data'!D$2:D$144)</f>
        <v>4803.6924121229677</v>
      </c>
      <c r="E11" s="15">
        <f>SUMIF('Country SO2 Data'!$B$2:$B$144,$A11,'Country SO2 Data'!E$2:E$144)</f>
        <v>5008.0658518672999</v>
      </c>
      <c r="F11" s="15">
        <f>SUMIF('Country SO2 Data'!$B$2:$B$144,$A11,'Country SO2 Data'!F$2:F$144)</f>
        <v>5149.6813288838175</v>
      </c>
      <c r="G11" s="15">
        <f>SUMIF('Country SO2 Data'!$B$2:$B$144,$A11,'Country SO2 Data'!G$2:G$144)</f>
        <v>5292.4429285892638</v>
      </c>
      <c r="H11" s="15">
        <f>SUMIF('Country SO2 Data'!$B$2:$B$144,$A11,'Country SO2 Data'!H$2:H$144)</f>
        <v>5226.4629258917048</v>
      </c>
      <c r="I11" s="15">
        <f>SUMIF('Country SO2 Data'!$B$2:$B$144,$A11,'Country SO2 Data'!I$2:I$144)</f>
        <v>5583.7950345545141</v>
      </c>
      <c r="J11" s="15">
        <f>SUMIF('Country SO2 Data'!$B$2:$B$144,$A11,'Country SO2 Data'!J$2:J$144)</f>
        <v>5719.0056508392381</v>
      </c>
      <c r="K11" s="15">
        <f>SUMIF('Country SO2 Data'!$B$2:$B$144,$A11,'Country SO2 Data'!K$2:K$144)</f>
        <v>5457.2827600344744</v>
      </c>
      <c r="L11" s="15">
        <f>SUMIF('Country SO2 Data'!$B$2:$B$144,$A11,'Country SO2 Data'!L$2:L$144)</f>
        <v>5480.5615256905303</v>
      </c>
      <c r="M11" s="15">
        <f>SUMIF('Country SO2 Data'!$B$2:$B$144,$A11,'Country SO2 Data'!M$2:M$144)</f>
        <v>5643.2227518382333</v>
      </c>
      <c r="N11" s="15">
        <f>SUMIF('Country SO2 Data'!$B$2:$B$144,$A11,'Country SO2 Data'!N$2:N$144)</f>
        <v>5518.3579379931043</v>
      </c>
      <c r="O11" s="15">
        <f>SUMIF('Country SO2 Data'!$B$2:$B$144,$A11,'Country SO2 Data'!O$2:O$144)</f>
        <v>5533.5542916271743</v>
      </c>
      <c r="P11" s="15">
        <f>SUMIF('Country SO2 Data'!$B$2:$B$144,$A11,'Country SO2 Data'!P$2:P$144)</f>
        <v>5511.7480049184069</v>
      </c>
      <c r="Q11" s="15">
        <f>SUMIF('Country SO2 Data'!$B$2:$B$144,$A11,'Country SO2 Data'!Q$2:Q$144)</f>
        <v>5639.6920540003248</v>
      </c>
      <c r="R11" s="15">
        <f>SUMIF('Country SO2 Data'!$B$2:$B$144,$A11,'Country SO2 Data'!R$2:R$144)</f>
        <v>5747.5161935826418</v>
      </c>
      <c r="S11" s="15">
        <f>SUMIF('Country SO2 Data'!$B$2:$B$144,$A11,'Country SO2 Data'!S$2:S$144)</f>
        <v>5466.7299706327021</v>
      </c>
      <c r="T11" s="15">
        <f>SUMIF('Country SO2 Data'!$B$2:$B$144,$A11,'Country SO2 Data'!T$2:T$144)</f>
        <v>5635.718770331885</v>
      </c>
      <c r="U11" s="15">
        <f>SUMIF('Country SO2 Data'!$B$2:$B$144,$A11,'Country SO2 Data'!U$2:U$144)</f>
        <v>5676.0863554643083</v>
      </c>
      <c r="V11" s="15">
        <f>SUMIF('Country SO2 Data'!$B$2:$B$144,$A11,'Country SO2 Data'!V$2:V$144)</f>
        <v>5824.0061863214278</v>
      </c>
      <c r="W11" s="15">
        <f>SUMIF('Country SO2 Data'!$B$2:$B$144,$A11,'Country SO2 Data'!W$2:W$144)</f>
        <v>5633.177117861298</v>
      </c>
      <c r="X11" s="15">
        <f>SUMIF('Country SO2 Data'!$B$2:$B$144,$A11,'Country SO2 Data'!X$2:X$144)</f>
        <v>5375.1957333162654</v>
      </c>
      <c r="Y11" s="15">
        <f>SUMIF('Country SO2 Data'!$B$2:$B$144,$A11,'Country SO2 Data'!Y$2:Y$144)</f>
        <v>5427.1855559436917</v>
      </c>
      <c r="Z11" s="15">
        <f>SUMIF('Country SO2 Data'!$B$2:$B$144,$A11,'Country SO2 Data'!Z$2:Z$144)</f>
        <v>5309.0950703192038</v>
      </c>
      <c r="AA11" s="15">
        <f>SUMIF('Country SO2 Data'!$B$2:$B$144,$A11,'Country SO2 Data'!AA$2:AA$144)</f>
        <v>5181.1167144103247</v>
      </c>
      <c r="AB11" s="15">
        <f>SUMIF('Country SO2 Data'!$B$2:$B$144,$A11,'Country SO2 Data'!AB$2:AB$144)</f>
        <v>5368.7059173174666</v>
      </c>
      <c r="AC11" s="15">
        <f>SUMIF('Country SO2 Data'!$B$2:$B$144,$A11,'Country SO2 Data'!AC$2:AC$144)</f>
        <v>5635.9361794281367</v>
      </c>
      <c r="AD11" s="15">
        <f>SUMIF('Country SO2 Data'!$B$2:$B$144,$A11,'Country SO2 Data'!AD$2:AD$144)</f>
        <v>5887.0070188130676</v>
      </c>
      <c r="AE11" s="15">
        <f>SUMIF('Country SO2 Data'!$B$2:$B$144,$A11,'Country SO2 Data'!AE$2:AE$144)</f>
        <v>5965.4322478517697</v>
      </c>
      <c r="AF11" s="15">
        <f>SUMIF('Country SO2 Data'!$B$2:$B$144,$A11,'Country SO2 Data'!AF$2:AF$144)</f>
        <v>5734.3433002501233</v>
      </c>
      <c r="AG11" s="15">
        <f>SUMIF('Country SO2 Data'!$B$2:$B$144,$A11,'Country SO2 Data'!AG$2:AG$144)</f>
        <v>5714.4285975351868</v>
      </c>
      <c r="AH11" s="15">
        <f>SUMIF('Country SO2 Data'!$B$2:$B$144,$A11,'Country SO2 Data'!AH$2:AH$144)</f>
        <v>5618.3794637662277</v>
      </c>
      <c r="AI11" s="15">
        <f>SUMIF('Country SO2 Data'!$B$2:$B$144,$A11,'Country SO2 Data'!AI$2:AI$144)</f>
        <v>5449.2397240611845</v>
      </c>
      <c r="AJ11" s="15">
        <f>SUMIF('Country SO2 Data'!$B$2:$B$144,$A11,'Country SO2 Data'!AJ$2:AJ$144)</f>
        <v>5258.2797290343551</v>
      </c>
      <c r="AK11" s="15">
        <f>SUMIF('Country SO2 Data'!$B$2:$B$144,$A11,'Country SO2 Data'!AK$2:AK$144)</f>
        <v>5333.8859312811965</v>
      </c>
      <c r="AL11" s="15">
        <f>SUMIF('Country SO2 Data'!$B$2:$B$144,$A11,'Country SO2 Data'!AL$2:AL$144)</f>
        <v>5166.4682131907457</v>
      </c>
      <c r="AM11" s="15">
        <f>SUMIF('Country SO2 Data'!$B$2:$B$144,$A11,'Country SO2 Data'!AM$2:AM$144)</f>
        <v>5403.1213772809142</v>
      </c>
      <c r="AN11" s="15">
        <f>SUMIF('Country SO2 Data'!$B$2:$B$144,$A11,'Country SO2 Data'!AN$2:AN$144)</f>
        <v>5861.4483646344324</v>
      </c>
      <c r="AO11" s="15">
        <f>SUMIF('Country SO2 Data'!$B$2:$B$144,$A11,'Country SO2 Data'!AO$2:AO$144)</f>
        <v>5460.7447784284013</v>
      </c>
      <c r="AP11" s="15">
        <f>SUMIF('Country SO2 Data'!$B$2:$B$144,$A11,'Country SO2 Data'!AP$2:AP$144)</f>
        <v>0</v>
      </c>
      <c r="AQ11" s="15">
        <f>SUMIF('Country SO2 Data'!$B$2:$B$144,$A11,'Country SO2 Data'!AQ$2:AQ$144)</f>
        <v>0</v>
      </c>
      <c r="AR11" s="15">
        <f>SUMIF('Country SO2 Data'!$B$2:$B$144,$A11,'Country SO2 Data'!AR$2:AR$144)</f>
        <v>0</v>
      </c>
      <c r="AS11" s="15">
        <f>SUMIF('Country SO2 Data'!$B$2:$B$144,$A11,'Country SO2 Data'!AS$2:AS$144)</f>
        <v>0</v>
      </c>
      <c r="AT11" s="15">
        <f>SUMIF('Country SO2 Data'!$B$2:$B$144,$A11,'Country SO2 Data'!AT$2:AT$144)</f>
        <v>0</v>
      </c>
      <c r="AU11" s="15">
        <f>SUMIF('Country SO2 Data'!$B$2:$B$144,$A11,'Country SO2 Data'!AU$2:AU$144)</f>
        <v>0</v>
      </c>
      <c r="AV11" s="15">
        <f>SUMIF('Country SO2 Data'!$B$2:$B$144,$A11,'Country SO2 Data'!AV$2:AV$144)</f>
        <v>0</v>
      </c>
      <c r="AW11" s="14" t="s">
        <v>20</v>
      </c>
    </row>
    <row r="12" spans="1:49" x14ac:dyDescent="0.3">
      <c r="A12" s="18" t="s">
        <v>36</v>
      </c>
      <c r="B12" s="18" t="s">
        <v>15</v>
      </c>
      <c r="C12" s="15">
        <f>SUMIF('Country SO2 Data'!$B$2:$B$144,$A12,'Country SO2 Data'!C$2:C$144)</f>
        <v>11781.00028881682</v>
      </c>
      <c r="D12" s="15">
        <f>SUMIF('Country SO2 Data'!$B$2:$B$144,$A12,'Country SO2 Data'!D$2:D$144)</f>
        <v>11639.663870311369</v>
      </c>
      <c r="E12" s="15">
        <f>SUMIF('Country SO2 Data'!$B$2:$B$144,$A12,'Country SO2 Data'!E$2:E$144)</f>
        <v>11240.722585812569</v>
      </c>
      <c r="F12" s="15">
        <f>SUMIF('Country SO2 Data'!$B$2:$B$144,$A12,'Country SO2 Data'!F$2:F$144)</f>
        <v>11639.778743119199</v>
      </c>
      <c r="G12" s="15">
        <f>SUMIF('Country SO2 Data'!$B$2:$B$144,$A12,'Country SO2 Data'!G$2:G$144)</f>
        <v>11658.879333733077</v>
      </c>
      <c r="H12" s="15">
        <f>SUMIF('Country SO2 Data'!$B$2:$B$144,$A12,'Country SO2 Data'!H$2:H$144)</f>
        <v>11399.307243123198</v>
      </c>
      <c r="I12" s="15">
        <f>SUMIF('Country SO2 Data'!$B$2:$B$144,$A12,'Country SO2 Data'!I$2:I$144)</f>
        <v>12550.935683405785</v>
      </c>
      <c r="J12" s="15">
        <f>SUMIF('Country SO2 Data'!$B$2:$B$144,$A12,'Country SO2 Data'!J$2:J$144)</f>
        <v>12591.420497215015</v>
      </c>
      <c r="K12" s="15">
        <f>SUMIF('Country SO2 Data'!$B$2:$B$144,$A12,'Country SO2 Data'!K$2:K$144)</f>
        <v>12617.596594272456</v>
      </c>
      <c r="L12" s="15">
        <f>SUMIF('Country SO2 Data'!$B$2:$B$144,$A12,'Country SO2 Data'!L$2:L$144)</f>
        <v>13229.596789919333</v>
      </c>
      <c r="M12" s="15">
        <f>SUMIF('Country SO2 Data'!$B$2:$B$144,$A12,'Country SO2 Data'!M$2:M$144)</f>
        <v>12922.238047770246</v>
      </c>
      <c r="N12" s="15">
        <f>SUMIF('Country SO2 Data'!$B$2:$B$144,$A12,'Country SO2 Data'!N$2:N$144)</f>
        <v>12367.004289049884</v>
      </c>
      <c r="O12" s="15">
        <f>SUMIF('Country SO2 Data'!$B$2:$B$144,$A12,'Country SO2 Data'!O$2:O$144)</f>
        <v>12440.530390414175</v>
      </c>
      <c r="P12" s="15">
        <f>SUMIF('Country SO2 Data'!$B$2:$B$144,$A12,'Country SO2 Data'!P$2:P$144)</f>
        <v>11931.683663631953</v>
      </c>
      <c r="Q12" s="15">
        <f>SUMIF('Country SO2 Data'!$B$2:$B$144,$A12,'Country SO2 Data'!Q$2:Q$144)</f>
        <v>12187.589256899171</v>
      </c>
      <c r="R12" s="15">
        <f>SUMIF('Country SO2 Data'!$B$2:$B$144,$A12,'Country SO2 Data'!R$2:R$144)</f>
        <v>11926.579817595917</v>
      </c>
      <c r="S12" s="15">
        <f>SUMIF('Country SO2 Data'!$B$2:$B$144,$A12,'Country SO2 Data'!S$2:S$144)</f>
        <v>12274.815919352501</v>
      </c>
      <c r="T12" s="15">
        <f>SUMIF('Country SO2 Data'!$B$2:$B$144,$A12,'Country SO2 Data'!T$2:T$144)</f>
        <v>12584.608421455951</v>
      </c>
      <c r="U12" s="15">
        <f>SUMIF('Country SO2 Data'!$B$2:$B$144,$A12,'Country SO2 Data'!U$2:U$144)</f>
        <v>12466.048632396169</v>
      </c>
      <c r="V12" s="15">
        <f>SUMIF('Country SO2 Data'!$B$2:$B$144,$A12,'Country SO2 Data'!V$2:V$144)</f>
        <v>12584.931100720129</v>
      </c>
      <c r="W12" s="15">
        <f>SUMIF('Country SO2 Data'!$B$2:$B$144,$A12,'Country SO2 Data'!W$2:W$144)</f>
        <v>12530.890987460274</v>
      </c>
      <c r="X12" s="15">
        <f>SUMIF('Country SO2 Data'!$B$2:$B$144,$A12,'Country SO2 Data'!X$2:X$144)</f>
        <v>12518.861538333675</v>
      </c>
      <c r="Y12" s="15">
        <f>SUMIF('Country SO2 Data'!$B$2:$B$144,$A12,'Country SO2 Data'!Y$2:Y$144)</f>
        <v>12356.067600235463</v>
      </c>
      <c r="Z12" s="15">
        <f>SUMIF('Country SO2 Data'!$B$2:$B$144,$A12,'Country SO2 Data'!Z$2:Z$144)</f>
        <v>11940.902385512067</v>
      </c>
      <c r="AA12" s="15">
        <f>SUMIF('Country SO2 Data'!$B$2:$B$144,$A12,'Country SO2 Data'!AA$2:AA$144)</f>
        <v>11841.803124366341</v>
      </c>
      <c r="AB12" s="15">
        <f>SUMIF('Country SO2 Data'!$B$2:$B$144,$A12,'Country SO2 Data'!AB$2:AB$144)</f>
        <v>11312.070310379237</v>
      </c>
      <c r="AC12" s="15">
        <f>SUMIF('Country SO2 Data'!$B$2:$B$144,$A12,'Country SO2 Data'!AC$2:AC$144)</f>
        <v>11018.41145142903</v>
      </c>
      <c r="AD12" s="15">
        <f>SUMIF('Country SO2 Data'!$B$2:$B$144,$A12,'Country SO2 Data'!AD$2:AD$144)</f>
        <v>10773.808337366527</v>
      </c>
      <c r="AE12" s="15">
        <f>SUMIF('Country SO2 Data'!$B$2:$B$144,$A12,'Country SO2 Data'!AE$2:AE$144)</f>
        <v>10740.935775266415</v>
      </c>
      <c r="AF12" s="15">
        <f>SUMIF('Country SO2 Data'!$B$2:$B$144,$A12,'Country SO2 Data'!AF$2:AF$144)</f>
        <v>10033.912545570545</v>
      </c>
      <c r="AG12" s="15">
        <f>SUMIF('Country SO2 Data'!$B$2:$B$144,$A12,'Country SO2 Data'!AG$2:AG$144)</f>
        <v>9773.6993959874471</v>
      </c>
      <c r="AH12" s="15">
        <f>SUMIF('Country SO2 Data'!$B$2:$B$144,$A12,'Country SO2 Data'!AH$2:AH$144)</f>
        <v>9354.0378156608513</v>
      </c>
      <c r="AI12" s="15">
        <f>SUMIF('Country SO2 Data'!$B$2:$B$144,$A12,'Country SO2 Data'!AI$2:AI$144)</f>
        <v>8529.1897996452171</v>
      </c>
      <c r="AJ12" s="15">
        <f>SUMIF('Country SO2 Data'!$B$2:$B$144,$A12,'Country SO2 Data'!AJ$2:AJ$144)</f>
        <v>7958.082826367292</v>
      </c>
      <c r="AK12" s="15">
        <f>SUMIF('Country SO2 Data'!$B$2:$B$144,$A12,'Country SO2 Data'!AK$2:AK$144)</f>
        <v>7948.248371663276</v>
      </c>
      <c r="AL12" s="15">
        <f>SUMIF('Country SO2 Data'!$B$2:$B$144,$A12,'Country SO2 Data'!AL$2:AL$144)</f>
        <v>7971.5590283604997</v>
      </c>
      <c r="AM12" s="15">
        <f>SUMIF('Country SO2 Data'!$B$2:$B$144,$A12,'Country SO2 Data'!AM$2:AM$144)</f>
        <v>7395.669118247848</v>
      </c>
      <c r="AN12" s="15">
        <f>SUMIF('Country SO2 Data'!$B$2:$B$144,$A12,'Country SO2 Data'!AN$2:AN$144)</f>
        <v>7174.3813136111949</v>
      </c>
      <c r="AO12" s="15">
        <f>SUMIF('Country SO2 Data'!$B$2:$B$144,$A12,'Country SO2 Data'!AO$2:AO$144)</f>
        <v>7220.3867354132753</v>
      </c>
      <c r="AP12" s="15">
        <f>SUMIF('Country SO2 Data'!$B$2:$B$144,$A12,'Country SO2 Data'!AP$2:AP$144)</f>
        <v>0</v>
      </c>
      <c r="AQ12" s="15">
        <f>SUMIF('Country SO2 Data'!$B$2:$B$144,$A12,'Country SO2 Data'!AQ$2:AQ$144)</f>
        <v>0</v>
      </c>
      <c r="AR12" s="15">
        <f>SUMIF('Country SO2 Data'!$B$2:$B$144,$A12,'Country SO2 Data'!AR$2:AR$144)</f>
        <v>0</v>
      </c>
      <c r="AS12" s="15">
        <f>SUMIF('Country SO2 Data'!$B$2:$B$144,$A12,'Country SO2 Data'!AS$2:AS$144)</f>
        <v>0</v>
      </c>
      <c r="AT12" s="15">
        <f>SUMIF('Country SO2 Data'!$B$2:$B$144,$A12,'Country SO2 Data'!AT$2:AT$144)</f>
        <v>0</v>
      </c>
      <c r="AU12" s="15">
        <f>SUMIF('Country SO2 Data'!$B$2:$B$144,$A12,'Country SO2 Data'!AU$2:AU$144)</f>
        <v>0</v>
      </c>
      <c r="AV12" s="15">
        <f>SUMIF('Country SO2 Data'!$B$2:$B$144,$A12,'Country SO2 Data'!AV$2:AV$144)</f>
        <v>0</v>
      </c>
      <c r="AW12" s="14" t="s">
        <v>20</v>
      </c>
    </row>
    <row r="13" spans="1:49" x14ac:dyDescent="0.3">
      <c r="A13" s="18" t="s">
        <v>37</v>
      </c>
      <c r="B13" s="18" t="s">
        <v>14</v>
      </c>
      <c r="C13" s="15">
        <f>SUMIF('Country SO2 Data'!$B$2:$B$144,$A13,'Country SO2 Data'!C$2:C$144)</f>
        <v>784.24557707813028</v>
      </c>
      <c r="D13" s="15">
        <f>SUMIF('Country SO2 Data'!$B$2:$B$144,$A13,'Country SO2 Data'!D$2:D$144)</f>
        <v>834.33517829130665</v>
      </c>
      <c r="E13" s="15">
        <f>SUMIF('Country SO2 Data'!$B$2:$B$144,$A13,'Country SO2 Data'!E$2:E$144)</f>
        <v>900.3620178935214</v>
      </c>
      <c r="F13" s="15">
        <f>SUMIF('Country SO2 Data'!$B$2:$B$144,$A13,'Country SO2 Data'!F$2:F$144)</f>
        <v>1005.2002063219422</v>
      </c>
      <c r="G13" s="15">
        <f>SUMIF('Country SO2 Data'!$B$2:$B$144,$A13,'Country SO2 Data'!G$2:G$144)</f>
        <v>1005.7115923985576</v>
      </c>
      <c r="H13" s="15">
        <f>SUMIF('Country SO2 Data'!$B$2:$B$144,$A13,'Country SO2 Data'!H$2:H$144)</f>
        <v>1053.0913257128166</v>
      </c>
      <c r="I13" s="15">
        <f>SUMIF('Country SO2 Data'!$B$2:$B$144,$A13,'Country SO2 Data'!I$2:I$144)</f>
        <v>1100.0537507357037</v>
      </c>
      <c r="J13" s="15">
        <f>SUMIF('Country SO2 Data'!$B$2:$B$144,$A13,'Country SO2 Data'!J$2:J$144)</f>
        <v>1210.6256350854346</v>
      </c>
      <c r="K13" s="15">
        <f>SUMIF('Country SO2 Data'!$B$2:$B$144,$A13,'Country SO2 Data'!K$2:K$144)</f>
        <v>1274.8161601445795</v>
      </c>
      <c r="L13" s="15">
        <f>SUMIF('Country SO2 Data'!$B$2:$B$144,$A13,'Country SO2 Data'!L$2:L$144)</f>
        <v>1357.7637472532465</v>
      </c>
      <c r="M13" s="15">
        <f>SUMIF('Country SO2 Data'!$B$2:$B$144,$A13,'Country SO2 Data'!M$2:M$144)</f>
        <v>1479.8664466450862</v>
      </c>
      <c r="N13" s="15">
        <f>SUMIF('Country SO2 Data'!$B$2:$B$144,$A13,'Country SO2 Data'!N$2:N$144)</f>
        <v>1461.156305939719</v>
      </c>
      <c r="O13" s="15">
        <f>SUMIF('Country SO2 Data'!$B$2:$B$144,$A13,'Country SO2 Data'!O$2:O$144)</f>
        <v>1477.8775665092071</v>
      </c>
      <c r="P13" s="15">
        <f>SUMIF('Country SO2 Data'!$B$2:$B$144,$A13,'Country SO2 Data'!P$2:P$144)</f>
        <v>1584.9955579455784</v>
      </c>
      <c r="Q13" s="15">
        <f>SUMIF('Country SO2 Data'!$B$2:$B$144,$A13,'Country SO2 Data'!Q$2:Q$144)</f>
        <v>1608.7968634305039</v>
      </c>
      <c r="R13" s="15">
        <f>SUMIF('Country SO2 Data'!$B$2:$B$144,$A13,'Country SO2 Data'!R$2:R$144)</f>
        <v>1599.2177961379098</v>
      </c>
      <c r="S13" s="15">
        <f>SUMIF('Country SO2 Data'!$B$2:$B$144,$A13,'Country SO2 Data'!S$2:S$144)</f>
        <v>1642.5942894329969</v>
      </c>
      <c r="T13" s="15">
        <f>SUMIF('Country SO2 Data'!$B$2:$B$144,$A13,'Country SO2 Data'!T$2:T$144)</f>
        <v>1781.7239049939242</v>
      </c>
      <c r="U13" s="15">
        <f>SUMIF('Country SO2 Data'!$B$2:$B$144,$A13,'Country SO2 Data'!U$2:U$144)</f>
        <v>1947.2015809729546</v>
      </c>
      <c r="V13" s="15">
        <f>SUMIF('Country SO2 Data'!$B$2:$B$144,$A13,'Country SO2 Data'!V$2:V$144)</f>
        <v>2143.8956879815642</v>
      </c>
      <c r="W13" s="15">
        <f>SUMIF('Country SO2 Data'!$B$2:$B$144,$A13,'Country SO2 Data'!W$2:W$144)</f>
        <v>2587.9494967091941</v>
      </c>
      <c r="X13" s="15">
        <f>SUMIF('Country SO2 Data'!$B$2:$B$144,$A13,'Country SO2 Data'!X$2:X$144)</f>
        <v>2706.5928208247278</v>
      </c>
      <c r="Y13" s="15">
        <f>SUMIF('Country SO2 Data'!$B$2:$B$144,$A13,'Country SO2 Data'!Y$2:Y$144)</f>
        <v>2904.1471008278736</v>
      </c>
      <c r="Z13" s="15">
        <f>SUMIF('Country SO2 Data'!$B$2:$B$144,$A13,'Country SO2 Data'!Z$2:Z$144)</f>
        <v>3001.9098897789931</v>
      </c>
      <c r="AA13" s="15">
        <f>SUMIF('Country SO2 Data'!$B$2:$B$144,$A13,'Country SO2 Data'!AA$2:AA$144)</f>
        <v>3224.7351545039878</v>
      </c>
      <c r="AB13" s="15">
        <f>SUMIF('Country SO2 Data'!$B$2:$B$144,$A13,'Country SO2 Data'!AB$2:AB$144)</f>
        <v>3451.1251298104626</v>
      </c>
      <c r="AC13" s="15">
        <f>SUMIF('Country SO2 Data'!$B$2:$B$144,$A13,'Country SO2 Data'!AC$2:AC$144)</f>
        <v>3801.5499223412021</v>
      </c>
      <c r="AD13" s="15">
        <f>SUMIF('Country SO2 Data'!$B$2:$B$144,$A13,'Country SO2 Data'!AD$2:AD$144)</f>
        <v>4001.7110173866231</v>
      </c>
      <c r="AE13" s="15">
        <f>SUMIF('Country SO2 Data'!$B$2:$B$144,$A13,'Country SO2 Data'!AE$2:AE$144)</f>
        <v>3858.5674825534916</v>
      </c>
      <c r="AF13" s="15">
        <f>SUMIF('Country SO2 Data'!$B$2:$B$144,$A13,'Country SO2 Data'!AF$2:AF$144)</f>
        <v>4161.1194239353281</v>
      </c>
      <c r="AG13" s="15">
        <f>SUMIF('Country SO2 Data'!$B$2:$B$144,$A13,'Country SO2 Data'!AG$2:AG$144)</f>
        <v>4277.1659054304719</v>
      </c>
      <c r="AH13" s="15">
        <f>SUMIF('Country SO2 Data'!$B$2:$B$144,$A13,'Country SO2 Data'!AH$2:AH$144)</f>
        <v>4473.0595719187386</v>
      </c>
      <c r="AI13" s="15">
        <f>SUMIF('Country SO2 Data'!$B$2:$B$144,$A13,'Country SO2 Data'!AI$2:AI$144)</f>
        <v>4330.6883801384402</v>
      </c>
      <c r="AJ13" s="15">
        <f>SUMIF('Country SO2 Data'!$B$2:$B$144,$A13,'Country SO2 Data'!AJ$2:AJ$144)</f>
        <v>4045.3927234042376</v>
      </c>
      <c r="AK13" s="15">
        <f>SUMIF('Country SO2 Data'!$B$2:$B$144,$A13,'Country SO2 Data'!AK$2:AK$144)</f>
        <v>4188.3532530634893</v>
      </c>
      <c r="AL13" s="15">
        <f>SUMIF('Country SO2 Data'!$B$2:$B$144,$A13,'Country SO2 Data'!AL$2:AL$144)</f>
        <v>4547.5241361225253</v>
      </c>
      <c r="AM13" s="15">
        <f>SUMIF('Country SO2 Data'!$B$2:$B$144,$A13,'Country SO2 Data'!AM$2:AM$144)</f>
        <v>5525.4948964684954</v>
      </c>
      <c r="AN13" s="15">
        <f>SUMIF('Country SO2 Data'!$B$2:$B$144,$A13,'Country SO2 Data'!AN$2:AN$144)</f>
        <v>4565.8616000516013</v>
      </c>
      <c r="AO13" s="15">
        <f>SUMIF('Country SO2 Data'!$B$2:$B$144,$A13,'Country SO2 Data'!AO$2:AO$144)</f>
        <v>4568.7638812521191</v>
      </c>
      <c r="AP13" s="15">
        <f>SUMIF('Country SO2 Data'!$B$2:$B$144,$A13,'Country SO2 Data'!AP$2:AP$144)</f>
        <v>0</v>
      </c>
      <c r="AQ13" s="15">
        <f>SUMIF('Country SO2 Data'!$B$2:$B$144,$A13,'Country SO2 Data'!AQ$2:AQ$144)</f>
        <v>0</v>
      </c>
      <c r="AR13" s="15">
        <f>SUMIF('Country SO2 Data'!$B$2:$B$144,$A13,'Country SO2 Data'!AR$2:AR$144)</f>
        <v>0</v>
      </c>
      <c r="AS13" s="15">
        <f>SUMIF('Country SO2 Data'!$B$2:$B$144,$A13,'Country SO2 Data'!AS$2:AS$144)</f>
        <v>0</v>
      </c>
      <c r="AT13" s="15">
        <f>SUMIF('Country SO2 Data'!$B$2:$B$144,$A13,'Country SO2 Data'!AT$2:AT$144)</f>
        <v>0</v>
      </c>
      <c r="AU13" s="15">
        <f>SUMIF('Country SO2 Data'!$B$2:$B$144,$A13,'Country SO2 Data'!AU$2:AU$144)</f>
        <v>0</v>
      </c>
      <c r="AV13" s="15">
        <f>SUMIF('Country SO2 Data'!$B$2:$B$144,$A13,'Country SO2 Data'!AV$2:AV$144)</f>
        <v>0</v>
      </c>
      <c r="AW13" s="14" t="s">
        <v>20</v>
      </c>
    </row>
    <row r="14" spans="1:49" x14ac:dyDescent="0.3">
      <c r="A14" s="18" t="s">
        <v>38</v>
      </c>
      <c r="B14" s="18" t="s">
        <v>13</v>
      </c>
      <c r="C14" s="15">
        <f>SUMIF('Country SO2 Data'!$B$2:$B$144,$A14,'Country SO2 Data'!C$2:C$144)</f>
        <v>11461.588674109296</v>
      </c>
      <c r="D14" s="15">
        <f>SUMIF('Country SO2 Data'!$B$2:$B$144,$A14,'Country SO2 Data'!D$2:D$144)</f>
        <v>11383.796255161187</v>
      </c>
      <c r="E14" s="15">
        <f>SUMIF('Country SO2 Data'!$B$2:$B$144,$A14,'Country SO2 Data'!E$2:E$144)</f>
        <v>11859.556194139914</v>
      </c>
      <c r="F14" s="15">
        <f>SUMIF('Country SO2 Data'!$B$2:$B$144,$A14,'Country SO2 Data'!F$2:F$144)</f>
        <v>12156.000823858045</v>
      </c>
      <c r="G14" s="15">
        <f>SUMIF('Country SO2 Data'!$B$2:$B$144,$A14,'Country SO2 Data'!G$2:G$144)</f>
        <v>12349.927792707131</v>
      </c>
      <c r="H14" s="15">
        <f>SUMIF('Country SO2 Data'!$B$2:$B$144,$A14,'Country SO2 Data'!H$2:H$144)</f>
        <v>12853.38017311775</v>
      </c>
      <c r="I14" s="15">
        <f>SUMIF('Country SO2 Data'!$B$2:$B$144,$A14,'Country SO2 Data'!I$2:I$144)</f>
        <v>12786.163587130502</v>
      </c>
      <c r="J14" s="15">
        <f>SUMIF('Country SO2 Data'!$B$2:$B$144,$A14,'Country SO2 Data'!J$2:J$144)</f>
        <v>12893.31842049375</v>
      </c>
      <c r="K14" s="15">
        <f>SUMIF('Country SO2 Data'!$B$2:$B$144,$A14,'Country SO2 Data'!K$2:K$144)</f>
        <v>13438.007934031217</v>
      </c>
      <c r="L14" s="15">
        <f>SUMIF('Country SO2 Data'!$B$2:$B$144,$A14,'Country SO2 Data'!L$2:L$144)</f>
        <v>13665.139977920078</v>
      </c>
      <c r="M14" s="15">
        <f>SUMIF('Country SO2 Data'!$B$2:$B$144,$A14,'Country SO2 Data'!M$2:M$144)</f>
        <v>13588.922708946118</v>
      </c>
      <c r="N14" s="15">
        <f>SUMIF('Country SO2 Data'!$B$2:$B$144,$A14,'Country SO2 Data'!N$2:N$144)</f>
        <v>13462.660182274434</v>
      </c>
      <c r="O14" s="15">
        <f>SUMIF('Country SO2 Data'!$B$2:$B$144,$A14,'Country SO2 Data'!O$2:O$144)</f>
        <v>13680.978971918987</v>
      </c>
      <c r="P14" s="15">
        <f>SUMIF('Country SO2 Data'!$B$2:$B$144,$A14,'Country SO2 Data'!P$2:P$144)</f>
        <v>13743.050912453316</v>
      </c>
      <c r="Q14" s="15">
        <f>SUMIF('Country SO2 Data'!$B$2:$B$144,$A14,'Country SO2 Data'!Q$2:Q$144)</f>
        <v>13905.193880930599</v>
      </c>
      <c r="R14" s="15">
        <f>SUMIF('Country SO2 Data'!$B$2:$B$144,$A14,'Country SO2 Data'!R$2:R$144)</f>
        <v>14175.995504218898</v>
      </c>
      <c r="S14" s="15">
        <f>SUMIF('Country SO2 Data'!$B$2:$B$144,$A14,'Country SO2 Data'!S$2:S$144)</f>
        <v>14191.354592286647</v>
      </c>
      <c r="T14" s="15">
        <f>SUMIF('Country SO2 Data'!$B$2:$B$144,$A14,'Country SO2 Data'!T$2:T$144)</f>
        <v>14383.616670621606</v>
      </c>
      <c r="U14" s="15">
        <f>SUMIF('Country SO2 Data'!$B$2:$B$144,$A14,'Country SO2 Data'!U$2:U$144)</f>
        <v>13934.760334102484</v>
      </c>
      <c r="V14" s="15">
        <f>SUMIF('Country SO2 Data'!$B$2:$B$144,$A14,'Country SO2 Data'!V$2:V$144)</f>
        <v>13587.38277085996</v>
      </c>
      <c r="W14" s="15">
        <f>SUMIF('Country SO2 Data'!$B$2:$B$144,$A14,'Country SO2 Data'!W$2:W$144)</f>
        <v>12315.538083575449</v>
      </c>
      <c r="X14" s="15">
        <f>SUMIF('Country SO2 Data'!$B$2:$B$144,$A14,'Country SO2 Data'!X$2:X$144)</f>
        <v>10985.403440777134</v>
      </c>
      <c r="Y14" s="15">
        <f>SUMIF('Country SO2 Data'!$B$2:$B$144,$A14,'Country SO2 Data'!Y$2:Y$144)</f>
        <v>9503.5443224341889</v>
      </c>
      <c r="Z14" s="15">
        <f>SUMIF('Country SO2 Data'!$B$2:$B$144,$A14,'Country SO2 Data'!Z$2:Z$144)</f>
        <v>9396.4319667772943</v>
      </c>
      <c r="AA14" s="15">
        <f>SUMIF('Country SO2 Data'!$B$2:$B$144,$A14,'Country SO2 Data'!AA$2:AA$144)</f>
        <v>8624.1419536851554</v>
      </c>
      <c r="AB14" s="15">
        <f>SUMIF('Country SO2 Data'!$B$2:$B$144,$A14,'Country SO2 Data'!AB$2:AB$144)</f>
        <v>8357.1763891856262</v>
      </c>
      <c r="AC14" s="15">
        <f>SUMIF('Country SO2 Data'!$B$2:$B$144,$A14,'Country SO2 Data'!AC$2:AC$144)</f>
        <v>8068.5890193487548</v>
      </c>
      <c r="AD14" s="15">
        <f>SUMIF('Country SO2 Data'!$B$2:$B$144,$A14,'Country SO2 Data'!AD$2:AD$144)</f>
        <v>7577.7792137374399</v>
      </c>
      <c r="AE14" s="15">
        <f>SUMIF('Country SO2 Data'!$B$2:$B$144,$A14,'Country SO2 Data'!AE$2:AE$144)</f>
        <v>6781.5528493887996</v>
      </c>
      <c r="AF14" s="15">
        <f>SUMIF('Country SO2 Data'!$B$2:$B$144,$A14,'Country SO2 Data'!AF$2:AF$144)</f>
        <v>5892.1052201848033</v>
      </c>
      <c r="AG14" s="15">
        <f>SUMIF('Country SO2 Data'!$B$2:$B$144,$A14,'Country SO2 Data'!AG$2:AG$144)</f>
        <v>5703.9581139449811</v>
      </c>
      <c r="AH14" s="15">
        <f>SUMIF('Country SO2 Data'!$B$2:$B$144,$A14,'Country SO2 Data'!AH$2:AH$144)</f>
        <v>5588.8388683657895</v>
      </c>
      <c r="AI14" s="15">
        <f>SUMIF('Country SO2 Data'!$B$2:$B$144,$A14,'Country SO2 Data'!AI$2:AI$144)</f>
        <v>5258.4899179518106</v>
      </c>
      <c r="AJ14" s="15">
        <f>SUMIF('Country SO2 Data'!$B$2:$B$144,$A14,'Country SO2 Data'!AJ$2:AJ$144)</f>
        <v>5198.5087105928496</v>
      </c>
      <c r="AK14" s="15">
        <f>SUMIF('Country SO2 Data'!$B$2:$B$144,$A14,'Country SO2 Data'!AK$2:AK$144)</f>
        <v>4972.0539391837501</v>
      </c>
      <c r="AL14" s="15">
        <f>SUMIF('Country SO2 Data'!$B$2:$B$144,$A14,'Country SO2 Data'!AL$2:AL$144)</f>
        <v>4832.4984432562987</v>
      </c>
      <c r="AM14" s="15">
        <f>SUMIF('Country SO2 Data'!$B$2:$B$144,$A14,'Country SO2 Data'!AM$2:AM$144)</f>
        <v>5501.1972718698653</v>
      </c>
      <c r="AN14" s="15">
        <f>SUMIF('Country SO2 Data'!$B$2:$B$144,$A14,'Country SO2 Data'!AN$2:AN$144)</f>
        <v>6185.3163848780887</v>
      </c>
      <c r="AO14" s="15">
        <f>SUMIF('Country SO2 Data'!$B$2:$B$144,$A14,'Country SO2 Data'!AO$2:AO$144)</f>
        <v>6101.4889574796371</v>
      </c>
      <c r="AP14" s="15">
        <f>SUMIF('Country SO2 Data'!$B$2:$B$144,$A14,'Country SO2 Data'!AP$2:AP$144)</f>
        <v>0</v>
      </c>
      <c r="AQ14" s="15">
        <f>SUMIF('Country SO2 Data'!$B$2:$B$144,$A14,'Country SO2 Data'!AQ$2:AQ$144)</f>
        <v>0</v>
      </c>
      <c r="AR14" s="15">
        <f>SUMIF('Country SO2 Data'!$B$2:$B$144,$A14,'Country SO2 Data'!AR$2:AR$144)</f>
        <v>0</v>
      </c>
      <c r="AS14" s="15">
        <f>SUMIF('Country SO2 Data'!$B$2:$B$144,$A14,'Country SO2 Data'!AS$2:AS$144)</f>
        <v>0</v>
      </c>
      <c r="AT14" s="15">
        <f>SUMIF('Country SO2 Data'!$B$2:$B$144,$A14,'Country SO2 Data'!AT$2:AT$144)</f>
        <v>0</v>
      </c>
      <c r="AU14" s="15">
        <f>SUMIF('Country SO2 Data'!$B$2:$B$144,$A14,'Country SO2 Data'!AU$2:AU$144)</f>
        <v>0</v>
      </c>
      <c r="AV14" s="15">
        <f>SUMIF('Country SO2 Data'!$B$2:$B$144,$A14,'Country SO2 Data'!AV$2:AV$144)</f>
        <v>0</v>
      </c>
      <c r="AW14" s="14" t="s">
        <v>20</v>
      </c>
    </row>
    <row r="15" spans="1:49" x14ac:dyDescent="0.3">
      <c r="A15" s="18" t="s">
        <v>39</v>
      </c>
      <c r="B15" s="18" t="s">
        <v>15</v>
      </c>
      <c r="C15" s="15">
        <f>SUMIF('Country SO2 Data'!$B$2:$B$144,$A15,'Country SO2 Data'!C$2:C$144)</f>
        <v>554.94827455663017</v>
      </c>
      <c r="D15" s="15">
        <f>SUMIF('Country SO2 Data'!$B$2:$B$144,$A15,'Country SO2 Data'!D$2:D$144)</f>
        <v>609.71547066853554</v>
      </c>
      <c r="E15" s="15">
        <f>SUMIF('Country SO2 Data'!$B$2:$B$144,$A15,'Country SO2 Data'!E$2:E$144)</f>
        <v>639.00469969114374</v>
      </c>
      <c r="F15" s="15">
        <f>SUMIF('Country SO2 Data'!$B$2:$B$144,$A15,'Country SO2 Data'!F$2:F$144)</f>
        <v>776.44649114426147</v>
      </c>
      <c r="G15" s="15">
        <f>SUMIF('Country SO2 Data'!$B$2:$B$144,$A15,'Country SO2 Data'!G$2:G$144)</f>
        <v>820.0120416224571</v>
      </c>
      <c r="H15" s="15">
        <f>SUMIF('Country SO2 Data'!$B$2:$B$144,$A15,'Country SO2 Data'!H$2:H$144)</f>
        <v>897.49296664524843</v>
      </c>
      <c r="I15" s="15">
        <f>SUMIF('Country SO2 Data'!$B$2:$B$144,$A15,'Country SO2 Data'!I$2:I$144)</f>
        <v>993.04308342158936</v>
      </c>
      <c r="J15" s="15">
        <f>SUMIF('Country SO2 Data'!$B$2:$B$144,$A15,'Country SO2 Data'!J$2:J$144)</f>
        <v>1055.9532128971211</v>
      </c>
      <c r="K15" s="15">
        <f>SUMIF('Country SO2 Data'!$B$2:$B$144,$A15,'Country SO2 Data'!K$2:K$144)</f>
        <v>1153.526986658771</v>
      </c>
      <c r="L15" s="15">
        <f>SUMIF('Country SO2 Data'!$B$2:$B$144,$A15,'Country SO2 Data'!L$2:L$144)</f>
        <v>1249.7905896481234</v>
      </c>
      <c r="M15" s="15">
        <f>SUMIF('Country SO2 Data'!$B$2:$B$144,$A15,'Country SO2 Data'!M$2:M$144)</f>
        <v>1270.0496582649102</v>
      </c>
      <c r="N15" s="15">
        <f>SUMIF('Country SO2 Data'!$B$2:$B$144,$A15,'Country SO2 Data'!N$2:N$144)</f>
        <v>1259.509051141134</v>
      </c>
      <c r="O15" s="15">
        <f>SUMIF('Country SO2 Data'!$B$2:$B$144,$A15,'Country SO2 Data'!O$2:O$144)</f>
        <v>1230.9724439677389</v>
      </c>
      <c r="P15" s="15">
        <f>SUMIF('Country SO2 Data'!$B$2:$B$144,$A15,'Country SO2 Data'!P$2:P$144)</f>
        <v>1239.8777502997341</v>
      </c>
      <c r="Q15" s="15">
        <f>SUMIF('Country SO2 Data'!$B$2:$B$144,$A15,'Country SO2 Data'!Q$2:Q$144)</f>
        <v>1248.9733670932255</v>
      </c>
      <c r="R15" s="15">
        <f>SUMIF('Country SO2 Data'!$B$2:$B$144,$A15,'Country SO2 Data'!R$2:R$144)</f>
        <v>1208.9016160864253</v>
      </c>
      <c r="S15" s="15">
        <f>SUMIF('Country SO2 Data'!$B$2:$B$144,$A15,'Country SO2 Data'!S$2:S$144)</f>
        <v>1194.0682636871065</v>
      </c>
      <c r="T15" s="15">
        <f>SUMIF('Country SO2 Data'!$B$2:$B$144,$A15,'Country SO2 Data'!T$2:T$144)</f>
        <v>1138.0040321892277</v>
      </c>
      <c r="U15" s="15">
        <f>SUMIF('Country SO2 Data'!$B$2:$B$144,$A15,'Country SO2 Data'!U$2:U$144)</f>
        <v>1286.1842988831966</v>
      </c>
      <c r="V15" s="15">
        <f>SUMIF('Country SO2 Data'!$B$2:$B$144,$A15,'Country SO2 Data'!V$2:V$144)</f>
        <v>1330.6868933507678</v>
      </c>
      <c r="W15" s="15">
        <f>SUMIF('Country SO2 Data'!$B$2:$B$144,$A15,'Country SO2 Data'!W$2:W$144)</f>
        <v>1475.2986990425652</v>
      </c>
      <c r="X15" s="15">
        <f>SUMIF('Country SO2 Data'!$B$2:$B$144,$A15,'Country SO2 Data'!X$2:X$144)</f>
        <v>1562.1694836699739</v>
      </c>
      <c r="Y15" s="15">
        <f>SUMIF('Country SO2 Data'!$B$2:$B$144,$A15,'Country SO2 Data'!Y$2:Y$144)</f>
        <v>1648.0509068395056</v>
      </c>
      <c r="Z15" s="15">
        <f>SUMIF('Country SO2 Data'!$B$2:$B$144,$A15,'Country SO2 Data'!Z$2:Z$144)</f>
        <v>1617.1309220258127</v>
      </c>
      <c r="AA15" s="15">
        <f>SUMIF('Country SO2 Data'!$B$2:$B$144,$A15,'Country SO2 Data'!AA$2:AA$144)</f>
        <v>1625.1561083634185</v>
      </c>
      <c r="AB15" s="15">
        <f>SUMIF('Country SO2 Data'!$B$2:$B$144,$A15,'Country SO2 Data'!AB$2:AB$144)</f>
        <v>1617.0554033861356</v>
      </c>
      <c r="AC15" s="15">
        <f>SUMIF('Country SO2 Data'!$B$2:$B$144,$A15,'Country SO2 Data'!AC$2:AC$144)</f>
        <v>1553.4867385731231</v>
      </c>
      <c r="AD15" s="15">
        <f>SUMIF('Country SO2 Data'!$B$2:$B$144,$A15,'Country SO2 Data'!AD$2:AD$144)</f>
        <v>1480.3010127204468</v>
      </c>
      <c r="AE15" s="15">
        <f>SUMIF('Country SO2 Data'!$B$2:$B$144,$A15,'Country SO2 Data'!AE$2:AE$144)</f>
        <v>1045.173067075325</v>
      </c>
      <c r="AF15" s="15">
        <f>SUMIF('Country SO2 Data'!$B$2:$B$144,$A15,'Country SO2 Data'!AF$2:AF$144)</f>
        <v>1053.4515276944439</v>
      </c>
      <c r="AG15" s="15">
        <f>SUMIF('Country SO2 Data'!$B$2:$B$144,$A15,'Country SO2 Data'!AG$2:AG$144)</f>
        <v>942.54101040958335</v>
      </c>
      <c r="AH15" s="15">
        <f>SUMIF('Country SO2 Data'!$B$2:$B$144,$A15,'Country SO2 Data'!AH$2:AH$144)</f>
        <v>843.32677117461492</v>
      </c>
      <c r="AI15" s="15">
        <f>SUMIF('Country SO2 Data'!$B$2:$B$144,$A15,'Country SO2 Data'!AI$2:AI$144)</f>
        <v>706.32218567761038</v>
      </c>
      <c r="AJ15" s="15">
        <f>SUMIF('Country SO2 Data'!$B$2:$B$144,$A15,'Country SO2 Data'!AJ$2:AJ$144)</f>
        <v>584.30928387249389</v>
      </c>
      <c r="AK15" s="15">
        <f>SUMIF('Country SO2 Data'!$B$2:$B$144,$A15,'Country SO2 Data'!AK$2:AK$144)</f>
        <v>476.24413541807996</v>
      </c>
      <c r="AL15" s="15">
        <f>SUMIF('Country SO2 Data'!$B$2:$B$144,$A15,'Country SO2 Data'!AL$2:AL$144)</f>
        <v>395.24583606667227</v>
      </c>
      <c r="AM15" s="15">
        <f>SUMIF('Country SO2 Data'!$B$2:$B$144,$A15,'Country SO2 Data'!AM$2:AM$144)</f>
        <v>375.9198022964261</v>
      </c>
      <c r="AN15" s="15">
        <f>SUMIF('Country SO2 Data'!$B$2:$B$144,$A15,'Country SO2 Data'!AN$2:AN$144)</f>
        <v>370.39906096936562</v>
      </c>
      <c r="AO15" s="15">
        <f>SUMIF('Country SO2 Data'!$B$2:$B$144,$A15,'Country SO2 Data'!AO$2:AO$144)</f>
        <v>359.76653653971522</v>
      </c>
      <c r="AP15" s="15">
        <f>SUMIF('Country SO2 Data'!$B$2:$B$144,$A15,'Country SO2 Data'!AP$2:AP$144)</f>
        <v>0</v>
      </c>
      <c r="AQ15" s="15">
        <f>SUMIF('Country SO2 Data'!$B$2:$B$144,$A15,'Country SO2 Data'!AQ$2:AQ$144)</f>
        <v>0</v>
      </c>
      <c r="AR15" s="15">
        <f>SUMIF('Country SO2 Data'!$B$2:$B$144,$A15,'Country SO2 Data'!AR$2:AR$144)</f>
        <v>0</v>
      </c>
      <c r="AS15" s="15">
        <f>SUMIF('Country SO2 Data'!$B$2:$B$144,$A15,'Country SO2 Data'!AS$2:AS$144)</f>
        <v>0</v>
      </c>
      <c r="AT15" s="15">
        <f>SUMIF('Country SO2 Data'!$B$2:$B$144,$A15,'Country SO2 Data'!AT$2:AT$144)</f>
        <v>0</v>
      </c>
      <c r="AU15" s="15">
        <f>SUMIF('Country SO2 Data'!$B$2:$B$144,$A15,'Country SO2 Data'!AU$2:AU$144)</f>
        <v>0</v>
      </c>
      <c r="AV15" s="15">
        <f>SUMIF('Country SO2 Data'!$B$2:$B$144,$A15,'Country SO2 Data'!AV$2:AV$144)</f>
        <v>0</v>
      </c>
      <c r="AW15" s="14" t="s">
        <v>20</v>
      </c>
    </row>
    <row r="16" spans="1:49" x14ac:dyDescent="0.3">
      <c r="A16" s="18" t="s">
        <v>40</v>
      </c>
      <c r="B16" s="18" t="s">
        <v>15</v>
      </c>
      <c r="C16" s="15">
        <f>SUMIF('Country SO2 Data'!$B$2:$B$144,$A16,'Country SO2 Data'!C$2:C$144)</f>
        <v>1114.088347242968</v>
      </c>
      <c r="D16" s="15">
        <f>SUMIF('Country SO2 Data'!$B$2:$B$144,$A16,'Country SO2 Data'!D$2:D$144)</f>
        <v>1135.1303433496557</v>
      </c>
      <c r="E16" s="15">
        <f>SUMIF('Country SO2 Data'!$B$2:$B$144,$A16,'Country SO2 Data'!E$2:E$144)</f>
        <v>1198.2069351595305</v>
      </c>
      <c r="F16" s="15">
        <f>SUMIF('Country SO2 Data'!$B$2:$B$144,$A16,'Country SO2 Data'!F$2:F$144)</f>
        <v>1207.2512391712271</v>
      </c>
      <c r="G16" s="15">
        <f>SUMIF('Country SO2 Data'!$B$2:$B$144,$A16,'Country SO2 Data'!G$2:G$144)</f>
        <v>1285.2051853044593</v>
      </c>
      <c r="H16" s="15">
        <f>SUMIF('Country SO2 Data'!$B$2:$B$144,$A16,'Country SO2 Data'!H$2:H$144)</f>
        <v>1334.70326543642</v>
      </c>
      <c r="I16" s="15">
        <f>SUMIF('Country SO2 Data'!$B$2:$B$144,$A16,'Country SO2 Data'!I$2:I$144)</f>
        <v>1412.2464788043742</v>
      </c>
      <c r="J16" s="15">
        <f>SUMIF('Country SO2 Data'!$B$2:$B$144,$A16,'Country SO2 Data'!J$2:J$144)</f>
        <v>1460.1483474558529</v>
      </c>
      <c r="K16" s="15">
        <f>SUMIF('Country SO2 Data'!$B$2:$B$144,$A16,'Country SO2 Data'!K$2:K$144)</f>
        <v>1465.5125649647084</v>
      </c>
      <c r="L16" s="15">
        <f>SUMIF('Country SO2 Data'!$B$2:$B$144,$A16,'Country SO2 Data'!L$2:L$144)</f>
        <v>1599.3433021327335</v>
      </c>
      <c r="M16" s="15">
        <f>SUMIF('Country SO2 Data'!$B$2:$B$144,$A16,'Country SO2 Data'!M$2:M$144)</f>
        <v>1674.0047471441294</v>
      </c>
      <c r="N16" s="15">
        <f>SUMIF('Country SO2 Data'!$B$2:$B$144,$A16,'Country SO2 Data'!N$2:N$144)</f>
        <v>1848.6385506640127</v>
      </c>
      <c r="O16" s="15">
        <f>SUMIF('Country SO2 Data'!$B$2:$B$144,$A16,'Country SO2 Data'!O$2:O$144)</f>
        <v>2021.7326009823005</v>
      </c>
      <c r="P16" s="15">
        <f>SUMIF('Country SO2 Data'!$B$2:$B$144,$A16,'Country SO2 Data'!P$2:P$144)</f>
        <v>2155.0737900544359</v>
      </c>
      <c r="Q16" s="15">
        <f>SUMIF('Country SO2 Data'!$B$2:$B$144,$A16,'Country SO2 Data'!Q$2:Q$144)</f>
        <v>2318.0972920385952</v>
      </c>
      <c r="R16" s="15">
        <f>SUMIF('Country SO2 Data'!$B$2:$B$144,$A16,'Country SO2 Data'!R$2:R$144)</f>
        <v>2432.6198569521712</v>
      </c>
      <c r="S16" s="15">
        <f>SUMIF('Country SO2 Data'!$B$2:$B$144,$A16,'Country SO2 Data'!S$2:S$144)</f>
        <v>2616.953233043293</v>
      </c>
      <c r="T16" s="15">
        <f>SUMIF('Country SO2 Data'!$B$2:$B$144,$A16,'Country SO2 Data'!T$2:T$144)</f>
        <v>2781.3804254408524</v>
      </c>
      <c r="U16" s="15">
        <f>SUMIF('Country SO2 Data'!$B$2:$B$144,$A16,'Country SO2 Data'!U$2:U$144)</f>
        <v>2937.7247305847654</v>
      </c>
      <c r="V16" s="15">
        <f>SUMIF('Country SO2 Data'!$B$2:$B$144,$A16,'Country SO2 Data'!V$2:V$144)</f>
        <v>3142.567176302055</v>
      </c>
      <c r="W16" s="15">
        <f>SUMIF('Country SO2 Data'!$B$2:$B$144,$A16,'Country SO2 Data'!W$2:W$144)</f>
        <v>3301.6885763544788</v>
      </c>
      <c r="X16" s="15">
        <f>SUMIF('Country SO2 Data'!$B$2:$B$144,$A16,'Country SO2 Data'!X$2:X$144)</f>
        <v>3477.8763230862382</v>
      </c>
      <c r="Y16" s="15">
        <f>SUMIF('Country SO2 Data'!$B$2:$B$144,$A16,'Country SO2 Data'!Y$2:Y$144)</f>
        <v>3649.4525630138683</v>
      </c>
      <c r="Z16" s="15">
        <f>SUMIF('Country SO2 Data'!$B$2:$B$144,$A16,'Country SO2 Data'!Z$2:Z$144)</f>
        <v>3777.0163984062265</v>
      </c>
      <c r="AA16" s="15">
        <f>SUMIF('Country SO2 Data'!$B$2:$B$144,$A16,'Country SO2 Data'!AA$2:AA$144)</f>
        <v>3970.9959680516704</v>
      </c>
      <c r="AB16" s="15">
        <f>SUMIF('Country SO2 Data'!$B$2:$B$144,$A16,'Country SO2 Data'!AB$2:AB$144)</f>
        <v>4213.9173374019829</v>
      </c>
      <c r="AC16" s="15">
        <f>SUMIF('Country SO2 Data'!$B$2:$B$144,$A16,'Country SO2 Data'!AC$2:AC$144)</f>
        <v>4645.3220125060197</v>
      </c>
      <c r="AD16" s="15">
        <f>SUMIF('Country SO2 Data'!$B$2:$B$144,$A16,'Country SO2 Data'!AD$2:AD$144)</f>
        <v>4826.1259219998537</v>
      </c>
      <c r="AE16" s="15">
        <f>SUMIF('Country SO2 Data'!$B$2:$B$144,$A16,'Country SO2 Data'!AE$2:AE$144)</f>
        <v>4949.9650282371731</v>
      </c>
      <c r="AF16" s="15">
        <f>SUMIF('Country SO2 Data'!$B$2:$B$144,$A16,'Country SO2 Data'!AF$2:AF$144)</f>
        <v>5274.5918885221472</v>
      </c>
      <c r="AG16" s="15">
        <f>SUMIF('Country SO2 Data'!$B$2:$B$144,$A16,'Country SO2 Data'!AG$2:AG$144)</f>
        <v>5362.529636478549</v>
      </c>
      <c r="AH16" s="15">
        <f>SUMIF('Country SO2 Data'!$B$2:$B$144,$A16,'Country SO2 Data'!AH$2:AH$144)</f>
        <v>5410.6602034170364</v>
      </c>
      <c r="AI16" s="15">
        <f>SUMIF('Country SO2 Data'!$B$2:$B$144,$A16,'Country SO2 Data'!AI$2:AI$144)</f>
        <v>5580.9090492704081</v>
      </c>
      <c r="AJ16" s="15">
        <f>SUMIF('Country SO2 Data'!$B$2:$B$144,$A16,'Country SO2 Data'!AJ$2:AJ$144)</f>
        <v>5736.8326552658191</v>
      </c>
      <c r="AK16" s="15">
        <f>SUMIF('Country SO2 Data'!$B$2:$B$144,$A16,'Country SO2 Data'!AK$2:AK$144)</f>
        <v>6049.003230925704</v>
      </c>
      <c r="AL16" s="15">
        <f>SUMIF('Country SO2 Data'!$B$2:$B$144,$A16,'Country SO2 Data'!AL$2:AL$144)</f>
        <v>6274.5141097327933</v>
      </c>
      <c r="AM16" s="15">
        <f>SUMIF('Country SO2 Data'!$B$2:$B$144,$A16,'Country SO2 Data'!AM$2:AM$144)</f>
        <v>6809.8023412130142</v>
      </c>
      <c r="AN16" s="15">
        <f>SUMIF('Country SO2 Data'!$B$2:$B$144,$A16,'Country SO2 Data'!AN$2:AN$144)</f>
        <v>7306.9144612697455</v>
      </c>
      <c r="AO16" s="15">
        <f>SUMIF('Country SO2 Data'!$B$2:$B$144,$A16,'Country SO2 Data'!AO$2:AO$144)</f>
        <v>7877.5030491710604</v>
      </c>
      <c r="AP16" s="15">
        <f>SUMIF('Country SO2 Data'!$B$2:$B$144,$A16,'Country SO2 Data'!AP$2:AP$144)</f>
        <v>0</v>
      </c>
      <c r="AQ16" s="15">
        <f>SUMIF('Country SO2 Data'!$B$2:$B$144,$A16,'Country SO2 Data'!AQ$2:AQ$144)</f>
        <v>0</v>
      </c>
      <c r="AR16" s="15">
        <f>SUMIF('Country SO2 Data'!$B$2:$B$144,$A16,'Country SO2 Data'!AR$2:AR$144)</f>
        <v>0</v>
      </c>
      <c r="AS16" s="15">
        <f>SUMIF('Country SO2 Data'!$B$2:$B$144,$A16,'Country SO2 Data'!AS$2:AS$144)</f>
        <v>0</v>
      </c>
      <c r="AT16" s="15">
        <f>SUMIF('Country SO2 Data'!$B$2:$B$144,$A16,'Country SO2 Data'!AT$2:AT$144)</f>
        <v>0</v>
      </c>
      <c r="AU16" s="15">
        <f>SUMIF('Country SO2 Data'!$B$2:$B$144,$A16,'Country SO2 Data'!AU$2:AU$144)</f>
        <v>0</v>
      </c>
      <c r="AV16" s="15">
        <f>SUMIF('Country SO2 Data'!$B$2:$B$144,$A16,'Country SO2 Data'!AV$2:AV$144)</f>
        <v>0</v>
      </c>
      <c r="AW16" s="14" t="s">
        <v>20</v>
      </c>
    </row>
    <row r="17" spans="1:49" x14ac:dyDescent="0.3">
      <c r="A17" s="18" t="s">
        <v>300</v>
      </c>
      <c r="B17" s="18" t="s">
        <v>13</v>
      </c>
      <c r="C17" s="15">
        <f>(1/3)*SUMIF('Country SO2 Data'!$B$2:$B$144,$A17,'Country SO2 Data'!C$2:C$144)</f>
        <v>18.6678</v>
      </c>
      <c r="D17" s="15">
        <f>(1/3)*SUMIF('Country SO2 Data'!$B$2:$B$144,$A17,'Country SO2 Data'!D$2:D$144)</f>
        <v>19.247766666666664</v>
      </c>
      <c r="E17" s="15">
        <f>(1/3)*SUMIF('Country SO2 Data'!$B$2:$B$144,$A17,'Country SO2 Data'!E$2:E$144)</f>
        <v>20.391599999999997</v>
      </c>
      <c r="F17" s="15">
        <f>(1/3)*SUMIF('Country SO2 Data'!$B$2:$B$144,$A17,'Country SO2 Data'!F$2:F$144)</f>
        <v>21.306866666666664</v>
      </c>
      <c r="G17" s="15">
        <f>(1/3)*SUMIF('Country SO2 Data'!$B$2:$B$144,$A17,'Country SO2 Data'!G$2:G$144)</f>
        <v>20.5486</v>
      </c>
      <c r="H17" s="15">
        <f>(1/3)*SUMIF('Country SO2 Data'!$B$2:$B$144,$A17,'Country SO2 Data'!H$2:H$144)</f>
        <v>19.806133333333332</v>
      </c>
      <c r="I17" s="15">
        <f>(1/3)*SUMIF('Country SO2 Data'!$B$2:$B$144,$A17,'Country SO2 Data'!I$2:I$144)</f>
        <v>19.945699999999999</v>
      </c>
      <c r="J17" s="15">
        <f>(1/3)*SUMIF('Country SO2 Data'!$B$2:$B$144,$A17,'Country SO2 Data'!J$2:J$144)</f>
        <v>21.798300000000001</v>
      </c>
      <c r="K17" s="15">
        <f>(1/3)*SUMIF('Country SO2 Data'!$B$2:$B$144,$A17,'Country SO2 Data'!K$2:K$144)</f>
        <v>22.694933333333331</v>
      </c>
      <c r="L17" s="15">
        <f>(1/3)*SUMIF('Country SO2 Data'!$B$2:$B$144,$A17,'Country SO2 Data'!L$2:L$144)</f>
        <v>23.428133333333335</v>
      </c>
      <c r="M17" s="15">
        <f>(1/3)*SUMIF('Country SO2 Data'!$B$2:$B$144,$A17,'Country SO2 Data'!M$2:M$144)</f>
        <v>23.381666666666664</v>
      </c>
      <c r="N17" s="15">
        <f>(1/3)*SUMIF('Country SO2 Data'!$B$2:$B$144,$A17,'Country SO2 Data'!N$2:N$144)</f>
        <v>23.455033333333333</v>
      </c>
      <c r="O17" s="15">
        <f>(1/3)*SUMIF('Country SO2 Data'!$B$2:$B$144,$A17,'Country SO2 Data'!O$2:O$144)</f>
        <v>24.42733333333333</v>
      </c>
      <c r="P17" s="15">
        <f>(1/3)*SUMIF('Country SO2 Data'!$B$2:$B$144,$A17,'Country SO2 Data'!P$2:P$144)</f>
        <v>24.7165</v>
      </c>
      <c r="Q17" s="15">
        <f>(1/3)*SUMIF('Country SO2 Data'!$B$2:$B$144,$A17,'Country SO2 Data'!Q$2:Q$144)</f>
        <v>25.670300000000001</v>
      </c>
      <c r="R17" s="15">
        <f>(1/3)*SUMIF('Country SO2 Data'!$B$2:$B$144,$A17,'Country SO2 Data'!R$2:R$144)</f>
        <v>26.48823333333333</v>
      </c>
      <c r="S17" s="15">
        <f>(1/3)*SUMIF('Country SO2 Data'!$B$2:$B$144,$A17,'Country SO2 Data'!S$2:S$144)</f>
        <v>29.162733333333335</v>
      </c>
      <c r="T17" s="15">
        <f>(1/3)*SUMIF('Country SO2 Data'!$B$2:$B$144,$A17,'Country SO2 Data'!T$2:T$144)</f>
        <v>29.224599999999999</v>
      </c>
      <c r="U17" s="15">
        <f>(1/3)*SUMIF('Country SO2 Data'!$B$2:$B$144,$A17,'Country SO2 Data'!U$2:U$144)</f>
        <v>32.640766666666664</v>
      </c>
      <c r="V17" s="15">
        <f>(1/3)*SUMIF('Country SO2 Data'!$B$2:$B$144,$A17,'Country SO2 Data'!V$2:V$144)</f>
        <v>34.354333333333329</v>
      </c>
      <c r="W17" s="15">
        <f>(1/3)*SUMIF('Country SO2 Data'!$B$2:$B$144,$A17,'Country SO2 Data'!W$2:W$144)</f>
        <v>33.997</v>
      </c>
      <c r="X17" s="15">
        <f>(1/3)*SUMIF('Country SO2 Data'!$B$2:$B$144,$A17,'Country SO2 Data'!X$2:X$144)</f>
        <v>32.87136666666666</v>
      </c>
      <c r="Y17" s="15">
        <f>(1/3)*SUMIF('Country SO2 Data'!$B$2:$B$144,$A17,'Country SO2 Data'!Y$2:Y$144)</f>
        <v>33.135633333333331</v>
      </c>
      <c r="Z17" s="15">
        <f>(1/3)*SUMIF('Country SO2 Data'!$B$2:$B$144,$A17,'Country SO2 Data'!Z$2:Z$144)</f>
        <v>33.349666666666664</v>
      </c>
      <c r="AA17" s="15">
        <f>(1/3)*SUMIF('Country SO2 Data'!$B$2:$B$144,$A17,'Country SO2 Data'!AA$2:AA$144)</f>
        <v>34.708999999999996</v>
      </c>
      <c r="AB17" s="15">
        <f>(1/3)*SUMIF('Country SO2 Data'!$B$2:$B$144,$A17,'Country SO2 Data'!AB$2:AB$144)</f>
        <v>36.018000000000001</v>
      </c>
      <c r="AC17" s="15">
        <f>(1/3)*SUMIF('Country SO2 Data'!$B$2:$B$144,$A17,'Country SO2 Data'!AC$2:AC$144)</f>
        <v>37.266999999999996</v>
      </c>
      <c r="AD17" s="15">
        <f>(1/3)*SUMIF('Country SO2 Data'!$B$2:$B$144,$A17,'Country SO2 Data'!AD$2:AD$144)</f>
        <v>38.946333333333328</v>
      </c>
      <c r="AE17" s="15">
        <f>(1/3)*SUMIF('Country SO2 Data'!$B$2:$B$144,$A17,'Country SO2 Data'!AE$2:AE$144)</f>
        <v>39.813333333333333</v>
      </c>
      <c r="AF17" s="15">
        <f>(1/3)*SUMIF('Country SO2 Data'!$B$2:$B$144,$A17,'Country SO2 Data'!AF$2:AF$144)</f>
        <v>41.644666666666666</v>
      </c>
      <c r="AG17" s="15">
        <f>(1/3)*SUMIF('Country SO2 Data'!$B$2:$B$144,$A17,'Country SO2 Data'!AG$2:AG$144)</f>
        <v>41.628</v>
      </c>
      <c r="AH17" s="15">
        <f>(1/3)*SUMIF('Country SO2 Data'!$B$2:$B$144,$A17,'Country SO2 Data'!AH$2:AH$144)</f>
        <v>40.771333333333331</v>
      </c>
      <c r="AI17" s="15">
        <f>(1/3)*SUMIF('Country SO2 Data'!$B$2:$B$144,$A17,'Country SO2 Data'!AI$2:AI$144)</f>
        <v>42.949333333333335</v>
      </c>
      <c r="AJ17" s="15">
        <f>(1/3)*SUMIF('Country SO2 Data'!$B$2:$B$144,$A17,'Country SO2 Data'!AJ$2:AJ$144)</f>
        <v>43.091333333333331</v>
      </c>
      <c r="AK17" s="15">
        <f>(1/3)*SUMIF('Country SO2 Data'!$B$2:$B$144,$A17,'Country SO2 Data'!AK$2:AK$144)</f>
        <v>46.22</v>
      </c>
      <c r="AL17" s="15">
        <f>(1/3)*SUMIF('Country SO2 Data'!$B$2:$B$144,$A17,'Country SO2 Data'!AL$2:AL$144)</f>
        <v>49.529666666666664</v>
      </c>
      <c r="AM17" s="15">
        <f>(1/3)*SUMIF('Country SO2 Data'!$B$2:$B$144,$A17,'Country SO2 Data'!AM$2:AM$144)</f>
        <v>51.260333333333335</v>
      </c>
      <c r="AN17" s="15">
        <f>(1/3)*SUMIF('Country SO2 Data'!$B$2:$B$144,$A17,'Country SO2 Data'!AN$2:AN$144)</f>
        <v>52.48233333333333</v>
      </c>
      <c r="AO17" s="15">
        <f>(1/3)*SUMIF('Country SO2 Data'!$B$2:$B$144,$A17,'Country SO2 Data'!AO$2:AO$144)</f>
        <v>53.451666666666661</v>
      </c>
      <c r="AP17" s="15">
        <f>(1/3)*SUMIF('Country SO2 Data'!$B$2:$B$144,$A17,'Country SO2 Data'!AP$2:AP$144)</f>
        <v>0</v>
      </c>
      <c r="AQ17" s="15">
        <f>(1/3)*SUMIF('Country SO2 Data'!$B$2:$B$144,$A17,'Country SO2 Data'!AQ$2:AQ$144)</f>
        <v>0</v>
      </c>
      <c r="AR17" s="15">
        <f>(1/3)*SUMIF('Country SO2 Data'!$B$2:$B$144,$A17,'Country SO2 Data'!AR$2:AR$144)</f>
        <v>0</v>
      </c>
      <c r="AS17" s="15">
        <f>(1/3)*SUMIF('Country SO2 Data'!$B$2:$B$144,$A17,'Country SO2 Data'!AS$2:AS$144)</f>
        <v>0</v>
      </c>
      <c r="AT17" s="15">
        <f>(1/3)*SUMIF('Country SO2 Data'!$B$2:$B$144,$A17,'Country SO2 Data'!AT$2:AT$144)</f>
        <v>0</v>
      </c>
      <c r="AU17" s="15">
        <f>(1/3)*SUMIF('Country SO2 Data'!$B$2:$B$144,$A17,'Country SO2 Data'!AU$2:AU$144)</f>
        <v>0</v>
      </c>
      <c r="AV17" s="15">
        <f>(1/3)*SUMIF('Country SO2 Data'!$B$2:$B$144,$A17,'Country SO2 Data'!AV$2:AV$144)</f>
        <v>0</v>
      </c>
      <c r="AW17" s="14" t="s">
        <v>20</v>
      </c>
    </row>
    <row r="18" spans="1:49" x14ac:dyDescent="0.3">
      <c r="A18" s="18" t="s">
        <v>300</v>
      </c>
      <c r="B18" s="18" t="s">
        <v>14</v>
      </c>
      <c r="C18" s="15">
        <f>(1/3)*SUMIF('Country SO2 Data'!$B$2:$B$144,$A18,'Country SO2 Data'!C$2:C$144)</f>
        <v>18.6678</v>
      </c>
      <c r="D18" s="15">
        <f>(1/3)*SUMIF('Country SO2 Data'!$B$2:$B$144,$A18,'Country SO2 Data'!D$2:D$144)</f>
        <v>19.247766666666664</v>
      </c>
      <c r="E18" s="15">
        <f>(1/3)*SUMIF('Country SO2 Data'!$B$2:$B$144,$A18,'Country SO2 Data'!E$2:E$144)</f>
        <v>20.391599999999997</v>
      </c>
      <c r="F18" s="15">
        <f>(1/3)*SUMIF('Country SO2 Data'!$B$2:$B$144,$A18,'Country SO2 Data'!F$2:F$144)</f>
        <v>21.306866666666664</v>
      </c>
      <c r="G18" s="15">
        <f>(1/3)*SUMIF('Country SO2 Data'!$B$2:$B$144,$A18,'Country SO2 Data'!G$2:G$144)</f>
        <v>20.5486</v>
      </c>
      <c r="H18" s="15">
        <f>(1/3)*SUMIF('Country SO2 Data'!$B$2:$B$144,$A18,'Country SO2 Data'!H$2:H$144)</f>
        <v>19.806133333333332</v>
      </c>
      <c r="I18" s="15">
        <f>(1/3)*SUMIF('Country SO2 Data'!$B$2:$B$144,$A18,'Country SO2 Data'!I$2:I$144)</f>
        <v>19.945699999999999</v>
      </c>
      <c r="J18" s="15">
        <f>(1/3)*SUMIF('Country SO2 Data'!$B$2:$B$144,$A18,'Country SO2 Data'!J$2:J$144)</f>
        <v>21.798300000000001</v>
      </c>
      <c r="K18" s="15">
        <f>(1/3)*SUMIF('Country SO2 Data'!$B$2:$B$144,$A18,'Country SO2 Data'!K$2:K$144)</f>
        <v>22.694933333333331</v>
      </c>
      <c r="L18" s="15">
        <f>(1/3)*SUMIF('Country SO2 Data'!$B$2:$B$144,$A18,'Country SO2 Data'!L$2:L$144)</f>
        <v>23.428133333333335</v>
      </c>
      <c r="M18" s="15">
        <f>(1/3)*SUMIF('Country SO2 Data'!$B$2:$B$144,$A18,'Country SO2 Data'!M$2:M$144)</f>
        <v>23.381666666666664</v>
      </c>
      <c r="N18" s="15">
        <f>(1/3)*SUMIF('Country SO2 Data'!$B$2:$B$144,$A18,'Country SO2 Data'!N$2:N$144)</f>
        <v>23.455033333333333</v>
      </c>
      <c r="O18" s="15">
        <f>(1/3)*SUMIF('Country SO2 Data'!$B$2:$B$144,$A18,'Country SO2 Data'!O$2:O$144)</f>
        <v>24.42733333333333</v>
      </c>
      <c r="P18" s="15">
        <f>(1/3)*SUMIF('Country SO2 Data'!$B$2:$B$144,$A18,'Country SO2 Data'!P$2:P$144)</f>
        <v>24.7165</v>
      </c>
      <c r="Q18" s="15">
        <f>(1/3)*SUMIF('Country SO2 Data'!$B$2:$B$144,$A18,'Country SO2 Data'!Q$2:Q$144)</f>
        <v>25.670300000000001</v>
      </c>
      <c r="R18" s="15">
        <f>(1/3)*SUMIF('Country SO2 Data'!$B$2:$B$144,$A18,'Country SO2 Data'!R$2:R$144)</f>
        <v>26.48823333333333</v>
      </c>
      <c r="S18" s="15">
        <f>(1/3)*SUMIF('Country SO2 Data'!$B$2:$B$144,$A18,'Country SO2 Data'!S$2:S$144)</f>
        <v>29.162733333333335</v>
      </c>
      <c r="T18" s="15">
        <f>(1/3)*SUMIF('Country SO2 Data'!$B$2:$B$144,$A18,'Country SO2 Data'!T$2:T$144)</f>
        <v>29.224599999999999</v>
      </c>
      <c r="U18" s="15">
        <f>(1/3)*SUMIF('Country SO2 Data'!$B$2:$B$144,$A18,'Country SO2 Data'!U$2:U$144)</f>
        <v>32.640766666666664</v>
      </c>
      <c r="V18" s="15">
        <f>(1/3)*SUMIF('Country SO2 Data'!$B$2:$B$144,$A18,'Country SO2 Data'!V$2:V$144)</f>
        <v>34.354333333333329</v>
      </c>
      <c r="W18" s="15">
        <f>(1/3)*SUMIF('Country SO2 Data'!$B$2:$B$144,$A18,'Country SO2 Data'!W$2:W$144)</f>
        <v>33.997</v>
      </c>
      <c r="X18" s="15">
        <f>(1/3)*SUMIF('Country SO2 Data'!$B$2:$B$144,$A18,'Country SO2 Data'!X$2:X$144)</f>
        <v>32.87136666666666</v>
      </c>
      <c r="Y18" s="15">
        <f>(1/3)*SUMIF('Country SO2 Data'!$B$2:$B$144,$A18,'Country SO2 Data'!Y$2:Y$144)</f>
        <v>33.135633333333331</v>
      </c>
      <c r="Z18" s="15">
        <f>(1/3)*SUMIF('Country SO2 Data'!$B$2:$B$144,$A18,'Country SO2 Data'!Z$2:Z$144)</f>
        <v>33.349666666666664</v>
      </c>
      <c r="AA18" s="15">
        <f>(1/3)*SUMIF('Country SO2 Data'!$B$2:$B$144,$A18,'Country SO2 Data'!AA$2:AA$144)</f>
        <v>34.708999999999996</v>
      </c>
      <c r="AB18" s="15">
        <f>(1/3)*SUMIF('Country SO2 Data'!$B$2:$B$144,$A18,'Country SO2 Data'!AB$2:AB$144)</f>
        <v>36.018000000000001</v>
      </c>
      <c r="AC18" s="15">
        <f>(1/3)*SUMIF('Country SO2 Data'!$B$2:$B$144,$A18,'Country SO2 Data'!AC$2:AC$144)</f>
        <v>37.266999999999996</v>
      </c>
      <c r="AD18" s="15">
        <f>(1/3)*SUMIF('Country SO2 Data'!$B$2:$B$144,$A18,'Country SO2 Data'!AD$2:AD$144)</f>
        <v>38.946333333333328</v>
      </c>
      <c r="AE18" s="15">
        <f>(1/3)*SUMIF('Country SO2 Data'!$B$2:$B$144,$A18,'Country SO2 Data'!AE$2:AE$144)</f>
        <v>39.813333333333333</v>
      </c>
      <c r="AF18" s="15">
        <f>(1/3)*SUMIF('Country SO2 Data'!$B$2:$B$144,$A18,'Country SO2 Data'!AF$2:AF$144)</f>
        <v>41.644666666666666</v>
      </c>
      <c r="AG18" s="15">
        <f>(1/3)*SUMIF('Country SO2 Data'!$B$2:$B$144,$A18,'Country SO2 Data'!AG$2:AG$144)</f>
        <v>41.628</v>
      </c>
      <c r="AH18" s="15">
        <f>(1/3)*SUMIF('Country SO2 Data'!$B$2:$B$144,$A18,'Country SO2 Data'!AH$2:AH$144)</f>
        <v>40.771333333333331</v>
      </c>
      <c r="AI18" s="15">
        <f>(1/3)*SUMIF('Country SO2 Data'!$B$2:$B$144,$A18,'Country SO2 Data'!AI$2:AI$144)</f>
        <v>42.949333333333335</v>
      </c>
      <c r="AJ18" s="15">
        <f>(1/3)*SUMIF('Country SO2 Data'!$B$2:$B$144,$A18,'Country SO2 Data'!AJ$2:AJ$144)</f>
        <v>43.091333333333331</v>
      </c>
      <c r="AK18" s="15">
        <f>(1/3)*SUMIF('Country SO2 Data'!$B$2:$B$144,$A18,'Country SO2 Data'!AK$2:AK$144)</f>
        <v>46.22</v>
      </c>
      <c r="AL18" s="15">
        <f>(1/3)*SUMIF('Country SO2 Data'!$B$2:$B$144,$A18,'Country SO2 Data'!AL$2:AL$144)</f>
        <v>49.529666666666664</v>
      </c>
      <c r="AM18" s="15">
        <f>(1/3)*SUMIF('Country SO2 Data'!$B$2:$B$144,$A18,'Country SO2 Data'!AM$2:AM$144)</f>
        <v>51.260333333333335</v>
      </c>
      <c r="AN18" s="15">
        <f>(1/3)*SUMIF('Country SO2 Data'!$B$2:$B$144,$A18,'Country SO2 Data'!AN$2:AN$144)</f>
        <v>52.48233333333333</v>
      </c>
      <c r="AO18" s="15">
        <f>(1/3)*SUMIF('Country SO2 Data'!$B$2:$B$144,$A18,'Country SO2 Data'!AO$2:AO$144)</f>
        <v>53.451666666666661</v>
      </c>
      <c r="AP18" s="15">
        <f>(1/3)*SUMIF('Country SO2 Data'!$B$2:$B$144,$A18,'Country SO2 Data'!AP$2:AP$144)</f>
        <v>0</v>
      </c>
      <c r="AQ18" s="15">
        <f>(1/3)*SUMIF('Country SO2 Data'!$B$2:$B$144,$A18,'Country SO2 Data'!AQ$2:AQ$144)</f>
        <v>0</v>
      </c>
      <c r="AR18" s="15">
        <f>(1/3)*SUMIF('Country SO2 Data'!$B$2:$B$144,$A18,'Country SO2 Data'!AR$2:AR$144)</f>
        <v>0</v>
      </c>
      <c r="AS18" s="15">
        <f>(1/3)*SUMIF('Country SO2 Data'!$B$2:$B$144,$A18,'Country SO2 Data'!AS$2:AS$144)</f>
        <v>0</v>
      </c>
      <c r="AT18" s="15">
        <f>(1/3)*SUMIF('Country SO2 Data'!$B$2:$B$144,$A18,'Country SO2 Data'!AT$2:AT$144)</f>
        <v>0</v>
      </c>
      <c r="AU18" s="15">
        <f>(1/3)*SUMIF('Country SO2 Data'!$B$2:$B$144,$A18,'Country SO2 Data'!AU$2:AU$144)</f>
        <v>0</v>
      </c>
      <c r="AV18" s="15">
        <f>(1/3)*SUMIF('Country SO2 Data'!$B$2:$B$144,$A18,'Country SO2 Data'!AV$2:AV$144)</f>
        <v>0</v>
      </c>
      <c r="AW18" s="14" t="s">
        <v>20</v>
      </c>
    </row>
    <row r="19" spans="1:49" x14ac:dyDescent="0.3">
      <c r="A19" s="18" t="s">
        <v>300</v>
      </c>
      <c r="B19" s="18" t="s">
        <v>15</v>
      </c>
      <c r="C19" s="15">
        <f>(1/3)*SUMIF('Country SO2 Data'!$B$2:$B$144,$A19,'Country SO2 Data'!C$2:C$144)</f>
        <v>18.6678</v>
      </c>
      <c r="D19" s="15">
        <f>(1/3)*SUMIF('Country SO2 Data'!$B$2:$B$144,$A19,'Country SO2 Data'!D$2:D$144)</f>
        <v>19.247766666666664</v>
      </c>
      <c r="E19" s="15">
        <f>(1/3)*SUMIF('Country SO2 Data'!$B$2:$B$144,$A19,'Country SO2 Data'!E$2:E$144)</f>
        <v>20.391599999999997</v>
      </c>
      <c r="F19" s="15">
        <f>(1/3)*SUMIF('Country SO2 Data'!$B$2:$B$144,$A19,'Country SO2 Data'!F$2:F$144)</f>
        <v>21.306866666666664</v>
      </c>
      <c r="G19" s="15">
        <f>(1/3)*SUMIF('Country SO2 Data'!$B$2:$B$144,$A19,'Country SO2 Data'!G$2:G$144)</f>
        <v>20.5486</v>
      </c>
      <c r="H19" s="15">
        <f>(1/3)*SUMIF('Country SO2 Data'!$B$2:$B$144,$A19,'Country SO2 Data'!H$2:H$144)</f>
        <v>19.806133333333332</v>
      </c>
      <c r="I19" s="15">
        <f>(1/3)*SUMIF('Country SO2 Data'!$B$2:$B$144,$A19,'Country SO2 Data'!I$2:I$144)</f>
        <v>19.945699999999999</v>
      </c>
      <c r="J19" s="15">
        <f>(1/3)*SUMIF('Country SO2 Data'!$B$2:$B$144,$A19,'Country SO2 Data'!J$2:J$144)</f>
        <v>21.798300000000001</v>
      </c>
      <c r="K19" s="15">
        <f>(1/3)*SUMIF('Country SO2 Data'!$B$2:$B$144,$A19,'Country SO2 Data'!K$2:K$144)</f>
        <v>22.694933333333331</v>
      </c>
      <c r="L19" s="15">
        <f>(1/3)*SUMIF('Country SO2 Data'!$B$2:$B$144,$A19,'Country SO2 Data'!L$2:L$144)</f>
        <v>23.428133333333335</v>
      </c>
      <c r="M19" s="15">
        <f>(1/3)*SUMIF('Country SO2 Data'!$B$2:$B$144,$A19,'Country SO2 Data'!M$2:M$144)</f>
        <v>23.381666666666664</v>
      </c>
      <c r="N19" s="15">
        <f>(1/3)*SUMIF('Country SO2 Data'!$B$2:$B$144,$A19,'Country SO2 Data'!N$2:N$144)</f>
        <v>23.455033333333333</v>
      </c>
      <c r="O19" s="15">
        <f>(1/3)*SUMIF('Country SO2 Data'!$B$2:$B$144,$A19,'Country SO2 Data'!O$2:O$144)</f>
        <v>24.42733333333333</v>
      </c>
      <c r="P19" s="15">
        <f>(1/3)*SUMIF('Country SO2 Data'!$B$2:$B$144,$A19,'Country SO2 Data'!P$2:P$144)</f>
        <v>24.7165</v>
      </c>
      <c r="Q19" s="15">
        <f>(1/3)*SUMIF('Country SO2 Data'!$B$2:$B$144,$A19,'Country SO2 Data'!Q$2:Q$144)</f>
        <v>25.670300000000001</v>
      </c>
      <c r="R19" s="15">
        <f>(1/3)*SUMIF('Country SO2 Data'!$B$2:$B$144,$A19,'Country SO2 Data'!R$2:R$144)</f>
        <v>26.48823333333333</v>
      </c>
      <c r="S19" s="15">
        <f>(1/3)*SUMIF('Country SO2 Data'!$B$2:$B$144,$A19,'Country SO2 Data'!S$2:S$144)</f>
        <v>29.162733333333335</v>
      </c>
      <c r="T19" s="15">
        <f>(1/3)*SUMIF('Country SO2 Data'!$B$2:$B$144,$A19,'Country SO2 Data'!T$2:T$144)</f>
        <v>29.224599999999999</v>
      </c>
      <c r="U19" s="15">
        <f>(1/3)*SUMIF('Country SO2 Data'!$B$2:$B$144,$A19,'Country SO2 Data'!U$2:U$144)</f>
        <v>32.640766666666664</v>
      </c>
      <c r="V19" s="15">
        <f>(1/3)*SUMIF('Country SO2 Data'!$B$2:$B$144,$A19,'Country SO2 Data'!V$2:V$144)</f>
        <v>34.354333333333329</v>
      </c>
      <c r="W19" s="15">
        <f>(1/3)*SUMIF('Country SO2 Data'!$B$2:$B$144,$A19,'Country SO2 Data'!W$2:W$144)</f>
        <v>33.997</v>
      </c>
      <c r="X19" s="15">
        <f>(1/3)*SUMIF('Country SO2 Data'!$B$2:$B$144,$A19,'Country SO2 Data'!X$2:X$144)</f>
        <v>32.87136666666666</v>
      </c>
      <c r="Y19" s="15">
        <f>(1/3)*SUMIF('Country SO2 Data'!$B$2:$B$144,$A19,'Country SO2 Data'!Y$2:Y$144)</f>
        <v>33.135633333333331</v>
      </c>
      <c r="Z19" s="15">
        <f>(1/3)*SUMIF('Country SO2 Data'!$B$2:$B$144,$A19,'Country SO2 Data'!Z$2:Z$144)</f>
        <v>33.349666666666664</v>
      </c>
      <c r="AA19" s="15">
        <f>(1/3)*SUMIF('Country SO2 Data'!$B$2:$B$144,$A19,'Country SO2 Data'!AA$2:AA$144)</f>
        <v>34.708999999999996</v>
      </c>
      <c r="AB19" s="15">
        <f>(1/3)*SUMIF('Country SO2 Data'!$B$2:$B$144,$A19,'Country SO2 Data'!AB$2:AB$144)</f>
        <v>36.018000000000001</v>
      </c>
      <c r="AC19" s="15">
        <f>(1/3)*SUMIF('Country SO2 Data'!$B$2:$B$144,$A19,'Country SO2 Data'!AC$2:AC$144)</f>
        <v>37.266999999999996</v>
      </c>
      <c r="AD19" s="15">
        <f>(1/3)*SUMIF('Country SO2 Data'!$B$2:$B$144,$A19,'Country SO2 Data'!AD$2:AD$144)</f>
        <v>38.946333333333328</v>
      </c>
      <c r="AE19" s="15">
        <f>(1/3)*SUMIF('Country SO2 Data'!$B$2:$B$144,$A19,'Country SO2 Data'!AE$2:AE$144)</f>
        <v>39.813333333333333</v>
      </c>
      <c r="AF19" s="15">
        <f>(1/3)*SUMIF('Country SO2 Data'!$B$2:$B$144,$A19,'Country SO2 Data'!AF$2:AF$144)</f>
        <v>41.644666666666666</v>
      </c>
      <c r="AG19" s="15">
        <f>(1/3)*SUMIF('Country SO2 Data'!$B$2:$B$144,$A19,'Country SO2 Data'!AG$2:AG$144)</f>
        <v>41.628</v>
      </c>
      <c r="AH19" s="15">
        <f>(1/3)*SUMIF('Country SO2 Data'!$B$2:$B$144,$A19,'Country SO2 Data'!AH$2:AH$144)</f>
        <v>40.771333333333331</v>
      </c>
      <c r="AI19" s="15">
        <f>(1/3)*SUMIF('Country SO2 Data'!$B$2:$B$144,$A19,'Country SO2 Data'!AI$2:AI$144)</f>
        <v>42.949333333333335</v>
      </c>
      <c r="AJ19" s="15">
        <f>(1/3)*SUMIF('Country SO2 Data'!$B$2:$B$144,$A19,'Country SO2 Data'!AJ$2:AJ$144)</f>
        <v>43.091333333333331</v>
      </c>
      <c r="AK19" s="15">
        <f>(1/3)*SUMIF('Country SO2 Data'!$B$2:$B$144,$A19,'Country SO2 Data'!AK$2:AK$144)</f>
        <v>46.22</v>
      </c>
      <c r="AL19" s="15">
        <f>(1/3)*SUMIF('Country SO2 Data'!$B$2:$B$144,$A19,'Country SO2 Data'!AL$2:AL$144)</f>
        <v>49.529666666666664</v>
      </c>
      <c r="AM19" s="15">
        <f>(1/3)*SUMIF('Country SO2 Data'!$B$2:$B$144,$A19,'Country SO2 Data'!AM$2:AM$144)</f>
        <v>51.260333333333335</v>
      </c>
      <c r="AN19" s="15">
        <f>(1/3)*SUMIF('Country SO2 Data'!$B$2:$B$144,$A19,'Country SO2 Data'!AN$2:AN$144)</f>
        <v>52.48233333333333</v>
      </c>
      <c r="AO19" s="15">
        <f>(1/3)*SUMIF('Country SO2 Data'!$B$2:$B$144,$A19,'Country SO2 Data'!AO$2:AO$144)</f>
        <v>53.451666666666661</v>
      </c>
      <c r="AP19" s="15">
        <f>(1/3)*SUMIF('Country SO2 Data'!$B$2:$B$144,$A19,'Country SO2 Data'!AP$2:AP$144)</f>
        <v>0</v>
      </c>
      <c r="AQ19" s="15">
        <f>(1/3)*SUMIF('Country SO2 Data'!$B$2:$B$144,$A19,'Country SO2 Data'!AQ$2:AQ$144)</f>
        <v>0</v>
      </c>
      <c r="AR19" s="15">
        <f>(1/3)*SUMIF('Country SO2 Data'!$B$2:$B$144,$A19,'Country SO2 Data'!AR$2:AR$144)</f>
        <v>0</v>
      </c>
      <c r="AS19" s="15">
        <f>(1/3)*SUMIF('Country SO2 Data'!$B$2:$B$144,$A19,'Country SO2 Data'!AS$2:AS$144)</f>
        <v>0</v>
      </c>
      <c r="AT19" s="15">
        <f>(1/3)*SUMIF('Country SO2 Data'!$B$2:$B$144,$A19,'Country SO2 Data'!AT$2:AT$144)</f>
        <v>0</v>
      </c>
      <c r="AU19" s="15">
        <f>(1/3)*SUMIF('Country SO2 Data'!$B$2:$B$144,$A19,'Country SO2 Data'!AU$2:AU$144)</f>
        <v>0</v>
      </c>
      <c r="AV19" s="15">
        <f>(1/3)*SUMIF('Country SO2 Data'!$B$2:$B$144,$A19,'Country SO2 Data'!AV$2:AV$144)</f>
        <v>0</v>
      </c>
      <c r="AW19" s="14" t="s">
        <v>20</v>
      </c>
    </row>
    <row r="20" spans="1:49" x14ac:dyDescent="0.3">
      <c r="A20" s="18" t="s">
        <v>301</v>
      </c>
      <c r="B20" s="18" t="s">
        <v>13</v>
      </c>
      <c r="C20" s="15">
        <f>(1/3)*SUMIF('Country SO2 Data'!$B$2:$B$144,$A20,'Country SO2 Data'!C$2:C$144)</f>
        <v>2156.2490355736654</v>
      </c>
      <c r="D20" s="15">
        <f>(1/3)*SUMIF('Country SO2 Data'!$B$2:$B$144,$A20,'Country SO2 Data'!D$2:D$144)</f>
        <v>2232.5828684464195</v>
      </c>
      <c r="E20" s="15">
        <f>(1/3)*SUMIF('Country SO2 Data'!$B$2:$B$144,$A20,'Country SO2 Data'!E$2:E$144)</f>
        <v>2330.2731461859767</v>
      </c>
      <c r="F20" s="15">
        <f>(1/3)*SUMIF('Country SO2 Data'!$B$2:$B$144,$A20,'Country SO2 Data'!F$2:F$144)</f>
        <v>2465.7380618187208</v>
      </c>
      <c r="G20" s="15">
        <f>(1/3)*SUMIF('Country SO2 Data'!$B$2:$B$144,$A20,'Country SO2 Data'!G$2:G$144)</f>
        <v>2312.2817916728536</v>
      </c>
      <c r="H20" s="15">
        <f>(1/3)*SUMIF('Country SO2 Data'!$B$2:$B$144,$A20,'Country SO2 Data'!H$2:H$144)</f>
        <v>2116.6158409817535</v>
      </c>
      <c r="I20" s="15">
        <f>(1/3)*SUMIF('Country SO2 Data'!$B$2:$B$144,$A20,'Country SO2 Data'!I$2:I$144)</f>
        <v>2176.1664883206777</v>
      </c>
      <c r="J20" s="15">
        <f>(1/3)*SUMIF('Country SO2 Data'!$B$2:$B$144,$A20,'Country SO2 Data'!J$2:J$144)</f>
        <v>2160.3419120091248</v>
      </c>
      <c r="K20" s="15">
        <f>(1/3)*SUMIF('Country SO2 Data'!$B$2:$B$144,$A20,'Country SO2 Data'!K$2:K$144)</f>
        <v>2165.3539672702905</v>
      </c>
      <c r="L20" s="15">
        <f>(1/3)*SUMIF('Country SO2 Data'!$B$2:$B$144,$A20,'Country SO2 Data'!L$2:L$144)</f>
        <v>2247.211597262246</v>
      </c>
      <c r="M20" s="15">
        <f>(1/3)*SUMIF('Country SO2 Data'!$B$2:$B$144,$A20,'Country SO2 Data'!M$2:M$144)</f>
        <v>2202.3839096478828</v>
      </c>
      <c r="N20" s="15">
        <f>(1/3)*SUMIF('Country SO2 Data'!$B$2:$B$144,$A20,'Country SO2 Data'!N$2:N$144)</f>
        <v>2010.1524013207618</v>
      </c>
      <c r="O20" s="15">
        <f>(1/3)*SUMIF('Country SO2 Data'!$B$2:$B$144,$A20,'Country SO2 Data'!O$2:O$144)</f>
        <v>1784.5177935382408</v>
      </c>
      <c r="P20" s="15">
        <f>(1/3)*SUMIF('Country SO2 Data'!$B$2:$B$144,$A20,'Country SO2 Data'!P$2:P$144)</f>
        <v>1659.5679601406302</v>
      </c>
      <c r="Q20" s="15">
        <f>(1/3)*SUMIF('Country SO2 Data'!$B$2:$B$144,$A20,'Country SO2 Data'!Q$2:Q$144)</f>
        <v>1669.8572416540887</v>
      </c>
      <c r="R20" s="15">
        <f>(1/3)*SUMIF('Country SO2 Data'!$B$2:$B$144,$A20,'Country SO2 Data'!R$2:R$144)</f>
        <v>1790.532711351615</v>
      </c>
      <c r="S20" s="15">
        <f>(1/3)*SUMIF('Country SO2 Data'!$B$2:$B$144,$A20,'Country SO2 Data'!S$2:S$144)</f>
        <v>1917.0416100828302</v>
      </c>
      <c r="T20" s="15">
        <f>(1/3)*SUMIF('Country SO2 Data'!$B$2:$B$144,$A20,'Country SO2 Data'!T$2:T$144)</f>
        <v>1914.5820838306201</v>
      </c>
      <c r="U20" s="15">
        <f>(1/3)*SUMIF('Country SO2 Data'!$B$2:$B$144,$A20,'Country SO2 Data'!U$2:U$144)</f>
        <v>2043.8698974815773</v>
      </c>
      <c r="V20" s="15">
        <f>(1/3)*SUMIF('Country SO2 Data'!$B$2:$B$144,$A20,'Country SO2 Data'!V$2:V$144)</f>
        <v>2176.0779337260547</v>
      </c>
      <c r="W20" s="15">
        <f>(1/3)*SUMIF('Country SO2 Data'!$B$2:$B$144,$A20,'Country SO2 Data'!W$2:W$144)</f>
        <v>2346.8972936307655</v>
      </c>
      <c r="X20" s="15">
        <f>(1/3)*SUMIF('Country SO2 Data'!$B$2:$B$144,$A20,'Country SO2 Data'!X$2:X$144)</f>
        <v>2523.8168303940593</v>
      </c>
      <c r="Y20" s="15">
        <f>(1/3)*SUMIF('Country SO2 Data'!$B$2:$B$144,$A20,'Country SO2 Data'!Y$2:Y$144)</f>
        <v>2628.473917751503</v>
      </c>
      <c r="Z20" s="15">
        <f>(1/3)*SUMIF('Country SO2 Data'!$B$2:$B$144,$A20,'Country SO2 Data'!Z$2:Z$144)</f>
        <v>2714.8056411861203</v>
      </c>
      <c r="AA20" s="15">
        <f>(1/3)*SUMIF('Country SO2 Data'!$B$2:$B$144,$A20,'Country SO2 Data'!AA$2:AA$144)</f>
        <v>2795.2068662922634</v>
      </c>
      <c r="AB20" s="15">
        <f>(1/3)*SUMIF('Country SO2 Data'!$B$2:$B$144,$A20,'Country SO2 Data'!AB$2:AB$144)</f>
        <v>2862.7036599596963</v>
      </c>
      <c r="AC20" s="15">
        <f>(1/3)*SUMIF('Country SO2 Data'!$B$2:$B$144,$A20,'Country SO2 Data'!AC$2:AC$144)</f>
        <v>2871.7298641258021</v>
      </c>
      <c r="AD20" s="15">
        <f>(1/3)*SUMIF('Country SO2 Data'!$B$2:$B$144,$A20,'Country SO2 Data'!AD$2:AD$144)</f>
        <v>3078.5103361617039</v>
      </c>
      <c r="AE20" s="15">
        <f>(1/3)*SUMIF('Country SO2 Data'!$B$2:$B$144,$A20,'Country SO2 Data'!AE$2:AE$144)</f>
        <v>2921.8344819506929</v>
      </c>
      <c r="AF20" s="15">
        <f>(1/3)*SUMIF('Country SO2 Data'!$B$2:$B$144,$A20,'Country SO2 Data'!AF$2:AF$144)</f>
        <v>2970.7697377034538</v>
      </c>
      <c r="AG20" s="15">
        <f>(1/3)*SUMIF('Country SO2 Data'!$B$2:$B$144,$A20,'Country SO2 Data'!AG$2:AG$144)</f>
        <v>3259.6141261021207</v>
      </c>
      <c r="AH20" s="15">
        <f>(1/3)*SUMIF('Country SO2 Data'!$B$2:$B$144,$A20,'Country SO2 Data'!AH$2:AH$144)</f>
        <v>3321.0657889979234</v>
      </c>
      <c r="AI20" s="15">
        <f>(1/3)*SUMIF('Country SO2 Data'!$B$2:$B$144,$A20,'Country SO2 Data'!AI$2:AI$144)</f>
        <v>3305.7489651949058</v>
      </c>
      <c r="AJ20" s="15">
        <f>(1/3)*SUMIF('Country SO2 Data'!$B$2:$B$144,$A20,'Country SO2 Data'!AJ$2:AJ$144)</f>
        <v>3483.5329588565678</v>
      </c>
      <c r="AK20" s="15">
        <f>(1/3)*SUMIF('Country SO2 Data'!$B$2:$B$144,$A20,'Country SO2 Data'!AK$2:AK$144)</f>
        <v>3779.8249696090279</v>
      </c>
      <c r="AL20" s="15">
        <f>(1/3)*SUMIF('Country SO2 Data'!$B$2:$B$144,$A20,'Country SO2 Data'!AL$2:AL$144)</f>
        <v>4026.1234052641212</v>
      </c>
      <c r="AM20" s="15">
        <f>(1/3)*SUMIF('Country SO2 Data'!$B$2:$B$144,$A20,'Country SO2 Data'!AM$2:AM$144)</f>
        <v>4288.878318771619</v>
      </c>
      <c r="AN20" s="15">
        <f>(1/3)*SUMIF('Country SO2 Data'!$B$2:$B$144,$A20,'Country SO2 Data'!AN$2:AN$144)</f>
        <v>4536.8027432148592</v>
      </c>
      <c r="AO20" s="15">
        <f>(1/3)*SUMIF('Country SO2 Data'!$B$2:$B$144,$A20,'Country SO2 Data'!AO$2:AO$144)</f>
        <v>4448.6937578794514</v>
      </c>
      <c r="AP20" s="15">
        <f>(1/3)*SUMIF('Country SO2 Data'!$B$2:$B$144,$A20,'Country SO2 Data'!AP$2:AP$144)</f>
        <v>0</v>
      </c>
      <c r="AQ20" s="15">
        <f>(1/3)*SUMIF('Country SO2 Data'!$B$2:$B$144,$A20,'Country SO2 Data'!AQ$2:AQ$144)</f>
        <v>0</v>
      </c>
      <c r="AR20" s="15">
        <f>(1/3)*SUMIF('Country SO2 Data'!$B$2:$B$144,$A20,'Country SO2 Data'!AR$2:AR$144)</f>
        <v>0</v>
      </c>
      <c r="AS20" s="15">
        <f>(1/3)*SUMIF('Country SO2 Data'!$B$2:$B$144,$A20,'Country SO2 Data'!AS$2:AS$144)</f>
        <v>0</v>
      </c>
      <c r="AT20" s="15">
        <f>(1/3)*SUMIF('Country SO2 Data'!$B$2:$B$144,$A20,'Country SO2 Data'!AT$2:AT$144)</f>
        <v>0</v>
      </c>
      <c r="AU20" s="15">
        <f>(1/3)*SUMIF('Country SO2 Data'!$B$2:$B$144,$A20,'Country SO2 Data'!AU$2:AU$144)</f>
        <v>0</v>
      </c>
      <c r="AV20" s="15">
        <f>(1/3)*SUMIF('Country SO2 Data'!$B$2:$B$144,$A20,'Country SO2 Data'!AV$2:AV$144)</f>
        <v>0</v>
      </c>
      <c r="AW20" s="14" t="s">
        <v>20</v>
      </c>
    </row>
    <row r="21" spans="1:49" x14ac:dyDescent="0.3">
      <c r="A21" s="18" t="s">
        <v>301</v>
      </c>
      <c r="B21" s="18" t="s">
        <v>14</v>
      </c>
      <c r="C21" s="15">
        <f>(1/3)*SUMIF('Country SO2 Data'!$B$2:$B$144,$A21,'Country SO2 Data'!C$2:C$144)</f>
        <v>2156.2490355736654</v>
      </c>
      <c r="D21" s="15">
        <f>(1/3)*SUMIF('Country SO2 Data'!$B$2:$B$144,$A21,'Country SO2 Data'!D$2:D$144)</f>
        <v>2232.5828684464195</v>
      </c>
      <c r="E21" s="15">
        <f>(1/3)*SUMIF('Country SO2 Data'!$B$2:$B$144,$A21,'Country SO2 Data'!E$2:E$144)</f>
        <v>2330.2731461859767</v>
      </c>
      <c r="F21" s="15">
        <f>(1/3)*SUMIF('Country SO2 Data'!$B$2:$B$144,$A21,'Country SO2 Data'!F$2:F$144)</f>
        <v>2465.7380618187208</v>
      </c>
      <c r="G21" s="15">
        <f>(1/3)*SUMIF('Country SO2 Data'!$B$2:$B$144,$A21,'Country SO2 Data'!G$2:G$144)</f>
        <v>2312.2817916728536</v>
      </c>
      <c r="H21" s="15">
        <f>(1/3)*SUMIF('Country SO2 Data'!$B$2:$B$144,$A21,'Country SO2 Data'!H$2:H$144)</f>
        <v>2116.6158409817535</v>
      </c>
      <c r="I21" s="15">
        <f>(1/3)*SUMIF('Country SO2 Data'!$B$2:$B$144,$A21,'Country SO2 Data'!I$2:I$144)</f>
        <v>2176.1664883206777</v>
      </c>
      <c r="J21" s="15">
        <f>(1/3)*SUMIF('Country SO2 Data'!$B$2:$B$144,$A21,'Country SO2 Data'!J$2:J$144)</f>
        <v>2160.3419120091248</v>
      </c>
      <c r="K21" s="15">
        <f>(1/3)*SUMIF('Country SO2 Data'!$B$2:$B$144,$A21,'Country SO2 Data'!K$2:K$144)</f>
        <v>2165.3539672702905</v>
      </c>
      <c r="L21" s="15">
        <f>(1/3)*SUMIF('Country SO2 Data'!$B$2:$B$144,$A21,'Country SO2 Data'!L$2:L$144)</f>
        <v>2247.211597262246</v>
      </c>
      <c r="M21" s="15">
        <f>(1/3)*SUMIF('Country SO2 Data'!$B$2:$B$144,$A21,'Country SO2 Data'!M$2:M$144)</f>
        <v>2202.3839096478828</v>
      </c>
      <c r="N21" s="15">
        <f>(1/3)*SUMIF('Country SO2 Data'!$B$2:$B$144,$A21,'Country SO2 Data'!N$2:N$144)</f>
        <v>2010.1524013207618</v>
      </c>
      <c r="O21" s="15">
        <f>(1/3)*SUMIF('Country SO2 Data'!$B$2:$B$144,$A21,'Country SO2 Data'!O$2:O$144)</f>
        <v>1784.5177935382408</v>
      </c>
      <c r="P21" s="15">
        <f>(1/3)*SUMIF('Country SO2 Data'!$B$2:$B$144,$A21,'Country SO2 Data'!P$2:P$144)</f>
        <v>1659.5679601406302</v>
      </c>
      <c r="Q21" s="15">
        <f>(1/3)*SUMIF('Country SO2 Data'!$B$2:$B$144,$A21,'Country SO2 Data'!Q$2:Q$144)</f>
        <v>1669.8572416540887</v>
      </c>
      <c r="R21" s="15">
        <f>(1/3)*SUMIF('Country SO2 Data'!$B$2:$B$144,$A21,'Country SO2 Data'!R$2:R$144)</f>
        <v>1790.532711351615</v>
      </c>
      <c r="S21" s="15">
        <f>(1/3)*SUMIF('Country SO2 Data'!$B$2:$B$144,$A21,'Country SO2 Data'!S$2:S$144)</f>
        <v>1917.0416100828302</v>
      </c>
      <c r="T21" s="15">
        <f>(1/3)*SUMIF('Country SO2 Data'!$B$2:$B$144,$A21,'Country SO2 Data'!T$2:T$144)</f>
        <v>1914.5820838306201</v>
      </c>
      <c r="U21" s="15">
        <f>(1/3)*SUMIF('Country SO2 Data'!$B$2:$B$144,$A21,'Country SO2 Data'!U$2:U$144)</f>
        <v>2043.8698974815773</v>
      </c>
      <c r="V21" s="15">
        <f>(1/3)*SUMIF('Country SO2 Data'!$B$2:$B$144,$A21,'Country SO2 Data'!V$2:V$144)</f>
        <v>2176.0779337260547</v>
      </c>
      <c r="W21" s="15">
        <f>(1/3)*SUMIF('Country SO2 Data'!$B$2:$B$144,$A21,'Country SO2 Data'!W$2:W$144)</f>
        <v>2346.8972936307655</v>
      </c>
      <c r="X21" s="15">
        <f>(1/3)*SUMIF('Country SO2 Data'!$B$2:$B$144,$A21,'Country SO2 Data'!X$2:X$144)</f>
        <v>2523.8168303940593</v>
      </c>
      <c r="Y21" s="15">
        <f>(1/3)*SUMIF('Country SO2 Data'!$B$2:$B$144,$A21,'Country SO2 Data'!Y$2:Y$144)</f>
        <v>2628.473917751503</v>
      </c>
      <c r="Z21" s="15">
        <f>(1/3)*SUMIF('Country SO2 Data'!$B$2:$B$144,$A21,'Country SO2 Data'!Z$2:Z$144)</f>
        <v>2714.8056411861203</v>
      </c>
      <c r="AA21" s="15">
        <f>(1/3)*SUMIF('Country SO2 Data'!$B$2:$B$144,$A21,'Country SO2 Data'!AA$2:AA$144)</f>
        <v>2795.2068662922634</v>
      </c>
      <c r="AB21" s="15">
        <f>(1/3)*SUMIF('Country SO2 Data'!$B$2:$B$144,$A21,'Country SO2 Data'!AB$2:AB$144)</f>
        <v>2862.7036599596963</v>
      </c>
      <c r="AC21" s="15">
        <f>(1/3)*SUMIF('Country SO2 Data'!$B$2:$B$144,$A21,'Country SO2 Data'!AC$2:AC$144)</f>
        <v>2871.7298641258021</v>
      </c>
      <c r="AD21" s="15">
        <f>(1/3)*SUMIF('Country SO2 Data'!$B$2:$B$144,$A21,'Country SO2 Data'!AD$2:AD$144)</f>
        <v>3078.5103361617039</v>
      </c>
      <c r="AE21" s="15">
        <f>(1/3)*SUMIF('Country SO2 Data'!$B$2:$B$144,$A21,'Country SO2 Data'!AE$2:AE$144)</f>
        <v>2921.8344819506929</v>
      </c>
      <c r="AF21" s="15">
        <f>(1/3)*SUMIF('Country SO2 Data'!$B$2:$B$144,$A21,'Country SO2 Data'!AF$2:AF$144)</f>
        <v>2970.7697377034538</v>
      </c>
      <c r="AG21" s="15">
        <f>(1/3)*SUMIF('Country SO2 Data'!$B$2:$B$144,$A21,'Country SO2 Data'!AG$2:AG$144)</f>
        <v>3259.6141261021207</v>
      </c>
      <c r="AH21" s="15">
        <f>(1/3)*SUMIF('Country SO2 Data'!$B$2:$B$144,$A21,'Country SO2 Data'!AH$2:AH$144)</f>
        <v>3321.0657889979234</v>
      </c>
      <c r="AI21" s="15">
        <f>(1/3)*SUMIF('Country SO2 Data'!$B$2:$B$144,$A21,'Country SO2 Data'!AI$2:AI$144)</f>
        <v>3305.7489651949058</v>
      </c>
      <c r="AJ21" s="15">
        <f>(1/3)*SUMIF('Country SO2 Data'!$B$2:$B$144,$A21,'Country SO2 Data'!AJ$2:AJ$144)</f>
        <v>3483.5329588565678</v>
      </c>
      <c r="AK21" s="15">
        <f>(1/3)*SUMIF('Country SO2 Data'!$B$2:$B$144,$A21,'Country SO2 Data'!AK$2:AK$144)</f>
        <v>3779.8249696090279</v>
      </c>
      <c r="AL21" s="15">
        <f>(1/3)*SUMIF('Country SO2 Data'!$B$2:$B$144,$A21,'Country SO2 Data'!AL$2:AL$144)</f>
        <v>4026.1234052641212</v>
      </c>
      <c r="AM21" s="15">
        <f>(1/3)*SUMIF('Country SO2 Data'!$B$2:$B$144,$A21,'Country SO2 Data'!AM$2:AM$144)</f>
        <v>4288.878318771619</v>
      </c>
      <c r="AN21" s="15">
        <f>(1/3)*SUMIF('Country SO2 Data'!$B$2:$B$144,$A21,'Country SO2 Data'!AN$2:AN$144)</f>
        <v>4536.8027432148592</v>
      </c>
      <c r="AO21" s="15">
        <f>(1/3)*SUMIF('Country SO2 Data'!$B$2:$B$144,$A21,'Country SO2 Data'!AO$2:AO$144)</f>
        <v>4448.6937578794514</v>
      </c>
      <c r="AP21" s="15">
        <f>(1/3)*SUMIF('Country SO2 Data'!$B$2:$B$144,$A21,'Country SO2 Data'!AP$2:AP$144)</f>
        <v>0</v>
      </c>
      <c r="AQ21" s="15">
        <f>(1/3)*SUMIF('Country SO2 Data'!$B$2:$B$144,$A21,'Country SO2 Data'!AQ$2:AQ$144)</f>
        <v>0</v>
      </c>
      <c r="AR21" s="15">
        <f>(1/3)*SUMIF('Country SO2 Data'!$B$2:$B$144,$A21,'Country SO2 Data'!AR$2:AR$144)</f>
        <v>0</v>
      </c>
      <c r="AS21" s="15">
        <f>(1/3)*SUMIF('Country SO2 Data'!$B$2:$B$144,$A21,'Country SO2 Data'!AS$2:AS$144)</f>
        <v>0</v>
      </c>
      <c r="AT21" s="15">
        <f>(1/3)*SUMIF('Country SO2 Data'!$B$2:$B$144,$A21,'Country SO2 Data'!AT$2:AT$144)</f>
        <v>0</v>
      </c>
      <c r="AU21" s="15">
        <f>(1/3)*SUMIF('Country SO2 Data'!$B$2:$B$144,$A21,'Country SO2 Data'!AU$2:AU$144)</f>
        <v>0</v>
      </c>
      <c r="AV21" s="15">
        <f>(1/3)*SUMIF('Country SO2 Data'!$B$2:$B$144,$A21,'Country SO2 Data'!AV$2:AV$144)</f>
        <v>0</v>
      </c>
      <c r="AW21" s="14" t="s">
        <v>20</v>
      </c>
    </row>
    <row r="22" spans="1:49" x14ac:dyDescent="0.3">
      <c r="A22" s="18" t="s">
        <v>301</v>
      </c>
      <c r="B22" s="18" t="s">
        <v>15</v>
      </c>
      <c r="C22" s="15">
        <f>(1/3)*SUMIF('Country SO2 Data'!$B$2:$B$144,$A22,'Country SO2 Data'!C$2:C$144)</f>
        <v>2156.2490355736654</v>
      </c>
      <c r="D22" s="15">
        <f>(1/3)*SUMIF('Country SO2 Data'!$B$2:$B$144,$A22,'Country SO2 Data'!D$2:D$144)</f>
        <v>2232.5828684464195</v>
      </c>
      <c r="E22" s="15">
        <f>(1/3)*SUMIF('Country SO2 Data'!$B$2:$B$144,$A22,'Country SO2 Data'!E$2:E$144)</f>
        <v>2330.2731461859767</v>
      </c>
      <c r="F22" s="15">
        <f>(1/3)*SUMIF('Country SO2 Data'!$B$2:$B$144,$A22,'Country SO2 Data'!F$2:F$144)</f>
        <v>2465.7380618187208</v>
      </c>
      <c r="G22" s="15">
        <f>(1/3)*SUMIF('Country SO2 Data'!$B$2:$B$144,$A22,'Country SO2 Data'!G$2:G$144)</f>
        <v>2312.2817916728536</v>
      </c>
      <c r="H22" s="15">
        <f>(1/3)*SUMIF('Country SO2 Data'!$B$2:$B$144,$A22,'Country SO2 Data'!H$2:H$144)</f>
        <v>2116.6158409817535</v>
      </c>
      <c r="I22" s="15">
        <f>(1/3)*SUMIF('Country SO2 Data'!$B$2:$B$144,$A22,'Country SO2 Data'!I$2:I$144)</f>
        <v>2176.1664883206777</v>
      </c>
      <c r="J22" s="15">
        <f>(1/3)*SUMIF('Country SO2 Data'!$B$2:$B$144,$A22,'Country SO2 Data'!J$2:J$144)</f>
        <v>2160.3419120091248</v>
      </c>
      <c r="K22" s="15">
        <f>(1/3)*SUMIF('Country SO2 Data'!$B$2:$B$144,$A22,'Country SO2 Data'!K$2:K$144)</f>
        <v>2165.3539672702905</v>
      </c>
      <c r="L22" s="15">
        <f>(1/3)*SUMIF('Country SO2 Data'!$B$2:$B$144,$A22,'Country SO2 Data'!L$2:L$144)</f>
        <v>2247.211597262246</v>
      </c>
      <c r="M22" s="15">
        <f>(1/3)*SUMIF('Country SO2 Data'!$B$2:$B$144,$A22,'Country SO2 Data'!M$2:M$144)</f>
        <v>2202.3839096478828</v>
      </c>
      <c r="N22" s="15">
        <f>(1/3)*SUMIF('Country SO2 Data'!$B$2:$B$144,$A22,'Country SO2 Data'!N$2:N$144)</f>
        <v>2010.1524013207618</v>
      </c>
      <c r="O22" s="15">
        <f>(1/3)*SUMIF('Country SO2 Data'!$B$2:$B$144,$A22,'Country SO2 Data'!O$2:O$144)</f>
        <v>1784.5177935382408</v>
      </c>
      <c r="P22" s="15">
        <f>(1/3)*SUMIF('Country SO2 Data'!$B$2:$B$144,$A22,'Country SO2 Data'!P$2:P$144)</f>
        <v>1659.5679601406302</v>
      </c>
      <c r="Q22" s="15">
        <f>(1/3)*SUMIF('Country SO2 Data'!$B$2:$B$144,$A22,'Country SO2 Data'!Q$2:Q$144)</f>
        <v>1669.8572416540887</v>
      </c>
      <c r="R22" s="15">
        <f>(1/3)*SUMIF('Country SO2 Data'!$B$2:$B$144,$A22,'Country SO2 Data'!R$2:R$144)</f>
        <v>1790.532711351615</v>
      </c>
      <c r="S22" s="15">
        <f>(1/3)*SUMIF('Country SO2 Data'!$B$2:$B$144,$A22,'Country SO2 Data'!S$2:S$144)</f>
        <v>1917.0416100828302</v>
      </c>
      <c r="T22" s="15">
        <f>(1/3)*SUMIF('Country SO2 Data'!$B$2:$B$144,$A22,'Country SO2 Data'!T$2:T$144)</f>
        <v>1914.5820838306201</v>
      </c>
      <c r="U22" s="15">
        <f>(1/3)*SUMIF('Country SO2 Data'!$B$2:$B$144,$A22,'Country SO2 Data'!U$2:U$144)</f>
        <v>2043.8698974815773</v>
      </c>
      <c r="V22" s="15">
        <f>(1/3)*SUMIF('Country SO2 Data'!$B$2:$B$144,$A22,'Country SO2 Data'!V$2:V$144)</f>
        <v>2176.0779337260547</v>
      </c>
      <c r="W22" s="15">
        <f>(1/3)*SUMIF('Country SO2 Data'!$B$2:$B$144,$A22,'Country SO2 Data'!W$2:W$144)</f>
        <v>2346.8972936307655</v>
      </c>
      <c r="X22" s="15">
        <f>(1/3)*SUMIF('Country SO2 Data'!$B$2:$B$144,$A22,'Country SO2 Data'!X$2:X$144)</f>
        <v>2523.8168303940593</v>
      </c>
      <c r="Y22" s="15">
        <f>(1/3)*SUMIF('Country SO2 Data'!$B$2:$B$144,$A22,'Country SO2 Data'!Y$2:Y$144)</f>
        <v>2628.473917751503</v>
      </c>
      <c r="Z22" s="15">
        <f>(1/3)*SUMIF('Country SO2 Data'!$B$2:$B$144,$A22,'Country SO2 Data'!Z$2:Z$144)</f>
        <v>2714.8056411861203</v>
      </c>
      <c r="AA22" s="15">
        <f>(1/3)*SUMIF('Country SO2 Data'!$B$2:$B$144,$A22,'Country SO2 Data'!AA$2:AA$144)</f>
        <v>2795.2068662922634</v>
      </c>
      <c r="AB22" s="15">
        <f>(1/3)*SUMIF('Country SO2 Data'!$B$2:$B$144,$A22,'Country SO2 Data'!AB$2:AB$144)</f>
        <v>2862.7036599596963</v>
      </c>
      <c r="AC22" s="15">
        <f>(1/3)*SUMIF('Country SO2 Data'!$B$2:$B$144,$A22,'Country SO2 Data'!AC$2:AC$144)</f>
        <v>2871.7298641258021</v>
      </c>
      <c r="AD22" s="15">
        <f>(1/3)*SUMIF('Country SO2 Data'!$B$2:$B$144,$A22,'Country SO2 Data'!AD$2:AD$144)</f>
        <v>3078.5103361617039</v>
      </c>
      <c r="AE22" s="15">
        <f>(1/3)*SUMIF('Country SO2 Data'!$B$2:$B$144,$A22,'Country SO2 Data'!AE$2:AE$144)</f>
        <v>2921.8344819506929</v>
      </c>
      <c r="AF22" s="15">
        <f>(1/3)*SUMIF('Country SO2 Data'!$B$2:$B$144,$A22,'Country SO2 Data'!AF$2:AF$144)</f>
        <v>2970.7697377034538</v>
      </c>
      <c r="AG22" s="15">
        <f>(1/3)*SUMIF('Country SO2 Data'!$B$2:$B$144,$A22,'Country SO2 Data'!AG$2:AG$144)</f>
        <v>3259.6141261021207</v>
      </c>
      <c r="AH22" s="15">
        <f>(1/3)*SUMIF('Country SO2 Data'!$B$2:$B$144,$A22,'Country SO2 Data'!AH$2:AH$144)</f>
        <v>3321.0657889979234</v>
      </c>
      <c r="AI22" s="15">
        <f>(1/3)*SUMIF('Country SO2 Data'!$B$2:$B$144,$A22,'Country SO2 Data'!AI$2:AI$144)</f>
        <v>3305.7489651949058</v>
      </c>
      <c r="AJ22" s="15">
        <f>(1/3)*SUMIF('Country SO2 Data'!$B$2:$B$144,$A22,'Country SO2 Data'!AJ$2:AJ$144)</f>
        <v>3483.5329588565678</v>
      </c>
      <c r="AK22" s="15">
        <f>(1/3)*SUMIF('Country SO2 Data'!$B$2:$B$144,$A22,'Country SO2 Data'!AK$2:AK$144)</f>
        <v>3779.8249696090279</v>
      </c>
      <c r="AL22" s="15">
        <f>(1/3)*SUMIF('Country SO2 Data'!$B$2:$B$144,$A22,'Country SO2 Data'!AL$2:AL$144)</f>
        <v>4026.1234052641212</v>
      </c>
      <c r="AM22" s="15">
        <f>(1/3)*SUMIF('Country SO2 Data'!$B$2:$B$144,$A22,'Country SO2 Data'!AM$2:AM$144)</f>
        <v>4288.878318771619</v>
      </c>
      <c r="AN22" s="15">
        <f>(1/3)*SUMIF('Country SO2 Data'!$B$2:$B$144,$A22,'Country SO2 Data'!AN$2:AN$144)</f>
        <v>4536.8027432148592</v>
      </c>
      <c r="AO22" s="15">
        <f>(1/3)*SUMIF('Country SO2 Data'!$B$2:$B$144,$A22,'Country SO2 Data'!AO$2:AO$144)</f>
        <v>4448.6937578794514</v>
      </c>
      <c r="AP22" s="15">
        <f>(1/3)*SUMIF('Country SO2 Data'!$B$2:$B$144,$A22,'Country SO2 Data'!AP$2:AP$144)</f>
        <v>0</v>
      </c>
      <c r="AQ22" s="15">
        <f>(1/3)*SUMIF('Country SO2 Data'!$B$2:$B$144,$A22,'Country SO2 Data'!AQ$2:AQ$144)</f>
        <v>0</v>
      </c>
      <c r="AR22" s="15">
        <f>(1/3)*SUMIF('Country SO2 Data'!$B$2:$B$144,$A22,'Country SO2 Data'!AR$2:AR$144)</f>
        <v>0</v>
      </c>
      <c r="AS22" s="15">
        <f>(1/3)*SUMIF('Country SO2 Data'!$B$2:$B$144,$A22,'Country SO2 Data'!AS$2:AS$144)</f>
        <v>0</v>
      </c>
      <c r="AT22" s="15">
        <f>(1/3)*SUMIF('Country SO2 Data'!$B$2:$B$144,$A22,'Country SO2 Data'!AT$2:AT$144)</f>
        <v>0</v>
      </c>
      <c r="AU22" s="15">
        <f>(1/3)*SUMIF('Country SO2 Data'!$B$2:$B$144,$A22,'Country SO2 Data'!AU$2:AU$144)</f>
        <v>0</v>
      </c>
      <c r="AV22" s="15">
        <f>(1/3)*SUMIF('Country SO2 Data'!$B$2:$B$144,$A22,'Country SO2 Data'!AV$2:AV$144)</f>
        <v>0</v>
      </c>
      <c r="AW22" s="14" t="s">
        <v>20</v>
      </c>
    </row>
    <row r="24" spans="1:49" x14ac:dyDescent="0.3">
      <c r="A24" s="16" t="s">
        <v>187</v>
      </c>
      <c r="B24" s="16"/>
      <c r="C24" s="17">
        <v>1970</v>
      </c>
      <c r="D24" s="17">
        <v>1971</v>
      </c>
      <c r="E24" s="17">
        <v>1972</v>
      </c>
      <c r="F24" s="17">
        <v>1973</v>
      </c>
      <c r="G24" s="17">
        <v>1974</v>
      </c>
      <c r="H24" s="17">
        <v>1975</v>
      </c>
      <c r="I24" s="17">
        <v>1976</v>
      </c>
      <c r="J24" s="17">
        <v>1977</v>
      </c>
      <c r="K24" s="17">
        <v>1978</v>
      </c>
      <c r="L24" s="17">
        <v>1979</v>
      </c>
      <c r="M24" s="17">
        <v>1980</v>
      </c>
      <c r="N24" s="17">
        <v>1981</v>
      </c>
      <c r="O24" s="17">
        <v>1982</v>
      </c>
      <c r="P24" s="17">
        <v>1983</v>
      </c>
      <c r="Q24" s="17">
        <v>1984</v>
      </c>
      <c r="R24" s="17">
        <v>1985</v>
      </c>
      <c r="S24" s="17">
        <v>1986</v>
      </c>
      <c r="T24" s="17">
        <v>1987</v>
      </c>
      <c r="U24" s="17">
        <v>1988</v>
      </c>
      <c r="V24" s="17">
        <v>1989</v>
      </c>
      <c r="W24" s="17">
        <v>1990</v>
      </c>
      <c r="X24" s="17">
        <v>1991</v>
      </c>
      <c r="Y24" s="17">
        <v>1992</v>
      </c>
      <c r="Z24" s="17">
        <v>1993</v>
      </c>
      <c r="AA24" s="17">
        <v>1994</v>
      </c>
      <c r="AB24" s="17">
        <v>1995</v>
      </c>
      <c r="AC24" s="17">
        <v>1996</v>
      </c>
      <c r="AD24" s="17">
        <v>1997</v>
      </c>
      <c r="AE24" s="17">
        <v>1998</v>
      </c>
      <c r="AF24" s="17">
        <v>1999</v>
      </c>
      <c r="AG24" s="17">
        <v>2000</v>
      </c>
      <c r="AH24" s="17">
        <v>2001</v>
      </c>
      <c r="AI24" s="17">
        <v>2002</v>
      </c>
      <c r="AJ24" s="17">
        <v>2003</v>
      </c>
      <c r="AK24" s="17">
        <v>2004</v>
      </c>
      <c r="AL24" s="17">
        <v>2005</v>
      </c>
      <c r="AM24" s="17">
        <v>2006</v>
      </c>
      <c r="AN24" s="17">
        <v>2007</v>
      </c>
      <c r="AO24" s="17">
        <v>2008</v>
      </c>
      <c r="AP24" s="17">
        <v>2009</v>
      </c>
      <c r="AQ24" s="17">
        <v>2010</v>
      </c>
      <c r="AR24" s="17">
        <v>2011</v>
      </c>
      <c r="AS24" s="17">
        <v>2012</v>
      </c>
      <c r="AT24" s="17">
        <v>2013</v>
      </c>
      <c r="AU24" s="17">
        <v>2014</v>
      </c>
      <c r="AV24" s="17">
        <v>2015</v>
      </c>
      <c r="AW24" s="14" t="s">
        <v>19</v>
      </c>
    </row>
    <row r="25" spans="1:49" x14ac:dyDescent="0.3">
      <c r="A25" s="13" t="s">
        <v>13</v>
      </c>
      <c r="B25" s="13"/>
      <c r="C25" s="15">
        <f t="shared" ref="C25:L27" si="0">SUMIF($B$2:$B$22,$A25,C$2:C$22)</f>
        <v>81132.902604358445</v>
      </c>
      <c r="D25" s="15">
        <f t="shared" si="0"/>
        <v>79782.336782541213</v>
      </c>
      <c r="E25" s="15">
        <f t="shared" si="0"/>
        <v>82768.852819819542</v>
      </c>
      <c r="F25" s="15">
        <f t="shared" si="0"/>
        <v>85975.152024529452</v>
      </c>
      <c r="G25" s="15">
        <f t="shared" si="0"/>
        <v>83613.337029629009</v>
      </c>
      <c r="H25" s="15">
        <f t="shared" si="0"/>
        <v>80273.151831166746</v>
      </c>
      <c r="I25" s="15">
        <f t="shared" si="0"/>
        <v>82022.695925392894</v>
      </c>
      <c r="J25" s="15">
        <f t="shared" si="0"/>
        <v>81505.150728433582</v>
      </c>
      <c r="K25" s="15">
        <f t="shared" si="0"/>
        <v>79449.948803034888</v>
      </c>
      <c r="L25" s="15">
        <f t="shared" si="0"/>
        <v>79208.180233382504</v>
      </c>
      <c r="M25" s="15">
        <f t="shared" ref="M25:V27" si="1">SUMIF($B$2:$B$22,$A25,M$2:M$22)</f>
        <v>77262.992829884184</v>
      </c>
      <c r="N25" s="15">
        <f t="shared" si="1"/>
        <v>74444.025088866285</v>
      </c>
      <c r="O25" s="15">
        <f t="shared" si="1"/>
        <v>71747.237152645452</v>
      </c>
      <c r="P25" s="15">
        <f t="shared" si="1"/>
        <v>70322.133954019635</v>
      </c>
      <c r="Q25" s="15">
        <f t="shared" si="1"/>
        <v>69705.822034503406</v>
      </c>
      <c r="R25" s="15">
        <f t="shared" si="1"/>
        <v>70342.530227037278</v>
      </c>
      <c r="S25" s="15">
        <f t="shared" si="1"/>
        <v>69621.682251057777</v>
      </c>
      <c r="T25" s="15">
        <f t="shared" si="1"/>
        <v>69536.554233888266</v>
      </c>
      <c r="U25" s="15">
        <f t="shared" si="1"/>
        <v>67929.588312050735</v>
      </c>
      <c r="V25" s="15">
        <f t="shared" si="1"/>
        <v>67649.090743469787</v>
      </c>
      <c r="W25" s="15">
        <f t="shared" ref="W25:AF27" si="2">SUMIF($B$2:$B$22,$A25,W$2:W$22)</f>
        <v>65060.178354091971</v>
      </c>
      <c r="X25" s="15">
        <f t="shared" si="2"/>
        <v>61330.57446336306</v>
      </c>
      <c r="Y25" s="15">
        <f t="shared" si="2"/>
        <v>56790.202951546838</v>
      </c>
      <c r="Z25" s="15">
        <f t="shared" si="2"/>
        <v>53894.326217550028</v>
      </c>
      <c r="AA25" s="15">
        <f t="shared" si="2"/>
        <v>50933.611858474178</v>
      </c>
      <c r="AB25" s="15">
        <f t="shared" si="2"/>
        <v>46960.778244479436</v>
      </c>
      <c r="AC25" s="15">
        <f t="shared" si="2"/>
        <v>45363.596988184981</v>
      </c>
      <c r="AD25" s="15">
        <f t="shared" si="2"/>
        <v>44898.189870130125</v>
      </c>
      <c r="AE25" s="15">
        <f t="shared" si="2"/>
        <v>43501.505633769892</v>
      </c>
      <c r="AF25" s="15">
        <f t="shared" si="2"/>
        <v>40711.982771388386</v>
      </c>
      <c r="AG25" s="15">
        <f t="shared" ref="AG25:AP27" si="3">SUMIF($B$2:$B$22,$A25,AG$2:AG$22)</f>
        <v>39110.245276512134</v>
      </c>
      <c r="AH25" s="15">
        <f t="shared" si="3"/>
        <v>38437.411006322684</v>
      </c>
      <c r="AI25" s="15">
        <f t="shared" si="3"/>
        <v>36813.893827284941</v>
      </c>
      <c r="AJ25" s="15">
        <f t="shared" si="3"/>
        <v>36836.207838502982</v>
      </c>
      <c r="AK25" s="15">
        <f t="shared" si="3"/>
        <v>36206.245743163978</v>
      </c>
      <c r="AL25" s="15">
        <f t="shared" si="3"/>
        <v>36064.499068883779</v>
      </c>
      <c r="AM25" s="15">
        <f t="shared" si="3"/>
        <v>35558.121939631004</v>
      </c>
      <c r="AN25" s="15">
        <f t="shared" si="3"/>
        <v>36539.713533312322</v>
      </c>
      <c r="AO25" s="15">
        <f t="shared" si="3"/>
        <v>34582.24549020268</v>
      </c>
      <c r="AP25" s="15">
        <f t="shared" si="3"/>
        <v>0</v>
      </c>
      <c r="AQ25" s="15">
        <f t="shared" ref="AQ25:AV27" si="4">SUMIF($B$2:$B$22,$A25,AQ$2:AQ$22)</f>
        <v>0</v>
      </c>
      <c r="AR25" s="15">
        <f t="shared" si="4"/>
        <v>0</v>
      </c>
      <c r="AS25" s="15">
        <f t="shared" si="4"/>
        <v>0</v>
      </c>
      <c r="AT25" s="15">
        <f t="shared" si="4"/>
        <v>0</v>
      </c>
      <c r="AU25" s="15">
        <f t="shared" si="4"/>
        <v>0</v>
      </c>
      <c r="AV25" s="15">
        <f t="shared" si="4"/>
        <v>0</v>
      </c>
      <c r="AW25" s="14" t="s">
        <v>20</v>
      </c>
    </row>
    <row r="26" spans="1:49" x14ac:dyDescent="0.3">
      <c r="A26" s="13" t="s">
        <v>14</v>
      </c>
      <c r="B26" s="13"/>
      <c r="C26" s="15">
        <f t="shared" si="0"/>
        <v>22451.335978987488</v>
      </c>
      <c r="D26" s="15">
        <f t="shared" si="0"/>
        <v>23055.195583599088</v>
      </c>
      <c r="E26" s="15">
        <f t="shared" si="0"/>
        <v>23205.959552207005</v>
      </c>
      <c r="F26" s="15">
        <f t="shared" si="0"/>
        <v>23673.652621461402</v>
      </c>
      <c r="G26" s="15">
        <f t="shared" si="0"/>
        <v>22741.533666392301</v>
      </c>
      <c r="H26" s="15">
        <f t="shared" si="0"/>
        <v>23376.729511786471</v>
      </c>
      <c r="I26" s="15">
        <f t="shared" si="0"/>
        <v>23478.783550885346</v>
      </c>
      <c r="J26" s="15">
        <f t="shared" si="0"/>
        <v>24928.585271093772</v>
      </c>
      <c r="K26" s="15">
        <f t="shared" si="0"/>
        <v>26199.163001445446</v>
      </c>
      <c r="L26" s="15">
        <f t="shared" si="0"/>
        <v>26631.43533158354</v>
      </c>
      <c r="M26" s="15">
        <f t="shared" si="1"/>
        <v>25677.619323606061</v>
      </c>
      <c r="N26" s="15">
        <f t="shared" si="1"/>
        <v>25671.734305559083</v>
      </c>
      <c r="O26" s="15">
        <f t="shared" si="1"/>
        <v>25694.686025354447</v>
      </c>
      <c r="P26" s="15">
        <f t="shared" si="1"/>
        <v>26053.496657379117</v>
      </c>
      <c r="Q26" s="15">
        <f t="shared" si="1"/>
        <v>27057.498698827567</v>
      </c>
      <c r="R26" s="15">
        <f t="shared" si="1"/>
        <v>27457.842292150501</v>
      </c>
      <c r="S26" s="15">
        <f t="shared" si="1"/>
        <v>28436.966277427193</v>
      </c>
      <c r="T26" s="15">
        <f t="shared" si="1"/>
        <v>29678.30465195097</v>
      </c>
      <c r="U26" s="15">
        <f t="shared" si="1"/>
        <v>31248.632400200277</v>
      </c>
      <c r="V26" s="15">
        <f t="shared" si="1"/>
        <v>31952.23265887755</v>
      </c>
      <c r="W26" s="15">
        <f t="shared" si="2"/>
        <v>32430.560993479143</v>
      </c>
      <c r="X26" s="15">
        <f t="shared" si="2"/>
        <v>33130.523736450297</v>
      </c>
      <c r="Y26" s="15">
        <f t="shared" si="2"/>
        <v>32837.366831951811</v>
      </c>
      <c r="Z26" s="15">
        <f t="shared" si="2"/>
        <v>33693.941494299936</v>
      </c>
      <c r="AA26" s="15">
        <f t="shared" si="2"/>
        <v>34030.310694839784</v>
      </c>
      <c r="AB26" s="15">
        <f t="shared" si="2"/>
        <v>35724.337132909866</v>
      </c>
      <c r="AC26" s="15">
        <f t="shared" si="2"/>
        <v>36333.007486039671</v>
      </c>
      <c r="AD26" s="15">
        <f t="shared" si="2"/>
        <v>35255.926905380533</v>
      </c>
      <c r="AE26" s="15">
        <f t="shared" si="2"/>
        <v>34934.316505338153</v>
      </c>
      <c r="AF26" s="15">
        <f t="shared" si="2"/>
        <v>34008.705224539699</v>
      </c>
      <c r="AG26" s="15">
        <f t="shared" si="3"/>
        <v>35132.286207761324</v>
      </c>
      <c r="AH26" s="15">
        <f t="shared" si="3"/>
        <v>35968.084946231123</v>
      </c>
      <c r="AI26" s="15">
        <f t="shared" si="3"/>
        <v>37100.882186196548</v>
      </c>
      <c r="AJ26" s="15">
        <f t="shared" si="3"/>
        <v>39980.592619514013</v>
      </c>
      <c r="AK26" s="15">
        <f t="shared" si="3"/>
        <v>44047.972450522568</v>
      </c>
      <c r="AL26" s="15">
        <f t="shared" si="3"/>
        <v>47611.439859424536</v>
      </c>
      <c r="AM26" s="15">
        <f t="shared" si="3"/>
        <v>51621.481731267551</v>
      </c>
      <c r="AN26" s="15">
        <f t="shared" si="3"/>
        <v>53303.560772449819</v>
      </c>
      <c r="AO26" s="15">
        <f t="shared" si="3"/>
        <v>59311.472843176074</v>
      </c>
      <c r="AP26" s="15">
        <f t="shared" si="3"/>
        <v>0</v>
      </c>
      <c r="AQ26" s="15">
        <f t="shared" si="4"/>
        <v>0</v>
      </c>
      <c r="AR26" s="15">
        <f t="shared" si="4"/>
        <v>0</v>
      </c>
      <c r="AS26" s="15">
        <f t="shared" si="4"/>
        <v>0</v>
      </c>
      <c r="AT26" s="15">
        <f t="shared" si="4"/>
        <v>0</v>
      </c>
      <c r="AU26" s="15">
        <f t="shared" si="4"/>
        <v>0</v>
      </c>
      <c r="AV26" s="15">
        <f t="shared" si="4"/>
        <v>0</v>
      </c>
      <c r="AW26" s="14" t="s">
        <v>20</v>
      </c>
    </row>
    <row r="27" spans="1:49" x14ac:dyDescent="0.3">
      <c r="A27" s="13" t="s">
        <v>15</v>
      </c>
      <c r="B27" s="13"/>
      <c r="C27" s="15">
        <f t="shared" si="0"/>
        <v>23015.744306344543</v>
      </c>
      <c r="D27" s="15">
        <f t="shared" si="0"/>
        <v>23476.864889475408</v>
      </c>
      <c r="E27" s="15">
        <f t="shared" si="0"/>
        <v>22797.994322906583</v>
      </c>
      <c r="F27" s="15">
        <f t="shared" si="0"/>
        <v>24129.646542077127</v>
      </c>
      <c r="G27" s="15">
        <f t="shared" si="0"/>
        <v>24648.792359841918</v>
      </c>
      <c r="H27" s="15">
        <f t="shared" si="0"/>
        <v>24327.980448571554</v>
      </c>
      <c r="I27" s="15">
        <f t="shared" si="0"/>
        <v>26181.785711855824</v>
      </c>
      <c r="J27" s="15">
        <f t="shared" si="0"/>
        <v>26692.434393566735</v>
      </c>
      <c r="K27" s="15">
        <f t="shared" si="0"/>
        <v>26661.061613338716</v>
      </c>
      <c r="L27" s="15">
        <f t="shared" si="0"/>
        <v>27974.715019195493</v>
      </c>
      <c r="M27" s="15">
        <f t="shared" si="1"/>
        <v>27917.646657580812</v>
      </c>
      <c r="N27" s="15">
        <f t="shared" si="1"/>
        <v>27191.351380382861</v>
      </c>
      <c r="O27" s="15">
        <f t="shared" si="1"/>
        <v>27499.442311923394</v>
      </c>
      <c r="P27" s="15">
        <f t="shared" si="1"/>
        <v>27143.581343020393</v>
      </c>
      <c r="Q27" s="15">
        <f t="shared" si="1"/>
        <v>27601.758087000992</v>
      </c>
      <c r="R27" s="15">
        <f t="shared" si="1"/>
        <v>27739.51583823211</v>
      </c>
      <c r="S27" s="15">
        <f t="shared" si="1"/>
        <v>28129.36699723655</v>
      </c>
      <c r="T27" s="15">
        <f t="shared" si="1"/>
        <v>28853.31427822182</v>
      </c>
      <c r="U27" s="15">
        <f t="shared" si="1"/>
        <v>29420.772816070927</v>
      </c>
      <c r="V27" s="15">
        <f t="shared" si="1"/>
        <v>30221.502343029661</v>
      </c>
      <c r="W27" s="15">
        <f t="shared" si="2"/>
        <v>30406.165300767781</v>
      </c>
      <c r="X27" s="15">
        <f t="shared" si="2"/>
        <v>30798.921465306485</v>
      </c>
      <c r="Y27" s="15">
        <f t="shared" si="2"/>
        <v>31452.972652818367</v>
      </c>
      <c r="Z27" s="15">
        <f t="shared" si="2"/>
        <v>31293.67921108894</v>
      </c>
      <c r="AA27" s="15">
        <f t="shared" si="2"/>
        <v>31722.543888023913</v>
      </c>
      <c r="AB27" s="15">
        <f t="shared" si="2"/>
        <v>31687.404306932931</v>
      </c>
      <c r="AC27" s="15">
        <f t="shared" si="2"/>
        <v>32162.588946699565</v>
      </c>
      <c r="AD27" s="15">
        <f t="shared" si="2"/>
        <v>32599.604911796279</v>
      </c>
      <c r="AE27" s="15">
        <f t="shared" si="2"/>
        <v>32397.84473507696</v>
      </c>
      <c r="AF27" s="15">
        <f t="shared" si="2"/>
        <v>32071.088365884247</v>
      </c>
      <c r="AG27" s="15">
        <f t="shared" si="3"/>
        <v>32751.196679398268</v>
      </c>
      <c r="AH27" s="15">
        <f t="shared" si="3"/>
        <v>32586.334834240683</v>
      </c>
      <c r="AI27" s="15">
        <f t="shared" si="3"/>
        <v>31709.703273150033</v>
      </c>
      <c r="AJ27" s="15">
        <f t="shared" si="3"/>
        <v>31137.47534631754</v>
      </c>
      <c r="AK27" s="15">
        <f t="shared" si="3"/>
        <v>31550.230369630437</v>
      </c>
      <c r="AL27" s="15">
        <f t="shared" si="3"/>
        <v>31979.720698351288</v>
      </c>
      <c r="AM27" s="15">
        <f t="shared" si="3"/>
        <v>32502.629524168486</v>
      </c>
      <c r="AN27" s="15">
        <f t="shared" si="3"/>
        <v>33903.466901253523</v>
      </c>
      <c r="AO27" s="15">
        <f t="shared" si="3"/>
        <v>33459.63767201006</v>
      </c>
      <c r="AP27" s="15">
        <f t="shared" si="3"/>
        <v>0</v>
      </c>
      <c r="AQ27" s="15">
        <f t="shared" si="4"/>
        <v>0</v>
      </c>
      <c r="AR27" s="15">
        <f t="shared" si="4"/>
        <v>0</v>
      </c>
      <c r="AS27" s="15">
        <f t="shared" si="4"/>
        <v>0</v>
      </c>
      <c r="AT27" s="15">
        <f t="shared" si="4"/>
        <v>0</v>
      </c>
      <c r="AU27" s="15">
        <f t="shared" si="4"/>
        <v>0</v>
      </c>
      <c r="AV27" s="15">
        <f t="shared" si="4"/>
        <v>0</v>
      </c>
      <c r="AW27" s="14" t="s">
        <v>20</v>
      </c>
    </row>
    <row r="29" spans="1:49" x14ac:dyDescent="0.3">
      <c r="A29" s="19" t="s">
        <v>189</v>
      </c>
      <c r="B29" s="19"/>
      <c r="C29" s="20">
        <f t="shared" ref="C29:AV29" si="5">SUM(C$2:C$22)-SUM(C$25:C$27)</f>
        <v>0</v>
      </c>
      <c r="D29" s="20">
        <f t="shared" si="5"/>
        <v>0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0</v>
      </c>
      <c r="I29" s="20">
        <f t="shared" si="5"/>
        <v>0</v>
      </c>
      <c r="J29" s="20">
        <f t="shared" si="5"/>
        <v>0</v>
      </c>
      <c r="K29" s="20">
        <f t="shared" si="5"/>
        <v>0</v>
      </c>
      <c r="L29" s="20">
        <f t="shared" si="5"/>
        <v>0</v>
      </c>
      <c r="M29" s="20">
        <f t="shared" si="5"/>
        <v>0</v>
      </c>
      <c r="N29" s="20">
        <f t="shared" si="5"/>
        <v>0</v>
      </c>
      <c r="O29" s="20">
        <f t="shared" si="5"/>
        <v>0</v>
      </c>
      <c r="P29" s="20">
        <f t="shared" si="5"/>
        <v>0</v>
      </c>
      <c r="Q29" s="20">
        <f t="shared" si="5"/>
        <v>0</v>
      </c>
      <c r="R29" s="20">
        <f t="shared" si="5"/>
        <v>0</v>
      </c>
      <c r="S29" s="20">
        <f t="shared" si="5"/>
        <v>0</v>
      </c>
      <c r="T29" s="20">
        <f t="shared" si="5"/>
        <v>0</v>
      </c>
      <c r="U29" s="20">
        <f t="shared" si="5"/>
        <v>0</v>
      </c>
      <c r="V29" s="20">
        <f t="shared" si="5"/>
        <v>0</v>
      </c>
      <c r="W29" s="20">
        <f t="shared" si="5"/>
        <v>0</v>
      </c>
      <c r="X29" s="20">
        <f t="shared" si="5"/>
        <v>0</v>
      </c>
      <c r="Y29" s="20">
        <f t="shared" si="5"/>
        <v>0</v>
      </c>
      <c r="Z29" s="20">
        <f t="shared" si="5"/>
        <v>0</v>
      </c>
      <c r="AA29" s="20">
        <f t="shared" si="5"/>
        <v>0</v>
      </c>
      <c r="AB29" s="20">
        <f t="shared" si="5"/>
        <v>0</v>
      </c>
      <c r="AC29" s="20">
        <f t="shared" si="5"/>
        <v>0</v>
      </c>
      <c r="AD29" s="20">
        <f t="shared" si="5"/>
        <v>0</v>
      </c>
      <c r="AE29" s="20">
        <f t="shared" si="5"/>
        <v>0</v>
      </c>
      <c r="AF29" s="20">
        <f t="shared" si="5"/>
        <v>0</v>
      </c>
      <c r="AG29" s="20">
        <f t="shared" si="5"/>
        <v>0</v>
      </c>
      <c r="AH29" s="20">
        <f t="shared" si="5"/>
        <v>0</v>
      </c>
      <c r="AI29" s="20">
        <f t="shared" si="5"/>
        <v>0</v>
      </c>
      <c r="AJ29" s="20">
        <f t="shared" si="5"/>
        <v>0</v>
      </c>
      <c r="AK29" s="20">
        <f t="shared" si="5"/>
        <v>0</v>
      </c>
      <c r="AL29" s="20">
        <f t="shared" si="5"/>
        <v>0</v>
      </c>
      <c r="AM29" s="20">
        <f t="shared" si="5"/>
        <v>0</v>
      </c>
      <c r="AN29" s="20">
        <f t="shared" si="5"/>
        <v>0</v>
      </c>
      <c r="AO29" s="20">
        <f t="shared" si="5"/>
        <v>0</v>
      </c>
      <c r="AP29" s="20">
        <f t="shared" si="5"/>
        <v>0</v>
      </c>
      <c r="AQ29" s="20">
        <f t="shared" si="5"/>
        <v>0</v>
      </c>
      <c r="AR29" s="20">
        <f t="shared" si="5"/>
        <v>0</v>
      </c>
      <c r="AS29" s="20">
        <f t="shared" si="5"/>
        <v>0</v>
      </c>
      <c r="AT29" s="20">
        <f t="shared" si="5"/>
        <v>0</v>
      </c>
      <c r="AU29" s="20">
        <f t="shared" si="5"/>
        <v>0</v>
      </c>
      <c r="AV29" s="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Notes</vt:lpstr>
      <vt:lpstr>Core Model Emissions</vt:lpstr>
      <vt:lpstr>Historical Raw Data</vt:lpstr>
      <vt:lpstr>Hist RCP MAGICC 6 Emissions</vt:lpstr>
      <vt:lpstr>GWP Weighting</vt:lpstr>
      <vt:lpstr>Region Mapping</vt:lpstr>
      <vt:lpstr>Country SO2 Data</vt:lpstr>
      <vt:lpstr>Regional SO2 Data</vt:lpstr>
      <vt:lpstr>Gg_Mt</vt:lpstr>
      <vt:lpstr>Gg_Tg</vt:lpstr>
      <vt:lpstr>N2O_N</vt:lpstr>
      <vt:lpstr>NOx_N</vt:lpstr>
      <vt:lpstr>SO2_S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AndrewM</dc:creator>
  <cp:lastModifiedBy>AndrewM</cp:lastModifiedBy>
  <dcterms:created xsi:type="dcterms:W3CDTF">2012-02-09T21:27:22Z</dcterms:created>
  <dcterms:modified xsi:type="dcterms:W3CDTF">2012-04-26T18:35:49Z</dcterms:modified>
</cp:coreProperties>
</file>