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waidakhaled/Dropbox/WIR2022/Data/website_methodology/WIR_Excel_SX/"/>
    </mc:Choice>
  </mc:AlternateContent>
  <xr:revisionPtr revIDLastSave="0" documentId="13_ncr:1_{3F19E17F-2B12-C049-9D03-CF3E23F841CA}" xr6:coauthVersionLast="36" xr6:coauthVersionMax="47" xr10:uidLastSave="{00000000-0000-0000-0000-000000000000}"/>
  <bookViews>
    <workbookView xWindow="0" yWindow="500" windowWidth="19420" windowHeight="10420" tabRatio="839" xr2:uid="{00000000-000D-0000-FFFF-FFFF00000000}"/>
  </bookViews>
  <sheets>
    <sheet name="Index" sheetId="25" r:id="rId1"/>
    <sheet name="T7.1" sheetId="2" r:id="rId2"/>
    <sheet name="T7.2" sheetId="3" r:id="rId3"/>
    <sheet name="T7.3a" sheetId="4" r:id="rId4"/>
    <sheet name="T7.3b" sheetId="6" r:id="rId5"/>
    <sheet name="T7.3c" sheetId="8" r:id="rId6"/>
    <sheet name="T7.3d" sheetId="10" r:id="rId7"/>
    <sheet name="T7.3e" sheetId="12" r:id="rId8"/>
    <sheet name="T7.3f" sheetId="14" r:id="rId9"/>
    <sheet name="T7.3g" sheetId="16" r:id="rId10"/>
    <sheet name="T7.3h" sheetId="18" r:id="rId11"/>
    <sheet name="data-T7.1" sheetId="20" r:id="rId12"/>
    <sheet name="data-T7.3a" sheetId="5" r:id="rId13"/>
    <sheet name="data-T7.3b" sheetId="7" r:id="rId14"/>
    <sheet name="data-T7.3c" sheetId="9" r:id="rId15"/>
    <sheet name="data-T7.3d" sheetId="11" r:id="rId16"/>
    <sheet name="data-T7.3e" sheetId="13" r:id="rId17"/>
    <sheet name="data-T7.3f" sheetId="15" r:id="rId18"/>
    <sheet name="data-T7.3g" sheetId="17" r:id="rId19"/>
    <sheet name="data-T7.3h" sheetId="19" r:id="rId20"/>
  </sheets>
  <externalReferences>
    <externalReference r:id="rId21"/>
    <externalReference r:id="rId22"/>
    <externalReference r:id="rId23"/>
  </externalReferences>
  <definedNames>
    <definedName name="females">'[1]rba table'!$I$10:$I$49</definedName>
    <definedName name="HTML_CodePage" hidden="1">1252</definedName>
    <definedName name="HTML_Control" hidden="1">{"'swa xoffs'!$A$4:$Q$37"}</definedName>
    <definedName name="HTML_Description" hidden="1">""</definedName>
    <definedName name="HTML_Email" hidden="1">""</definedName>
    <definedName name="HTML_Header" hidden="1">"Sheet1"</definedName>
    <definedName name="HTML_LastUpdate" hidden="1">"9/24/98"</definedName>
    <definedName name="HTML_LineAfter" hidden="1">FALSE</definedName>
    <definedName name="HTML_LineBefore" hidden="1">FALSE</definedName>
    <definedName name="HTML_Name" hidden="1">"Dweb"</definedName>
    <definedName name="HTML_OBDlg2" hidden="1">TRUE</definedName>
    <definedName name="HTML_OBDlg4" hidden="1">TRUE</definedName>
    <definedName name="HTML_OS" hidden="1">0</definedName>
    <definedName name="HTML_PathFile" hidden="1">"U:\data zone\datazone98\TEST\datazone\swaxoffs.html"</definedName>
    <definedName name="HTML_Title" hidden="1">"Book2"</definedName>
    <definedName name="males">'[1]rba table'!$C$10:$C$49</definedName>
    <definedName name="Rentflag">IF([2]Comparison!$B$7,"","not ")</definedName>
    <definedName name="Table_DE.4b__Sources_of_private_wealth_accumulation_in_Germany__1870_2010___Multiplicative_decomposition">[3]TableDE4b!$A$3</definedName>
    <definedName name="wealthtaxtables" hidden="1">{"'swa xoffs'!$A$4:$Q$37"}</definedName>
    <definedName name="Year">[2]Output!$C$4:$C$38</definedName>
    <definedName name="YearLabel">[2]Output!$B$15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C9" i="4"/>
  <c r="C10" i="4"/>
  <c r="C11" i="4"/>
  <c r="B9" i="4"/>
  <c r="B10" i="4"/>
  <c r="B11" i="4"/>
  <c r="B12" i="4"/>
  <c r="C12" i="4"/>
  <c r="B10" i="18" l="1"/>
  <c r="B9" i="18"/>
  <c r="B8" i="18"/>
  <c r="B11" i="16"/>
  <c r="B9" i="16"/>
  <c r="B10" i="16"/>
  <c r="B8" i="16"/>
  <c r="B10" i="14"/>
  <c r="B9" i="14"/>
  <c r="B11" i="14"/>
  <c r="B8" i="14"/>
  <c r="B9" i="12"/>
  <c r="B10" i="12"/>
  <c r="B11" i="12"/>
  <c r="B8" i="12"/>
  <c r="B8" i="2"/>
  <c r="B9" i="2"/>
  <c r="B10" i="2"/>
  <c r="B11" i="2"/>
  <c r="B8" i="4"/>
  <c r="B8" i="6"/>
  <c r="B9" i="6"/>
  <c r="B10" i="6"/>
  <c r="B11" i="6"/>
  <c r="B8" i="8"/>
  <c r="B9" i="8"/>
  <c r="B10" i="8"/>
  <c r="B11" i="8"/>
  <c r="B8" i="10"/>
  <c r="B9" i="10"/>
  <c r="B10" i="10"/>
  <c r="B11" i="10"/>
  <c r="B12" i="6"/>
  <c r="C14" i="2" l="1"/>
  <c r="D14" i="2"/>
  <c r="C13" i="2"/>
  <c r="D13" i="2"/>
  <c r="C12" i="2"/>
  <c r="D12" i="2"/>
  <c r="D11" i="2"/>
  <c r="C11" i="2"/>
  <c r="C9" i="2"/>
  <c r="C10" i="2"/>
  <c r="C8" i="2"/>
  <c r="B15" i="20" l="1"/>
  <c r="C15" i="20" s="1"/>
  <c r="C9" i="18"/>
  <c r="D9" i="18"/>
  <c r="E9" i="18"/>
  <c r="F9" i="18"/>
  <c r="G9" i="18"/>
  <c r="H9" i="18"/>
  <c r="I9" i="18"/>
  <c r="J9" i="18"/>
  <c r="C10" i="18"/>
  <c r="D10" i="18"/>
  <c r="E10" i="18"/>
  <c r="F10" i="18"/>
  <c r="G10" i="18"/>
  <c r="H10" i="18"/>
  <c r="I10" i="18"/>
  <c r="J10" i="18"/>
  <c r="B11" i="18"/>
  <c r="C11" i="18"/>
  <c r="D11" i="18"/>
  <c r="E11" i="18"/>
  <c r="F11" i="18"/>
  <c r="G11" i="18"/>
  <c r="H11" i="18"/>
  <c r="I11" i="18"/>
  <c r="J11" i="18"/>
  <c r="B12" i="18"/>
  <c r="C12" i="18"/>
  <c r="D12" i="18"/>
  <c r="E12" i="18"/>
  <c r="F12" i="18"/>
  <c r="G12" i="18"/>
  <c r="H12" i="18"/>
  <c r="I12" i="18"/>
  <c r="J12" i="18"/>
  <c r="B13" i="18"/>
  <c r="C13" i="18"/>
  <c r="D13" i="18"/>
  <c r="E13" i="18"/>
  <c r="F13" i="18"/>
  <c r="G13" i="18"/>
  <c r="H13" i="18"/>
  <c r="I13" i="18"/>
  <c r="J13" i="18"/>
  <c r="C8" i="18"/>
  <c r="D8" i="18"/>
  <c r="E8" i="18"/>
  <c r="F8" i="18"/>
  <c r="G8" i="18"/>
  <c r="H8" i="18"/>
  <c r="I8" i="18"/>
  <c r="J8" i="18"/>
  <c r="C9" i="16"/>
  <c r="D9" i="16"/>
  <c r="E9" i="16"/>
  <c r="F9" i="16"/>
  <c r="G9" i="16"/>
  <c r="H9" i="16"/>
  <c r="I9" i="16"/>
  <c r="J9" i="16"/>
  <c r="C10" i="16"/>
  <c r="D10" i="16"/>
  <c r="E10" i="16"/>
  <c r="F10" i="16"/>
  <c r="G10" i="16"/>
  <c r="H10" i="16"/>
  <c r="I10" i="16"/>
  <c r="J10" i="16"/>
  <c r="C11" i="16"/>
  <c r="D11" i="16"/>
  <c r="E11" i="16"/>
  <c r="F11" i="16"/>
  <c r="G11" i="16"/>
  <c r="H11" i="16"/>
  <c r="I11" i="16"/>
  <c r="J11" i="16"/>
  <c r="B12" i="16"/>
  <c r="C12" i="16"/>
  <c r="D12" i="16"/>
  <c r="E12" i="16"/>
  <c r="F12" i="16"/>
  <c r="G12" i="16"/>
  <c r="H12" i="16"/>
  <c r="I12" i="16"/>
  <c r="J12" i="16"/>
  <c r="B13" i="16"/>
  <c r="C13" i="16"/>
  <c r="D13" i="16"/>
  <c r="E13" i="16"/>
  <c r="F13" i="16"/>
  <c r="G13" i="16"/>
  <c r="H13" i="16"/>
  <c r="I13" i="16"/>
  <c r="J13" i="16"/>
  <c r="C8" i="16"/>
  <c r="D8" i="16"/>
  <c r="E8" i="16"/>
  <c r="F8" i="16"/>
  <c r="G8" i="16"/>
  <c r="H8" i="16"/>
  <c r="I8" i="16"/>
  <c r="J8" i="16"/>
  <c r="C9" i="14"/>
  <c r="D9" i="14"/>
  <c r="E9" i="14"/>
  <c r="F9" i="14"/>
  <c r="G9" i="14"/>
  <c r="H9" i="14"/>
  <c r="I9" i="14"/>
  <c r="J9" i="14"/>
  <c r="C10" i="14"/>
  <c r="D10" i="14"/>
  <c r="E10" i="14"/>
  <c r="F10" i="14"/>
  <c r="G10" i="14"/>
  <c r="H10" i="14"/>
  <c r="I10" i="14"/>
  <c r="J10" i="14"/>
  <c r="C11" i="14"/>
  <c r="D11" i="14"/>
  <c r="E11" i="14"/>
  <c r="F11" i="14"/>
  <c r="G11" i="14"/>
  <c r="H11" i="14"/>
  <c r="I11" i="14"/>
  <c r="J11" i="14"/>
  <c r="B12" i="14"/>
  <c r="C12" i="14"/>
  <c r="D12" i="14"/>
  <c r="E12" i="14"/>
  <c r="F12" i="14"/>
  <c r="G12" i="14"/>
  <c r="H12" i="14"/>
  <c r="I12" i="14"/>
  <c r="J12" i="14"/>
  <c r="C8" i="14"/>
  <c r="D8" i="14"/>
  <c r="E8" i="14"/>
  <c r="F8" i="14"/>
  <c r="G8" i="14"/>
  <c r="H8" i="14"/>
  <c r="I8" i="14"/>
  <c r="J8" i="14"/>
  <c r="C9" i="12"/>
  <c r="D9" i="12"/>
  <c r="E9" i="12"/>
  <c r="F9" i="12"/>
  <c r="G9" i="12"/>
  <c r="H9" i="12"/>
  <c r="I9" i="12"/>
  <c r="J9" i="12"/>
  <c r="C10" i="12"/>
  <c r="D10" i="12"/>
  <c r="E10" i="12"/>
  <c r="F10" i="12"/>
  <c r="G10" i="12"/>
  <c r="H10" i="12"/>
  <c r="I10" i="12"/>
  <c r="J10" i="12"/>
  <c r="C11" i="12"/>
  <c r="D11" i="12"/>
  <c r="E11" i="12"/>
  <c r="F11" i="12"/>
  <c r="G11" i="12"/>
  <c r="H11" i="12"/>
  <c r="I11" i="12"/>
  <c r="J11" i="12"/>
  <c r="B12" i="12"/>
  <c r="C12" i="12"/>
  <c r="D12" i="12"/>
  <c r="E12" i="12"/>
  <c r="F12" i="12"/>
  <c r="G12" i="12"/>
  <c r="H12" i="12"/>
  <c r="I12" i="12"/>
  <c r="J12" i="12"/>
  <c r="B13" i="12"/>
  <c r="C13" i="12"/>
  <c r="D13" i="12"/>
  <c r="E13" i="12"/>
  <c r="F13" i="12"/>
  <c r="G13" i="12"/>
  <c r="H13" i="12"/>
  <c r="I13" i="12"/>
  <c r="J13" i="12"/>
  <c r="C8" i="12"/>
  <c r="D8" i="12"/>
  <c r="E8" i="12"/>
  <c r="F8" i="12"/>
  <c r="G8" i="12"/>
  <c r="H8" i="12"/>
  <c r="I8" i="12"/>
  <c r="J8" i="12"/>
  <c r="C9" i="10"/>
  <c r="D9" i="10"/>
  <c r="E9" i="10"/>
  <c r="F9" i="10"/>
  <c r="G9" i="10"/>
  <c r="H9" i="10"/>
  <c r="I9" i="10"/>
  <c r="J9" i="10"/>
  <c r="C10" i="10"/>
  <c r="D10" i="10"/>
  <c r="E10" i="10"/>
  <c r="F10" i="10"/>
  <c r="G10" i="10"/>
  <c r="H10" i="10"/>
  <c r="I10" i="10"/>
  <c r="J10" i="10"/>
  <c r="C11" i="10"/>
  <c r="D11" i="10"/>
  <c r="E11" i="10"/>
  <c r="F11" i="10"/>
  <c r="G11" i="10"/>
  <c r="H11" i="10"/>
  <c r="I11" i="10"/>
  <c r="J11" i="10"/>
  <c r="B12" i="10"/>
  <c r="C12" i="10"/>
  <c r="D12" i="10"/>
  <c r="E12" i="10"/>
  <c r="F12" i="10"/>
  <c r="G12" i="10"/>
  <c r="H12" i="10"/>
  <c r="I12" i="10"/>
  <c r="J12" i="10"/>
  <c r="B13" i="10"/>
  <c r="C13" i="10"/>
  <c r="D13" i="10"/>
  <c r="E13" i="10"/>
  <c r="F13" i="10"/>
  <c r="G13" i="10"/>
  <c r="H13" i="10"/>
  <c r="I13" i="10"/>
  <c r="J13" i="10"/>
  <c r="C8" i="10"/>
  <c r="D8" i="10"/>
  <c r="E8" i="10"/>
  <c r="F8" i="10"/>
  <c r="G8" i="10"/>
  <c r="H8" i="10"/>
  <c r="I8" i="10"/>
  <c r="J8" i="10"/>
  <c r="C9" i="8"/>
  <c r="D9" i="8"/>
  <c r="E9" i="8"/>
  <c r="F9" i="8"/>
  <c r="G9" i="8"/>
  <c r="H9" i="8"/>
  <c r="I9" i="8"/>
  <c r="J9" i="8"/>
  <c r="C10" i="8"/>
  <c r="D10" i="8"/>
  <c r="E10" i="8"/>
  <c r="F10" i="8"/>
  <c r="G10" i="8"/>
  <c r="H10" i="8"/>
  <c r="I10" i="8"/>
  <c r="J10" i="8"/>
  <c r="C11" i="8"/>
  <c r="D11" i="8"/>
  <c r="E11" i="8"/>
  <c r="F11" i="8"/>
  <c r="G11" i="8"/>
  <c r="H11" i="8"/>
  <c r="I11" i="8"/>
  <c r="J11" i="8"/>
  <c r="B12" i="8"/>
  <c r="C12" i="8"/>
  <c r="D12" i="8"/>
  <c r="E12" i="8"/>
  <c r="F12" i="8"/>
  <c r="G12" i="8"/>
  <c r="H12" i="8"/>
  <c r="I12" i="8"/>
  <c r="J12" i="8"/>
  <c r="B13" i="8"/>
  <c r="C13" i="8"/>
  <c r="D13" i="8"/>
  <c r="E13" i="8"/>
  <c r="F13" i="8"/>
  <c r="G13" i="8"/>
  <c r="H13" i="8"/>
  <c r="I13" i="8"/>
  <c r="J13" i="8"/>
  <c r="B14" i="8"/>
  <c r="C14" i="8"/>
  <c r="D14" i="8"/>
  <c r="E14" i="8"/>
  <c r="F14" i="8"/>
  <c r="G14" i="8"/>
  <c r="H14" i="8"/>
  <c r="I14" i="8"/>
  <c r="J14" i="8"/>
  <c r="C8" i="8"/>
  <c r="D8" i="8"/>
  <c r="E8" i="8"/>
  <c r="F8" i="8"/>
  <c r="G8" i="8"/>
  <c r="H8" i="8"/>
  <c r="I8" i="8"/>
  <c r="J8" i="8"/>
  <c r="C9" i="6"/>
  <c r="D9" i="6"/>
  <c r="E9" i="6"/>
  <c r="F9" i="6"/>
  <c r="G9" i="6"/>
  <c r="H9" i="6"/>
  <c r="I9" i="6"/>
  <c r="J9" i="6"/>
  <c r="C10" i="6"/>
  <c r="D10" i="6"/>
  <c r="E10" i="6"/>
  <c r="F10" i="6"/>
  <c r="G10" i="6"/>
  <c r="H10" i="6"/>
  <c r="I10" i="6"/>
  <c r="J10" i="6"/>
  <c r="C11" i="6"/>
  <c r="D11" i="6"/>
  <c r="E11" i="6"/>
  <c r="F11" i="6"/>
  <c r="G11" i="6"/>
  <c r="H11" i="6"/>
  <c r="I11" i="6"/>
  <c r="J11" i="6"/>
  <c r="C12" i="6"/>
  <c r="D12" i="6"/>
  <c r="E12" i="6"/>
  <c r="F12" i="6"/>
  <c r="G12" i="6"/>
  <c r="H12" i="6"/>
  <c r="I12" i="6"/>
  <c r="J12" i="6"/>
  <c r="B13" i="6"/>
  <c r="C13" i="6"/>
  <c r="D13" i="6"/>
  <c r="E13" i="6"/>
  <c r="F13" i="6"/>
  <c r="G13" i="6"/>
  <c r="H13" i="6"/>
  <c r="I13" i="6"/>
  <c r="J13" i="6"/>
  <c r="B14" i="6"/>
  <c r="C14" i="6"/>
  <c r="D14" i="6"/>
  <c r="E14" i="6"/>
  <c r="F14" i="6"/>
  <c r="G14" i="6"/>
  <c r="H14" i="6"/>
  <c r="I14" i="6"/>
  <c r="J14" i="6"/>
  <c r="C8" i="6"/>
  <c r="D8" i="6"/>
  <c r="E8" i="6"/>
  <c r="F8" i="6"/>
  <c r="G8" i="6"/>
  <c r="H8" i="6"/>
  <c r="I8" i="6"/>
  <c r="J8" i="6"/>
  <c r="D8" i="4"/>
  <c r="E8" i="4"/>
  <c r="F8" i="4"/>
  <c r="G8" i="4"/>
  <c r="H8" i="4"/>
  <c r="I8" i="4"/>
  <c r="J8" i="4"/>
  <c r="D9" i="4"/>
  <c r="E9" i="4"/>
  <c r="F9" i="4"/>
  <c r="G9" i="4"/>
  <c r="H9" i="4"/>
  <c r="I9" i="4"/>
  <c r="J9" i="4"/>
  <c r="D10" i="4"/>
  <c r="E10" i="4"/>
  <c r="F10" i="4"/>
  <c r="G10" i="4"/>
  <c r="H10" i="4"/>
  <c r="I10" i="4"/>
  <c r="J10" i="4"/>
  <c r="D11" i="4"/>
  <c r="E11" i="4"/>
  <c r="F11" i="4"/>
  <c r="G11" i="4"/>
  <c r="H11" i="4"/>
  <c r="I11" i="4"/>
  <c r="J11" i="4"/>
  <c r="D12" i="4"/>
  <c r="E12" i="4"/>
  <c r="F12" i="4"/>
  <c r="G12" i="4"/>
  <c r="H12" i="4"/>
  <c r="I12" i="4"/>
  <c r="J12" i="4"/>
  <c r="C13" i="4"/>
  <c r="D13" i="4"/>
  <c r="E13" i="4"/>
  <c r="F13" i="4"/>
  <c r="G13" i="4"/>
  <c r="H13" i="4"/>
  <c r="I13" i="4"/>
  <c r="J13" i="4"/>
  <c r="C14" i="4"/>
  <c r="D14" i="4"/>
  <c r="E14" i="4"/>
  <c r="F14" i="4"/>
  <c r="G14" i="4"/>
  <c r="H14" i="4"/>
  <c r="I14" i="4"/>
  <c r="J14" i="4"/>
  <c r="B13" i="4"/>
  <c r="B14" i="4"/>
  <c r="J14" i="2"/>
  <c r="I14" i="2"/>
  <c r="H14" i="2"/>
  <c r="G14" i="2"/>
  <c r="F14" i="2"/>
  <c r="E14" i="2"/>
  <c r="B14" i="2"/>
  <c r="J13" i="2"/>
  <c r="I13" i="2"/>
  <c r="H13" i="2"/>
  <c r="G13" i="2"/>
  <c r="F13" i="2"/>
  <c r="E13" i="2"/>
  <c r="B13" i="2"/>
  <c r="J12" i="2"/>
  <c r="I12" i="2"/>
  <c r="H12" i="2"/>
  <c r="G12" i="2"/>
  <c r="F12" i="2"/>
  <c r="E12" i="2"/>
  <c r="B12" i="2"/>
  <c r="J11" i="2"/>
  <c r="I11" i="2"/>
  <c r="H11" i="2"/>
  <c r="G11" i="2"/>
  <c r="F11" i="2"/>
  <c r="E11" i="2"/>
  <c r="J10" i="2"/>
  <c r="I10" i="2"/>
  <c r="H10" i="2"/>
  <c r="G10" i="2"/>
  <c r="F10" i="2"/>
  <c r="E10" i="2"/>
  <c r="D10" i="2"/>
  <c r="J9" i="2"/>
  <c r="I9" i="2"/>
  <c r="H9" i="2"/>
  <c r="G9" i="2"/>
  <c r="F9" i="2"/>
  <c r="E9" i="2"/>
  <c r="D9" i="2"/>
  <c r="J8" i="2"/>
  <c r="I8" i="2"/>
  <c r="H8" i="2"/>
  <c r="G8" i="2"/>
  <c r="F8" i="2"/>
  <c r="E8" i="2"/>
  <c r="D8" i="2"/>
  <c r="B17" i="20"/>
  <c r="C17" i="20" s="1"/>
  <c r="B16" i="20"/>
  <c r="C16" i="20" s="1"/>
  <c r="B14" i="20"/>
  <c r="C14" i="20" s="1"/>
</calcChain>
</file>

<file path=xl/sharedStrings.xml><?xml version="1.0" encoding="utf-8"?>
<sst xmlns="http://schemas.openxmlformats.org/spreadsheetml/2006/main" count="403" uniqueCount="90">
  <si>
    <t>Tax scenario 1</t>
  </si>
  <si>
    <t>Tax scenario 2</t>
  </si>
  <si>
    <t>Tax scenario3</t>
  </si>
  <si>
    <t>Wealth group ($)</t>
  </si>
  <si>
    <t>Number of adults</t>
  </si>
  <si>
    <t>Total wealth ($ bn)</t>
  </si>
  <si>
    <t>Effective wealth tax rate (%)</t>
  </si>
  <si>
    <t>Total revenues  (% total regional income)</t>
  </si>
  <si>
    <t>Revenues (% total regional income)</t>
  </si>
  <si>
    <t>Revenues from group (% total regional income)</t>
  </si>
  <si>
    <t>All above 1m</t>
  </si>
  <si>
    <t>1m - 10m</t>
  </si>
  <si>
    <t>10m - 100m</t>
  </si>
  <si>
    <t>100m - 1b</t>
  </si>
  <si>
    <t>1b - 10b</t>
  </si>
  <si>
    <t>10b - 100b</t>
  </si>
  <si>
    <t>Over 100b</t>
  </si>
  <si>
    <t>Tax schedule ($)</t>
  </si>
  <si>
    <t>Scenario 1</t>
  </si>
  <si>
    <t>Scenario 2</t>
  </si>
  <si>
    <t>Scenario 3</t>
  </si>
  <si>
    <t>(Tax rate, % bracket wealth)</t>
  </si>
  <si>
    <t>100m - 1000m</t>
  </si>
  <si>
    <t>1bn - 10bn</t>
  </si>
  <si>
    <t>Over 100bn</t>
  </si>
  <si>
    <t>Average wealth of (€ m)</t>
  </si>
  <si>
    <t>Over 1m</t>
  </si>
  <si>
    <t>Over 10m</t>
  </si>
  <si>
    <t>Over 100m</t>
  </si>
  <si>
    <t>Over 1b</t>
  </si>
  <si>
    <t>Average wealth ($ m)</t>
  </si>
  <si>
    <t>After evasion &amp; deprec.  (% regional income)</t>
  </si>
  <si>
    <t>Tax scenario 3</t>
  </si>
  <si>
    <t>Over threshold</t>
  </si>
  <si>
    <t>$10m - $100m: (pop.: 1.8 million)</t>
  </si>
  <si>
    <t>$1m - $10m: (pop.: 60.3 million)</t>
  </si>
  <si>
    <t>$100m - $1b: (pop. 73 800)</t>
  </si>
  <si>
    <t>$10b - $100b (pop.: 157)</t>
  </si>
  <si>
    <t>$1b - $10b (pop.: 2 500)</t>
  </si>
  <si>
    <t>Over $100b (pop.: 9)</t>
  </si>
  <si>
    <t>Revenues from group (% global income)</t>
  </si>
  <si>
    <t>Revenues (% global income)</t>
  </si>
  <si>
    <t>Total revenues  (% global income)</t>
  </si>
  <si>
    <t>Table 7.1 Global millionaires and billionaires, 2021</t>
  </si>
  <si>
    <t>Table 7.2 Wealth tax scenarios</t>
  </si>
  <si>
    <t>Table 7.3a Multimillionaires and billionaires in Europe, 2021</t>
  </si>
  <si>
    <t>Table 7.3b Multimillionaires and billionaires in North America, 2021</t>
  </si>
  <si>
    <t>Table 7.3d Multimillionaires and billionaires in South and South-East Asia, 2021</t>
  </si>
  <si>
    <t>Table 7.3e Multimillionaires and billionaires in Latin America, 2021</t>
  </si>
  <si>
    <t>Table 7.3h Multimillionaires and billionaires in Russia and Central Asia, 2021</t>
  </si>
  <si>
    <t>Table 7.3g Multimillionaires and billionaires in Middle East North Africa, 2021</t>
  </si>
  <si>
    <t>Table 7.3f Multimillionaires and billionaires in Sub-Saharan Africa, 2021</t>
  </si>
  <si>
    <r>
      <rPr>
        <b/>
        <sz val="10"/>
        <color theme="1"/>
        <rFont val="Arial"/>
        <family val="2"/>
      </rPr>
      <t xml:space="preserve">Interpretation: </t>
    </r>
    <r>
      <rPr>
        <sz val="10"/>
        <color theme="1"/>
        <rFont val="Arial"/>
        <family val="2"/>
      </rPr>
      <t xml:space="preserve">The table presents marginal wealth tax rates applicable to wealth brackets according to three tax scenarios. In Scenario 1, a person who owns $20 million is taxed at 1% on $9 million (10m-1m=9m) and at 1.5% on the remaining 10 million (20m-10m=10m). The total annual wealth tax in this case is $240k (9m x 1%=90k + 10m x 1.5%=150k ). </t>
    </r>
    <r>
      <rPr>
        <b/>
        <sz val="10"/>
        <color theme="1"/>
        <rFont val="Arial"/>
        <family val="2"/>
      </rPr>
      <t>Sources and series:</t>
    </r>
    <r>
      <rPr>
        <sz val="10"/>
        <color theme="1"/>
        <rFont val="Arial"/>
        <family val="2"/>
      </rPr>
      <t xml:space="preserve"> wir2022.wid.world/methodology.</t>
    </r>
  </si>
  <si>
    <r>
      <rPr>
        <b/>
        <sz val="12"/>
        <color theme="1"/>
        <rFont val="Arial"/>
        <family val="2"/>
      </rPr>
      <t xml:space="preserve">Interpretation: </t>
    </r>
    <r>
      <rPr>
        <sz val="12"/>
        <color theme="1"/>
        <rFont val="Arial"/>
        <family val="2"/>
      </rPr>
      <t xml:space="preserve">The graph presents summary statistics related to wealth tax scenarios defined in Table 7.2. Wealth measured at MER. See additional tables for alternative assumptions. </t>
    </r>
    <r>
      <rPr>
        <b/>
        <sz val="12"/>
        <color theme="1"/>
        <rFont val="Arial"/>
        <family val="2"/>
      </rPr>
      <t>Note:</t>
    </r>
    <r>
      <rPr>
        <sz val="12"/>
        <color theme="1"/>
        <rFont val="Arial"/>
        <family val="2"/>
      </rPr>
      <t xml:space="preserve"> Numbers of millionaires are rounded to the nearest ten. </t>
    </r>
    <r>
      <rPr>
        <b/>
        <sz val="12"/>
        <color theme="1"/>
        <rFont val="Arial"/>
        <family val="2"/>
      </rPr>
      <t xml:space="preserve">Sources and series: </t>
    </r>
    <r>
      <rPr>
        <sz val="12"/>
        <color theme="1"/>
        <rFont val="Arial"/>
        <family val="2"/>
      </rPr>
      <t>wir2022.wid.world/methodology.</t>
    </r>
  </si>
  <si>
    <r>
      <t xml:space="preserve">Interpretation: </t>
    </r>
    <r>
      <rPr>
        <sz val="12"/>
        <color theme="1"/>
        <rFont val="Arial"/>
        <family val="2"/>
      </rPr>
      <t>In 2021, 62.2 million people in the world owned more than $1 million  (at MER). Their average wealth was $ 2.8 million, representing a total of  $174 trillion. In our Tax scenario 2, a global progressive wealth tax would yield 2.1% of global income, taking into account capital depreciation and evasion.</t>
    </r>
    <r>
      <rPr>
        <b/>
        <sz val="12"/>
        <color theme="1"/>
        <rFont val="Arial"/>
        <family val="2"/>
      </rPr>
      <t xml:space="preserve"> Note:</t>
    </r>
    <r>
      <rPr>
        <sz val="12"/>
        <color theme="1"/>
        <rFont val="Arial"/>
        <family val="2"/>
      </rPr>
      <t xml:space="preserve"> Numbers of millionaires are rounded to the nearest ten. </t>
    </r>
    <r>
      <rPr>
        <b/>
        <sz val="12"/>
        <color theme="1"/>
        <rFont val="Arial"/>
        <family val="2"/>
      </rPr>
      <t xml:space="preserve">Sources and series: </t>
    </r>
    <r>
      <rPr>
        <sz val="12"/>
        <color theme="1"/>
        <rFont val="Arial"/>
        <family val="2"/>
      </rPr>
      <t>wir2022.wid.world/methodology.</t>
    </r>
  </si>
  <si>
    <t>Table 7.3c Multimillionaires and billionaires in East Asia, 2021</t>
  </si>
  <si>
    <r>
      <rPr>
        <b/>
        <sz val="12"/>
        <color theme="1"/>
        <rFont val="Arial"/>
        <family val="2"/>
      </rPr>
      <t xml:space="preserve">Interpretation: </t>
    </r>
    <r>
      <rPr>
        <sz val="12"/>
        <color theme="1"/>
        <rFont val="Arial"/>
        <family val="2"/>
      </rPr>
      <t xml:space="preserve">The graph presents summary statistics related to wealth tax scenarios defined in Table 7.2.Wealth measured at MER. </t>
    </r>
    <r>
      <rPr>
        <b/>
        <sz val="12"/>
        <color theme="1"/>
        <rFont val="Arial"/>
        <family val="2"/>
      </rPr>
      <t>Note:</t>
    </r>
    <r>
      <rPr>
        <sz val="12"/>
        <color theme="1"/>
        <rFont val="Arial"/>
        <family val="2"/>
      </rPr>
      <t xml:space="preserve"> Numbers of millionaires are rounded to the neares ten. </t>
    </r>
    <r>
      <rPr>
        <b/>
        <sz val="12"/>
        <color theme="1"/>
        <rFont val="Arial"/>
        <family val="2"/>
      </rPr>
      <t xml:space="preserve">Sources and series: </t>
    </r>
    <r>
      <rPr>
        <sz val="12"/>
        <color theme="1"/>
        <rFont val="Arial"/>
        <family val="2"/>
      </rPr>
      <t>wir2022.wid.world/methodology.</t>
    </r>
  </si>
  <si>
    <r>
      <rPr>
        <b/>
        <sz val="12"/>
        <color theme="1"/>
        <rFont val="Arial"/>
        <family val="2"/>
      </rPr>
      <t xml:space="preserve">Interpretation: </t>
    </r>
    <r>
      <rPr>
        <sz val="12"/>
        <color theme="1"/>
        <rFont val="Arial"/>
        <family val="2"/>
      </rPr>
      <t xml:space="preserve">The graph presents summary statistics related to wealth tax scenarios defined in Table 7.2. Wealth measured at MER. </t>
    </r>
    <r>
      <rPr>
        <b/>
        <sz val="12"/>
        <color theme="1"/>
        <rFont val="Arial"/>
        <family val="2"/>
      </rPr>
      <t>Note:</t>
    </r>
    <r>
      <rPr>
        <sz val="12"/>
        <color theme="1"/>
        <rFont val="Arial"/>
        <family val="2"/>
      </rPr>
      <t xml:space="preserve"> Numbers of millionaires are rounded to the neares ten. </t>
    </r>
    <r>
      <rPr>
        <b/>
        <sz val="12"/>
        <color theme="1"/>
        <rFont val="Arial"/>
        <family val="2"/>
      </rPr>
      <t xml:space="preserve">Sources and series: </t>
    </r>
    <r>
      <rPr>
        <sz val="12"/>
        <color theme="1"/>
        <rFont val="Arial"/>
        <family val="2"/>
      </rPr>
      <t>wir2022.wid.world/methodology.</t>
    </r>
  </si>
  <si>
    <r>
      <rPr>
        <b/>
        <sz val="12"/>
        <color theme="1"/>
        <rFont val="Arial"/>
        <family val="2"/>
      </rPr>
      <t xml:space="preserve">Interpretation: </t>
    </r>
    <r>
      <rPr>
        <sz val="12"/>
        <color theme="1"/>
        <rFont val="Arial"/>
        <family val="2"/>
      </rPr>
      <t xml:space="preserve">The graph presents summary statistics related to wealth tax scenarios defined in Table 7.2. Wealth measured at MER. </t>
    </r>
    <r>
      <rPr>
        <b/>
        <sz val="12"/>
        <color theme="1"/>
        <rFont val="Arial"/>
        <family val="2"/>
      </rPr>
      <t xml:space="preserve">Note: </t>
    </r>
    <r>
      <rPr>
        <sz val="12"/>
        <color theme="1"/>
        <rFont val="Arial"/>
        <family val="2"/>
      </rPr>
      <t xml:space="preserve">Numbers of millionaires are rounded to the neares ten. </t>
    </r>
    <r>
      <rPr>
        <b/>
        <sz val="12"/>
        <color theme="1"/>
        <rFont val="Arial"/>
        <family val="2"/>
      </rPr>
      <t xml:space="preserve">Sources and series: </t>
    </r>
    <r>
      <rPr>
        <sz val="12"/>
        <color theme="1"/>
        <rFont val="Arial"/>
        <family val="2"/>
      </rPr>
      <t>wir2022.wid.world/methodology.</t>
    </r>
  </si>
  <si>
    <r>
      <rPr>
        <b/>
        <sz val="12"/>
        <color theme="1"/>
        <rFont val="Arial"/>
        <family val="2"/>
      </rPr>
      <t xml:space="preserve">Interpretation: </t>
    </r>
    <r>
      <rPr>
        <sz val="12"/>
        <color theme="1"/>
        <rFont val="Arial"/>
        <family val="2"/>
      </rPr>
      <t>The graph presents summary statistics related to wealth tax scenarios defined in Table 7.2.  Wealth measured at MER.</t>
    </r>
    <r>
      <rPr>
        <b/>
        <sz val="12"/>
        <color theme="1"/>
        <rFont val="Arial"/>
        <family val="2"/>
      </rPr>
      <t xml:space="preserve"> Note: </t>
    </r>
    <r>
      <rPr>
        <sz val="12"/>
        <color theme="1"/>
        <rFont val="Arial"/>
        <family val="2"/>
      </rPr>
      <t xml:space="preserve">Numbers of millionaires are rounded to the neares ten.  </t>
    </r>
    <r>
      <rPr>
        <b/>
        <sz val="12"/>
        <color theme="1"/>
        <rFont val="Arial"/>
        <family val="2"/>
      </rPr>
      <t xml:space="preserve">Sources and series: </t>
    </r>
    <r>
      <rPr>
        <sz val="12"/>
        <color theme="1"/>
        <rFont val="Arial"/>
        <family val="2"/>
      </rPr>
      <t>wir2022.wid.world/methodology.</t>
    </r>
  </si>
  <si>
    <r>
      <rPr>
        <b/>
        <sz val="12"/>
        <color theme="1"/>
        <rFont val="Arial"/>
        <family val="2"/>
      </rPr>
      <t xml:space="preserve">Interpretation: </t>
    </r>
    <r>
      <rPr>
        <sz val="12"/>
        <color theme="1"/>
        <rFont val="Arial"/>
        <family val="2"/>
      </rPr>
      <t xml:space="preserve">The graph presents summary statistics related to wealth tax scenarios defined in Table 7.2. Wealth measured at MER. </t>
    </r>
    <r>
      <rPr>
        <b/>
        <sz val="12"/>
        <color theme="1"/>
        <rFont val="Arial"/>
        <family val="2"/>
      </rPr>
      <t>Note:</t>
    </r>
    <r>
      <rPr>
        <sz val="12"/>
        <color theme="1"/>
        <rFont val="Arial"/>
        <family val="2"/>
      </rPr>
      <t xml:space="preserve"> Numbers of millionaires are rounded to the neares ten.  </t>
    </r>
    <r>
      <rPr>
        <b/>
        <sz val="12"/>
        <color theme="1"/>
        <rFont val="Arial"/>
        <family val="2"/>
      </rPr>
      <t xml:space="preserve">Sources and series: </t>
    </r>
    <r>
      <rPr>
        <sz val="12"/>
        <color theme="1"/>
        <rFont val="Arial"/>
        <family val="2"/>
      </rPr>
      <t>wir2022.wid.world/methodology.</t>
    </r>
  </si>
  <si>
    <r>
      <rPr>
        <b/>
        <sz val="12"/>
        <color theme="1"/>
        <rFont val="Arial"/>
        <family val="2"/>
      </rPr>
      <t xml:space="preserve">Interpretation: </t>
    </r>
    <r>
      <rPr>
        <sz val="12"/>
        <color theme="1"/>
        <rFont val="Arial"/>
        <family val="2"/>
      </rPr>
      <t>The graph presents summary statistics related to wealth tax scenarios defined in Table 7.2. Wealth measured at MER.</t>
    </r>
    <r>
      <rPr>
        <b/>
        <sz val="12"/>
        <color theme="1"/>
        <rFont val="Arial"/>
        <family val="2"/>
      </rPr>
      <t xml:space="preserve"> Note:</t>
    </r>
    <r>
      <rPr>
        <sz val="12"/>
        <color theme="1"/>
        <rFont val="Arial"/>
        <family val="2"/>
      </rPr>
      <t xml:space="preserve"> Numbers of millionaires are rounded to the neares ten. </t>
    </r>
    <r>
      <rPr>
        <b/>
        <sz val="12"/>
        <color theme="1"/>
        <rFont val="Arial"/>
        <family val="2"/>
      </rPr>
      <t xml:space="preserve">Sources and series: </t>
    </r>
    <r>
      <rPr>
        <sz val="12"/>
        <color theme="1"/>
        <rFont val="Arial"/>
        <family val="2"/>
      </rPr>
      <t>wir2022.wid.world/methodology.</t>
    </r>
  </si>
  <si>
    <t>Over 1bn</t>
  </si>
  <si>
    <t>up to 3.5%</t>
  </si>
  <si>
    <r>
      <rPr>
        <b/>
        <sz val="10"/>
        <color theme="1"/>
        <rFont val="Arial"/>
        <family val="2"/>
      </rPr>
      <t>Interpretation</t>
    </r>
    <r>
      <rPr>
        <sz val="10"/>
        <color theme="1"/>
        <rFont val="Arial"/>
        <family val="2"/>
      </rPr>
      <t xml:space="preserve">: In 2021, 62.2 million people in the world owned more than $1 million  (at MER). Their average wealth was $ 2.8 million, representing a total of  $174 trillion. In our Tax scenario 2, a global progressive wealth tax would yield 2.1% of global income, taking into account capital depreciation and evasion. Numbers may not add up due to rounding. Sources and series: wir2022.wid.world/methodology.								</t>
    </r>
  </si>
  <si>
    <r>
      <t xml:space="preserve">Revenues               </t>
    </r>
    <r>
      <rPr>
        <sz val="10"/>
        <color theme="0"/>
        <rFont val="Arial"/>
        <family val="2"/>
      </rPr>
      <t>(% global income)</t>
    </r>
  </si>
  <si>
    <r>
      <t xml:space="preserve">Total wealth </t>
    </r>
    <r>
      <rPr>
        <sz val="10"/>
        <color theme="0"/>
        <rFont val="Arial"/>
        <family val="2"/>
      </rPr>
      <t>($m)</t>
    </r>
  </si>
  <si>
    <r>
      <rPr>
        <b/>
        <sz val="12"/>
        <color theme="0"/>
        <rFont val="Arial"/>
        <family val="2"/>
      </rPr>
      <t xml:space="preserve">Tax rate          </t>
    </r>
    <r>
      <rPr>
        <b/>
        <sz val="9"/>
        <color theme="0"/>
        <rFont val="Arial"/>
        <family val="2"/>
      </rPr>
      <t xml:space="preserve">        </t>
    </r>
    <r>
      <rPr>
        <sz val="10"/>
        <color theme="0"/>
        <rFont val="Arial"/>
        <family val="2"/>
      </rPr>
      <t>(% bracket wealth)</t>
    </r>
  </si>
  <si>
    <t>T7.1</t>
  </si>
  <si>
    <t>T7.2</t>
  </si>
  <si>
    <t>T7.3a</t>
  </si>
  <si>
    <t>T7.3b</t>
  </si>
  <si>
    <t>T7.3c</t>
  </si>
  <si>
    <t>T7.3d</t>
  </si>
  <si>
    <t>T7.3e</t>
  </si>
  <si>
    <t>T7.3f</t>
  </si>
  <si>
    <t>T7.3g</t>
  </si>
  <si>
    <t>Global millionaires and billionaires, 2021</t>
  </si>
  <si>
    <t>Wealth tax scenarios</t>
  </si>
  <si>
    <t>Multimillionaires and billionaires in Europe, 2021</t>
  </si>
  <si>
    <t>Multimillionaires and billionaires in North America, 2021</t>
  </si>
  <si>
    <t>Multimillionaires and billionaires in East Asia, 2021</t>
  </si>
  <si>
    <t>Multimillionaires and billionaires in South and South-East Asia, 2021</t>
  </si>
  <si>
    <t>Multimillionaires and billionaires in Latin America, 2021</t>
  </si>
  <si>
    <t>Multimillionaires and billionaires in Sub-Saharan Africa, 2021</t>
  </si>
  <si>
    <t>Multimillionaires and billionaires in Middle East and North Africa, 2021</t>
  </si>
  <si>
    <t>T7.3h</t>
  </si>
  <si>
    <t>Multimillionaires and billionaires in Russia and Central Asia, 2021</t>
  </si>
  <si>
    <t>Figures/Tables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</si>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</sst>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0.0"/>
    <numFmt numFmtId="166" formatCode="0.000%"/>
    <numFmt numFmtId="167" formatCode="0.000000%"/>
    <numFmt numFmtId="168" formatCode="000,000"/>
    <numFmt numFmtId="169" formatCode="###,000"/>
    <numFmt numFmtId="170" formatCode="0.0000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2"/>
      <color rgb="FF0A010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b/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2" fillId="0" borderId="0"/>
    <xf numFmtId="9" fontId="12" fillId="0" borderId="0" applyFont="0" applyFill="0" applyBorder="0" applyAlignment="0" applyProtection="0"/>
  </cellStyleXfs>
  <cellXfs count="95">
    <xf numFmtId="0" fontId="0" fillId="0" borderId="0" xfId="0"/>
    <xf numFmtId="0" fontId="2" fillId="2" borderId="0" xfId="2" applyFont="1" applyFill="1"/>
    <xf numFmtId="0" fontId="3" fillId="2" borderId="0" xfId="2" applyFont="1" applyFill="1"/>
    <xf numFmtId="0" fontId="4" fillId="2" borderId="0" xfId="2" applyFont="1" applyFill="1"/>
    <xf numFmtId="0" fontId="3" fillId="2" borderId="1" xfId="2" applyFont="1" applyFill="1" applyBorder="1"/>
    <xf numFmtId="0" fontId="3" fillId="2" borderId="2" xfId="2" applyFont="1" applyFill="1" applyBorder="1"/>
    <xf numFmtId="0" fontId="4" fillId="2" borderId="5" xfId="2" applyFont="1" applyFill="1" applyBorder="1" applyAlignment="1">
      <alignment vertical="center" wrapText="1"/>
    </xf>
    <xf numFmtId="0" fontId="4" fillId="2" borderId="0" xfId="2" applyFont="1" applyFill="1" applyAlignment="1">
      <alignment vertical="center" wrapText="1"/>
    </xf>
    <xf numFmtId="0" fontId="4" fillId="2" borderId="3" xfId="2" applyFont="1" applyFill="1" applyBorder="1" applyAlignment="1">
      <alignment vertical="center" wrapText="1"/>
    </xf>
    <xf numFmtId="0" fontId="4" fillId="2" borderId="4" xfId="2" applyFont="1" applyFill="1" applyBorder="1" applyAlignment="1">
      <alignment vertical="center" wrapText="1"/>
    </xf>
    <xf numFmtId="0" fontId="5" fillId="2" borderId="5" xfId="0" applyFont="1" applyFill="1" applyBorder="1"/>
    <xf numFmtId="0" fontId="5" fillId="2" borderId="7" xfId="0" applyFont="1" applyFill="1" applyBorder="1"/>
    <xf numFmtId="0" fontId="7" fillId="2" borderId="2" xfId="2" applyFont="1" applyFill="1" applyBorder="1" applyAlignment="1">
      <alignment horizontal="center" vertical="center"/>
    </xf>
    <xf numFmtId="0" fontId="7" fillId="2" borderId="10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vertical="center"/>
    </xf>
    <xf numFmtId="164" fontId="8" fillId="2" borderId="0" xfId="2" applyNumberFormat="1" applyFont="1" applyFill="1" applyAlignment="1">
      <alignment horizontal="center" vertical="center"/>
    </xf>
    <xf numFmtId="164" fontId="8" fillId="2" borderId="6" xfId="2" applyNumberFormat="1" applyFont="1" applyFill="1" applyBorder="1" applyAlignment="1">
      <alignment horizontal="center" vertical="center"/>
    </xf>
    <xf numFmtId="0" fontId="3" fillId="2" borderId="5" xfId="2" applyFont="1" applyFill="1" applyBorder="1"/>
    <xf numFmtId="9" fontId="3" fillId="2" borderId="0" xfId="2" applyNumberFormat="1" applyFont="1" applyFill="1" applyAlignment="1">
      <alignment horizontal="center" vertical="center"/>
    </xf>
    <xf numFmtId="164" fontId="3" fillId="2" borderId="0" xfId="2" applyNumberFormat="1" applyFont="1" applyFill="1" applyAlignment="1">
      <alignment horizontal="center" vertical="center"/>
    </xf>
    <xf numFmtId="164" fontId="3" fillId="2" borderId="6" xfId="2" applyNumberFormat="1" applyFont="1" applyFill="1" applyBorder="1" applyAlignment="1">
      <alignment horizontal="center" vertical="center"/>
    </xf>
    <xf numFmtId="0" fontId="3" fillId="2" borderId="7" xfId="2" applyFont="1" applyFill="1" applyBorder="1"/>
    <xf numFmtId="164" fontId="3" fillId="2" borderId="8" xfId="2" applyNumberFormat="1" applyFont="1" applyFill="1" applyBorder="1" applyAlignment="1">
      <alignment horizontal="center" vertical="center"/>
    </xf>
    <xf numFmtId="164" fontId="3" fillId="2" borderId="9" xfId="2" applyNumberFormat="1" applyFont="1" applyFill="1" applyBorder="1" applyAlignment="1">
      <alignment horizontal="center" vertical="center"/>
    </xf>
    <xf numFmtId="10" fontId="3" fillId="2" borderId="0" xfId="1" applyNumberFormat="1" applyFont="1" applyFill="1" applyBorder="1"/>
    <xf numFmtId="0" fontId="1" fillId="2" borderId="0" xfId="2" applyFill="1"/>
    <xf numFmtId="0" fontId="5" fillId="3" borderId="5" xfId="0" applyFont="1" applyFill="1" applyBorder="1"/>
    <xf numFmtId="0" fontId="5" fillId="3" borderId="7" xfId="0" applyFont="1" applyFill="1" applyBorder="1"/>
    <xf numFmtId="0" fontId="5" fillId="4" borderId="5" xfId="0" applyFont="1" applyFill="1" applyBorder="1"/>
    <xf numFmtId="0" fontId="5" fillId="4" borderId="7" xfId="0" applyFont="1" applyFill="1" applyBorder="1"/>
    <xf numFmtId="0" fontId="11" fillId="0" borderId="0" xfId="0" applyFont="1"/>
    <xf numFmtId="1" fontId="0" fillId="0" borderId="0" xfId="0" applyNumberFormat="1"/>
    <xf numFmtId="10" fontId="0" fillId="0" borderId="0" xfId="1" applyNumberFormat="1" applyFont="1"/>
    <xf numFmtId="0" fontId="12" fillId="0" borderId="0" xfId="0" applyFont="1"/>
    <xf numFmtId="9" fontId="0" fillId="0" borderId="0" xfId="1" applyFont="1"/>
    <xf numFmtId="166" fontId="0" fillId="0" borderId="0" xfId="1" applyNumberFormat="1" applyFont="1"/>
    <xf numFmtId="167" fontId="0" fillId="0" borderId="0" xfId="1" applyNumberFormat="1" applyFont="1"/>
    <xf numFmtId="1" fontId="6" fillId="2" borderId="0" xfId="1" applyNumberFormat="1" applyFont="1" applyFill="1" applyBorder="1"/>
    <xf numFmtId="1" fontId="6" fillId="2" borderId="8" xfId="1" applyNumberFormat="1" applyFont="1" applyFill="1" applyBorder="1"/>
    <xf numFmtId="0" fontId="4" fillId="2" borderId="0" xfId="2" applyFont="1" applyFill="1" applyBorder="1" applyAlignment="1">
      <alignment vertical="center" wrapText="1"/>
    </xf>
    <xf numFmtId="165" fontId="6" fillId="2" borderId="0" xfId="1" applyNumberFormat="1" applyFont="1" applyFill="1" applyBorder="1"/>
    <xf numFmtId="165" fontId="6" fillId="2" borderId="6" xfId="1" applyNumberFormat="1" applyFont="1" applyFill="1" applyBorder="1"/>
    <xf numFmtId="165" fontId="6" fillId="2" borderId="8" xfId="1" applyNumberFormat="1" applyFont="1" applyFill="1" applyBorder="1"/>
    <xf numFmtId="165" fontId="6" fillId="2" borderId="9" xfId="1" applyNumberFormat="1" applyFont="1" applyFill="1" applyBorder="1"/>
    <xf numFmtId="2" fontId="6" fillId="2" borderId="8" xfId="1" applyNumberFormat="1" applyFont="1" applyFill="1" applyBorder="1"/>
    <xf numFmtId="1" fontId="0" fillId="0" borderId="13" xfId="0" applyNumberFormat="1" applyBorder="1"/>
    <xf numFmtId="0" fontId="13" fillId="0" borderId="0" xfId="0" applyFont="1"/>
    <xf numFmtId="165" fontId="6" fillId="2" borderId="0" xfId="2" applyNumberFormat="1" applyFont="1" applyFill="1" applyBorder="1"/>
    <xf numFmtId="165" fontId="6" fillId="2" borderId="10" xfId="2" applyNumberFormat="1" applyFont="1" applyFill="1" applyBorder="1"/>
    <xf numFmtId="165" fontId="6" fillId="2" borderId="6" xfId="2" applyNumberFormat="1" applyFont="1" applyFill="1" applyBorder="1"/>
    <xf numFmtId="165" fontId="6" fillId="2" borderId="8" xfId="2" applyNumberFormat="1" applyFont="1" applyFill="1" applyBorder="1"/>
    <xf numFmtId="165" fontId="6" fillId="2" borderId="9" xfId="2" applyNumberFormat="1" applyFont="1" applyFill="1" applyBorder="1"/>
    <xf numFmtId="9" fontId="3" fillId="2" borderId="0" xfId="1" applyNumberFormat="1" applyFont="1" applyFill="1"/>
    <xf numFmtId="1" fontId="0" fillId="0" borderId="0" xfId="0" applyNumberFormat="1" applyBorder="1"/>
    <xf numFmtId="168" fontId="6" fillId="2" borderId="0" xfId="1" applyNumberFormat="1" applyFont="1" applyFill="1" applyBorder="1"/>
    <xf numFmtId="169" fontId="6" fillId="2" borderId="0" xfId="1" applyNumberFormat="1" applyFont="1" applyFill="1" applyBorder="1"/>
    <xf numFmtId="10" fontId="3" fillId="2" borderId="0" xfId="1" applyNumberFormat="1" applyFont="1" applyFill="1"/>
    <xf numFmtId="1" fontId="1" fillId="2" borderId="0" xfId="2" applyNumberFormat="1" applyFill="1"/>
    <xf numFmtId="3" fontId="6" fillId="2" borderId="0" xfId="2" applyNumberFormat="1" applyFont="1" applyFill="1" applyBorder="1"/>
    <xf numFmtId="3" fontId="6" fillId="2" borderId="8" xfId="2" applyNumberFormat="1" applyFont="1" applyFill="1" applyBorder="1"/>
    <xf numFmtId="3" fontId="3" fillId="2" borderId="0" xfId="2" applyNumberFormat="1" applyFont="1" applyFill="1"/>
    <xf numFmtId="0" fontId="3" fillId="2" borderId="0" xfId="2" applyFont="1" applyFill="1" applyBorder="1"/>
    <xf numFmtId="0" fontId="3" fillId="2" borderId="6" xfId="2" applyFont="1" applyFill="1" applyBorder="1"/>
    <xf numFmtId="164" fontId="8" fillId="2" borderId="0" xfId="2" applyNumberFormat="1" applyFont="1" applyFill="1" applyBorder="1" applyAlignment="1">
      <alignment horizontal="center" vertical="center"/>
    </xf>
    <xf numFmtId="9" fontId="3" fillId="2" borderId="0" xfId="2" applyNumberFormat="1" applyFont="1" applyFill="1" applyBorder="1" applyAlignment="1">
      <alignment horizontal="center" vertical="center"/>
    </xf>
    <xf numFmtId="0" fontId="16" fillId="2" borderId="5" xfId="0" applyFont="1" applyFill="1" applyBorder="1"/>
    <xf numFmtId="170" fontId="3" fillId="2" borderId="0" xfId="2" applyNumberFormat="1" applyFont="1" applyFill="1"/>
    <xf numFmtId="3" fontId="3" fillId="2" borderId="0" xfId="2" applyNumberFormat="1" applyFont="1" applyFill="1" applyBorder="1" applyAlignment="1">
      <alignment horizontal="center"/>
    </xf>
    <xf numFmtId="9" fontId="3" fillId="2" borderId="0" xfId="1" applyFont="1" applyFill="1" applyBorder="1" applyAlignment="1">
      <alignment horizontal="center"/>
    </xf>
    <xf numFmtId="164" fontId="3" fillId="2" borderId="6" xfId="2" applyNumberFormat="1" applyFont="1" applyFill="1" applyBorder="1" applyAlignment="1">
      <alignment horizontal="center"/>
    </xf>
    <xf numFmtId="3" fontId="3" fillId="2" borderId="8" xfId="2" applyNumberFormat="1" applyFont="1" applyFill="1" applyBorder="1" applyAlignment="1">
      <alignment horizontal="center"/>
    </xf>
    <xf numFmtId="164" fontId="3" fillId="2" borderId="9" xfId="2" applyNumberFormat="1" applyFont="1" applyFill="1" applyBorder="1" applyAlignment="1">
      <alignment horizontal="center"/>
    </xf>
    <xf numFmtId="0" fontId="2" fillId="0" borderId="0" xfId="0" applyFont="1"/>
    <xf numFmtId="0" fontId="4" fillId="2" borderId="3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left" vertical="top" wrapText="1"/>
    </xf>
    <xf numFmtId="0" fontId="14" fillId="5" borderId="1" xfId="2" applyFont="1" applyFill="1" applyBorder="1" applyAlignment="1">
      <alignment horizontal="center" vertical="center"/>
    </xf>
    <xf numFmtId="0" fontId="14" fillId="5" borderId="14" xfId="2" applyFont="1" applyFill="1" applyBorder="1" applyAlignment="1">
      <alignment horizontal="center" vertical="center"/>
    </xf>
    <xf numFmtId="0" fontId="9" fillId="2" borderId="15" xfId="2" applyFont="1" applyFill="1" applyBorder="1" applyAlignment="1">
      <alignment horizontal="left" wrapText="1"/>
    </xf>
    <xf numFmtId="0" fontId="9" fillId="2" borderId="3" xfId="2" applyFont="1" applyFill="1" applyBorder="1" applyAlignment="1">
      <alignment horizontal="left" wrapText="1"/>
    </xf>
    <xf numFmtId="0" fontId="9" fillId="2" borderId="4" xfId="2" applyFont="1" applyFill="1" applyBorder="1" applyAlignment="1">
      <alignment horizontal="left" wrapText="1"/>
    </xf>
    <xf numFmtId="0" fontId="14" fillId="5" borderId="2" xfId="2" applyFont="1" applyFill="1" applyBorder="1" applyAlignment="1">
      <alignment horizontal="center" vertical="center" wrapText="1"/>
    </xf>
    <xf numFmtId="0" fontId="14" fillId="5" borderId="11" xfId="2" applyFont="1" applyFill="1" applyBorder="1" applyAlignment="1">
      <alignment horizontal="center" vertical="center" wrapText="1"/>
    </xf>
    <xf numFmtId="0" fontId="14" fillId="5" borderId="2" xfId="2" applyFont="1" applyFill="1" applyBorder="1" applyAlignment="1">
      <alignment horizontal="center" wrapText="1"/>
    </xf>
    <xf numFmtId="0" fontId="15" fillId="5" borderId="11" xfId="2" applyFont="1" applyFill="1" applyBorder="1" applyAlignment="1">
      <alignment horizontal="center" wrapText="1"/>
    </xf>
    <xf numFmtId="0" fontId="14" fillId="5" borderId="10" xfId="2" applyFont="1" applyFill="1" applyBorder="1" applyAlignment="1">
      <alignment horizontal="center" vertical="center" wrapText="1"/>
    </xf>
    <xf numFmtId="0" fontId="14" fillId="5" borderId="12" xfId="2" applyFont="1" applyFill="1" applyBorder="1" applyAlignment="1">
      <alignment horizontal="center" vertical="center" wrapText="1"/>
    </xf>
    <xf numFmtId="0" fontId="18" fillId="5" borderId="2" xfId="2" applyFont="1" applyFill="1" applyBorder="1" applyAlignment="1">
      <alignment horizontal="center" vertical="center" wrapText="1"/>
    </xf>
    <xf numFmtId="0" fontId="18" fillId="5" borderId="11" xfId="2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/>
    </xf>
    <xf numFmtId="0" fontId="8" fillId="2" borderId="11" xfId="2" applyFont="1" applyFill="1" applyBorder="1" applyAlignment="1">
      <alignment horizontal="center" vertical="center"/>
    </xf>
    <xf numFmtId="0" fontId="8" fillId="2" borderId="12" xfId="2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left" wrapText="1"/>
    </xf>
    <xf numFmtId="0" fontId="3" fillId="2" borderId="0" xfId="2" applyFont="1" applyFill="1" applyAlignment="1">
      <alignment horizontal="left" wrapText="1"/>
    </xf>
  </cellXfs>
  <cellStyles count="5">
    <cellStyle name="Normal" xfId="0" builtinId="0"/>
    <cellStyle name="Normal 2" xfId="2" xr:uid="{00000000-0005-0000-0000-000001000000}"/>
    <cellStyle name="Normal 3" xfId="3" xr:uid="{88397394-76CE-46C2-B7BF-4559264236E8}"/>
    <cellStyle name="Percent" xfId="1" builtinId="5"/>
    <cellStyle name="Pourcentage 2" xfId="4" xr:uid="{74C64C3B-2C64-4C7F-96C2-70D9A79B4C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52992125984252"/>
          <c:y val="9.2944960827265014E-2"/>
          <c:w val="0.79847007874015752"/>
          <c:h val="0.731140252205316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'data-T7.1'!$A$19:$A$24</c:f>
              <c:strCache>
                <c:ptCount val="6"/>
                <c:pt idx="0">
                  <c:v>$1m - $10m: (pop.: 60.3 million)</c:v>
                </c:pt>
                <c:pt idx="1">
                  <c:v>$10m - $100m: (pop.: 1.8 million)</c:v>
                </c:pt>
                <c:pt idx="2">
                  <c:v>$100m - $1b: (pop. 73 800)</c:v>
                </c:pt>
                <c:pt idx="3">
                  <c:v>$1b - $10b (pop.: 2 500)</c:v>
                </c:pt>
                <c:pt idx="4">
                  <c:v>$10b - $100b (pop.: 157)</c:v>
                </c:pt>
                <c:pt idx="5">
                  <c:v>Over $100b (pop.: 9)</c:v>
                </c:pt>
              </c:strCache>
            </c:strRef>
          </c:cat>
          <c:val>
            <c:numRef>
              <c:f>'data-T7.1'!$D$6:$D$11</c:f>
              <c:numCache>
                <c:formatCode>0</c:formatCode>
                <c:ptCount val="6"/>
                <c:pt idx="0">
                  <c:v>1.8400000333786011</c:v>
                </c:pt>
                <c:pt idx="1">
                  <c:v>18.979999542236328</c:v>
                </c:pt>
                <c:pt idx="2">
                  <c:v>223.86000061035156</c:v>
                </c:pt>
                <c:pt idx="3">
                  <c:v>2935.7099609375</c:v>
                </c:pt>
                <c:pt idx="4">
                  <c:v>26213.83984375</c:v>
                </c:pt>
                <c:pt idx="5">
                  <c:v>146777.78125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8-CA4B-A66C-A73A9B8E8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0892112"/>
        <c:axId val="1801142016"/>
      </c:barChart>
      <c:catAx>
        <c:axId val="180089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1142016"/>
        <c:crosses val="autoZero"/>
        <c:auto val="1"/>
        <c:lblAlgn val="ctr"/>
        <c:lblOffset val="100"/>
        <c:noMultiLvlLbl val="0"/>
      </c:catAx>
      <c:valAx>
        <c:axId val="1801142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089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977900</xdr:colOff>
      <xdr:row>13</xdr:row>
      <xdr:rowOff>25400</xdr:rowOff>
    </xdr:from>
    <xdr:to>
      <xdr:col>12</xdr:col>
      <xdr:colOff>127000</xdr:colOff>
      <xdr:row>40</xdr:row>
      <xdr:rowOff>139700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0BE3354-F6B9-7B45-8A00-C05C98EBA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C:/Dropbox/WIDChina/PaperApril2017/minimum%20wag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C:/Users/t.piketty/Dropbox/Piketty2018StructureOfPoliticalConflict/All%20couples%201970%20to%202004%20MFTTAWE%20comparis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C:/Users/thomaspiketty/Dropbox/PikettyZucmanWorldWealth/Work/CapitalIsBack/German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ba tabl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"/>
      <sheetName val="Output"/>
      <sheetName val="Incomes 1"/>
      <sheetName val="Incomes 1a"/>
      <sheetName val="Incomes 1b"/>
      <sheetName val="Incomes 2"/>
      <sheetName val="Incomes 3"/>
      <sheetName val="NRRs 1"/>
      <sheetName val="NRRs 2"/>
      <sheetName val="NRRs 3"/>
      <sheetName val="Index 1"/>
      <sheetName val="Index 2"/>
      <sheetName val="Index 3"/>
      <sheetName val="Tax burden"/>
      <sheetName val="1970"/>
      <sheetName val="1971"/>
      <sheetName val="1972"/>
      <sheetName val="1973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1986"/>
      <sheetName val="1987"/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rba table"/>
    </sheetNames>
    <sheetDataSet>
      <sheetData sheetId="0">
        <row r="7">
          <cell r="B7" t="b">
            <v>1</v>
          </cell>
        </row>
      </sheetData>
      <sheetData sheetId="1">
        <row r="4">
          <cell r="C4">
            <v>1970</v>
          </cell>
        </row>
        <row r="5">
          <cell r="C5">
            <v>1971</v>
          </cell>
        </row>
        <row r="6">
          <cell r="C6">
            <v>1972</v>
          </cell>
        </row>
        <row r="7">
          <cell r="C7">
            <v>1973</v>
          </cell>
        </row>
        <row r="8">
          <cell r="C8">
            <v>1974</v>
          </cell>
        </row>
        <row r="9">
          <cell r="C9">
            <v>1975</v>
          </cell>
        </row>
        <row r="10">
          <cell r="C10">
            <v>1976</v>
          </cell>
        </row>
        <row r="11">
          <cell r="C11">
            <v>1977</v>
          </cell>
        </row>
        <row r="12">
          <cell r="C12">
            <v>1978</v>
          </cell>
        </row>
        <row r="13">
          <cell r="C13">
            <v>1979</v>
          </cell>
        </row>
        <row r="14">
          <cell r="C14">
            <v>1980</v>
          </cell>
        </row>
        <row r="15">
          <cell r="B15" t="str">
            <v>2004 dollars</v>
          </cell>
          <cell r="C15">
            <v>1981</v>
          </cell>
        </row>
        <row r="16">
          <cell r="C16">
            <v>1982</v>
          </cell>
        </row>
        <row r="17">
          <cell r="C17">
            <v>1983</v>
          </cell>
        </row>
        <row r="18">
          <cell r="C18">
            <v>1984</v>
          </cell>
        </row>
        <row r="19">
          <cell r="C19">
            <v>1985</v>
          </cell>
        </row>
        <row r="20">
          <cell r="C20">
            <v>1986</v>
          </cell>
        </row>
        <row r="21">
          <cell r="C21">
            <v>1987</v>
          </cell>
        </row>
        <row r="22">
          <cell r="C22">
            <v>1988</v>
          </cell>
        </row>
        <row r="23">
          <cell r="C23">
            <v>1989</v>
          </cell>
        </row>
        <row r="24">
          <cell r="C24">
            <v>1990</v>
          </cell>
        </row>
        <row r="25">
          <cell r="C25">
            <v>1991</v>
          </cell>
        </row>
        <row r="26">
          <cell r="C26">
            <v>1992</v>
          </cell>
        </row>
        <row r="27">
          <cell r="C27">
            <v>1993</v>
          </cell>
        </row>
        <row r="28">
          <cell r="C28">
            <v>1994</v>
          </cell>
        </row>
        <row r="29">
          <cell r="C29">
            <v>1995</v>
          </cell>
        </row>
        <row r="30">
          <cell r="C30">
            <v>1996</v>
          </cell>
        </row>
        <row r="31">
          <cell r="C31">
            <v>1997</v>
          </cell>
        </row>
        <row r="32">
          <cell r="C32">
            <v>1998</v>
          </cell>
        </row>
        <row r="33">
          <cell r="C33">
            <v>1999</v>
          </cell>
        </row>
        <row r="34">
          <cell r="C34">
            <v>2000</v>
          </cell>
        </row>
        <row r="35">
          <cell r="C35">
            <v>2001</v>
          </cell>
        </row>
        <row r="36">
          <cell r="C36">
            <v>2002</v>
          </cell>
        </row>
        <row r="37">
          <cell r="C37">
            <v>2003</v>
          </cell>
        </row>
        <row r="38">
          <cell r="C38">
            <v>2004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bleDE1"/>
      <sheetName val="TableDE2"/>
      <sheetName val="TableDE3"/>
      <sheetName val="TableDE3b"/>
      <sheetName val="TableDE3c"/>
      <sheetName val="TableDE3d"/>
      <sheetName val="TableDE3e"/>
      <sheetName val="TableDE4a"/>
      <sheetName val="TableDE4b"/>
      <sheetName val="TableDE4c"/>
      <sheetName val="TableDE4e"/>
      <sheetName val="TableDE4f"/>
      <sheetName val="TableDE4g"/>
      <sheetName val="TableDE5a"/>
      <sheetName val="TableDE5b"/>
      <sheetName val="TableDE5c"/>
      <sheetName val="TableDE6a"/>
      <sheetName val="TableDE6b"/>
      <sheetName val="TableDE6c"/>
      <sheetName val="TableDE6d"/>
      <sheetName val="TableDE6e"/>
      <sheetName val="TableDE6f"/>
      <sheetName val="TableDE6g"/>
      <sheetName val="TableDE8"/>
      <sheetName val="TableDE9"/>
      <sheetName val="TableDE10"/>
      <sheetName val="TableDE11a"/>
      <sheetName val="TableDE11b"/>
      <sheetName val="TableDE12"/>
      <sheetName val="TableDE12b"/>
      <sheetName val="TableDE12c"/>
      <sheetName val="TableDE13"/>
      <sheetName val="TableDE15a"/>
      <sheetName val="DataDE1"/>
      <sheetName val="DateDE1b"/>
      <sheetName val="DataDE1c"/>
      <sheetName val="DataDE2"/>
      <sheetName val="DataDE2b"/>
      <sheetName val="Sour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Table DE.4b: Sources of private wealth accumulation in Germany, 1870-2010 - Multiplicative decomposition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AFA0-8310-4153-85CA-4AFF3DC3D7F0}">
  <dimension ref="A1:B11"/>
  <sheetViews>
    <sheetView tabSelected="1" workbookViewId="0">
      <selection activeCell="B1" sqref="B1"/>
    </sheetView>
  </sheetViews>
  <sheetFormatPr baseColWidth="10" defaultColWidth="8.83203125" defaultRowHeight="16" x14ac:dyDescent="0.2"/>
  <cols>
    <col min="1" max="1" width="13.33203125" bestFit="1" customWidth="1"/>
    <col min="2" max="2" width="69.33203125" customWidth="1"/>
  </cols>
  <sheetData>
    <row r="1" spans="1:2" x14ac:dyDescent="0.2">
      <c r="A1" s="72" t="s">
        <v>88</v>
      </c>
      <c r="B1" s="72" t="s">
        <v>89</v>
      </c>
    </row>
    <row r="2" spans="1:2" x14ac:dyDescent="0.2">
      <c r="A2" t="s">
        <v>68</v>
      </c>
      <c r="B2" t="s">
        <v>77</v>
      </c>
    </row>
    <row r="3" spans="1:2" x14ac:dyDescent="0.2">
      <c r="A3" t="s">
        <v>69</v>
      </c>
      <c r="B3" t="s">
        <v>78</v>
      </c>
    </row>
    <row r="4" spans="1:2" x14ac:dyDescent="0.2">
      <c r="A4" t="s">
        <v>70</v>
      </c>
      <c r="B4" t="s">
        <v>79</v>
      </c>
    </row>
    <row r="5" spans="1:2" x14ac:dyDescent="0.2">
      <c r="A5" t="s">
        <v>71</v>
      </c>
      <c r="B5" t="s">
        <v>80</v>
      </c>
    </row>
    <row r="6" spans="1:2" x14ac:dyDescent="0.2">
      <c r="A6" t="s">
        <v>72</v>
      </c>
      <c r="B6" t="s">
        <v>81</v>
      </c>
    </row>
    <row r="7" spans="1:2" x14ac:dyDescent="0.2">
      <c r="A7" t="s">
        <v>73</v>
      </c>
      <c r="B7" t="s">
        <v>82</v>
      </c>
    </row>
    <row r="8" spans="1:2" x14ac:dyDescent="0.2">
      <c r="A8" t="s">
        <v>74</v>
      </c>
      <c r="B8" t="s">
        <v>83</v>
      </c>
    </row>
    <row r="9" spans="1:2" x14ac:dyDescent="0.2">
      <c r="A9" t="s">
        <v>75</v>
      </c>
      <c r="B9" t="s">
        <v>84</v>
      </c>
    </row>
    <row r="10" spans="1:2" x14ac:dyDescent="0.2">
      <c r="A10" t="s">
        <v>76</v>
      </c>
      <c r="B10" t="s">
        <v>85</v>
      </c>
    </row>
    <row r="11" spans="1:2" x14ac:dyDescent="0.2">
      <c r="A11" t="s">
        <v>86</v>
      </c>
      <c r="B11" t="s">
        <v>87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5:J14"/>
  <sheetViews>
    <sheetView workbookViewId="0">
      <selection activeCell="A14" sqref="A14:J14"/>
    </sheetView>
  </sheetViews>
  <sheetFormatPr baseColWidth="10" defaultColWidth="10.83203125" defaultRowHeight="16" x14ac:dyDescent="0.2"/>
  <cols>
    <col min="1" max="16384" width="10.83203125" style="25"/>
  </cols>
  <sheetData>
    <row r="5" spans="1:10" ht="17" thickBot="1" x14ac:dyDescent="0.25">
      <c r="A5" s="3" t="s">
        <v>50</v>
      </c>
      <c r="B5" s="2"/>
      <c r="C5" s="2"/>
      <c r="D5" s="2"/>
      <c r="E5" s="2"/>
      <c r="F5" s="2"/>
      <c r="G5" s="2"/>
      <c r="H5" s="2"/>
      <c r="I5" s="2"/>
      <c r="J5" s="2"/>
    </row>
    <row r="6" spans="1:10" ht="17" thickBot="1" x14ac:dyDescent="0.25">
      <c r="A6" s="4"/>
      <c r="B6" s="5"/>
      <c r="C6" s="5"/>
      <c r="D6" s="5"/>
      <c r="E6" s="73" t="s">
        <v>0</v>
      </c>
      <c r="F6" s="73"/>
      <c r="G6" s="73" t="s">
        <v>1</v>
      </c>
      <c r="H6" s="73"/>
      <c r="I6" s="73" t="s">
        <v>2</v>
      </c>
      <c r="J6" s="74"/>
    </row>
    <row r="7" spans="1:10" ht="103" thickBot="1" x14ac:dyDescent="0.25">
      <c r="A7" s="6" t="s">
        <v>3</v>
      </c>
      <c r="B7" s="39" t="s">
        <v>4</v>
      </c>
      <c r="C7" s="39" t="s">
        <v>5</v>
      </c>
      <c r="D7" s="39" t="s">
        <v>30</v>
      </c>
      <c r="E7" s="8" t="s">
        <v>6</v>
      </c>
      <c r="F7" s="8" t="s">
        <v>7</v>
      </c>
      <c r="G7" s="8" t="s">
        <v>6</v>
      </c>
      <c r="H7" s="8" t="s">
        <v>8</v>
      </c>
      <c r="I7" s="8" t="s">
        <v>6</v>
      </c>
      <c r="J7" s="9" t="s">
        <v>9</v>
      </c>
    </row>
    <row r="8" spans="1:10" x14ac:dyDescent="0.2">
      <c r="A8" s="28" t="s">
        <v>10</v>
      </c>
      <c r="B8" s="58">
        <f>ROUND('data-T7.3g'!B2,-1)</f>
        <v>915050</v>
      </c>
      <c r="C8" s="58">
        <f>'data-T7.3g'!C2</f>
        <v>2978</v>
      </c>
      <c r="D8" s="58">
        <f>'data-T7.3g'!D2</f>
        <v>3.25</v>
      </c>
      <c r="E8" s="47">
        <f>'data-T7.3g'!E2</f>
        <v>0.99000000953674316</v>
      </c>
      <c r="F8" s="47">
        <f>'data-T7.3g'!F2</f>
        <v>0.51999998092651367</v>
      </c>
      <c r="G8" s="47">
        <f>'data-T7.3g'!G2</f>
        <v>1.2000000476837158</v>
      </c>
      <c r="H8" s="47">
        <f>'data-T7.3g'!H2</f>
        <v>0.62999999523162842</v>
      </c>
      <c r="I8" s="47">
        <f>'data-T7.3g'!I2</f>
        <v>2.2599999904632568</v>
      </c>
      <c r="J8" s="48">
        <f>'data-T7.3g'!J2</f>
        <v>1.1799999475479126</v>
      </c>
    </row>
    <row r="9" spans="1:10" x14ac:dyDescent="0.2">
      <c r="A9" s="28" t="s">
        <v>11</v>
      </c>
      <c r="B9" s="58">
        <f>ROUND('data-T7.3g'!B3,-1)</f>
        <v>873940</v>
      </c>
      <c r="C9" s="58">
        <f>'data-T7.3g'!C3</f>
        <v>1701</v>
      </c>
      <c r="D9" s="58">
        <f>'data-T7.3g'!D3</f>
        <v>1.9500000476837158</v>
      </c>
      <c r="E9" s="47">
        <f>'data-T7.3g'!E3</f>
        <v>0.62999999523162842</v>
      </c>
      <c r="F9" s="47">
        <f>'data-T7.3g'!F3</f>
        <v>0.18999999761581421</v>
      </c>
      <c r="G9" s="47">
        <f>'data-T7.3g'!G3</f>
        <v>0.62999999523162842</v>
      </c>
      <c r="H9" s="47">
        <f>'data-T7.3g'!H3</f>
        <v>0.18999999761581421</v>
      </c>
      <c r="I9" s="47">
        <f>'data-T7.3g'!I3</f>
        <v>0.62999999523162842</v>
      </c>
      <c r="J9" s="49">
        <f>'data-T7.3g'!J3</f>
        <v>0.18999999761581421</v>
      </c>
    </row>
    <row r="10" spans="1:10" x14ac:dyDescent="0.2">
      <c r="A10" s="28" t="s">
        <v>12</v>
      </c>
      <c r="B10" s="58">
        <f>ROUND('data-T7.3g'!B4,-1)</f>
        <v>39730</v>
      </c>
      <c r="C10" s="58">
        <f>'data-T7.3g'!C4</f>
        <v>756</v>
      </c>
      <c r="D10" s="58">
        <f>'data-T7.3g'!D4</f>
        <v>19.030000686645508</v>
      </c>
      <c r="E10" s="47">
        <f>'data-T7.3g'!E4</f>
        <v>1.2699999809265137</v>
      </c>
      <c r="F10" s="47">
        <f>'data-T7.3g'!F4</f>
        <v>0.17000000178813934</v>
      </c>
      <c r="G10" s="47">
        <f>'data-T7.3g'!G4</f>
        <v>1.1200000047683716</v>
      </c>
      <c r="H10" s="47">
        <f>'data-T7.3g'!H4</f>
        <v>0.15000000596046448</v>
      </c>
      <c r="I10" s="47">
        <f>'data-T7.3g'!I4</f>
        <v>1.2699999809265137</v>
      </c>
      <c r="J10" s="49">
        <f>'data-T7.3g'!J4</f>
        <v>0.17000000178813934</v>
      </c>
    </row>
    <row r="11" spans="1:10" x14ac:dyDescent="0.2">
      <c r="A11" s="28" t="s">
        <v>13</v>
      </c>
      <c r="B11" s="58">
        <f>ROUND('data-T7.3g'!B5,-1)</f>
        <v>1300</v>
      </c>
      <c r="C11" s="58">
        <f>'data-T7.3g'!C5</f>
        <v>339</v>
      </c>
      <c r="D11" s="58">
        <f>'data-T7.3g'!D5</f>
        <v>260.97000122070312</v>
      </c>
      <c r="E11" s="47">
        <f>'data-T7.3g'!E5</f>
        <v>1.4800000190734863</v>
      </c>
      <c r="F11" s="47">
        <f>'data-T7.3g'!F5</f>
        <v>9.0000003576278687E-2</v>
      </c>
      <c r="G11" s="47">
        <f>'data-T7.3g'!G5</f>
        <v>2.5099999904632568</v>
      </c>
      <c r="H11" s="47">
        <f>'data-T7.3g'!H5</f>
        <v>0.15000000596046448</v>
      </c>
      <c r="I11" s="47">
        <f>'data-T7.3g'!I5</f>
        <v>5.4600000381469727</v>
      </c>
      <c r="J11" s="49">
        <f>'data-T7.3g'!J5</f>
        <v>0.33000001311302185</v>
      </c>
    </row>
    <row r="12" spans="1:10" x14ac:dyDescent="0.2">
      <c r="A12" s="28" t="s">
        <v>14</v>
      </c>
      <c r="B12" s="58">
        <f>'data-T7.3g'!B6</f>
        <v>72</v>
      </c>
      <c r="C12" s="58">
        <f>'data-T7.3g'!C6</f>
        <v>145</v>
      </c>
      <c r="D12" s="58">
        <f>'data-T7.3g'!D6</f>
        <v>2013.8900146484375</v>
      </c>
      <c r="E12" s="47">
        <f>'data-T7.3g'!E6</f>
        <v>2.1400001049041748</v>
      </c>
      <c r="F12" s="47">
        <f>'data-T7.3g'!F6</f>
        <v>5.000000074505806E-2</v>
      </c>
      <c r="G12" s="47">
        <f>'data-T7.3g'!G6</f>
        <v>4.2199997901916504</v>
      </c>
      <c r="H12" s="47">
        <f>'data-T7.3g'!H6</f>
        <v>0.10999999940395355</v>
      </c>
      <c r="I12" s="47">
        <f>'data-T7.3g'!I6</f>
        <v>11.949999809265137</v>
      </c>
      <c r="J12" s="49">
        <f>'data-T7.3g'!J6</f>
        <v>0.30000001192092896</v>
      </c>
    </row>
    <row r="13" spans="1:10" ht="17" thickBot="1" x14ac:dyDescent="0.25">
      <c r="A13" s="29" t="s">
        <v>15</v>
      </c>
      <c r="B13" s="59">
        <f>'data-T7.3g'!B7</f>
        <v>3</v>
      </c>
      <c r="C13" s="59">
        <f>'data-T7.3g'!C7</f>
        <v>37</v>
      </c>
      <c r="D13" s="59">
        <f>'data-T7.3g'!D7</f>
        <v>12333.330078125</v>
      </c>
      <c r="E13" s="50">
        <f>'data-T7.3g'!E7</f>
        <v>2.6400001049041748</v>
      </c>
      <c r="F13" s="50">
        <f>'data-T7.3g'!F7</f>
        <v>1.9999999552965164E-2</v>
      </c>
      <c r="G13" s="50">
        <f>'data-T7.3g'!G7</f>
        <v>5.7199997901916504</v>
      </c>
      <c r="H13" s="50">
        <f>'data-T7.3g'!H7</f>
        <v>3.9999999105930328E-2</v>
      </c>
      <c r="I13" s="50">
        <f>'data-T7.3g'!I7</f>
        <v>30.040000915527344</v>
      </c>
      <c r="J13" s="51">
        <f>'data-T7.3g'!J7</f>
        <v>0.20000000298023224</v>
      </c>
    </row>
    <row r="14" spans="1:10" ht="58" customHeight="1" x14ac:dyDescent="0.2">
      <c r="A14" s="94" t="s">
        <v>57</v>
      </c>
      <c r="B14" s="94"/>
      <c r="C14" s="94"/>
      <c r="D14" s="94"/>
      <c r="E14" s="94"/>
      <c r="F14" s="94"/>
      <c r="G14" s="94"/>
      <c r="H14" s="94"/>
      <c r="I14" s="94"/>
      <c r="J14" s="94"/>
    </row>
  </sheetData>
  <mergeCells count="4">
    <mergeCell ref="E6:F6"/>
    <mergeCell ref="G6:H6"/>
    <mergeCell ref="I6:J6"/>
    <mergeCell ref="A14:J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5:J14"/>
  <sheetViews>
    <sheetView workbookViewId="0">
      <selection activeCell="A14" sqref="A14:J14"/>
    </sheetView>
  </sheetViews>
  <sheetFormatPr baseColWidth="10" defaultColWidth="10.83203125" defaultRowHeight="16" x14ac:dyDescent="0.2"/>
  <cols>
    <col min="1" max="16384" width="10.83203125" style="25"/>
  </cols>
  <sheetData>
    <row r="5" spans="1:10" ht="17" thickBot="1" x14ac:dyDescent="0.25">
      <c r="A5" s="3" t="s">
        <v>49</v>
      </c>
      <c r="B5" s="2"/>
      <c r="C5" s="2"/>
      <c r="D5" s="2"/>
      <c r="E5" s="2"/>
      <c r="F5" s="2"/>
      <c r="G5" s="2"/>
      <c r="H5" s="2"/>
      <c r="I5" s="2"/>
      <c r="J5" s="2"/>
    </row>
    <row r="6" spans="1:10" ht="17" thickBot="1" x14ac:dyDescent="0.25">
      <c r="A6" s="4"/>
      <c r="B6" s="5"/>
      <c r="C6" s="5"/>
      <c r="D6" s="5"/>
      <c r="E6" s="73" t="s">
        <v>0</v>
      </c>
      <c r="F6" s="73"/>
      <c r="G6" s="73" t="s">
        <v>1</v>
      </c>
      <c r="H6" s="73"/>
      <c r="I6" s="73" t="s">
        <v>2</v>
      </c>
      <c r="J6" s="74"/>
    </row>
    <row r="7" spans="1:10" ht="103" thickBot="1" x14ac:dyDescent="0.25">
      <c r="A7" s="6" t="s">
        <v>3</v>
      </c>
      <c r="B7" s="39" t="s">
        <v>4</v>
      </c>
      <c r="C7" s="39" t="s">
        <v>5</v>
      </c>
      <c r="D7" s="39" t="s">
        <v>30</v>
      </c>
      <c r="E7" s="8" t="s">
        <v>6</v>
      </c>
      <c r="F7" s="8" t="s">
        <v>7</v>
      </c>
      <c r="G7" s="8" t="s">
        <v>6</v>
      </c>
      <c r="H7" s="8" t="s">
        <v>8</v>
      </c>
      <c r="I7" s="8" t="s">
        <v>6</v>
      </c>
      <c r="J7" s="9" t="s">
        <v>9</v>
      </c>
    </row>
    <row r="8" spans="1:10" x14ac:dyDescent="0.2">
      <c r="A8" s="28" t="s">
        <v>10</v>
      </c>
      <c r="B8" s="58">
        <f>ROUND('data-T7.3h'!B2,-1)</f>
        <v>230830</v>
      </c>
      <c r="C8" s="58">
        <f>'data-T7.3h'!C2</f>
        <v>1378</v>
      </c>
      <c r="D8" s="58">
        <f>'data-T7.3h'!D2</f>
        <v>5.9699997901916504</v>
      </c>
      <c r="E8" s="47">
        <f>'data-T7.3h'!E2</f>
        <v>1.5099999904632568</v>
      </c>
      <c r="F8" s="47">
        <f>'data-T7.3h'!F2</f>
        <v>0.82999998331069946</v>
      </c>
      <c r="G8" s="47">
        <f>'data-T7.3h'!G2</f>
        <v>2.6400001049041748</v>
      </c>
      <c r="H8" s="47">
        <f>'data-T7.3h'!H2</f>
        <v>1.440000057220459</v>
      </c>
      <c r="I8" s="47">
        <f>'data-T7.3h'!I2</f>
        <v>8.3000001907348633</v>
      </c>
      <c r="J8" s="48">
        <f>'data-T7.3h'!J2</f>
        <v>4.5500001907348633</v>
      </c>
    </row>
    <row r="9" spans="1:10" x14ac:dyDescent="0.2">
      <c r="A9" s="28" t="s">
        <v>11</v>
      </c>
      <c r="B9" s="58">
        <f>ROUND('data-T7.3h'!B3,-1)</f>
        <v>216170</v>
      </c>
      <c r="C9" s="58">
        <f>'data-T7.3h'!C3</f>
        <v>443</v>
      </c>
      <c r="D9" s="58">
        <f>'data-T7.3h'!D3</f>
        <v>2.0499999523162842</v>
      </c>
      <c r="E9" s="47">
        <f>'data-T7.3h'!E3</f>
        <v>0.64999997615814209</v>
      </c>
      <c r="F9" s="47">
        <f>'data-T7.3h'!F3</f>
        <v>0.10999999940395355</v>
      </c>
      <c r="G9" s="47">
        <f>'data-T7.3h'!G3</f>
        <v>0.64999997615814209</v>
      </c>
      <c r="H9" s="47">
        <f>'data-T7.3h'!H3</f>
        <v>0.10999999940395355</v>
      </c>
      <c r="I9" s="47">
        <f>'data-T7.3h'!I3</f>
        <v>0.64999997615814209</v>
      </c>
      <c r="J9" s="49">
        <f>'data-T7.3h'!J3</f>
        <v>0.10999999940395355</v>
      </c>
    </row>
    <row r="10" spans="1:10" x14ac:dyDescent="0.2">
      <c r="A10" s="28" t="s">
        <v>12</v>
      </c>
      <c r="B10" s="58">
        <f>ROUND('data-T7.3h'!B4,-1)</f>
        <v>13790</v>
      </c>
      <c r="C10" s="58">
        <f>'data-T7.3h'!C4</f>
        <v>166</v>
      </c>
      <c r="D10" s="58">
        <f>'data-T7.3h'!D4</f>
        <v>12.039999961853027</v>
      </c>
      <c r="E10" s="47">
        <f>'data-T7.3h'!E4</f>
        <v>1.1399999856948853</v>
      </c>
      <c r="F10" s="47">
        <f>'data-T7.3h'!F4</f>
        <v>7.9999998211860657E-2</v>
      </c>
      <c r="G10" s="47">
        <f>'data-T7.3h'!G4</f>
        <v>1.0399999618530273</v>
      </c>
      <c r="H10" s="47">
        <f>'data-T7.3h'!H4</f>
        <v>7.0000000298023224E-2</v>
      </c>
      <c r="I10" s="47">
        <f>'data-T7.3h'!I4</f>
        <v>1.1399999856948853</v>
      </c>
      <c r="J10" s="49">
        <f>'data-T7.3h'!J4</f>
        <v>7.9999998211860657E-2</v>
      </c>
    </row>
    <row r="11" spans="1:10" x14ac:dyDescent="0.2">
      <c r="A11" s="28" t="s">
        <v>13</v>
      </c>
      <c r="B11" s="58">
        <f>'data-T7.3h'!B5</f>
        <v>739</v>
      </c>
      <c r="C11" s="58">
        <f>'data-T7.3h'!C5</f>
        <v>139</v>
      </c>
      <c r="D11" s="58">
        <f>'data-T7.3h'!D5</f>
        <v>188.08999633789062</v>
      </c>
      <c r="E11" s="47">
        <f>'data-T7.3h'!E5</f>
        <v>1.4800000190734863</v>
      </c>
      <c r="F11" s="47">
        <f>'data-T7.3h'!F5</f>
        <v>7.9999998211860657E-2</v>
      </c>
      <c r="G11" s="47">
        <f>'data-T7.3h'!G5</f>
        <v>2.3199999332427979</v>
      </c>
      <c r="H11" s="47">
        <f>'data-T7.3h'!H5</f>
        <v>0.12999999523162842</v>
      </c>
      <c r="I11" s="47">
        <f>'data-T7.3h'!I5</f>
        <v>4.869999885559082</v>
      </c>
      <c r="J11" s="49">
        <f>'data-T7.3h'!J5</f>
        <v>0.27000001072883606</v>
      </c>
    </row>
    <row r="12" spans="1:10" x14ac:dyDescent="0.2">
      <c r="A12" s="28" t="s">
        <v>14</v>
      </c>
      <c r="B12" s="58">
        <f>'data-T7.3h'!B6</f>
        <v>127</v>
      </c>
      <c r="C12" s="58">
        <f>'data-T7.3h'!C6</f>
        <v>483</v>
      </c>
      <c r="D12" s="58">
        <f>'data-T7.3h'!D6</f>
        <v>3803.14990234375</v>
      </c>
      <c r="E12" s="47">
        <f>'data-T7.3h'!E6</f>
        <v>2.309999942779541</v>
      </c>
      <c r="F12" s="47">
        <f>'data-T7.3h'!F6</f>
        <v>0.43999999761581421</v>
      </c>
      <c r="G12" s="47">
        <f>'data-T7.3h'!G6</f>
        <v>4.5900001525878906</v>
      </c>
      <c r="H12" s="47">
        <f>'data-T7.3h'!H6</f>
        <v>0.87999999523162842</v>
      </c>
      <c r="I12" s="47">
        <f>'data-T7.3h'!I6</f>
        <v>13.380000114440918</v>
      </c>
      <c r="J12" s="49">
        <f>'data-T7.3h'!J6</f>
        <v>2.5799999237060547</v>
      </c>
    </row>
    <row r="13" spans="1:10" ht="17" thickBot="1" x14ac:dyDescent="0.25">
      <c r="A13" s="29" t="s">
        <v>15</v>
      </c>
      <c r="B13" s="59">
        <f>'data-T7.3h'!B7</f>
        <v>6</v>
      </c>
      <c r="C13" s="59">
        <f>'data-T7.3h'!C7</f>
        <v>103</v>
      </c>
      <c r="D13" s="59">
        <f>'data-T7.3h'!D7</f>
        <v>17166.669921875</v>
      </c>
      <c r="E13" s="50">
        <f>'data-T7.3h'!E7</f>
        <v>2.7799999713897705</v>
      </c>
      <c r="F13" s="50">
        <f>'data-T7.3h'!F7</f>
        <v>0.10999999940395355</v>
      </c>
      <c r="G13" s="50">
        <f>'data-T7.3h'!G7</f>
        <v>6.190000057220459</v>
      </c>
      <c r="H13" s="50">
        <f>'data-T7.3h'!H7</f>
        <v>0.25</v>
      </c>
      <c r="I13" s="50">
        <f>'data-T7.3h'!I7</f>
        <v>37.060001373291016</v>
      </c>
      <c r="J13" s="51">
        <f>'data-T7.3h'!J7</f>
        <v>1.5199999809265137</v>
      </c>
    </row>
    <row r="14" spans="1:10" ht="51" customHeight="1" x14ac:dyDescent="0.2">
      <c r="A14" s="94" t="s">
        <v>56</v>
      </c>
      <c r="B14" s="94"/>
      <c r="C14" s="94"/>
      <c r="D14" s="94"/>
      <c r="E14" s="94"/>
      <c r="F14" s="94"/>
      <c r="G14" s="94"/>
      <c r="H14" s="94"/>
      <c r="I14" s="94"/>
      <c r="J14" s="94"/>
    </row>
  </sheetData>
  <mergeCells count="4">
    <mergeCell ref="E6:F6"/>
    <mergeCell ref="G6:H6"/>
    <mergeCell ref="I6:J6"/>
    <mergeCell ref="A14:J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J24"/>
  <sheetViews>
    <sheetView workbookViewId="0">
      <selection activeCell="B9" sqref="B9"/>
    </sheetView>
  </sheetViews>
  <sheetFormatPr baseColWidth="10" defaultColWidth="10.6640625" defaultRowHeight="16" x14ac:dyDescent="0.2"/>
  <cols>
    <col min="1" max="1" width="12.83203125" customWidth="1"/>
    <col min="3" max="3" width="13.33203125" customWidth="1"/>
    <col min="4" max="4" width="16.6640625" customWidth="1"/>
  </cols>
  <sheetData>
    <row r="4" spans="1:10" x14ac:dyDescent="0.2">
      <c r="A4" t="s">
        <v>3</v>
      </c>
      <c r="B4" t="s">
        <v>4</v>
      </c>
      <c r="C4" t="s">
        <v>5</v>
      </c>
      <c r="D4" t="s">
        <v>25</v>
      </c>
      <c r="E4" t="s">
        <v>6</v>
      </c>
      <c r="F4" t="s">
        <v>31</v>
      </c>
      <c r="G4" t="s">
        <v>6</v>
      </c>
      <c r="H4" t="s">
        <v>31</v>
      </c>
      <c r="I4" t="s">
        <v>6</v>
      </c>
      <c r="J4" t="s">
        <v>31</v>
      </c>
    </row>
    <row r="5" spans="1:10" x14ac:dyDescent="0.2">
      <c r="A5" t="s">
        <v>10</v>
      </c>
      <c r="B5" s="53">
        <v>62165158</v>
      </c>
      <c r="C5" s="53">
        <v>174216</v>
      </c>
      <c r="D5" s="53">
        <v>2.7999999523162842</v>
      </c>
      <c r="E5" s="53">
        <v>0.95999997854232788</v>
      </c>
      <c r="F5" s="53">
        <v>1.6200000047683716</v>
      </c>
      <c r="G5" s="53">
        <v>1.2400000095367432</v>
      </c>
      <c r="H5" s="53">
        <v>2.0799999237060547</v>
      </c>
      <c r="I5" s="53">
        <v>3.1500000953674316</v>
      </c>
      <c r="J5" s="53">
        <v>5.3000001907348633</v>
      </c>
    </row>
    <row r="6" spans="1:10" x14ac:dyDescent="0.2">
      <c r="A6" t="s">
        <v>11</v>
      </c>
      <c r="B6" s="53">
        <v>60319506</v>
      </c>
      <c r="C6" s="53">
        <v>111059</v>
      </c>
      <c r="D6" s="53">
        <v>1.8400000333786011</v>
      </c>
      <c r="E6" s="53">
        <v>0.61000001430511475</v>
      </c>
      <c r="F6" s="53">
        <v>0.64999997615814209</v>
      </c>
      <c r="G6" s="53">
        <v>0.61000001430511475</v>
      </c>
      <c r="H6" s="53">
        <v>0.64999997615814209</v>
      </c>
      <c r="I6" s="53">
        <v>0.61000001430511475</v>
      </c>
      <c r="J6" s="53">
        <v>0.64999997615814209</v>
      </c>
    </row>
    <row r="7" spans="1:10" x14ac:dyDescent="0.2">
      <c r="A7" t="s">
        <v>12</v>
      </c>
      <c r="B7" s="53">
        <v>1769196</v>
      </c>
      <c r="C7" s="53">
        <v>33588</v>
      </c>
      <c r="D7" s="53">
        <v>18.979999542236328</v>
      </c>
      <c r="E7" s="53">
        <v>1.2699999809265137</v>
      </c>
      <c r="F7" s="53">
        <v>0.40999999642372131</v>
      </c>
      <c r="G7" s="53">
        <v>1.1200000047683716</v>
      </c>
      <c r="H7" s="53">
        <v>0.36000001430511475</v>
      </c>
      <c r="I7" s="53">
        <v>1.2699999809265137</v>
      </c>
      <c r="J7" s="53">
        <v>0.40999999642372131</v>
      </c>
    </row>
    <row r="8" spans="1:10" x14ac:dyDescent="0.2">
      <c r="A8" t="s">
        <v>13</v>
      </c>
      <c r="B8" s="53">
        <v>73707</v>
      </c>
      <c r="C8" s="53">
        <v>16500</v>
      </c>
      <c r="D8" s="53">
        <v>223.86000061035156</v>
      </c>
      <c r="E8" s="53">
        <v>1.4800000190734863</v>
      </c>
      <c r="F8" s="53">
        <v>0.23999999463558197</v>
      </c>
      <c r="G8" s="53">
        <v>2.4200000762939453</v>
      </c>
      <c r="H8" s="53">
        <v>0.38999998569488525</v>
      </c>
      <c r="I8" s="53">
        <v>5.1999998092651367</v>
      </c>
      <c r="J8" s="53">
        <v>0.82999998331069946</v>
      </c>
    </row>
    <row r="9" spans="1:10" x14ac:dyDescent="0.2">
      <c r="A9" t="s">
        <v>14</v>
      </c>
      <c r="B9" s="53">
        <v>2582</v>
      </c>
      <c r="C9" s="53">
        <v>7580</v>
      </c>
      <c r="D9" s="53">
        <v>2935.7099609375</v>
      </c>
      <c r="E9" s="53">
        <v>2.25</v>
      </c>
      <c r="F9" s="53">
        <v>0.17000000178813934</v>
      </c>
      <c r="G9" s="53">
        <v>4.4600000381469727</v>
      </c>
      <c r="H9" s="53">
        <v>0.33000001311302185</v>
      </c>
      <c r="I9" s="53">
        <v>12.890000343322754</v>
      </c>
      <c r="J9" s="53">
        <v>0.93999999761581421</v>
      </c>
    </row>
    <row r="10" spans="1:10" x14ac:dyDescent="0.2">
      <c r="A10" t="s">
        <v>15</v>
      </c>
      <c r="B10" s="53">
        <v>159</v>
      </c>
      <c r="C10" s="53">
        <v>4168</v>
      </c>
      <c r="D10" s="53">
        <v>26213.83984375</v>
      </c>
      <c r="E10" s="53">
        <v>2.8299999237060547</v>
      </c>
      <c r="F10" s="53">
        <v>0.10999999940395355</v>
      </c>
      <c r="G10" s="53">
        <v>6.3899998664855957</v>
      </c>
      <c r="H10" s="53">
        <v>0.25999999046325684</v>
      </c>
      <c r="I10" s="53">
        <v>40.110000610351562</v>
      </c>
      <c r="J10" s="53">
        <v>1.6100000143051147</v>
      </c>
    </row>
    <row r="11" spans="1:10" x14ac:dyDescent="0.2">
      <c r="A11" t="s">
        <v>16</v>
      </c>
      <c r="B11" s="53">
        <v>9</v>
      </c>
      <c r="C11" s="53">
        <v>1321</v>
      </c>
      <c r="D11" s="53">
        <v>146777.78125</v>
      </c>
      <c r="E11" s="53">
        <v>3.2000000476837158</v>
      </c>
      <c r="F11" s="53">
        <v>3.9999999105930328E-2</v>
      </c>
      <c r="G11" s="53">
        <v>8.2700004577636719</v>
      </c>
      <c r="H11" s="53">
        <v>0.10999999940395355</v>
      </c>
      <c r="I11" s="53">
        <v>66.569999694824219</v>
      </c>
      <c r="J11" s="53">
        <v>0.85000002384185791</v>
      </c>
    </row>
    <row r="12" spans="1:10" x14ac:dyDescent="0.2">
      <c r="B12" s="53"/>
      <c r="C12" s="53"/>
      <c r="D12" s="53"/>
      <c r="E12" s="53"/>
      <c r="F12" s="53"/>
      <c r="G12" s="53"/>
      <c r="H12" s="53"/>
      <c r="I12" s="53"/>
      <c r="J12" s="53"/>
    </row>
    <row r="13" spans="1:10" x14ac:dyDescent="0.2">
      <c r="A13" t="s">
        <v>33</v>
      </c>
    </row>
    <row r="14" spans="1:10" x14ac:dyDescent="0.2">
      <c r="A14" s="30" t="s">
        <v>26</v>
      </c>
      <c r="B14" s="31">
        <f>B5</f>
        <v>62165158</v>
      </c>
      <c r="C14" s="32">
        <f>B14/(5.1*1000000000)</f>
        <v>1.2189246666666667E-2</v>
      </c>
    </row>
    <row r="15" spans="1:10" x14ac:dyDescent="0.2">
      <c r="A15" s="33" t="s">
        <v>27</v>
      </c>
      <c r="B15" s="31">
        <f>SUM(B7:B11)</f>
        <v>1845653</v>
      </c>
      <c r="C15" s="32">
        <f t="shared" ref="C15:C17" si="0">B15/(5.1*1000000000)</f>
        <v>3.618927450980392E-4</v>
      </c>
      <c r="D15" s="34"/>
    </row>
    <row r="16" spans="1:10" x14ac:dyDescent="0.2">
      <c r="A16" s="33" t="s">
        <v>28</v>
      </c>
      <c r="B16" s="31">
        <f>SUM(B8:B11)</f>
        <v>76457</v>
      </c>
      <c r="C16" s="35">
        <f t="shared" si="0"/>
        <v>1.499156862745098E-5</v>
      </c>
    </row>
    <row r="17" spans="1:3" x14ac:dyDescent="0.2">
      <c r="A17" s="33" t="s">
        <v>29</v>
      </c>
      <c r="B17" s="31">
        <f>SUM(B9:B11)</f>
        <v>2750</v>
      </c>
      <c r="C17" s="36">
        <f t="shared" si="0"/>
        <v>5.3921568627450983E-7</v>
      </c>
    </row>
    <row r="19" spans="1:3" x14ac:dyDescent="0.2">
      <c r="A19" t="s">
        <v>35</v>
      </c>
    </row>
    <row r="20" spans="1:3" x14ac:dyDescent="0.2">
      <c r="A20" t="s">
        <v>34</v>
      </c>
    </row>
    <row r="21" spans="1:3" x14ac:dyDescent="0.2">
      <c r="A21" t="s">
        <v>36</v>
      </c>
    </row>
    <row r="22" spans="1:3" x14ac:dyDescent="0.2">
      <c r="A22" t="s">
        <v>38</v>
      </c>
    </row>
    <row r="23" spans="1:3" x14ac:dyDescent="0.2">
      <c r="A23" t="s">
        <v>37</v>
      </c>
    </row>
    <row r="24" spans="1:3" x14ac:dyDescent="0.2">
      <c r="A24" t="s">
        <v>39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F6" sqref="F6"/>
    </sheetView>
  </sheetViews>
  <sheetFormatPr baseColWidth="10" defaultColWidth="10.6640625" defaultRowHeight="16" x14ac:dyDescent="0.2"/>
  <sheetData>
    <row r="1" spans="1:10" x14ac:dyDescent="0.2">
      <c r="A1" s="46" t="s">
        <v>3</v>
      </c>
      <c r="B1" s="46" t="s">
        <v>4</v>
      </c>
      <c r="C1" s="46" t="s">
        <v>5</v>
      </c>
      <c r="D1" s="46" t="s">
        <v>25</v>
      </c>
      <c r="E1" s="46" t="s">
        <v>6</v>
      </c>
      <c r="F1" s="46" t="s">
        <v>31</v>
      </c>
      <c r="G1" s="46" t="s">
        <v>6</v>
      </c>
      <c r="H1" s="46" t="s">
        <v>31</v>
      </c>
      <c r="I1" s="46" t="s">
        <v>6</v>
      </c>
      <c r="J1" s="46" t="s">
        <v>31</v>
      </c>
    </row>
    <row r="2" spans="1:10" x14ac:dyDescent="0.2">
      <c r="A2" s="46" t="s">
        <v>10</v>
      </c>
      <c r="B2" s="45">
        <v>16040563</v>
      </c>
      <c r="C2" s="45">
        <v>38325</v>
      </c>
      <c r="D2" s="45">
        <v>2.3900001049041748</v>
      </c>
      <c r="E2" s="45">
        <v>0.86000001430511475</v>
      </c>
      <c r="F2" s="45">
        <v>1.4700000286102295</v>
      </c>
      <c r="G2" s="45">
        <v>1.0700000524520874</v>
      </c>
      <c r="H2" s="45">
        <v>1.8300000429153442</v>
      </c>
      <c r="I2" s="45">
        <v>2.3900001049041748</v>
      </c>
      <c r="J2" s="45">
        <v>4.0900001525878906</v>
      </c>
    </row>
    <row r="3" spans="1:10" x14ac:dyDescent="0.2">
      <c r="A3" s="46" t="s">
        <v>11</v>
      </c>
      <c r="B3" s="45">
        <v>15721680</v>
      </c>
      <c r="C3" s="45">
        <v>28348</v>
      </c>
      <c r="D3" s="45">
        <v>1.7999999523162842</v>
      </c>
      <c r="E3" s="45">
        <v>0.60000002384185791</v>
      </c>
      <c r="F3" s="45">
        <v>0.75</v>
      </c>
      <c r="G3" s="45">
        <v>0.60000002384185791</v>
      </c>
      <c r="H3" s="45">
        <v>0.75</v>
      </c>
      <c r="I3" s="45">
        <v>0.60000002384185791</v>
      </c>
      <c r="J3" s="45">
        <v>0.75</v>
      </c>
    </row>
    <row r="4" spans="1:10" x14ac:dyDescent="0.2">
      <c r="A4" s="46" t="s">
        <v>12</v>
      </c>
      <c r="B4" s="45">
        <v>310710</v>
      </c>
      <c r="C4" s="45">
        <v>5425</v>
      </c>
      <c r="D4" s="45">
        <v>17.459999084472656</v>
      </c>
      <c r="E4" s="45">
        <v>1.25</v>
      </c>
      <c r="F4" s="45">
        <v>0.30000001192092896</v>
      </c>
      <c r="G4" s="45">
        <v>1.1000000238418579</v>
      </c>
      <c r="H4" s="45">
        <v>0.27000001072883606</v>
      </c>
      <c r="I4" s="45">
        <v>1.25</v>
      </c>
      <c r="J4" s="45">
        <v>0.30000001192092896</v>
      </c>
    </row>
    <row r="5" spans="1:10" x14ac:dyDescent="0.2">
      <c r="A5" s="46" t="s">
        <v>13</v>
      </c>
      <c r="B5" s="45">
        <v>7676</v>
      </c>
      <c r="C5" s="45">
        <v>2134</v>
      </c>
      <c r="D5" s="45">
        <v>278.010009765625</v>
      </c>
      <c r="E5" s="45">
        <v>1.4800000190734863</v>
      </c>
      <c r="F5" s="45">
        <v>0.14000000059604645</v>
      </c>
      <c r="G5" s="45">
        <v>2.5299999713897705</v>
      </c>
      <c r="H5" s="45">
        <v>0.23999999463558197</v>
      </c>
      <c r="I5" s="45">
        <v>5.5500001907348633</v>
      </c>
      <c r="J5" s="45">
        <v>0.52999997138977051</v>
      </c>
    </row>
    <row r="6" spans="1:10" x14ac:dyDescent="0.2">
      <c r="A6" s="46" t="s">
        <v>14</v>
      </c>
      <c r="B6" s="45">
        <v>474</v>
      </c>
      <c r="C6" s="45">
        <v>1671</v>
      </c>
      <c r="D6" s="45">
        <v>3525.320068359375</v>
      </c>
      <c r="E6" s="45">
        <v>2.2899999618530273</v>
      </c>
      <c r="F6" s="45">
        <v>0.17000000178813934</v>
      </c>
      <c r="G6" s="45">
        <v>4.5500001907348633</v>
      </c>
      <c r="H6" s="45">
        <v>0.34000000357627869</v>
      </c>
      <c r="I6" s="45">
        <v>13.239999771118164</v>
      </c>
      <c r="J6" s="45">
        <v>0.99000000953674316</v>
      </c>
    </row>
    <row r="7" spans="1:10" x14ac:dyDescent="0.2">
      <c r="A7" s="46" t="s">
        <v>15</v>
      </c>
      <c r="B7" s="45">
        <v>24</v>
      </c>
      <c r="C7" s="45">
        <v>558</v>
      </c>
      <c r="D7" s="45">
        <v>23250</v>
      </c>
      <c r="E7" s="45">
        <v>2.8199999332427979</v>
      </c>
      <c r="F7" s="45">
        <v>7.0000000298023224E-2</v>
      </c>
      <c r="G7" s="45">
        <v>6.3299999237060547</v>
      </c>
      <c r="H7" s="45">
        <v>0.15999999642372131</v>
      </c>
      <c r="I7" s="45">
        <v>39.189998626708984</v>
      </c>
      <c r="J7" s="45">
        <v>0.97000002861022949</v>
      </c>
    </row>
    <row r="8" spans="1:10" x14ac:dyDescent="0.2">
      <c r="A8" s="46" t="s">
        <v>16</v>
      </c>
      <c r="B8" s="45">
        <v>1</v>
      </c>
      <c r="C8" s="45">
        <v>189</v>
      </c>
      <c r="D8" s="45">
        <v>189000</v>
      </c>
      <c r="E8" s="45">
        <v>3.1600000858306885</v>
      </c>
      <c r="F8" s="45">
        <v>2.9999999329447746E-2</v>
      </c>
      <c r="G8" s="45">
        <v>8.0600004196166992</v>
      </c>
      <c r="H8" s="45">
        <v>7.0000000298023224E-2</v>
      </c>
      <c r="I8" s="45">
        <v>63.650001525878906</v>
      </c>
      <c r="J8" s="45">
        <v>0.54000002145767212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workbookViewId="0">
      <selection activeCell="D2" sqref="D2:D8"/>
    </sheetView>
  </sheetViews>
  <sheetFormatPr baseColWidth="10" defaultColWidth="10.6640625" defaultRowHeight="16" x14ac:dyDescent="0.2"/>
  <sheetData>
    <row r="1" spans="1:10" x14ac:dyDescent="0.2">
      <c r="A1" t="s">
        <v>3</v>
      </c>
      <c r="B1" t="s">
        <v>4</v>
      </c>
      <c r="C1" t="s">
        <v>5</v>
      </c>
      <c r="D1" t="s">
        <v>25</v>
      </c>
      <c r="E1" t="s">
        <v>6</v>
      </c>
      <c r="F1" t="s">
        <v>31</v>
      </c>
      <c r="G1" t="s">
        <v>6</v>
      </c>
      <c r="H1" t="s">
        <v>31</v>
      </c>
      <c r="I1" t="s">
        <v>6</v>
      </c>
      <c r="J1" t="s">
        <v>31</v>
      </c>
    </row>
    <row r="2" spans="1:10" x14ac:dyDescent="0.2">
      <c r="A2" t="s">
        <v>10</v>
      </c>
      <c r="B2" s="45">
        <v>29249988</v>
      </c>
      <c r="C2" s="45">
        <v>85370</v>
      </c>
      <c r="D2" s="45">
        <v>2.9200000762939453</v>
      </c>
      <c r="E2" s="45">
        <v>0.94999998807907104</v>
      </c>
      <c r="F2" s="45">
        <v>2.7699999809265137</v>
      </c>
      <c r="G2" s="45">
        <v>1.190000057220459</v>
      </c>
      <c r="H2" s="45">
        <v>3.4700000286102295</v>
      </c>
      <c r="I2" s="45">
        <v>2.9000000953674316</v>
      </c>
      <c r="J2" s="45">
        <v>8.4399995803833008</v>
      </c>
    </row>
    <row r="3" spans="1:10" x14ac:dyDescent="0.2">
      <c r="A3" t="s">
        <v>11</v>
      </c>
      <c r="B3" s="45">
        <v>28273728</v>
      </c>
      <c r="C3" s="45">
        <v>54365</v>
      </c>
      <c r="D3" s="45">
        <v>1.9199999570846558</v>
      </c>
      <c r="E3" s="45">
        <v>0.62000000476837158</v>
      </c>
      <c r="F3" s="45">
        <v>1.1599999666213989</v>
      </c>
      <c r="G3" s="45">
        <v>0.62000000476837158</v>
      </c>
      <c r="H3" s="45">
        <v>1.1599999666213989</v>
      </c>
      <c r="I3" s="45">
        <v>0.62000000476837158</v>
      </c>
      <c r="J3" s="45">
        <v>1.1599999666213989</v>
      </c>
    </row>
    <row r="4" spans="1:10" x14ac:dyDescent="0.2">
      <c r="A4" t="s">
        <v>12</v>
      </c>
      <c r="B4" s="45">
        <v>936828</v>
      </c>
      <c r="C4" s="45">
        <v>17454</v>
      </c>
      <c r="D4" s="45">
        <v>18.629999160766602</v>
      </c>
      <c r="E4" s="45">
        <v>1.2699999809265137</v>
      </c>
      <c r="F4" s="45">
        <v>0.75</v>
      </c>
      <c r="G4" s="45">
        <v>1.1100000143051147</v>
      </c>
      <c r="H4" s="45">
        <v>0.6600000262260437</v>
      </c>
      <c r="I4" s="45">
        <v>1.2699999809265137</v>
      </c>
      <c r="J4" s="45">
        <v>0.75</v>
      </c>
    </row>
    <row r="5" spans="1:10" x14ac:dyDescent="0.2">
      <c r="A5" t="s">
        <v>13</v>
      </c>
      <c r="B5" s="45">
        <v>38598</v>
      </c>
      <c r="C5" s="45">
        <v>8729</v>
      </c>
      <c r="D5" s="45">
        <v>226.14999389648438</v>
      </c>
      <c r="E5" s="45">
        <v>1.4800000190734863</v>
      </c>
      <c r="F5" s="45">
        <v>0.43999999761581421</v>
      </c>
      <c r="G5" s="45">
        <v>2.4300000667572021</v>
      </c>
      <c r="H5" s="45">
        <v>0.72000002861022949</v>
      </c>
      <c r="I5" s="45">
        <v>5.2199997901916504</v>
      </c>
      <c r="J5" s="45">
        <v>1.5499999523162842</v>
      </c>
    </row>
    <row r="6" spans="1:10" x14ac:dyDescent="0.2">
      <c r="A6" t="s">
        <v>14</v>
      </c>
      <c r="B6" s="45">
        <v>768</v>
      </c>
      <c r="C6" s="45">
        <v>2429</v>
      </c>
      <c r="D6" s="45">
        <v>3162.760009765625</v>
      </c>
      <c r="E6" s="45">
        <v>2.2699999809265137</v>
      </c>
      <c r="F6" s="45">
        <v>0.18999999761581421</v>
      </c>
      <c r="G6" s="45">
        <v>4.5</v>
      </c>
      <c r="H6" s="45">
        <v>0.37000000476837158</v>
      </c>
      <c r="I6" s="45">
        <v>13.039999961853027</v>
      </c>
      <c r="J6" s="45">
        <v>1.0800000429153442</v>
      </c>
    </row>
    <row r="7" spans="1:10" x14ac:dyDescent="0.2">
      <c r="A7" t="s">
        <v>15</v>
      </c>
      <c r="B7" s="45">
        <v>62</v>
      </c>
      <c r="C7" s="45">
        <v>1777</v>
      </c>
      <c r="D7" s="45">
        <v>28661.2890625</v>
      </c>
      <c r="E7" s="45">
        <v>2.8499999046325684</v>
      </c>
      <c r="F7" s="45">
        <v>0.17000000178813934</v>
      </c>
      <c r="G7" s="45">
        <v>6.440000057220459</v>
      </c>
      <c r="H7" s="45">
        <v>0.38999998569488525</v>
      </c>
      <c r="I7" s="45">
        <v>40.950000762939453</v>
      </c>
      <c r="J7" s="45">
        <v>2.4800000190734863</v>
      </c>
    </row>
    <row r="8" spans="1:10" x14ac:dyDescent="0.2">
      <c r="A8" t="s">
        <v>16</v>
      </c>
      <c r="B8" s="45">
        <v>5</v>
      </c>
      <c r="C8" s="45">
        <v>616</v>
      </c>
      <c r="D8" s="45">
        <v>123200</v>
      </c>
      <c r="E8" s="45">
        <v>3.2200000286102295</v>
      </c>
      <c r="F8" s="45">
        <v>7.0000000298023224E-2</v>
      </c>
      <c r="G8" s="45">
        <v>8.3900003433227539</v>
      </c>
      <c r="H8" s="45">
        <v>0.17000000178813934</v>
      </c>
      <c r="I8" s="45">
        <v>68.19000244140625</v>
      </c>
      <c r="J8" s="45">
        <v>1.4299999475479126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"/>
  <sheetViews>
    <sheetView workbookViewId="0">
      <selection sqref="A1:J8"/>
    </sheetView>
  </sheetViews>
  <sheetFormatPr baseColWidth="10" defaultColWidth="10.6640625" defaultRowHeight="16" x14ac:dyDescent="0.2"/>
  <sheetData>
    <row r="1" spans="1:10" x14ac:dyDescent="0.2">
      <c r="A1" t="s">
        <v>3</v>
      </c>
      <c r="B1" t="s">
        <v>4</v>
      </c>
      <c r="C1" t="s">
        <v>5</v>
      </c>
      <c r="D1" t="s">
        <v>25</v>
      </c>
      <c r="E1" t="s">
        <v>6</v>
      </c>
      <c r="F1" t="s">
        <v>31</v>
      </c>
      <c r="G1" t="s">
        <v>6</v>
      </c>
      <c r="H1" t="s">
        <v>31</v>
      </c>
      <c r="I1" t="s">
        <v>6</v>
      </c>
      <c r="J1" t="s">
        <v>31</v>
      </c>
    </row>
    <row r="2" spans="1:10" x14ac:dyDescent="0.2">
      <c r="A2" t="s">
        <v>10</v>
      </c>
      <c r="B2" s="53">
        <v>12705846</v>
      </c>
      <c r="C2" s="53">
        <v>35718</v>
      </c>
      <c r="D2" s="53">
        <v>2.809999942779541</v>
      </c>
      <c r="E2" s="53">
        <v>1.0199999809265137</v>
      </c>
      <c r="F2" s="53">
        <v>1.2799999713897705</v>
      </c>
      <c r="G2" s="53">
        <v>1.3600000143051147</v>
      </c>
      <c r="H2" s="53">
        <v>1.7200000286102295</v>
      </c>
      <c r="I2" s="53">
        <v>3.940000057220459</v>
      </c>
      <c r="J2" s="53">
        <v>4.9600000381469727</v>
      </c>
    </row>
    <row r="3" spans="1:10" x14ac:dyDescent="0.2">
      <c r="A3" t="s">
        <v>11</v>
      </c>
      <c r="B3" s="53">
        <v>12330519</v>
      </c>
      <c r="C3" s="53">
        <v>20589</v>
      </c>
      <c r="D3" s="53">
        <v>1.6699999570846558</v>
      </c>
      <c r="E3" s="53">
        <v>0.56999999284744263</v>
      </c>
      <c r="F3" s="53">
        <v>0.40999999642372131</v>
      </c>
      <c r="G3" s="53">
        <v>0.56999999284744263</v>
      </c>
      <c r="H3" s="53">
        <v>0.40999999642372131</v>
      </c>
      <c r="I3" s="53">
        <v>0.56999999284744263</v>
      </c>
      <c r="J3" s="53">
        <v>0.40999999642372131</v>
      </c>
    </row>
    <row r="4" spans="1:10" x14ac:dyDescent="0.2">
      <c r="A4" t="s">
        <v>12</v>
      </c>
      <c r="B4" s="53">
        <v>353102</v>
      </c>
      <c r="C4" s="53">
        <v>7652</v>
      </c>
      <c r="D4" s="53">
        <v>21.670000076293945</v>
      </c>
      <c r="E4" s="53">
        <v>1.2999999523162842</v>
      </c>
      <c r="F4" s="53">
        <v>0.34999999403953552</v>
      </c>
      <c r="G4" s="53">
        <v>1.1299999952316284</v>
      </c>
      <c r="H4" s="53">
        <v>0.30000001192092896</v>
      </c>
      <c r="I4" s="53">
        <v>1.2999999523162842</v>
      </c>
      <c r="J4" s="53">
        <v>0.34999999403953552</v>
      </c>
    </row>
    <row r="5" spans="1:10" x14ac:dyDescent="0.2">
      <c r="A5" t="s">
        <v>13</v>
      </c>
      <c r="B5" s="53">
        <v>21388</v>
      </c>
      <c r="C5" s="53">
        <v>4031</v>
      </c>
      <c r="D5" s="53">
        <v>188.47000122070312</v>
      </c>
      <c r="E5" s="53">
        <v>1.4800000190734863</v>
      </c>
      <c r="F5" s="53">
        <v>0.20999999344348907</v>
      </c>
      <c r="G5" s="53">
        <v>2.309999942779541</v>
      </c>
      <c r="H5" s="53">
        <v>0.33000001311302185</v>
      </c>
      <c r="I5" s="53">
        <v>4.8600001335144043</v>
      </c>
      <c r="J5" s="53">
        <v>0.68999999761581421</v>
      </c>
    </row>
    <row r="6" spans="1:10" x14ac:dyDescent="0.2">
      <c r="A6" t="s">
        <v>14</v>
      </c>
      <c r="B6" s="53">
        <v>789</v>
      </c>
      <c r="C6" s="53">
        <v>1784</v>
      </c>
      <c r="D6" s="53">
        <v>2261.090087890625</v>
      </c>
      <c r="E6" s="53">
        <v>2.1800000667572021</v>
      </c>
      <c r="F6" s="53">
        <v>0.14000000059604645</v>
      </c>
      <c r="G6" s="53">
        <v>4.3000001907348633</v>
      </c>
      <c r="H6" s="53">
        <v>0.27000001072883606</v>
      </c>
      <c r="I6" s="53">
        <v>12.25</v>
      </c>
      <c r="J6" s="53">
        <v>0.76999998092651367</v>
      </c>
    </row>
    <row r="7" spans="1:10" x14ac:dyDescent="0.2">
      <c r="A7" t="s">
        <v>15</v>
      </c>
      <c r="B7" s="53">
        <v>46</v>
      </c>
      <c r="C7" s="53">
        <v>1300</v>
      </c>
      <c r="D7" s="53">
        <v>28260.869140625</v>
      </c>
      <c r="E7" s="53">
        <v>2.8499999046325684</v>
      </c>
      <c r="F7" s="53">
        <v>0.12999999523162842</v>
      </c>
      <c r="G7" s="53">
        <v>6.429999828338623</v>
      </c>
      <c r="H7" s="53">
        <v>0.30000001192092896</v>
      </c>
      <c r="I7" s="53">
        <v>40.849998474121094</v>
      </c>
      <c r="J7" s="53">
        <v>1.8700000047683716</v>
      </c>
    </row>
    <row r="8" spans="1:10" x14ac:dyDescent="0.2">
      <c r="A8" t="s">
        <v>16</v>
      </c>
      <c r="B8" s="53">
        <v>3</v>
      </c>
      <c r="C8" s="53">
        <v>362</v>
      </c>
      <c r="D8" s="53">
        <v>120666.671875</v>
      </c>
      <c r="E8" s="53">
        <v>3.2200000286102295</v>
      </c>
      <c r="F8" s="53">
        <v>3.9999999105930328E-2</v>
      </c>
      <c r="G8" s="53">
        <v>8.3599996566772461</v>
      </c>
      <c r="H8" s="53">
        <v>0.10999999940395355</v>
      </c>
      <c r="I8" s="53">
        <v>67.739997863769531</v>
      </c>
      <c r="J8" s="53">
        <v>0.87000000476837158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"/>
  <sheetViews>
    <sheetView workbookViewId="0">
      <selection activeCell="D2" sqref="D2:D8"/>
    </sheetView>
  </sheetViews>
  <sheetFormatPr baseColWidth="10" defaultColWidth="10.6640625" defaultRowHeight="16" x14ac:dyDescent="0.2"/>
  <sheetData>
    <row r="1" spans="1:10" x14ac:dyDescent="0.2">
      <c r="A1" t="s">
        <v>3</v>
      </c>
      <c r="B1" t="s">
        <v>4</v>
      </c>
      <c r="C1" t="s">
        <v>5</v>
      </c>
      <c r="D1" t="s">
        <v>25</v>
      </c>
      <c r="E1" t="s">
        <v>6</v>
      </c>
      <c r="F1" t="s">
        <v>31</v>
      </c>
      <c r="G1" t="s">
        <v>6</v>
      </c>
      <c r="H1" t="s">
        <v>31</v>
      </c>
      <c r="I1" t="s">
        <v>6</v>
      </c>
      <c r="J1" t="s">
        <v>31</v>
      </c>
    </row>
    <row r="2" spans="1:10" x14ac:dyDescent="0.2">
      <c r="A2" t="s">
        <v>10</v>
      </c>
      <c r="B2" s="45">
        <v>848937</v>
      </c>
      <c r="C2" s="45">
        <v>3905</v>
      </c>
      <c r="D2" s="45">
        <v>4.5999999046325684</v>
      </c>
      <c r="E2" s="45">
        <v>1.2999999523162842</v>
      </c>
      <c r="F2" s="45">
        <v>0.6600000262260437</v>
      </c>
      <c r="G2" s="45">
        <v>2.059999942779541</v>
      </c>
      <c r="H2" s="45">
        <v>1.0399999618530273</v>
      </c>
      <c r="I2" s="45">
        <v>6.1999998092651367</v>
      </c>
      <c r="J2" s="45">
        <v>3.1400001049041748</v>
      </c>
    </row>
    <row r="3" spans="1:10" x14ac:dyDescent="0.2">
      <c r="A3" t="s">
        <v>11</v>
      </c>
      <c r="B3" s="45">
        <v>809380</v>
      </c>
      <c r="C3" s="45">
        <v>1551</v>
      </c>
      <c r="D3" s="45">
        <v>1.9199999570846558</v>
      </c>
      <c r="E3" s="45">
        <v>0.62000000476837158</v>
      </c>
      <c r="F3" s="45">
        <v>0.11999999731779099</v>
      </c>
      <c r="G3" s="45">
        <v>0.62000000476837158</v>
      </c>
      <c r="H3" s="45">
        <v>0.11999999731779099</v>
      </c>
      <c r="I3" s="45">
        <v>0.62000000476837158</v>
      </c>
      <c r="J3" s="45">
        <v>0.11999999731779099</v>
      </c>
    </row>
    <row r="4" spans="1:10" x14ac:dyDescent="0.2">
      <c r="A4" t="s">
        <v>12</v>
      </c>
      <c r="B4" s="45">
        <v>37385</v>
      </c>
      <c r="C4" s="45">
        <v>739</v>
      </c>
      <c r="D4" s="45">
        <v>19.770000457763672</v>
      </c>
      <c r="E4" s="45">
        <v>1.2799999713897705</v>
      </c>
      <c r="F4" s="45">
        <v>0.11999999731779099</v>
      </c>
      <c r="G4" s="45">
        <v>1.1200000047683716</v>
      </c>
      <c r="H4" s="45">
        <v>0.10999999940395355</v>
      </c>
      <c r="I4" s="45">
        <v>1.2799999713897705</v>
      </c>
      <c r="J4" s="45">
        <v>0.11999999731779099</v>
      </c>
    </row>
    <row r="5" spans="1:10" x14ac:dyDescent="0.2">
      <c r="A5" t="s">
        <v>13</v>
      </c>
      <c r="B5" s="45">
        <v>1913</v>
      </c>
      <c r="C5" s="45">
        <v>540</v>
      </c>
      <c r="D5" s="45">
        <v>282.27999877929688</v>
      </c>
      <c r="E5" s="45">
        <v>1.4900000095367432</v>
      </c>
      <c r="F5" s="45">
        <v>0.10999999940395355</v>
      </c>
      <c r="G5" s="45">
        <v>2.5399999618530273</v>
      </c>
      <c r="H5" s="45">
        <v>0.17000000178813934</v>
      </c>
      <c r="I5" s="45">
        <v>5.570000171661377</v>
      </c>
      <c r="J5" s="45">
        <v>0.38999998569488525</v>
      </c>
    </row>
    <row r="6" spans="1:10" x14ac:dyDescent="0.2">
      <c r="A6" t="s">
        <v>14</v>
      </c>
      <c r="B6" s="45">
        <v>245</v>
      </c>
      <c r="C6" s="45">
        <v>713</v>
      </c>
      <c r="D6" s="45">
        <v>2910.199951171875</v>
      </c>
      <c r="E6" s="45">
        <v>2.25</v>
      </c>
      <c r="F6" s="45">
        <v>0.20999999344348907</v>
      </c>
      <c r="G6" s="45">
        <v>4.4600000381469727</v>
      </c>
      <c r="H6" s="45">
        <v>0.40999999642372131</v>
      </c>
      <c r="I6" s="45">
        <v>12.869999885559082</v>
      </c>
      <c r="J6" s="45">
        <v>1.190000057220459</v>
      </c>
    </row>
    <row r="7" spans="1:10" x14ac:dyDescent="0.2">
      <c r="A7" t="s">
        <v>15</v>
      </c>
      <c r="B7" s="45">
        <v>15</v>
      </c>
      <c r="C7" s="45">
        <v>278</v>
      </c>
      <c r="D7" s="45">
        <v>18533.330078125</v>
      </c>
      <c r="E7" s="45">
        <v>2.7699999809265137</v>
      </c>
      <c r="F7" s="45">
        <v>0.10000000149011612</v>
      </c>
      <c r="G7" s="45">
        <v>6.1500000953674316</v>
      </c>
      <c r="H7" s="45">
        <v>0.2199999988079071</v>
      </c>
      <c r="I7" s="45">
        <v>36.400001525878906</v>
      </c>
      <c r="J7" s="45">
        <v>1.309999942779541</v>
      </c>
    </row>
    <row r="8" spans="1:10" x14ac:dyDescent="0.2">
      <c r="A8" t="s">
        <v>16</v>
      </c>
      <c r="B8" s="45">
        <v>0</v>
      </c>
      <c r="C8" s="45">
        <v>0</v>
      </c>
      <c r="D8" s="45"/>
      <c r="E8" s="45"/>
      <c r="F8" s="45">
        <v>0</v>
      </c>
      <c r="G8" s="45"/>
      <c r="H8" s="45">
        <v>0</v>
      </c>
      <c r="I8" s="45"/>
      <c r="J8" s="4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8"/>
  <sheetViews>
    <sheetView workbookViewId="0">
      <selection activeCell="D2" sqref="D2:D8"/>
    </sheetView>
  </sheetViews>
  <sheetFormatPr baseColWidth="10" defaultColWidth="10.6640625" defaultRowHeight="16" x14ac:dyDescent="0.2"/>
  <sheetData>
    <row r="1" spans="1:10" x14ac:dyDescent="0.2">
      <c r="A1" t="s">
        <v>3</v>
      </c>
      <c r="B1" t="s">
        <v>4</v>
      </c>
      <c r="C1" t="s">
        <v>5</v>
      </c>
      <c r="D1" t="s">
        <v>25</v>
      </c>
      <c r="E1" t="s">
        <v>6</v>
      </c>
      <c r="F1" t="s">
        <v>31</v>
      </c>
      <c r="G1" t="s">
        <v>6</v>
      </c>
      <c r="H1" t="s">
        <v>31</v>
      </c>
      <c r="I1" t="s">
        <v>6</v>
      </c>
      <c r="J1" t="s">
        <v>31</v>
      </c>
    </row>
    <row r="2" spans="1:10" x14ac:dyDescent="0.2">
      <c r="A2" t="s">
        <v>10</v>
      </c>
      <c r="B2" s="45">
        <v>1930728</v>
      </c>
      <c r="C2" s="45">
        <v>5815</v>
      </c>
      <c r="D2" s="45">
        <v>3.0099999904632568</v>
      </c>
      <c r="E2" s="45">
        <v>0.95999997854232788</v>
      </c>
      <c r="F2" s="45">
        <v>1.059999942779541</v>
      </c>
      <c r="G2" s="45">
        <v>1.2100000381469727</v>
      </c>
      <c r="H2" s="45">
        <v>1.3400000333786011</v>
      </c>
      <c r="I2" s="45">
        <v>2.5899999141693115</v>
      </c>
      <c r="J2" s="45">
        <v>2.8599998950958252</v>
      </c>
    </row>
    <row r="3" spans="1:10" x14ac:dyDescent="0.2">
      <c r="A3" t="s">
        <v>11</v>
      </c>
      <c r="B3" s="45">
        <v>1859365</v>
      </c>
      <c r="C3" s="45">
        <v>3614</v>
      </c>
      <c r="D3" s="45">
        <v>1.940000057220459</v>
      </c>
      <c r="E3" s="45">
        <v>0.62999999523162842</v>
      </c>
      <c r="F3" s="45">
        <v>0.43000000715255737</v>
      </c>
      <c r="G3" s="45">
        <v>0.62999999523162842</v>
      </c>
      <c r="H3" s="45">
        <v>0.43000000715255737</v>
      </c>
      <c r="I3" s="45">
        <v>0.62999999523162842</v>
      </c>
      <c r="J3" s="45">
        <v>0.43000000715255737</v>
      </c>
    </row>
    <row r="4" spans="1:10" x14ac:dyDescent="0.2">
      <c r="A4" t="s">
        <v>12</v>
      </c>
      <c r="B4" s="45">
        <v>69453</v>
      </c>
      <c r="C4" s="45">
        <v>1240</v>
      </c>
      <c r="D4" s="45">
        <v>17.850000381469727</v>
      </c>
      <c r="E4" s="45">
        <v>1.2599999904632568</v>
      </c>
      <c r="F4" s="45">
        <v>0.30000001192092896</v>
      </c>
      <c r="G4" s="45">
        <v>1.1100000143051147</v>
      </c>
      <c r="H4" s="45">
        <v>0.25999999046325684</v>
      </c>
      <c r="I4" s="45">
        <v>1.2599999904632568</v>
      </c>
      <c r="J4" s="45">
        <v>0.30000001192092896</v>
      </c>
    </row>
    <row r="5" spans="1:10" x14ac:dyDescent="0.2">
      <c r="A5" t="s">
        <v>13</v>
      </c>
      <c r="B5" s="45">
        <v>1808</v>
      </c>
      <c r="C5" s="45">
        <v>518</v>
      </c>
      <c r="D5" s="45">
        <v>286.5</v>
      </c>
      <c r="E5" s="45">
        <v>1.4800000190734863</v>
      </c>
      <c r="F5" s="45">
        <v>0.14000000059604645</v>
      </c>
      <c r="G5" s="45">
        <v>2.5499999523162842</v>
      </c>
      <c r="H5" s="45">
        <v>0.25</v>
      </c>
      <c r="I5" s="45">
        <v>5.5900001525878906</v>
      </c>
      <c r="J5" s="45">
        <v>0.55000001192092896</v>
      </c>
    </row>
    <row r="6" spans="1:10" x14ac:dyDescent="0.2">
      <c r="A6" t="s">
        <v>14</v>
      </c>
      <c r="B6" s="45">
        <v>99</v>
      </c>
      <c r="C6" s="45">
        <v>303</v>
      </c>
      <c r="D6" s="45">
        <v>3060.610107421875</v>
      </c>
      <c r="E6" s="45">
        <v>2.2599999904632568</v>
      </c>
      <c r="F6" s="45">
        <v>0.12999999523162842</v>
      </c>
      <c r="G6" s="45">
        <v>4.4899997711181641</v>
      </c>
      <c r="H6" s="45">
        <v>0.25999999046325684</v>
      </c>
      <c r="I6" s="45">
        <v>12.979999542236328</v>
      </c>
      <c r="J6" s="45">
        <v>0.74000000953674316</v>
      </c>
    </row>
    <row r="7" spans="1:10" x14ac:dyDescent="0.2">
      <c r="A7" t="s">
        <v>15</v>
      </c>
      <c r="B7" s="45">
        <v>6</v>
      </c>
      <c r="C7" s="45">
        <v>116</v>
      </c>
      <c r="D7" s="45">
        <v>19333.330078125</v>
      </c>
      <c r="E7" s="45">
        <v>2.7899999618530273</v>
      </c>
      <c r="F7" s="45">
        <v>5.9999998658895493E-2</v>
      </c>
      <c r="G7" s="45">
        <v>6.25</v>
      </c>
      <c r="H7" s="45">
        <v>0.14000000059604645</v>
      </c>
      <c r="I7" s="45">
        <v>38.099998474121094</v>
      </c>
      <c r="J7" s="45">
        <v>0.8399999737739563</v>
      </c>
    </row>
    <row r="8" spans="1:10" x14ac:dyDescent="0.2">
      <c r="A8" t="s">
        <v>16</v>
      </c>
      <c r="B8" s="45">
        <v>0</v>
      </c>
      <c r="C8" s="45">
        <v>0</v>
      </c>
      <c r="D8" s="45"/>
      <c r="E8" s="45"/>
      <c r="F8" s="45">
        <v>0</v>
      </c>
      <c r="G8" s="45"/>
      <c r="H8" s="45">
        <v>0</v>
      </c>
      <c r="I8" s="45"/>
      <c r="J8" s="4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8"/>
  <sheetViews>
    <sheetView workbookViewId="0">
      <selection activeCell="D2" sqref="D2:D8"/>
    </sheetView>
  </sheetViews>
  <sheetFormatPr baseColWidth="10" defaultColWidth="10.6640625" defaultRowHeight="16" x14ac:dyDescent="0.2"/>
  <sheetData>
    <row r="1" spans="1:10" x14ac:dyDescent="0.2">
      <c r="A1" t="s">
        <v>3</v>
      </c>
      <c r="B1" t="s">
        <v>4</v>
      </c>
      <c r="C1" t="s">
        <v>5</v>
      </c>
      <c r="D1" t="s">
        <v>25</v>
      </c>
      <c r="E1" t="s">
        <v>6</v>
      </c>
      <c r="F1" t="s">
        <v>31</v>
      </c>
      <c r="G1" t="s">
        <v>6</v>
      </c>
      <c r="H1" t="s">
        <v>31</v>
      </c>
      <c r="I1" t="s">
        <v>6</v>
      </c>
      <c r="J1" t="s">
        <v>31</v>
      </c>
    </row>
    <row r="2" spans="1:10" x14ac:dyDescent="0.2">
      <c r="A2" t="s">
        <v>10</v>
      </c>
      <c r="B2" s="45">
        <v>243221</v>
      </c>
      <c r="C2" s="45">
        <v>726</v>
      </c>
      <c r="D2" s="45">
        <v>2.9800000190734863</v>
      </c>
      <c r="E2" s="45">
        <v>0.97000002861022949</v>
      </c>
      <c r="F2" s="45">
        <v>0.31000000238418579</v>
      </c>
      <c r="G2" s="45">
        <v>1.2000000476837158</v>
      </c>
      <c r="H2" s="45">
        <v>0.37999999523162842</v>
      </c>
      <c r="I2" s="45">
        <v>2.1600000858306885</v>
      </c>
      <c r="J2" s="45">
        <v>0.68999999761581421</v>
      </c>
    </row>
    <row r="3" spans="1:10" x14ac:dyDescent="0.2">
      <c r="A3" t="s">
        <v>11</v>
      </c>
      <c r="B3" s="45">
        <v>234728</v>
      </c>
      <c r="C3" s="45">
        <v>448</v>
      </c>
      <c r="D3" s="45">
        <v>1.9099999666213989</v>
      </c>
      <c r="E3" s="45">
        <v>0.62000000476837158</v>
      </c>
      <c r="F3" s="45">
        <v>0.11999999731779099</v>
      </c>
      <c r="G3" s="45">
        <v>0.62000000476837158</v>
      </c>
      <c r="H3" s="45">
        <v>0.11999999731779099</v>
      </c>
      <c r="I3" s="45">
        <v>0.62000000476837158</v>
      </c>
      <c r="J3" s="45">
        <v>0.11999999731779099</v>
      </c>
    </row>
    <row r="4" spans="1:10" x14ac:dyDescent="0.2">
      <c r="A4" t="s">
        <v>12</v>
      </c>
      <c r="B4" s="45">
        <v>8195</v>
      </c>
      <c r="C4" s="45">
        <v>155</v>
      </c>
      <c r="D4" s="45">
        <v>18.909999847412109</v>
      </c>
      <c r="E4" s="45">
        <v>1.2699999809265137</v>
      </c>
      <c r="F4" s="45">
        <v>7.9999998211860657E-2</v>
      </c>
      <c r="G4" s="45">
        <v>1.1200000047683716</v>
      </c>
      <c r="H4" s="45">
        <v>7.9999998211860657E-2</v>
      </c>
      <c r="I4" s="45">
        <v>1.2699999809265137</v>
      </c>
      <c r="J4" s="45">
        <v>7.9999998211860657E-2</v>
      </c>
    </row>
    <row r="5" spans="1:10" x14ac:dyDescent="0.2">
      <c r="A5" t="s">
        <v>13</v>
      </c>
      <c r="B5" s="45">
        <v>288</v>
      </c>
      <c r="C5" s="45">
        <v>70</v>
      </c>
      <c r="D5" s="45">
        <v>243.05999755859375</v>
      </c>
      <c r="E5" s="45">
        <v>1.4800000190734863</v>
      </c>
      <c r="F5" s="45">
        <v>5.000000074505806E-2</v>
      </c>
      <c r="G5" s="45">
        <v>2.4600000381469727</v>
      </c>
      <c r="H5" s="45">
        <v>7.9999998211860657E-2</v>
      </c>
      <c r="I5" s="45">
        <v>5.320000171661377</v>
      </c>
      <c r="J5" s="45">
        <v>0.17000000178813934</v>
      </c>
    </row>
    <row r="6" spans="1:10" x14ac:dyDescent="0.2">
      <c r="A6" t="s">
        <v>14</v>
      </c>
      <c r="B6" s="45">
        <v>11</v>
      </c>
      <c r="C6" s="45">
        <v>52</v>
      </c>
      <c r="D6" s="45">
        <v>4727.27001953125</v>
      </c>
      <c r="E6" s="45">
        <v>2.3599998950958252</v>
      </c>
      <c r="F6" s="45">
        <v>5.000000074505806E-2</v>
      </c>
      <c r="G6" s="45">
        <v>4.6999998092651367</v>
      </c>
      <c r="H6" s="45">
        <v>0.10999999940395355</v>
      </c>
      <c r="I6" s="45">
        <v>13.800000190734863</v>
      </c>
      <c r="J6" s="45">
        <v>0.31999999284744263</v>
      </c>
    </row>
    <row r="7" spans="1:10" x14ac:dyDescent="0.2">
      <c r="A7" t="s">
        <v>15</v>
      </c>
      <c r="B7" s="45">
        <v>0</v>
      </c>
      <c r="C7" s="45">
        <v>0</v>
      </c>
      <c r="D7" s="45"/>
      <c r="E7" s="45"/>
      <c r="F7" s="45">
        <v>0</v>
      </c>
      <c r="G7" s="45"/>
      <c r="H7" s="45">
        <v>0</v>
      </c>
      <c r="I7" s="45"/>
      <c r="J7" s="45">
        <v>0</v>
      </c>
    </row>
    <row r="8" spans="1:10" x14ac:dyDescent="0.2">
      <c r="A8" t="s">
        <v>16</v>
      </c>
      <c r="B8" s="45">
        <v>0</v>
      </c>
      <c r="C8" s="45">
        <v>0</v>
      </c>
      <c r="D8" s="45"/>
      <c r="E8" s="45"/>
      <c r="F8" s="45">
        <v>0</v>
      </c>
      <c r="G8" s="45"/>
      <c r="H8" s="45">
        <v>0</v>
      </c>
      <c r="I8" s="45"/>
      <c r="J8" s="4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8"/>
  <sheetViews>
    <sheetView workbookViewId="0">
      <selection activeCell="D2" sqref="D2:D8"/>
    </sheetView>
  </sheetViews>
  <sheetFormatPr baseColWidth="10" defaultColWidth="10.6640625" defaultRowHeight="16" x14ac:dyDescent="0.2"/>
  <sheetData>
    <row r="1" spans="1:10" x14ac:dyDescent="0.2">
      <c r="A1" t="s">
        <v>3</v>
      </c>
      <c r="B1" t="s">
        <v>4</v>
      </c>
      <c r="C1" t="s">
        <v>5</v>
      </c>
      <c r="D1" t="s">
        <v>25</v>
      </c>
      <c r="E1" t="s">
        <v>6</v>
      </c>
      <c r="F1" t="s">
        <v>31</v>
      </c>
      <c r="G1" t="s">
        <v>6</v>
      </c>
      <c r="H1" t="s">
        <v>31</v>
      </c>
      <c r="I1" t="s">
        <v>6</v>
      </c>
      <c r="J1" t="s">
        <v>31</v>
      </c>
    </row>
    <row r="2" spans="1:10" x14ac:dyDescent="0.2">
      <c r="A2" t="s">
        <v>10</v>
      </c>
      <c r="B2" s="45">
        <v>915046</v>
      </c>
      <c r="C2" s="45">
        <v>2978</v>
      </c>
      <c r="D2" s="45">
        <v>3.25</v>
      </c>
      <c r="E2" s="45">
        <v>0.99000000953674316</v>
      </c>
      <c r="F2" s="45">
        <v>0.51999998092651367</v>
      </c>
      <c r="G2" s="45">
        <v>1.2000000476837158</v>
      </c>
      <c r="H2" s="45">
        <v>0.62999999523162842</v>
      </c>
      <c r="I2" s="45">
        <v>2.2599999904632568</v>
      </c>
      <c r="J2" s="45">
        <v>1.1799999475479126</v>
      </c>
    </row>
    <row r="3" spans="1:10" x14ac:dyDescent="0.2">
      <c r="A3" t="s">
        <v>11</v>
      </c>
      <c r="B3" s="45">
        <v>873940</v>
      </c>
      <c r="C3" s="45">
        <v>1701</v>
      </c>
      <c r="D3" s="45">
        <v>1.9500000476837158</v>
      </c>
      <c r="E3" s="45">
        <v>0.62999999523162842</v>
      </c>
      <c r="F3" s="45">
        <v>0.18999999761581421</v>
      </c>
      <c r="G3" s="45">
        <v>0.62999999523162842</v>
      </c>
      <c r="H3" s="45">
        <v>0.18999999761581421</v>
      </c>
      <c r="I3" s="45">
        <v>0.62999999523162842</v>
      </c>
      <c r="J3" s="45">
        <v>0.18999999761581421</v>
      </c>
    </row>
    <row r="4" spans="1:10" x14ac:dyDescent="0.2">
      <c r="A4" t="s">
        <v>12</v>
      </c>
      <c r="B4" s="45">
        <v>39734</v>
      </c>
      <c r="C4" s="45">
        <v>756</v>
      </c>
      <c r="D4" s="45">
        <v>19.030000686645508</v>
      </c>
      <c r="E4" s="45">
        <v>1.2699999809265137</v>
      </c>
      <c r="F4" s="45">
        <v>0.17000000178813934</v>
      </c>
      <c r="G4" s="45">
        <v>1.1200000047683716</v>
      </c>
      <c r="H4" s="45">
        <v>0.15000000596046448</v>
      </c>
      <c r="I4" s="45">
        <v>1.2699999809265137</v>
      </c>
      <c r="J4" s="45">
        <v>0.17000000178813934</v>
      </c>
    </row>
    <row r="5" spans="1:10" x14ac:dyDescent="0.2">
      <c r="A5" t="s">
        <v>13</v>
      </c>
      <c r="B5" s="45">
        <v>1299</v>
      </c>
      <c r="C5" s="45">
        <v>339</v>
      </c>
      <c r="D5" s="45">
        <v>260.97000122070312</v>
      </c>
      <c r="E5" s="45">
        <v>1.4800000190734863</v>
      </c>
      <c r="F5" s="45">
        <v>9.0000003576278687E-2</v>
      </c>
      <c r="G5" s="45">
        <v>2.5099999904632568</v>
      </c>
      <c r="H5" s="45">
        <v>0.15000000596046448</v>
      </c>
      <c r="I5" s="45">
        <v>5.4600000381469727</v>
      </c>
      <c r="J5" s="45">
        <v>0.33000001311302185</v>
      </c>
    </row>
    <row r="6" spans="1:10" x14ac:dyDescent="0.2">
      <c r="A6" t="s">
        <v>14</v>
      </c>
      <c r="B6" s="45">
        <v>72</v>
      </c>
      <c r="C6" s="45">
        <v>145</v>
      </c>
      <c r="D6" s="45">
        <v>2013.8900146484375</v>
      </c>
      <c r="E6" s="45">
        <v>2.1400001049041748</v>
      </c>
      <c r="F6" s="45">
        <v>5.000000074505806E-2</v>
      </c>
      <c r="G6" s="45">
        <v>4.2199997901916504</v>
      </c>
      <c r="H6" s="45">
        <v>0.10999999940395355</v>
      </c>
      <c r="I6" s="45">
        <v>11.949999809265137</v>
      </c>
      <c r="J6" s="45">
        <v>0.30000001192092896</v>
      </c>
    </row>
    <row r="7" spans="1:10" x14ac:dyDescent="0.2">
      <c r="A7" t="s">
        <v>15</v>
      </c>
      <c r="B7" s="45">
        <v>3</v>
      </c>
      <c r="C7" s="45">
        <v>37</v>
      </c>
      <c r="D7" s="45">
        <v>12333.330078125</v>
      </c>
      <c r="E7" s="45">
        <v>2.6400001049041748</v>
      </c>
      <c r="F7" s="45">
        <v>1.9999999552965164E-2</v>
      </c>
      <c r="G7" s="45">
        <v>5.7199997901916504</v>
      </c>
      <c r="H7" s="45">
        <v>3.9999999105930328E-2</v>
      </c>
      <c r="I7" s="45">
        <v>30.040000915527344</v>
      </c>
      <c r="J7" s="45">
        <v>0.20000000298023224</v>
      </c>
    </row>
    <row r="8" spans="1:10" x14ac:dyDescent="0.2">
      <c r="A8" t="s">
        <v>16</v>
      </c>
      <c r="B8" s="45">
        <v>0</v>
      </c>
      <c r="C8" s="45">
        <v>0</v>
      </c>
      <c r="D8" s="45"/>
      <c r="E8" s="45"/>
      <c r="F8" s="45">
        <v>0</v>
      </c>
      <c r="G8" s="45"/>
      <c r="H8" s="45">
        <v>0</v>
      </c>
      <c r="I8" s="45"/>
      <c r="J8" s="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28"/>
  <sheetViews>
    <sheetView topLeftCell="A4" workbookViewId="0">
      <selection activeCell="N19" sqref="N19:R27"/>
    </sheetView>
  </sheetViews>
  <sheetFormatPr baseColWidth="10" defaultColWidth="10.83203125" defaultRowHeight="16" x14ac:dyDescent="0.2"/>
  <cols>
    <col min="1" max="1" width="24" style="2" customWidth="1"/>
    <col min="2" max="2" width="11.1640625" style="2" customWidth="1"/>
    <col min="3" max="3" width="8.5" style="2" customWidth="1"/>
    <col min="4" max="4" width="9.33203125" style="2" customWidth="1"/>
    <col min="5" max="5" width="10.5" style="2" customWidth="1"/>
    <col min="6" max="6" width="11.83203125" style="2" customWidth="1"/>
    <col min="7" max="7" width="10.5" style="2" customWidth="1"/>
    <col min="8" max="8" width="12.1640625" style="2" customWidth="1"/>
    <col min="9" max="13" width="10.83203125" style="2"/>
    <col min="14" max="14" width="21.1640625" style="2" customWidth="1"/>
    <col min="15" max="15" width="11.5" style="2" bestFit="1" customWidth="1"/>
    <col min="16" max="16" width="12.83203125" style="2" customWidth="1"/>
    <col min="17" max="17" width="16" style="2" customWidth="1"/>
    <col min="18" max="18" width="15.1640625" style="2" customWidth="1"/>
    <col min="19" max="16384" width="10.83203125" style="2"/>
  </cols>
  <sheetData>
    <row r="2" spans="1:10" x14ac:dyDescent="0.2">
      <c r="A2" s="1"/>
    </row>
    <row r="5" spans="1:10" ht="17" thickBot="1" x14ac:dyDescent="0.25">
      <c r="A5" s="3" t="s">
        <v>43</v>
      </c>
    </row>
    <row r="6" spans="1:10" ht="17" thickBot="1" x14ac:dyDescent="0.25">
      <c r="A6" s="4"/>
      <c r="B6" s="5"/>
      <c r="C6" s="5"/>
      <c r="D6" s="5"/>
      <c r="E6" s="73" t="s">
        <v>0</v>
      </c>
      <c r="F6" s="73"/>
      <c r="G6" s="73" t="s">
        <v>1</v>
      </c>
      <c r="H6" s="73"/>
      <c r="I6" s="73" t="s">
        <v>32</v>
      </c>
      <c r="J6" s="74"/>
    </row>
    <row r="7" spans="1:10" ht="86" thickBot="1" x14ac:dyDescent="0.25">
      <c r="A7" s="6" t="s">
        <v>3</v>
      </c>
      <c r="B7" s="7" t="s">
        <v>4</v>
      </c>
      <c r="C7" s="7" t="s">
        <v>5</v>
      </c>
      <c r="D7" s="7" t="s">
        <v>30</v>
      </c>
      <c r="E7" s="8" t="s">
        <v>6</v>
      </c>
      <c r="F7" s="8" t="s">
        <v>42</v>
      </c>
      <c r="G7" s="8" t="s">
        <v>6</v>
      </c>
      <c r="H7" s="8" t="s">
        <v>41</v>
      </c>
      <c r="I7" s="8" t="s">
        <v>6</v>
      </c>
      <c r="J7" s="9" t="s">
        <v>40</v>
      </c>
    </row>
    <row r="8" spans="1:10" x14ac:dyDescent="0.2">
      <c r="A8" s="10" t="s">
        <v>10</v>
      </c>
      <c r="B8" s="55">
        <f>ROUND('data-T7.1'!B5,-1)</f>
        <v>62165160</v>
      </c>
      <c r="C8" s="54">
        <f>ROUND('data-T7.1'!C5,-2)</f>
        <v>174200</v>
      </c>
      <c r="D8" s="40">
        <f>'data-T7.1'!D5</f>
        <v>2.7999999523162842</v>
      </c>
      <c r="E8" s="40">
        <f>'data-T7.1'!E5</f>
        <v>0.95999997854232788</v>
      </c>
      <c r="F8" s="40">
        <f>'data-T7.1'!F5</f>
        <v>1.6200000047683716</v>
      </c>
      <c r="G8" s="40">
        <f>'data-T7.1'!G5</f>
        <v>1.2400000095367432</v>
      </c>
      <c r="H8" s="40">
        <f>'data-T7.1'!H5</f>
        <v>2.0799999237060547</v>
      </c>
      <c r="I8" s="40">
        <f>'data-T7.1'!I5</f>
        <v>3.1500000953674316</v>
      </c>
      <c r="J8" s="41">
        <f>'data-T7.1'!J5</f>
        <v>5.3000001907348633</v>
      </c>
    </row>
    <row r="9" spans="1:10" x14ac:dyDescent="0.2">
      <c r="A9" s="10" t="s">
        <v>11</v>
      </c>
      <c r="B9" s="55">
        <f>ROUND('data-T7.1'!B6,-1)</f>
        <v>60319510</v>
      </c>
      <c r="C9" s="55">
        <f>ROUND('data-T7.1'!C6,-2)</f>
        <v>111100</v>
      </c>
      <c r="D9" s="40">
        <f>'data-T7.1'!D6</f>
        <v>1.8400000333786011</v>
      </c>
      <c r="E9" s="40">
        <f>'data-T7.1'!E6</f>
        <v>0.61000001430511475</v>
      </c>
      <c r="F9" s="40">
        <f>'data-T7.1'!F6</f>
        <v>0.64999997615814209</v>
      </c>
      <c r="G9" s="40">
        <f>'data-T7.1'!G6</f>
        <v>0.61000001430511475</v>
      </c>
      <c r="H9" s="40">
        <f>'data-T7.1'!H6</f>
        <v>0.64999997615814209</v>
      </c>
      <c r="I9" s="40">
        <f>'data-T7.1'!I6</f>
        <v>0.61000001430511475</v>
      </c>
      <c r="J9" s="41">
        <f>'data-T7.1'!J6</f>
        <v>0.64999997615814209</v>
      </c>
    </row>
    <row r="10" spans="1:10" x14ac:dyDescent="0.2">
      <c r="A10" s="10" t="s">
        <v>12</v>
      </c>
      <c r="B10" s="55">
        <f>ROUND('data-T7.1'!B7,-1)</f>
        <v>1769200</v>
      </c>
      <c r="C10" s="55">
        <f>ROUND('data-T7.1'!C7,-2)</f>
        <v>33600</v>
      </c>
      <c r="D10" s="37">
        <f>'data-T7.1'!D7</f>
        <v>18.979999542236328</v>
      </c>
      <c r="E10" s="40">
        <f>'data-T7.1'!E7</f>
        <v>1.2699999809265137</v>
      </c>
      <c r="F10" s="40">
        <f>'data-T7.1'!F7</f>
        <v>0.40999999642372131</v>
      </c>
      <c r="G10" s="40">
        <f>'data-T7.1'!G7</f>
        <v>1.1200000047683716</v>
      </c>
      <c r="H10" s="40">
        <f>'data-T7.1'!H7</f>
        <v>0.36000001430511475</v>
      </c>
      <c r="I10" s="40">
        <f>'data-T7.1'!I7</f>
        <v>1.2699999809265137</v>
      </c>
      <c r="J10" s="41">
        <f>'data-T7.1'!J7</f>
        <v>0.40999999642372131</v>
      </c>
    </row>
    <row r="11" spans="1:10" x14ac:dyDescent="0.2">
      <c r="A11" s="10" t="s">
        <v>13</v>
      </c>
      <c r="B11" s="55">
        <f>ROUND('data-T7.1'!B8,-1)</f>
        <v>73710</v>
      </c>
      <c r="C11" s="55">
        <f>ROUND('data-T7.1'!C8,-1)</f>
        <v>16500</v>
      </c>
      <c r="D11" s="55">
        <f>ROUND('data-T7.1'!D8,-1)</f>
        <v>220</v>
      </c>
      <c r="E11" s="40">
        <f>'data-T7.1'!E8</f>
        <v>1.4800000190734863</v>
      </c>
      <c r="F11" s="40">
        <f>'data-T7.1'!F8</f>
        <v>0.23999999463558197</v>
      </c>
      <c r="G11" s="40">
        <f>'data-T7.1'!G8</f>
        <v>2.4200000762939453</v>
      </c>
      <c r="H11" s="40">
        <f>'data-T7.1'!H8</f>
        <v>0.38999998569488525</v>
      </c>
      <c r="I11" s="40">
        <f>'data-T7.1'!I8</f>
        <v>5.1999998092651367</v>
      </c>
      <c r="J11" s="41">
        <f>'data-T7.1'!J8</f>
        <v>0.82999998331069946</v>
      </c>
    </row>
    <row r="12" spans="1:10" x14ac:dyDescent="0.2">
      <c r="A12" s="10" t="s">
        <v>14</v>
      </c>
      <c r="B12" s="37">
        <f>'data-T7.1'!B9</f>
        <v>2582</v>
      </c>
      <c r="C12" s="55">
        <f>ROUND('data-T7.1'!C9,-1)</f>
        <v>7580</v>
      </c>
      <c r="D12" s="55">
        <f>ROUND('data-T7.1'!D9,-1)</f>
        <v>2940</v>
      </c>
      <c r="E12" s="40">
        <f>'data-T7.1'!E9</f>
        <v>2.25</v>
      </c>
      <c r="F12" s="40">
        <f>'data-T7.1'!F9</f>
        <v>0.17000000178813934</v>
      </c>
      <c r="G12" s="40">
        <f>'data-T7.1'!G9</f>
        <v>4.4600000381469727</v>
      </c>
      <c r="H12" s="40">
        <f>'data-T7.1'!H9</f>
        <v>0.33000001311302185</v>
      </c>
      <c r="I12" s="40">
        <f>'data-T7.1'!I9</f>
        <v>12.890000343322754</v>
      </c>
      <c r="J12" s="41">
        <f>'data-T7.1'!J9</f>
        <v>0.93999999761581421</v>
      </c>
    </row>
    <row r="13" spans="1:10" x14ac:dyDescent="0.2">
      <c r="A13" s="10" t="s">
        <v>15</v>
      </c>
      <c r="B13" s="37">
        <f>'data-T7.1'!B10</f>
        <v>159</v>
      </c>
      <c r="C13" s="55">
        <f>ROUND('data-T7.1'!C10,-1)</f>
        <v>4170</v>
      </c>
      <c r="D13" s="55">
        <f>ROUND('data-T7.1'!D10,-1)</f>
        <v>26210</v>
      </c>
      <c r="E13" s="40">
        <f>'data-T7.1'!E10</f>
        <v>2.8299999237060547</v>
      </c>
      <c r="F13" s="40">
        <f>'data-T7.1'!F10</f>
        <v>0.10999999940395355</v>
      </c>
      <c r="G13" s="40">
        <f>'data-T7.1'!G10</f>
        <v>6.3899998664855957</v>
      </c>
      <c r="H13" s="40">
        <f>'data-T7.1'!H10</f>
        <v>0.25999999046325684</v>
      </c>
      <c r="I13" s="40">
        <f>'data-T7.1'!I10</f>
        <v>40.110000610351562</v>
      </c>
      <c r="J13" s="41">
        <f>'data-T7.1'!J10</f>
        <v>1.6100000143051147</v>
      </c>
    </row>
    <row r="14" spans="1:10" ht="17" thickBot="1" x14ac:dyDescent="0.25">
      <c r="A14" s="11" t="s">
        <v>16</v>
      </c>
      <c r="B14" s="38">
        <f>'data-T7.1'!B11</f>
        <v>9</v>
      </c>
      <c r="C14" s="55">
        <f>ROUND('data-T7.1'!C11,-1)</f>
        <v>1320</v>
      </c>
      <c r="D14" s="55">
        <f>ROUND('data-T7.1'!D11,-1)</f>
        <v>146780</v>
      </c>
      <c r="E14" s="42">
        <f>'data-T7.1'!E11</f>
        <v>3.2000000476837158</v>
      </c>
      <c r="F14" s="44">
        <f>'data-T7.1'!F11</f>
        <v>3.9999999105930328E-2</v>
      </c>
      <c r="G14" s="42">
        <f>'data-T7.1'!G11</f>
        <v>8.2700004577636719</v>
      </c>
      <c r="H14" s="42">
        <f>'data-T7.1'!H11</f>
        <v>0.10999999940395355</v>
      </c>
      <c r="I14" s="42">
        <f>'data-T7.1'!I11</f>
        <v>66.569999694824219</v>
      </c>
      <c r="J14" s="43">
        <f>'data-T7.1'!J11</f>
        <v>0.85000002384185791</v>
      </c>
    </row>
    <row r="15" spans="1:10" ht="64" customHeight="1" x14ac:dyDescent="0.2">
      <c r="A15" s="75" t="s">
        <v>54</v>
      </c>
      <c r="B15" s="75"/>
      <c r="C15" s="75"/>
      <c r="D15" s="75"/>
      <c r="E15" s="75"/>
      <c r="F15" s="75"/>
      <c r="G15" s="75"/>
      <c r="H15" s="75"/>
      <c r="I15" s="75"/>
      <c r="J15" s="75"/>
    </row>
    <row r="18" spans="3:18" ht="17" thickBot="1" x14ac:dyDescent="0.25">
      <c r="C18" s="52"/>
    </row>
    <row r="19" spans="3:18" x14ac:dyDescent="0.2">
      <c r="N19" s="76" t="s">
        <v>17</v>
      </c>
      <c r="O19" s="81" t="s">
        <v>4</v>
      </c>
      <c r="P19" s="83" t="s">
        <v>66</v>
      </c>
      <c r="Q19" s="87" t="s">
        <v>67</v>
      </c>
      <c r="R19" s="85" t="s">
        <v>65</v>
      </c>
    </row>
    <row r="20" spans="3:18" x14ac:dyDescent="0.2">
      <c r="E20" s="56"/>
      <c r="N20" s="77"/>
      <c r="O20" s="82"/>
      <c r="P20" s="84"/>
      <c r="Q20" s="88"/>
      <c r="R20" s="86"/>
    </row>
    <row r="21" spans="3:18" x14ac:dyDescent="0.2">
      <c r="N21" s="17"/>
      <c r="O21" s="61"/>
      <c r="P21" s="61"/>
      <c r="Q21" s="61"/>
      <c r="R21" s="62"/>
    </row>
    <row r="22" spans="3:18" x14ac:dyDescent="0.2">
      <c r="N22" s="65" t="s">
        <v>10</v>
      </c>
      <c r="O22" s="67">
        <v>62165160</v>
      </c>
      <c r="P22" s="67">
        <v>174200</v>
      </c>
      <c r="Q22" s="68"/>
      <c r="R22" s="69">
        <v>1.6E-2</v>
      </c>
    </row>
    <row r="23" spans="3:18" x14ac:dyDescent="0.2">
      <c r="N23" s="14" t="s">
        <v>11</v>
      </c>
      <c r="O23" s="67">
        <v>60319510</v>
      </c>
      <c r="P23" s="67">
        <v>111100</v>
      </c>
      <c r="Q23" s="63">
        <v>0.01</v>
      </c>
      <c r="R23" s="69">
        <v>6.4000000000000003E-3</v>
      </c>
    </row>
    <row r="24" spans="3:18" x14ac:dyDescent="0.2">
      <c r="N24" s="17" t="s">
        <v>12</v>
      </c>
      <c r="O24" s="67">
        <v>1769200</v>
      </c>
      <c r="P24" s="67">
        <v>33600</v>
      </c>
      <c r="Q24" s="63">
        <v>1.4999999999999999E-2</v>
      </c>
      <c r="R24" s="69">
        <v>4.0000000000000001E-3</v>
      </c>
    </row>
    <row r="25" spans="3:18" x14ac:dyDescent="0.2">
      <c r="N25" s="17" t="s">
        <v>22</v>
      </c>
      <c r="O25" s="67">
        <v>73710</v>
      </c>
      <c r="P25" s="67">
        <v>16500</v>
      </c>
      <c r="Q25" s="64">
        <v>1.4999999999999999E-2</v>
      </c>
      <c r="R25" s="69">
        <v>2.3E-3</v>
      </c>
    </row>
    <row r="26" spans="3:18" ht="17" thickBot="1" x14ac:dyDescent="0.25">
      <c r="N26" s="21" t="s">
        <v>62</v>
      </c>
      <c r="O26" s="70">
        <v>2750</v>
      </c>
      <c r="P26" s="70">
        <v>13070</v>
      </c>
      <c r="Q26" s="22" t="s">
        <v>63</v>
      </c>
      <c r="R26" s="71">
        <v>3.0000000000000001E-3</v>
      </c>
    </row>
    <row r="27" spans="3:18" ht="70" customHeight="1" thickBot="1" x14ac:dyDescent="0.25">
      <c r="N27" s="78" t="s">
        <v>64</v>
      </c>
      <c r="O27" s="79"/>
      <c r="P27" s="79"/>
      <c r="Q27" s="79"/>
      <c r="R27" s="80"/>
    </row>
    <row r="28" spans="3:18" x14ac:dyDescent="0.2">
      <c r="O28" s="60"/>
      <c r="P28" s="60"/>
      <c r="R28" s="66"/>
    </row>
  </sheetData>
  <mergeCells count="10">
    <mergeCell ref="N27:R27"/>
    <mergeCell ref="O19:O20"/>
    <mergeCell ref="P19:P20"/>
    <mergeCell ref="R19:R20"/>
    <mergeCell ref="Q19:Q20"/>
    <mergeCell ref="E6:F6"/>
    <mergeCell ref="G6:H6"/>
    <mergeCell ref="I6:J6"/>
    <mergeCell ref="A15:J15"/>
    <mergeCell ref="N19:N2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8"/>
  <sheetViews>
    <sheetView workbookViewId="0">
      <selection activeCell="B16" sqref="B16"/>
    </sheetView>
  </sheetViews>
  <sheetFormatPr baseColWidth="10" defaultColWidth="10.6640625" defaultRowHeight="16" x14ac:dyDescent="0.2"/>
  <sheetData>
    <row r="1" spans="1:10" x14ac:dyDescent="0.2">
      <c r="A1" t="s">
        <v>3</v>
      </c>
      <c r="B1" t="s">
        <v>4</v>
      </c>
      <c r="C1" t="s">
        <v>5</v>
      </c>
      <c r="D1" t="s">
        <v>25</v>
      </c>
      <c r="E1" t="s">
        <v>6</v>
      </c>
      <c r="F1" t="s">
        <v>31</v>
      </c>
      <c r="G1" t="s">
        <v>6</v>
      </c>
      <c r="H1" t="s">
        <v>31</v>
      </c>
      <c r="I1" t="s">
        <v>6</v>
      </c>
      <c r="J1" t="s">
        <v>31</v>
      </c>
    </row>
    <row r="2" spans="1:10" x14ac:dyDescent="0.2">
      <c r="A2" t="s">
        <v>10</v>
      </c>
      <c r="B2" s="45">
        <v>230834</v>
      </c>
      <c r="C2" s="45">
        <v>1378</v>
      </c>
      <c r="D2" s="45">
        <v>5.9699997901916504</v>
      </c>
      <c r="E2" s="45">
        <v>1.5099999904632568</v>
      </c>
      <c r="F2" s="45">
        <v>0.82999998331069946</v>
      </c>
      <c r="G2" s="45">
        <v>2.6400001049041748</v>
      </c>
      <c r="H2" s="45">
        <v>1.440000057220459</v>
      </c>
      <c r="I2" s="45">
        <v>8.3000001907348633</v>
      </c>
      <c r="J2" s="45">
        <v>4.5500001907348633</v>
      </c>
    </row>
    <row r="3" spans="1:10" x14ac:dyDescent="0.2">
      <c r="A3" t="s">
        <v>11</v>
      </c>
      <c r="B3" s="45">
        <v>216171</v>
      </c>
      <c r="C3" s="45">
        <v>443</v>
      </c>
      <c r="D3" s="45">
        <v>2.0499999523162842</v>
      </c>
      <c r="E3" s="45">
        <v>0.64999997615814209</v>
      </c>
      <c r="F3" s="45">
        <v>0.10999999940395355</v>
      </c>
      <c r="G3" s="45">
        <v>0.64999997615814209</v>
      </c>
      <c r="H3" s="45">
        <v>0.10999999940395355</v>
      </c>
      <c r="I3" s="45">
        <v>0.64999997615814209</v>
      </c>
      <c r="J3" s="45">
        <v>0.10999999940395355</v>
      </c>
    </row>
    <row r="4" spans="1:10" x14ac:dyDescent="0.2">
      <c r="A4" t="s">
        <v>12</v>
      </c>
      <c r="B4" s="45">
        <v>13793</v>
      </c>
      <c r="C4" s="45">
        <v>166</v>
      </c>
      <c r="D4" s="45">
        <v>12.039999961853027</v>
      </c>
      <c r="E4" s="45">
        <v>1.1399999856948853</v>
      </c>
      <c r="F4" s="45">
        <v>7.9999998211860657E-2</v>
      </c>
      <c r="G4" s="45">
        <v>1.0399999618530273</v>
      </c>
      <c r="H4" s="45">
        <v>7.0000000298023224E-2</v>
      </c>
      <c r="I4" s="45">
        <v>1.1399999856948853</v>
      </c>
      <c r="J4" s="45">
        <v>7.9999998211860657E-2</v>
      </c>
    </row>
    <row r="5" spans="1:10" x14ac:dyDescent="0.2">
      <c r="A5" t="s">
        <v>13</v>
      </c>
      <c r="B5" s="45">
        <v>739</v>
      </c>
      <c r="C5" s="45">
        <v>139</v>
      </c>
      <c r="D5" s="45">
        <v>188.08999633789062</v>
      </c>
      <c r="E5" s="45">
        <v>1.4800000190734863</v>
      </c>
      <c r="F5" s="45">
        <v>7.9999998211860657E-2</v>
      </c>
      <c r="G5" s="45">
        <v>2.3199999332427979</v>
      </c>
      <c r="H5" s="45">
        <v>0.12999999523162842</v>
      </c>
      <c r="I5" s="45">
        <v>4.869999885559082</v>
      </c>
      <c r="J5" s="45">
        <v>0.27000001072883606</v>
      </c>
    </row>
    <row r="6" spans="1:10" x14ac:dyDescent="0.2">
      <c r="A6" t="s">
        <v>14</v>
      </c>
      <c r="B6" s="45">
        <v>127</v>
      </c>
      <c r="C6" s="45">
        <v>483</v>
      </c>
      <c r="D6" s="45">
        <v>3803.14990234375</v>
      </c>
      <c r="E6" s="45">
        <v>2.309999942779541</v>
      </c>
      <c r="F6" s="45">
        <v>0.43999999761581421</v>
      </c>
      <c r="G6" s="45">
        <v>4.5900001525878906</v>
      </c>
      <c r="H6" s="45">
        <v>0.87999999523162842</v>
      </c>
      <c r="I6" s="45">
        <v>13.380000114440918</v>
      </c>
      <c r="J6" s="45">
        <v>2.5799999237060547</v>
      </c>
    </row>
    <row r="7" spans="1:10" x14ac:dyDescent="0.2">
      <c r="A7" t="s">
        <v>15</v>
      </c>
      <c r="B7" s="45">
        <v>6</v>
      </c>
      <c r="C7" s="45">
        <v>103</v>
      </c>
      <c r="D7" s="45">
        <v>17166.669921875</v>
      </c>
      <c r="E7" s="45">
        <v>2.7799999713897705</v>
      </c>
      <c r="F7" s="45">
        <v>0.10999999940395355</v>
      </c>
      <c r="G7" s="45">
        <v>6.190000057220459</v>
      </c>
      <c r="H7" s="45">
        <v>0.25</v>
      </c>
      <c r="I7" s="45">
        <v>37.060001373291016</v>
      </c>
      <c r="J7" s="45">
        <v>1.5199999809265137</v>
      </c>
    </row>
    <row r="8" spans="1:10" x14ac:dyDescent="0.2">
      <c r="A8" t="s">
        <v>16</v>
      </c>
      <c r="B8" s="45">
        <v>0</v>
      </c>
      <c r="C8" s="45">
        <v>0</v>
      </c>
      <c r="D8" s="45"/>
      <c r="E8" s="45"/>
      <c r="F8" s="45">
        <v>0</v>
      </c>
      <c r="G8" s="45"/>
      <c r="H8" s="45">
        <v>0</v>
      </c>
      <c r="I8" s="45"/>
      <c r="J8" s="4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G22"/>
  <sheetViews>
    <sheetView workbookViewId="0">
      <selection activeCell="A5" sqref="A5:D12"/>
    </sheetView>
  </sheetViews>
  <sheetFormatPr baseColWidth="10" defaultColWidth="10.83203125" defaultRowHeight="16" x14ac:dyDescent="0.2"/>
  <cols>
    <col min="1" max="1" width="19.1640625" style="2" customWidth="1"/>
    <col min="2" max="2" width="14.83203125" style="2" customWidth="1"/>
    <col min="3" max="3" width="17.33203125" style="2" customWidth="1"/>
    <col min="4" max="4" width="19.5" style="2" customWidth="1"/>
    <col min="5" max="16384" width="10.83203125" style="2"/>
  </cols>
  <sheetData>
    <row r="4" spans="1:4" ht="17" thickBot="1" x14ac:dyDescent="0.25">
      <c r="A4" s="3" t="s">
        <v>44</v>
      </c>
    </row>
    <row r="5" spans="1:4" x14ac:dyDescent="0.2">
      <c r="A5" s="89" t="s">
        <v>17</v>
      </c>
      <c r="B5" s="12" t="s">
        <v>18</v>
      </c>
      <c r="C5" s="12" t="s">
        <v>19</v>
      </c>
      <c r="D5" s="13" t="s">
        <v>20</v>
      </c>
    </row>
    <row r="6" spans="1:4" x14ac:dyDescent="0.2">
      <c r="A6" s="90"/>
      <c r="B6" s="91" t="s">
        <v>21</v>
      </c>
      <c r="C6" s="91"/>
      <c r="D6" s="92"/>
    </row>
    <row r="7" spans="1:4" x14ac:dyDescent="0.2">
      <c r="A7" s="14" t="s">
        <v>11</v>
      </c>
      <c r="B7" s="15">
        <v>0.01</v>
      </c>
      <c r="C7" s="15">
        <v>0.01</v>
      </c>
      <c r="D7" s="16">
        <v>0.01</v>
      </c>
    </row>
    <row r="8" spans="1:4" x14ac:dyDescent="0.2">
      <c r="A8" s="17" t="s">
        <v>12</v>
      </c>
      <c r="B8" s="15">
        <v>1.4999999999999999E-2</v>
      </c>
      <c r="C8" s="15">
        <v>1.4999999999999999E-2</v>
      </c>
      <c r="D8" s="16">
        <v>1.4999999999999999E-2</v>
      </c>
    </row>
    <row r="9" spans="1:4" x14ac:dyDescent="0.2">
      <c r="A9" s="17" t="s">
        <v>22</v>
      </c>
      <c r="B9" s="18">
        <v>1.4999999999999999E-2</v>
      </c>
      <c r="C9" s="19">
        <v>0.03</v>
      </c>
      <c r="D9" s="20">
        <v>7.0000000000000007E-2</v>
      </c>
    </row>
    <row r="10" spans="1:4" x14ac:dyDescent="0.2">
      <c r="A10" s="17" t="s">
        <v>23</v>
      </c>
      <c r="B10" s="19">
        <v>2.5000000000000001E-2</v>
      </c>
      <c r="C10" s="19">
        <v>0.05</v>
      </c>
      <c r="D10" s="20">
        <v>0.15</v>
      </c>
    </row>
    <row r="11" spans="1:4" x14ac:dyDescent="0.2">
      <c r="A11" s="17" t="s">
        <v>15</v>
      </c>
      <c r="B11" s="19">
        <v>0.03</v>
      </c>
      <c r="C11" s="19">
        <v>7.0000000000000007E-2</v>
      </c>
      <c r="D11" s="20">
        <v>0.5</v>
      </c>
    </row>
    <row r="12" spans="1:4" ht="17" thickBot="1" x14ac:dyDescent="0.25">
      <c r="A12" s="21" t="s">
        <v>24</v>
      </c>
      <c r="B12" s="22">
        <v>3.5000000000000003E-2</v>
      </c>
      <c r="C12" s="22">
        <v>0.1</v>
      </c>
      <c r="D12" s="23">
        <v>0.9</v>
      </c>
    </row>
    <row r="13" spans="1:4" ht="71" customHeight="1" x14ac:dyDescent="0.2">
      <c r="A13" s="93" t="s">
        <v>52</v>
      </c>
      <c r="B13" s="93"/>
      <c r="C13" s="93"/>
      <c r="D13" s="93"/>
    </row>
    <row r="22" spans="7:7" x14ac:dyDescent="0.2">
      <c r="G22" s="24"/>
    </row>
  </sheetData>
  <mergeCells count="3">
    <mergeCell ref="A5:A6"/>
    <mergeCell ref="B6:D6"/>
    <mergeCell ref="A13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22"/>
  <sheetViews>
    <sheetView workbookViewId="0">
      <selection activeCell="A15" sqref="A15:J15"/>
    </sheetView>
  </sheetViews>
  <sheetFormatPr baseColWidth="10" defaultColWidth="10.83203125" defaultRowHeight="16" x14ac:dyDescent="0.2"/>
  <cols>
    <col min="1" max="1" width="21.6640625" style="25" customWidth="1"/>
    <col min="2" max="2" width="11.5" style="25" bestFit="1" customWidth="1"/>
    <col min="3" max="4" width="11" style="25" bestFit="1" customWidth="1"/>
    <col min="5" max="16384" width="10.83203125" style="25"/>
  </cols>
  <sheetData>
    <row r="2" spans="1:10" x14ac:dyDescent="0.2">
      <c r="A2" s="1"/>
    </row>
    <row r="5" spans="1:10" ht="17" thickBot="1" x14ac:dyDescent="0.25">
      <c r="A5" s="3" t="s">
        <v>45</v>
      </c>
      <c r="B5" s="2"/>
      <c r="C5" s="2"/>
      <c r="D5" s="2"/>
      <c r="E5" s="2"/>
      <c r="F5" s="2"/>
      <c r="G5" s="2"/>
      <c r="H5" s="2"/>
      <c r="I5" s="2"/>
      <c r="J5" s="2"/>
    </row>
    <row r="6" spans="1:10" ht="17" thickBot="1" x14ac:dyDescent="0.25">
      <c r="A6" s="4"/>
      <c r="B6" s="5"/>
      <c r="C6" s="5"/>
      <c r="D6" s="5"/>
      <c r="E6" s="73" t="s">
        <v>0</v>
      </c>
      <c r="F6" s="73"/>
      <c r="G6" s="73" t="s">
        <v>1</v>
      </c>
      <c r="H6" s="73"/>
      <c r="I6" s="73" t="s">
        <v>2</v>
      </c>
      <c r="J6" s="74"/>
    </row>
    <row r="7" spans="1:10" ht="103" thickBot="1" x14ac:dyDescent="0.25">
      <c r="A7" s="6" t="s">
        <v>3</v>
      </c>
      <c r="B7" s="39" t="s">
        <v>4</v>
      </c>
      <c r="C7" s="39" t="s">
        <v>5</v>
      </c>
      <c r="D7" s="39" t="s">
        <v>30</v>
      </c>
      <c r="E7" s="8" t="s">
        <v>6</v>
      </c>
      <c r="F7" s="8" t="s">
        <v>7</v>
      </c>
      <c r="G7" s="8" t="s">
        <v>6</v>
      </c>
      <c r="H7" s="8" t="s">
        <v>8</v>
      </c>
      <c r="I7" s="8" t="s">
        <v>6</v>
      </c>
      <c r="J7" s="9" t="s">
        <v>9</v>
      </c>
    </row>
    <row r="8" spans="1:10" x14ac:dyDescent="0.2">
      <c r="A8" s="26" t="s">
        <v>10</v>
      </c>
      <c r="B8" s="58">
        <f>ROUND('data-T7.3a'!B2,-1)</f>
        <v>16040560</v>
      </c>
      <c r="C8" s="58">
        <f>'data-T7.3a'!C2</f>
        <v>38325</v>
      </c>
      <c r="D8" s="58">
        <f>'data-T7.3a'!D2</f>
        <v>2.3900001049041748</v>
      </c>
      <c r="E8" s="40">
        <f>'data-T7.3a'!E2</f>
        <v>0.86000001430511475</v>
      </c>
      <c r="F8" s="40">
        <f>'data-T7.3a'!F2</f>
        <v>1.4700000286102295</v>
      </c>
      <c r="G8" s="40">
        <f>'data-T7.3a'!G2</f>
        <v>1.0700000524520874</v>
      </c>
      <c r="H8" s="40">
        <f>'data-T7.3a'!H2</f>
        <v>1.8300000429153442</v>
      </c>
      <c r="I8" s="40">
        <f>'data-T7.3a'!I2</f>
        <v>2.3900001049041748</v>
      </c>
      <c r="J8" s="41">
        <f>'data-T7.3a'!J2</f>
        <v>4.0900001525878906</v>
      </c>
    </row>
    <row r="9" spans="1:10" x14ac:dyDescent="0.2">
      <c r="A9" s="26" t="s">
        <v>11</v>
      </c>
      <c r="B9" s="58">
        <f>ROUND('data-T7.3a'!B3,-1)</f>
        <v>15721680</v>
      </c>
      <c r="C9" s="58">
        <f>'data-T7.3a'!C3</f>
        <v>28348</v>
      </c>
      <c r="D9" s="58">
        <f>'data-T7.3a'!D3</f>
        <v>1.7999999523162842</v>
      </c>
      <c r="E9" s="40">
        <f>'data-T7.3a'!E3</f>
        <v>0.60000002384185791</v>
      </c>
      <c r="F9" s="40">
        <f>'data-T7.3a'!F3</f>
        <v>0.75</v>
      </c>
      <c r="G9" s="40">
        <f>'data-T7.3a'!G3</f>
        <v>0.60000002384185791</v>
      </c>
      <c r="H9" s="40">
        <f>'data-T7.3a'!H3</f>
        <v>0.75</v>
      </c>
      <c r="I9" s="40">
        <f>'data-T7.3a'!I3</f>
        <v>0.60000002384185791</v>
      </c>
      <c r="J9" s="41">
        <f>'data-T7.3a'!J3</f>
        <v>0.75</v>
      </c>
    </row>
    <row r="10" spans="1:10" x14ac:dyDescent="0.2">
      <c r="A10" s="26" t="s">
        <v>12</v>
      </c>
      <c r="B10" s="58">
        <f>ROUND('data-T7.3a'!B4,-1)</f>
        <v>310710</v>
      </c>
      <c r="C10" s="58">
        <f>'data-T7.3a'!C4</f>
        <v>5425</v>
      </c>
      <c r="D10" s="58">
        <f>'data-T7.3a'!D4</f>
        <v>17.459999084472656</v>
      </c>
      <c r="E10" s="40">
        <f>'data-T7.3a'!E4</f>
        <v>1.25</v>
      </c>
      <c r="F10" s="40">
        <f>'data-T7.3a'!F4</f>
        <v>0.30000001192092896</v>
      </c>
      <c r="G10" s="40">
        <f>'data-T7.3a'!G4</f>
        <v>1.1000000238418579</v>
      </c>
      <c r="H10" s="40">
        <f>'data-T7.3a'!H4</f>
        <v>0.27000001072883606</v>
      </c>
      <c r="I10" s="40">
        <f>'data-T7.3a'!I4</f>
        <v>1.25</v>
      </c>
      <c r="J10" s="41">
        <f>'data-T7.3a'!J4</f>
        <v>0.30000001192092896</v>
      </c>
    </row>
    <row r="11" spans="1:10" x14ac:dyDescent="0.2">
      <c r="A11" s="26" t="s">
        <v>13</v>
      </c>
      <c r="B11" s="58">
        <f>ROUND('data-T7.3a'!B5,-1)</f>
        <v>7680</v>
      </c>
      <c r="C11" s="58">
        <f>'data-T7.3a'!C5</f>
        <v>2134</v>
      </c>
      <c r="D11" s="58">
        <f>'data-T7.3a'!D5</f>
        <v>278.010009765625</v>
      </c>
      <c r="E11" s="40">
        <f>'data-T7.3a'!E5</f>
        <v>1.4800000190734863</v>
      </c>
      <c r="F11" s="40">
        <f>'data-T7.3a'!F5</f>
        <v>0.14000000059604645</v>
      </c>
      <c r="G11" s="40">
        <f>'data-T7.3a'!G5</f>
        <v>2.5299999713897705</v>
      </c>
      <c r="H11" s="40">
        <f>'data-T7.3a'!H5</f>
        <v>0.23999999463558197</v>
      </c>
      <c r="I11" s="40">
        <f>'data-T7.3a'!I5</f>
        <v>5.5500001907348633</v>
      </c>
      <c r="J11" s="41">
        <f>'data-T7.3a'!J5</f>
        <v>0.52999997138977051</v>
      </c>
    </row>
    <row r="12" spans="1:10" x14ac:dyDescent="0.2">
      <c r="A12" s="26" t="s">
        <v>14</v>
      </c>
      <c r="B12" s="58">
        <f>'data-T7.3a'!B6</f>
        <v>474</v>
      </c>
      <c r="C12" s="58">
        <f>'data-T7.3a'!C6</f>
        <v>1671</v>
      </c>
      <c r="D12" s="58">
        <f>'data-T7.3a'!D6</f>
        <v>3525.320068359375</v>
      </c>
      <c r="E12" s="40">
        <f>'data-T7.3a'!E6</f>
        <v>2.2899999618530273</v>
      </c>
      <c r="F12" s="40">
        <f>'data-T7.3a'!F6</f>
        <v>0.17000000178813934</v>
      </c>
      <c r="G12" s="40">
        <f>'data-T7.3a'!G6</f>
        <v>4.5500001907348633</v>
      </c>
      <c r="H12" s="40">
        <f>'data-T7.3a'!H6</f>
        <v>0.34000000357627869</v>
      </c>
      <c r="I12" s="40">
        <f>'data-T7.3a'!I6</f>
        <v>13.239999771118164</v>
      </c>
      <c r="J12" s="41">
        <f>'data-T7.3a'!J6</f>
        <v>0.99000000953674316</v>
      </c>
    </row>
    <row r="13" spans="1:10" x14ac:dyDescent="0.2">
      <c r="A13" s="26" t="s">
        <v>15</v>
      </c>
      <c r="B13" s="58">
        <f>'data-T7.3a'!B7</f>
        <v>24</v>
      </c>
      <c r="C13" s="58">
        <f>'data-T7.3a'!C7</f>
        <v>558</v>
      </c>
      <c r="D13" s="58">
        <f>'data-T7.3a'!D7</f>
        <v>23250</v>
      </c>
      <c r="E13" s="40">
        <f>'data-T7.3a'!E7</f>
        <v>2.8199999332427979</v>
      </c>
      <c r="F13" s="40">
        <f>'data-T7.3a'!F7</f>
        <v>7.0000000298023224E-2</v>
      </c>
      <c r="G13" s="40">
        <f>'data-T7.3a'!G7</f>
        <v>6.3299999237060547</v>
      </c>
      <c r="H13" s="40">
        <f>'data-T7.3a'!H7</f>
        <v>0.15999999642372131</v>
      </c>
      <c r="I13" s="40">
        <f>'data-T7.3a'!I7</f>
        <v>39.189998626708984</v>
      </c>
      <c r="J13" s="41">
        <f>'data-T7.3a'!J7</f>
        <v>0.97000002861022949</v>
      </c>
    </row>
    <row r="14" spans="1:10" ht="17" thickBot="1" x14ac:dyDescent="0.25">
      <c r="A14" s="27" t="s">
        <v>16</v>
      </c>
      <c r="B14" s="59">
        <f>'data-T7.3a'!B8</f>
        <v>1</v>
      </c>
      <c r="C14" s="59">
        <f>'data-T7.3a'!C8</f>
        <v>189</v>
      </c>
      <c r="D14" s="59">
        <f>'data-T7.3a'!D8</f>
        <v>189000</v>
      </c>
      <c r="E14" s="42">
        <f>'data-T7.3a'!E8</f>
        <v>3.1600000858306885</v>
      </c>
      <c r="F14" s="44">
        <f>'data-T7.3a'!F8</f>
        <v>2.9999999329447746E-2</v>
      </c>
      <c r="G14" s="42">
        <f>'data-T7.3a'!G8</f>
        <v>8.0600004196166992</v>
      </c>
      <c r="H14" s="42">
        <f>'data-T7.3a'!H8</f>
        <v>7.0000000298023224E-2</v>
      </c>
      <c r="I14" s="42">
        <f>'data-T7.3a'!I8</f>
        <v>63.650001525878906</v>
      </c>
      <c r="J14" s="43">
        <f>'data-T7.3a'!J8</f>
        <v>0.54000002145767212</v>
      </c>
    </row>
    <row r="15" spans="1:10" ht="52" customHeight="1" x14ac:dyDescent="0.2">
      <c r="A15" s="94" t="s">
        <v>53</v>
      </c>
      <c r="B15" s="94"/>
      <c r="C15" s="94"/>
      <c r="D15" s="94"/>
      <c r="E15" s="94"/>
      <c r="F15" s="94"/>
      <c r="G15" s="94"/>
      <c r="H15" s="94"/>
      <c r="I15" s="94"/>
      <c r="J15" s="94"/>
    </row>
    <row r="22" spans="4:4" x14ac:dyDescent="0.2">
      <c r="D22" s="57"/>
    </row>
  </sheetData>
  <mergeCells count="4">
    <mergeCell ref="E6:F6"/>
    <mergeCell ref="G6:H6"/>
    <mergeCell ref="I6:J6"/>
    <mergeCell ref="A15:J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5:J20"/>
  <sheetViews>
    <sheetView workbookViewId="0">
      <selection activeCell="C21" sqref="C21"/>
    </sheetView>
  </sheetViews>
  <sheetFormatPr baseColWidth="10" defaultColWidth="10.83203125" defaultRowHeight="16" x14ac:dyDescent="0.2"/>
  <cols>
    <col min="1" max="1" width="10.83203125" style="25"/>
    <col min="2" max="2" width="14.33203125" style="25" bestFit="1" customWidth="1"/>
    <col min="3" max="3" width="12.83203125" style="25" bestFit="1" customWidth="1"/>
    <col min="4" max="4" width="11.5" style="25" bestFit="1" customWidth="1"/>
    <col min="5" max="16384" width="10.83203125" style="25"/>
  </cols>
  <sheetData>
    <row r="5" spans="1:10" ht="17" thickBot="1" x14ac:dyDescent="0.25">
      <c r="A5" s="3" t="s">
        <v>46</v>
      </c>
      <c r="B5" s="2"/>
      <c r="C5" s="2"/>
      <c r="D5" s="2"/>
      <c r="E5" s="2"/>
      <c r="F5" s="2"/>
      <c r="G5" s="2"/>
      <c r="H5" s="2"/>
      <c r="I5" s="2"/>
      <c r="J5" s="2"/>
    </row>
    <row r="6" spans="1:10" ht="17" thickBot="1" x14ac:dyDescent="0.25">
      <c r="A6" s="4"/>
      <c r="B6" s="5"/>
      <c r="C6" s="5"/>
      <c r="D6" s="5"/>
      <c r="E6" s="73" t="s">
        <v>0</v>
      </c>
      <c r="F6" s="73"/>
      <c r="G6" s="73" t="s">
        <v>1</v>
      </c>
      <c r="H6" s="73"/>
      <c r="I6" s="73" t="s">
        <v>2</v>
      </c>
      <c r="J6" s="74"/>
    </row>
    <row r="7" spans="1:10" ht="103" thickBot="1" x14ac:dyDescent="0.25">
      <c r="A7" s="6" t="s">
        <v>3</v>
      </c>
      <c r="B7" s="39" t="s">
        <v>4</v>
      </c>
      <c r="C7" s="39" t="s">
        <v>5</v>
      </c>
      <c r="D7" s="39" t="s">
        <v>30</v>
      </c>
      <c r="E7" s="8" t="s">
        <v>6</v>
      </c>
      <c r="F7" s="8" t="s">
        <v>7</v>
      </c>
      <c r="G7" s="8" t="s">
        <v>6</v>
      </c>
      <c r="H7" s="8" t="s">
        <v>8</v>
      </c>
      <c r="I7" s="8" t="s">
        <v>6</v>
      </c>
      <c r="J7" s="9" t="s">
        <v>9</v>
      </c>
    </row>
    <row r="8" spans="1:10" x14ac:dyDescent="0.2">
      <c r="A8" s="28" t="s">
        <v>10</v>
      </c>
      <c r="B8" s="58">
        <f>ROUND('data-T7.3b'!B2,-1)</f>
        <v>29249990</v>
      </c>
      <c r="C8" s="58">
        <f>'data-T7.3b'!C2</f>
        <v>85370</v>
      </c>
      <c r="D8" s="58">
        <f>'data-T7.3b'!D2</f>
        <v>2.9200000762939453</v>
      </c>
      <c r="E8" s="47">
        <f>'data-T7.3b'!E2</f>
        <v>0.94999998807907104</v>
      </c>
      <c r="F8" s="47">
        <f>'data-T7.3b'!F2</f>
        <v>2.7699999809265137</v>
      </c>
      <c r="G8" s="47">
        <f>'data-T7.3b'!G2</f>
        <v>1.190000057220459</v>
      </c>
      <c r="H8" s="47">
        <f>'data-T7.3b'!H2</f>
        <v>3.4700000286102295</v>
      </c>
      <c r="I8" s="47">
        <f>'data-T7.3b'!I2</f>
        <v>2.9000000953674316</v>
      </c>
      <c r="J8" s="48">
        <f>'data-T7.3b'!J2</f>
        <v>8.4399995803833008</v>
      </c>
    </row>
    <row r="9" spans="1:10" x14ac:dyDescent="0.2">
      <c r="A9" s="28" t="s">
        <v>11</v>
      </c>
      <c r="B9" s="58">
        <f>ROUND('data-T7.3b'!B3,-1)</f>
        <v>28273730</v>
      </c>
      <c r="C9" s="58">
        <f>'data-T7.3b'!C3</f>
        <v>54365</v>
      </c>
      <c r="D9" s="58">
        <f>'data-T7.3b'!D3</f>
        <v>1.9199999570846558</v>
      </c>
      <c r="E9" s="47">
        <f>'data-T7.3b'!E3</f>
        <v>0.62000000476837158</v>
      </c>
      <c r="F9" s="47">
        <f>'data-T7.3b'!F3</f>
        <v>1.1599999666213989</v>
      </c>
      <c r="G9" s="47">
        <f>'data-T7.3b'!G3</f>
        <v>0.62000000476837158</v>
      </c>
      <c r="H9" s="47">
        <f>'data-T7.3b'!H3</f>
        <v>1.1599999666213989</v>
      </c>
      <c r="I9" s="47">
        <f>'data-T7.3b'!I3</f>
        <v>0.62000000476837158</v>
      </c>
      <c r="J9" s="49">
        <f>'data-T7.3b'!J3</f>
        <v>1.1599999666213989</v>
      </c>
    </row>
    <row r="10" spans="1:10" x14ac:dyDescent="0.2">
      <c r="A10" s="28" t="s">
        <v>12</v>
      </c>
      <c r="B10" s="58">
        <f>ROUND('data-T7.3b'!B4,-1)</f>
        <v>936830</v>
      </c>
      <c r="C10" s="58">
        <f>'data-T7.3b'!C4</f>
        <v>17454</v>
      </c>
      <c r="D10" s="58">
        <f>'data-T7.3b'!D4</f>
        <v>18.629999160766602</v>
      </c>
      <c r="E10" s="47">
        <f>'data-T7.3b'!E4</f>
        <v>1.2699999809265137</v>
      </c>
      <c r="F10" s="47">
        <f>'data-T7.3b'!F4</f>
        <v>0.75</v>
      </c>
      <c r="G10" s="47">
        <f>'data-T7.3b'!G4</f>
        <v>1.1100000143051147</v>
      </c>
      <c r="H10" s="47">
        <f>'data-T7.3b'!H4</f>
        <v>0.6600000262260437</v>
      </c>
      <c r="I10" s="47">
        <f>'data-T7.3b'!I4</f>
        <v>1.2699999809265137</v>
      </c>
      <c r="J10" s="49">
        <f>'data-T7.3b'!J4</f>
        <v>0.75</v>
      </c>
    </row>
    <row r="11" spans="1:10" x14ac:dyDescent="0.2">
      <c r="A11" s="28" t="s">
        <v>13</v>
      </c>
      <c r="B11" s="58">
        <f>ROUND('data-T7.3b'!B5,-1)</f>
        <v>38600</v>
      </c>
      <c r="C11" s="58">
        <f>'data-T7.3b'!C5</f>
        <v>8729</v>
      </c>
      <c r="D11" s="58">
        <f>'data-T7.3b'!D5</f>
        <v>226.14999389648438</v>
      </c>
      <c r="E11" s="47">
        <f>'data-T7.3b'!E5</f>
        <v>1.4800000190734863</v>
      </c>
      <c r="F11" s="47">
        <f>'data-T7.3b'!F5</f>
        <v>0.43999999761581421</v>
      </c>
      <c r="G11" s="47">
        <f>'data-T7.3b'!G5</f>
        <v>2.4300000667572021</v>
      </c>
      <c r="H11" s="47">
        <f>'data-T7.3b'!H5</f>
        <v>0.72000002861022949</v>
      </c>
      <c r="I11" s="47">
        <f>'data-T7.3b'!I5</f>
        <v>5.2199997901916504</v>
      </c>
      <c r="J11" s="49">
        <f>'data-T7.3b'!J5</f>
        <v>1.5499999523162842</v>
      </c>
    </row>
    <row r="12" spans="1:10" x14ac:dyDescent="0.2">
      <c r="A12" s="28" t="s">
        <v>14</v>
      </c>
      <c r="B12" s="58">
        <f>'data-T7.3b'!B6</f>
        <v>768</v>
      </c>
      <c r="C12" s="58">
        <f>'data-T7.3b'!C6</f>
        <v>2429</v>
      </c>
      <c r="D12" s="58">
        <f>'data-T7.3b'!D6</f>
        <v>3162.760009765625</v>
      </c>
      <c r="E12" s="47">
        <f>'data-T7.3b'!E6</f>
        <v>2.2699999809265137</v>
      </c>
      <c r="F12" s="47">
        <f>'data-T7.3b'!F6</f>
        <v>0.18999999761581421</v>
      </c>
      <c r="G12" s="47">
        <f>'data-T7.3b'!G6</f>
        <v>4.5</v>
      </c>
      <c r="H12" s="47">
        <f>'data-T7.3b'!H6</f>
        <v>0.37000000476837158</v>
      </c>
      <c r="I12" s="47">
        <f>'data-T7.3b'!I6</f>
        <v>13.039999961853027</v>
      </c>
      <c r="J12" s="49">
        <f>'data-T7.3b'!J6</f>
        <v>1.0800000429153442</v>
      </c>
    </row>
    <row r="13" spans="1:10" x14ac:dyDescent="0.2">
      <c r="A13" s="28" t="s">
        <v>15</v>
      </c>
      <c r="B13" s="58">
        <f>'data-T7.3b'!B7</f>
        <v>62</v>
      </c>
      <c r="C13" s="58">
        <f>'data-T7.3b'!C7</f>
        <v>1777</v>
      </c>
      <c r="D13" s="58">
        <f>'data-T7.3b'!D7</f>
        <v>28661.2890625</v>
      </c>
      <c r="E13" s="47">
        <f>'data-T7.3b'!E7</f>
        <v>2.8499999046325684</v>
      </c>
      <c r="F13" s="47">
        <f>'data-T7.3b'!F7</f>
        <v>0.17000000178813934</v>
      </c>
      <c r="G13" s="47">
        <f>'data-T7.3b'!G7</f>
        <v>6.440000057220459</v>
      </c>
      <c r="H13" s="47">
        <f>'data-T7.3b'!H7</f>
        <v>0.38999998569488525</v>
      </c>
      <c r="I13" s="47">
        <f>'data-T7.3b'!I7</f>
        <v>40.950000762939453</v>
      </c>
      <c r="J13" s="49">
        <f>'data-T7.3b'!J7</f>
        <v>2.4800000190734863</v>
      </c>
    </row>
    <row r="14" spans="1:10" ht="17" thickBot="1" x14ac:dyDescent="0.25">
      <c r="A14" s="29" t="s">
        <v>16</v>
      </c>
      <c r="B14" s="59">
        <f>'data-T7.3b'!B8</f>
        <v>5</v>
      </c>
      <c r="C14" s="59">
        <f>'data-T7.3b'!C8</f>
        <v>616</v>
      </c>
      <c r="D14" s="59">
        <f>'data-T7.3b'!D8</f>
        <v>123200</v>
      </c>
      <c r="E14" s="50">
        <f>'data-T7.3b'!E8</f>
        <v>3.2200000286102295</v>
      </c>
      <c r="F14" s="50">
        <f>'data-T7.3b'!F8</f>
        <v>7.0000000298023224E-2</v>
      </c>
      <c r="G14" s="50">
        <f>'data-T7.3b'!G8</f>
        <v>8.3900003433227539</v>
      </c>
      <c r="H14" s="50">
        <f>'data-T7.3b'!H8</f>
        <v>0.17000000178813934</v>
      </c>
      <c r="I14" s="50">
        <f>'data-T7.3b'!I8</f>
        <v>68.19000244140625</v>
      </c>
      <c r="J14" s="51">
        <f>'data-T7.3b'!J8</f>
        <v>1.4299999475479126</v>
      </c>
    </row>
    <row r="15" spans="1:10" ht="46" customHeight="1" x14ac:dyDescent="0.2">
      <c r="A15" s="94" t="s">
        <v>61</v>
      </c>
      <c r="B15" s="94"/>
      <c r="C15" s="94"/>
      <c r="D15" s="94"/>
      <c r="E15" s="94"/>
      <c r="F15" s="94"/>
      <c r="G15" s="94"/>
      <c r="H15" s="94"/>
      <c r="I15" s="94"/>
      <c r="J15" s="94"/>
    </row>
    <row r="20" spans="3:3" x14ac:dyDescent="0.2">
      <c r="C20" s="57"/>
    </row>
  </sheetData>
  <mergeCells count="4">
    <mergeCell ref="E6:F6"/>
    <mergeCell ref="G6:H6"/>
    <mergeCell ref="I6:J6"/>
    <mergeCell ref="A15:J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J15"/>
  <sheetViews>
    <sheetView workbookViewId="0">
      <selection activeCell="A15" sqref="A15:J15"/>
    </sheetView>
  </sheetViews>
  <sheetFormatPr baseColWidth="10" defaultColWidth="10.83203125" defaultRowHeight="16" x14ac:dyDescent="0.2"/>
  <cols>
    <col min="1" max="1" width="10.83203125" style="25"/>
    <col min="2" max="2" width="11.5" style="25" bestFit="1" customWidth="1"/>
    <col min="3" max="4" width="11" style="25" bestFit="1" customWidth="1"/>
    <col min="5" max="16384" width="10.83203125" style="25"/>
  </cols>
  <sheetData>
    <row r="5" spans="1:10" ht="17" thickBot="1" x14ac:dyDescent="0.25">
      <c r="A5" s="3" t="s">
        <v>55</v>
      </c>
      <c r="B5" s="2"/>
      <c r="C5" s="2"/>
      <c r="D5" s="2"/>
      <c r="E5" s="2"/>
      <c r="F5" s="2"/>
      <c r="G5" s="2"/>
      <c r="H5" s="2"/>
      <c r="I5" s="2"/>
      <c r="J5" s="2"/>
    </row>
    <row r="6" spans="1:10" ht="17" thickBot="1" x14ac:dyDescent="0.25">
      <c r="A6" s="4"/>
      <c r="B6" s="5"/>
      <c r="C6" s="5"/>
      <c r="D6" s="5"/>
      <c r="E6" s="73" t="s">
        <v>0</v>
      </c>
      <c r="F6" s="73"/>
      <c r="G6" s="73" t="s">
        <v>1</v>
      </c>
      <c r="H6" s="73"/>
      <c r="I6" s="73" t="s">
        <v>2</v>
      </c>
      <c r="J6" s="74"/>
    </row>
    <row r="7" spans="1:10" ht="103" thickBot="1" x14ac:dyDescent="0.25">
      <c r="A7" s="6" t="s">
        <v>3</v>
      </c>
      <c r="B7" s="39" t="s">
        <v>4</v>
      </c>
      <c r="C7" s="39" t="s">
        <v>5</v>
      </c>
      <c r="D7" s="39" t="s">
        <v>30</v>
      </c>
      <c r="E7" s="8" t="s">
        <v>6</v>
      </c>
      <c r="F7" s="8" t="s">
        <v>7</v>
      </c>
      <c r="G7" s="8" t="s">
        <v>6</v>
      </c>
      <c r="H7" s="8" t="s">
        <v>8</v>
      </c>
      <c r="I7" s="8" t="s">
        <v>6</v>
      </c>
      <c r="J7" s="9" t="s">
        <v>9</v>
      </c>
    </row>
    <row r="8" spans="1:10" x14ac:dyDescent="0.2">
      <c r="A8" s="28" t="s">
        <v>10</v>
      </c>
      <c r="B8" s="58">
        <f>ROUND('data-T7.3c'!B2,-1)</f>
        <v>12705850</v>
      </c>
      <c r="C8" s="58">
        <f>'data-T7.3c'!C2</f>
        <v>35718</v>
      </c>
      <c r="D8" s="58">
        <f>'data-T7.3c'!D2</f>
        <v>2.809999942779541</v>
      </c>
      <c r="E8" s="47">
        <f>'data-T7.3c'!E2</f>
        <v>1.0199999809265137</v>
      </c>
      <c r="F8" s="47">
        <f>'data-T7.3c'!F2</f>
        <v>1.2799999713897705</v>
      </c>
      <c r="G8" s="47">
        <f>'data-T7.3c'!G2</f>
        <v>1.3600000143051147</v>
      </c>
      <c r="H8" s="47">
        <f>'data-T7.3c'!H2</f>
        <v>1.7200000286102295</v>
      </c>
      <c r="I8" s="47">
        <f>'data-T7.3c'!I2</f>
        <v>3.940000057220459</v>
      </c>
      <c r="J8" s="48">
        <f>'data-T7.3c'!J2</f>
        <v>4.9600000381469727</v>
      </c>
    </row>
    <row r="9" spans="1:10" x14ac:dyDescent="0.2">
      <c r="A9" s="28" t="s">
        <v>11</v>
      </c>
      <c r="B9" s="58">
        <f>ROUND('data-T7.3c'!B3,-1)</f>
        <v>12330520</v>
      </c>
      <c r="C9" s="58">
        <f>'data-T7.3c'!C3</f>
        <v>20589</v>
      </c>
      <c r="D9" s="58">
        <f>'data-T7.3c'!D3</f>
        <v>1.6699999570846558</v>
      </c>
      <c r="E9" s="47">
        <f>'data-T7.3c'!E3</f>
        <v>0.56999999284744263</v>
      </c>
      <c r="F9" s="47">
        <f>'data-T7.3c'!F3</f>
        <v>0.40999999642372131</v>
      </c>
      <c r="G9" s="47">
        <f>'data-T7.3c'!G3</f>
        <v>0.56999999284744263</v>
      </c>
      <c r="H9" s="47">
        <f>'data-T7.3c'!H3</f>
        <v>0.40999999642372131</v>
      </c>
      <c r="I9" s="47">
        <f>'data-T7.3c'!I3</f>
        <v>0.56999999284744263</v>
      </c>
      <c r="J9" s="49">
        <f>'data-T7.3c'!J3</f>
        <v>0.40999999642372131</v>
      </c>
    </row>
    <row r="10" spans="1:10" x14ac:dyDescent="0.2">
      <c r="A10" s="28" t="s">
        <v>12</v>
      </c>
      <c r="B10" s="58">
        <f>ROUND('data-T7.3c'!B4,-1)</f>
        <v>353100</v>
      </c>
      <c r="C10" s="58">
        <f>'data-T7.3c'!C4</f>
        <v>7652</v>
      </c>
      <c r="D10" s="58">
        <f>'data-T7.3c'!D4</f>
        <v>21.670000076293945</v>
      </c>
      <c r="E10" s="47">
        <f>'data-T7.3c'!E4</f>
        <v>1.2999999523162842</v>
      </c>
      <c r="F10" s="47">
        <f>'data-T7.3c'!F4</f>
        <v>0.34999999403953552</v>
      </c>
      <c r="G10" s="47">
        <f>'data-T7.3c'!G4</f>
        <v>1.1299999952316284</v>
      </c>
      <c r="H10" s="47">
        <f>'data-T7.3c'!H4</f>
        <v>0.30000001192092896</v>
      </c>
      <c r="I10" s="47">
        <f>'data-T7.3c'!I4</f>
        <v>1.2999999523162842</v>
      </c>
      <c r="J10" s="49">
        <f>'data-T7.3c'!J4</f>
        <v>0.34999999403953552</v>
      </c>
    </row>
    <row r="11" spans="1:10" x14ac:dyDescent="0.2">
      <c r="A11" s="28" t="s">
        <v>13</v>
      </c>
      <c r="B11" s="58">
        <f>ROUND('data-T7.3c'!B5,-1)</f>
        <v>21390</v>
      </c>
      <c r="C11" s="58">
        <f>'data-T7.3c'!C5</f>
        <v>4031</v>
      </c>
      <c r="D11" s="58">
        <f>'data-T7.3c'!D5</f>
        <v>188.47000122070312</v>
      </c>
      <c r="E11" s="47">
        <f>'data-T7.3c'!E5</f>
        <v>1.4800000190734863</v>
      </c>
      <c r="F11" s="47">
        <f>'data-T7.3c'!F5</f>
        <v>0.20999999344348907</v>
      </c>
      <c r="G11" s="47">
        <f>'data-T7.3c'!G5</f>
        <v>2.309999942779541</v>
      </c>
      <c r="H11" s="47">
        <f>'data-T7.3c'!H5</f>
        <v>0.33000001311302185</v>
      </c>
      <c r="I11" s="47">
        <f>'data-T7.3c'!I5</f>
        <v>4.8600001335144043</v>
      </c>
      <c r="J11" s="49">
        <f>'data-T7.3c'!J5</f>
        <v>0.68999999761581421</v>
      </c>
    </row>
    <row r="12" spans="1:10" x14ac:dyDescent="0.2">
      <c r="A12" s="28" t="s">
        <v>14</v>
      </c>
      <c r="B12" s="58">
        <f>'data-T7.3c'!B6</f>
        <v>789</v>
      </c>
      <c r="C12" s="58">
        <f>'data-T7.3c'!C6</f>
        <v>1784</v>
      </c>
      <c r="D12" s="58">
        <f>'data-T7.3c'!D6</f>
        <v>2261.090087890625</v>
      </c>
      <c r="E12" s="47">
        <f>'data-T7.3c'!E6</f>
        <v>2.1800000667572021</v>
      </c>
      <c r="F12" s="47">
        <f>'data-T7.3c'!F6</f>
        <v>0.14000000059604645</v>
      </c>
      <c r="G12" s="47">
        <f>'data-T7.3c'!G6</f>
        <v>4.3000001907348633</v>
      </c>
      <c r="H12" s="47">
        <f>'data-T7.3c'!H6</f>
        <v>0.27000001072883606</v>
      </c>
      <c r="I12" s="47">
        <f>'data-T7.3c'!I6</f>
        <v>12.25</v>
      </c>
      <c r="J12" s="49">
        <f>'data-T7.3c'!J6</f>
        <v>0.76999998092651367</v>
      </c>
    </row>
    <row r="13" spans="1:10" x14ac:dyDescent="0.2">
      <c r="A13" s="28" t="s">
        <v>15</v>
      </c>
      <c r="B13" s="58">
        <f>'data-T7.3c'!B7</f>
        <v>46</v>
      </c>
      <c r="C13" s="58">
        <f>'data-T7.3c'!C7</f>
        <v>1300</v>
      </c>
      <c r="D13" s="58">
        <f>'data-T7.3c'!D7</f>
        <v>28260.869140625</v>
      </c>
      <c r="E13" s="47">
        <f>'data-T7.3c'!E7</f>
        <v>2.8499999046325684</v>
      </c>
      <c r="F13" s="47">
        <f>'data-T7.3c'!F7</f>
        <v>0.12999999523162842</v>
      </c>
      <c r="G13" s="47">
        <f>'data-T7.3c'!G7</f>
        <v>6.429999828338623</v>
      </c>
      <c r="H13" s="47">
        <f>'data-T7.3c'!H7</f>
        <v>0.30000001192092896</v>
      </c>
      <c r="I13" s="47">
        <f>'data-T7.3c'!I7</f>
        <v>40.849998474121094</v>
      </c>
      <c r="J13" s="49">
        <f>'data-T7.3c'!J7</f>
        <v>1.8700000047683716</v>
      </c>
    </row>
    <row r="14" spans="1:10" ht="17" thickBot="1" x14ac:dyDescent="0.25">
      <c r="A14" s="29" t="s">
        <v>16</v>
      </c>
      <c r="B14" s="59">
        <f>'data-T7.3c'!B8</f>
        <v>3</v>
      </c>
      <c r="C14" s="59">
        <f>'data-T7.3c'!C8</f>
        <v>362</v>
      </c>
      <c r="D14" s="59">
        <f>'data-T7.3c'!D8</f>
        <v>120666.671875</v>
      </c>
      <c r="E14" s="50">
        <f>'data-T7.3c'!E8</f>
        <v>3.2200000286102295</v>
      </c>
      <c r="F14" s="50">
        <f>'data-T7.3c'!F8</f>
        <v>3.9999999105930328E-2</v>
      </c>
      <c r="G14" s="50">
        <f>'data-T7.3c'!G8</f>
        <v>8.3599996566772461</v>
      </c>
      <c r="H14" s="50">
        <f>'data-T7.3c'!H8</f>
        <v>0.10999999940395355</v>
      </c>
      <c r="I14" s="50">
        <f>'data-T7.3c'!I8</f>
        <v>67.739997863769531</v>
      </c>
      <c r="J14" s="51">
        <f>'data-T7.3c'!J8</f>
        <v>0.87000000476837158</v>
      </c>
    </row>
    <row r="15" spans="1:10" ht="56" customHeight="1" x14ac:dyDescent="0.2">
      <c r="A15" s="94" t="s">
        <v>60</v>
      </c>
      <c r="B15" s="94"/>
      <c r="C15" s="94"/>
      <c r="D15" s="94"/>
      <c r="E15" s="94"/>
      <c r="F15" s="94"/>
      <c r="G15" s="94"/>
      <c r="H15" s="94"/>
      <c r="I15" s="94"/>
      <c r="J15" s="94"/>
    </row>
  </sheetData>
  <mergeCells count="4">
    <mergeCell ref="E6:F6"/>
    <mergeCell ref="G6:H6"/>
    <mergeCell ref="I6:J6"/>
    <mergeCell ref="A15:J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5:J14"/>
  <sheetViews>
    <sheetView workbookViewId="0">
      <selection activeCell="A14" sqref="A14:J14"/>
    </sheetView>
  </sheetViews>
  <sheetFormatPr baseColWidth="10" defaultColWidth="10.83203125" defaultRowHeight="16" x14ac:dyDescent="0.2"/>
  <cols>
    <col min="1" max="16384" width="10.83203125" style="25"/>
  </cols>
  <sheetData>
    <row r="5" spans="1:10" ht="17" thickBot="1" x14ac:dyDescent="0.25">
      <c r="A5" s="3" t="s">
        <v>47</v>
      </c>
      <c r="B5" s="2"/>
      <c r="C5" s="2"/>
      <c r="D5" s="2"/>
      <c r="E5" s="2"/>
      <c r="F5" s="2"/>
      <c r="G5" s="2"/>
      <c r="H5" s="2"/>
      <c r="I5" s="2"/>
      <c r="J5" s="2"/>
    </row>
    <row r="6" spans="1:10" ht="17" thickBot="1" x14ac:dyDescent="0.25">
      <c r="A6" s="4"/>
      <c r="B6" s="5"/>
      <c r="C6" s="5"/>
      <c r="D6" s="5"/>
      <c r="E6" s="73" t="s">
        <v>0</v>
      </c>
      <c r="F6" s="73"/>
      <c r="G6" s="73" t="s">
        <v>1</v>
      </c>
      <c r="H6" s="73"/>
      <c r="I6" s="73" t="s">
        <v>2</v>
      </c>
      <c r="J6" s="74"/>
    </row>
    <row r="7" spans="1:10" ht="103" thickBot="1" x14ac:dyDescent="0.25">
      <c r="A7" s="6" t="s">
        <v>3</v>
      </c>
      <c r="B7" s="39" t="s">
        <v>4</v>
      </c>
      <c r="C7" s="39" t="s">
        <v>5</v>
      </c>
      <c r="D7" s="39" t="s">
        <v>30</v>
      </c>
      <c r="E7" s="8" t="s">
        <v>6</v>
      </c>
      <c r="F7" s="8" t="s">
        <v>7</v>
      </c>
      <c r="G7" s="8" t="s">
        <v>6</v>
      </c>
      <c r="H7" s="8" t="s">
        <v>8</v>
      </c>
      <c r="I7" s="8" t="s">
        <v>6</v>
      </c>
      <c r="J7" s="9" t="s">
        <v>9</v>
      </c>
    </row>
    <row r="8" spans="1:10" x14ac:dyDescent="0.2">
      <c r="A8" s="28" t="s">
        <v>10</v>
      </c>
      <c r="B8" s="58">
        <f>ROUND('data-T7.3d'!B2,-1)</f>
        <v>848940</v>
      </c>
      <c r="C8" s="58">
        <f>'data-T7.3d'!C2</f>
        <v>3905</v>
      </c>
      <c r="D8" s="58">
        <f>'data-T7.3d'!D2</f>
        <v>4.5999999046325684</v>
      </c>
      <c r="E8" s="47">
        <f>'data-T7.3d'!E2</f>
        <v>1.2999999523162842</v>
      </c>
      <c r="F8" s="47">
        <f>'data-T7.3d'!F2</f>
        <v>0.6600000262260437</v>
      </c>
      <c r="G8" s="47">
        <f>'data-T7.3d'!G2</f>
        <v>2.059999942779541</v>
      </c>
      <c r="H8" s="47">
        <f>'data-T7.3d'!H2</f>
        <v>1.0399999618530273</v>
      </c>
      <c r="I8" s="47">
        <f>'data-T7.3d'!I2</f>
        <v>6.1999998092651367</v>
      </c>
      <c r="J8" s="48">
        <f>'data-T7.3d'!J2</f>
        <v>3.1400001049041748</v>
      </c>
    </row>
    <row r="9" spans="1:10" x14ac:dyDescent="0.2">
      <c r="A9" s="28" t="s">
        <v>11</v>
      </c>
      <c r="B9" s="58">
        <f>ROUND('data-T7.3d'!B3,-1)</f>
        <v>809380</v>
      </c>
      <c r="C9" s="58">
        <f>'data-T7.3d'!C3</f>
        <v>1551</v>
      </c>
      <c r="D9" s="58">
        <f>'data-T7.3d'!D3</f>
        <v>1.9199999570846558</v>
      </c>
      <c r="E9" s="47">
        <f>'data-T7.3d'!E3</f>
        <v>0.62000000476837158</v>
      </c>
      <c r="F9" s="47">
        <f>'data-T7.3d'!F3</f>
        <v>0.11999999731779099</v>
      </c>
      <c r="G9" s="47">
        <f>'data-T7.3d'!G3</f>
        <v>0.62000000476837158</v>
      </c>
      <c r="H9" s="47">
        <f>'data-T7.3d'!H3</f>
        <v>0.11999999731779099</v>
      </c>
      <c r="I9" s="47">
        <f>'data-T7.3d'!I3</f>
        <v>0.62000000476837158</v>
      </c>
      <c r="J9" s="49">
        <f>'data-T7.3d'!J3</f>
        <v>0.11999999731779099</v>
      </c>
    </row>
    <row r="10" spans="1:10" x14ac:dyDescent="0.2">
      <c r="A10" s="28" t="s">
        <v>12</v>
      </c>
      <c r="B10" s="58">
        <f>ROUND('data-T7.3d'!B4,-1)</f>
        <v>37390</v>
      </c>
      <c r="C10" s="58">
        <f>'data-T7.3d'!C4</f>
        <v>739</v>
      </c>
      <c r="D10" s="58">
        <f>'data-T7.3d'!D4</f>
        <v>19.770000457763672</v>
      </c>
      <c r="E10" s="47">
        <f>'data-T7.3d'!E4</f>
        <v>1.2799999713897705</v>
      </c>
      <c r="F10" s="47">
        <f>'data-T7.3d'!F4</f>
        <v>0.11999999731779099</v>
      </c>
      <c r="G10" s="47">
        <f>'data-T7.3d'!G4</f>
        <v>1.1200000047683716</v>
      </c>
      <c r="H10" s="47">
        <f>'data-T7.3d'!H4</f>
        <v>0.10999999940395355</v>
      </c>
      <c r="I10" s="47">
        <f>'data-T7.3d'!I4</f>
        <v>1.2799999713897705</v>
      </c>
      <c r="J10" s="49">
        <f>'data-T7.3d'!J4</f>
        <v>0.11999999731779099</v>
      </c>
    </row>
    <row r="11" spans="1:10" x14ac:dyDescent="0.2">
      <c r="A11" s="28" t="s">
        <v>13</v>
      </c>
      <c r="B11" s="58">
        <f>ROUND('data-T7.3d'!B5,-1)</f>
        <v>1910</v>
      </c>
      <c r="C11" s="58">
        <f>'data-T7.3d'!C5</f>
        <v>540</v>
      </c>
      <c r="D11" s="58">
        <f>'data-T7.3d'!D5</f>
        <v>282.27999877929688</v>
      </c>
      <c r="E11" s="47">
        <f>'data-T7.3d'!E5</f>
        <v>1.4900000095367432</v>
      </c>
      <c r="F11" s="47">
        <f>'data-T7.3d'!F5</f>
        <v>0.10999999940395355</v>
      </c>
      <c r="G11" s="47">
        <f>'data-T7.3d'!G5</f>
        <v>2.5399999618530273</v>
      </c>
      <c r="H11" s="47">
        <f>'data-T7.3d'!H5</f>
        <v>0.17000000178813934</v>
      </c>
      <c r="I11" s="47">
        <f>'data-T7.3d'!I5</f>
        <v>5.570000171661377</v>
      </c>
      <c r="J11" s="49">
        <f>'data-T7.3d'!J5</f>
        <v>0.38999998569488525</v>
      </c>
    </row>
    <row r="12" spans="1:10" x14ac:dyDescent="0.2">
      <c r="A12" s="28" t="s">
        <v>14</v>
      </c>
      <c r="B12" s="58">
        <f>'data-T7.3d'!B6</f>
        <v>245</v>
      </c>
      <c r="C12" s="58">
        <f>'data-T7.3d'!C6</f>
        <v>713</v>
      </c>
      <c r="D12" s="58">
        <f>'data-T7.3d'!D6</f>
        <v>2910.199951171875</v>
      </c>
      <c r="E12" s="47">
        <f>'data-T7.3d'!E6</f>
        <v>2.25</v>
      </c>
      <c r="F12" s="47">
        <f>'data-T7.3d'!F6</f>
        <v>0.20999999344348907</v>
      </c>
      <c r="G12" s="47">
        <f>'data-T7.3d'!G6</f>
        <v>4.4600000381469727</v>
      </c>
      <c r="H12" s="47">
        <f>'data-T7.3d'!H6</f>
        <v>0.40999999642372131</v>
      </c>
      <c r="I12" s="47">
        <f>'data-T7.3d'!I6</f>
        <v>12.869999885559082</v>
      </c>
      <c r="J12" s="49">
        <f>'data-T7.3d'!J6</f>
        <v>1.190000057220459</v>
      </c>
    </row>
    <row r="13" spans="1:10" ht="17" thickBot="1" x14ac:dyDescent="0.25">
      <c r="A13" s="29" t="s">
        <v>15</v>
      </c>
      <c r="B13" s="59">
        <f>'data-T7.3d'!B7</f>
        <v>15</v>
      </c>
      <c r="C13" s="59">
        <f>'data-T7.3d'!C7</f>
        <v>278</v>
      </c>
      <c r="D13" s="59">
        <f>'data-T7.3d'!D7</f>
        <v>18533.330078125</v>
      </c>
      <c r="E13" s="50">
        <f>'data-T7.3d'!E7</f>
        <v>2.7699999809265137</v>
      </c>
      <c r="F13" s="50">
        <f>'data-T7.3d'!F7</f>
        <v>0.10000000149011612</v>
      </c>
      <c r="G13" s="50">
        <f>'data-T7.3d'!G7</f>
        <v>6.1500000953674316</v>
      </c>
      <c r="H13" s="50">
        <f>'data-T7.3d'!H7</f>
        <v>0.2199999988079071</v>
      </c>
      <c r="I13" s="50">
        <f>'data-T7.3d'!I7</f>
        <v>36.400001525878906</v>
      </c>
      <c r="J13" s="51">
        <f>'data-T7.3d'!J7</f>
        <v>1.309999942779541</v>
      </c>
    </row>
    <row r="14" spans="1:10" ht="54" customHeight="1" x14ac:dyDescent="0.2">
      <c r="A14" s="94" t="s">
        <v>59</v>
      </c>
      <c r="B14" s="94"/>
      <c r="C14" s="94"/>
      <c r="D14" s="94"/>
      <c r="E14" s="94"/>
      <c r="F14" s="94"/>
      <c r="G14" s="94"/>
      <c r="H14" s="94"/>
      <c r="I14" s="94"/>
      <c r="J14" s="94"/>
    </row>
  </sheetData>
  <mergeCells count="4">
    <mergeCell ref="E6:F6"/>
    <mergeCell ref="G6:H6"/>
    <mergeCell ref="I6:J6"/>
    <mergeCell ref="A14:J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5:J14"/>
  <sheetViews>
    <sheetView workbookViewId="0">
      <selection activeCell="A14" sqref="A14:J14"/>
    </sheetView>
  </sheetViews>
  <sheetFormatPr baseColWidth="10" defaultColWidth="10.83203125" defaultRowHeight="16" x14ac:dyDescent="0.2"/>
  <cols>
    <col min="1" max="9" width="10.83203125" style="25"/>
    <col min="10" max="10" width="14.5" style="25" bestFit="1" customWidth="1"/>
    <col min="11" max="16384" width="10.83203125" style="25"/>
  </cols>
  <sheetData>
    <row r="5" spans="1:10" ht="17" thickBot="1" x14ac:dyDescent="0.25">
      <c r="A5" s="3" t="s">
        <v>48</v>
      </c>
      <c r="B5" s="2"/>
      <c r="C5" s="2"/>
      <c r="D5" s="2"/>
      <c r="E5" s="2"/>
      <c r="F5" s="2"/>
      <c r="G5" s="2"/>
      <c r="H5" s="2"/>
      <c r="I5" s="2"/>
      <c r="J5" s="2"/>
    </row>
    <row r="6" spans="1:10" ht="17" thickBot="1" x14ac:dyDescent="0.25">
      <c r="A6" s="4"/>
      <c r="B6" s="5"/>
      <c r="C6" s="5"/>
      <c r="D6" s="5"/>
      <c r="E6" s="73" t="s">
        <v>0</v>
      </c>
      <c r="F6" s="73"/>
      <c r="G6" s="73" t="s">
        <v>1</v>
      </c>
      <c r="H6" s="73"/>
      <c r="I6" s="73" t="s">
        <v>2</v>
      </c>
      <c r="J6" s="74"/>
    </row>
    <row r="7" spans="1:10" ht="86" thickBot="1" x14ac:dyDescent="0.25">
      <c r="A7" s="6" t="s">
        <v>3</v>
      </c>
      <c r="B7" s="39" t="s">
        <v>4</v>
      </c>
      <c r="C7" s="39" t="s">
        <v>5</v>
      </c>
      <c r="D7" s="39" t="s">
        <v>30</v>
      </c>
      <c r="E7" s="8" t="s">
        <v>6</v>
      </c>
      <c r="F7" s="8" t="s">
        <v>7</v>
      </c>
      <c r="G7" s="8" t="s">
        <v>6</v>
      </c>
      <c r="H7" s="8" t="s">
        <v>8</v>
      </c>
      <c r="I7" s="8" t="s">
        <v>6</v>
      </c>
      <c r="J7" s="9" t="s">
        <v>9</v>
      </c>
    </row>
    <row r="8" spans="1:10" x14ac:dyDescent="0.2">
      <c r="A8" s="28" t="s">
        <v>10</v>
      </c>
      <c r="B8" s="58">
        <f>ROUND('data-T7.3e'!B2,-1)</f>
        <v>1930730</v>
      </c>
      <c r="C8" s="58">
        <f>'data-T7.3e'!C2</f>
        <v>5815</v>
      </c>
      <c r="D8" s="58">
        <f>'data-T7.3e'!D2</f>
        <v>3.0099999904632568</v>
      </c>
      <c r="E8" s="47">
        <f>'data-T7.3e'!E2</f>
        <v>0.95999997854232788</v>
      </c>
      <c r="F8" s="47">
        <f>'data-T7.3e'!F2</f>
        <v>1.059999942779541</v>
      </c>
      <c r="G8" s="47">
        <f>'data-T7.3e'!G2</f>
        <v>1.2100000381469727</v>
      </c>
      <c r="H8" s="47">
        <f>'data-T7.3e'!H2</f>
        <v>1.3400000333786011</v>
      </c>
      <c r="I8" s="47">
        <f>'data-T7.3e'!I2</f>
        <v>2.5899999141693115</v>
      </c>
      <c r="J8" s="49">
        <f>'data-T7.3e'!J2</f>
        <v>2.8599998950958252</v>
      </c>
    </row>
    <row r="9" spans="1:10" x14ac:dyDescent="0.2">
      <c r="A9" s="28" t="s">
        <v>11</v>
      </c>
      <c r="B9" s="58">
        <f>ROUND('data-T7.3e'!B3,-1)</f>
        <v>1859370</v>
      </c>
      <c r="C9" s="58">
        <f>'data-T7.3e'!C3</f>
        <v>3614</v>
      </c>
      <c r="D9" s="58">
        <f>'data-T7.3e'!D3</f>
        <v>1.940000057220459</v>
      </c>
      <c r="E9" s="47">
        <f>'data-T7.3e'!E3</f>
        <v>0.62999999523162842</v>
      </c>
      <c r="F9" s="47">
        <f>'data-T7.3e'!F3</f>
        <v>0.43000000715255737</v>
      </c>
      <c r="G9" s="47">
        <f>'data-T7.3e'!G3</f>
        <v>0.62999999523162842</v>
      </c>
      <c r="H9" s="47">
        <f>'data-T7.3e'!H3</f>
        <v>0.43000000715255737</v>
      </c>
      <c r="I9" s="47">
        <f>'data-T7.3e'!I3</f>
        <v>0.62999999523162842</v>
      </c>
      <c r="J9" s="49">
        <f>'data-T7.3e'!J3</f>
        <v>0.43000000715255737</v>
      </c>
    </row>
    <row r="10" spans="1:10" x14ac:dyDescent="0.2">
      <c r="A10" s="28" t="s">
        <v>12</v>
      </c>
      <c r="B10" s="58">
        <f>ROUND('data-T7.3e'!B4,-1)</f>
        <v>69450</v>
      </c>
      <c r="C10" s="58">
        <f>'data-T7.3e'!C4</f>
        <v>1240</v>
      </c>
      <c r="D10" s="58">
        <f>'data-T7.3e'!D4</f>
        <v>17.850000381469727</v>
      </c>
      <c r="E10" s="47">
        <f>'data-T7.3e'!E4</f>
        <v>1.2599999904632568</v>
      </c>
      <c r="F10" s="47">
        <f>'data-T7.3e'!F4</f>
        <v>0.30000001192092896</v>
      </c>
      <c r="G10" s="47">
        <f>'data-T7.3e'!G4</f>
        <v>1.1100000143051147</v>
      </c>
      <c r="H10" s="47">
        <f>'data-T7.3e'!H4</f>
        <v>0.25999999046325684</v>
      </c>
      <c r="I10" s="47">
        <f>'data-T7.3e'!I4</f>
        <v>1.2599999904632568</v>
      </c>
      <c r="J10" s="49">
        <f>'data-T7.3e'!J4</f>
        <v>0.30000001192092896</v>
      </c>
    </row>
    <row r="11" spans="1:10" x14ac:dyDescent="0.2">
      <c r="A11" s="28" t="s">
        <v>13</v>
      </c>
      <c r="B11" s="58">
        <f>ROUND('data-T7.3e'!B5,-1)</f>
        <v>1810</v>
      </c>
      <c r="C11" s="58">
        <f>'data-T7.3e'!C5</f>
        <v>518</v>
      </c>
      <c r="D11" s="58">
        <f>'data-T7.3e'!D5</f>
        <v>286.5</v>
      </c>
      <c r="E11" s="47">
        <f>'data-T7.3e'!E5</f>
        <v>1.4800000190734863</v>
      </c>
      <c r="F11" s="47">
        <f>'data-T7.3e'!F5</f>
        <v>0.14000000059604645</v>
      </c>
      <c r="G11" s="47">
        <f>'data-T7.3e'!G5</f>
        <v>2.5499999523162842</v>
      </c>
      <c r="H11" s="47">
        <f>'data-T7.3e'!H5</f>
        <v>0.25</v>
      </c>
      <c r="I11" s="47">
        <f>'data-T7.3e'!I5</f>
        <v>5.5900001525878906</v>
      </c>
      <c r="J11" s="49">
        <f>'data-T7.3e'!J5</f>
        <v>0.55000001192092896</v>
      </c>
    </row>
    <row r="12" spans="1:10" x14ac:dyDescent="0.2">
      <c r="A12" s="28" t="s">
        <v>14</v>
      </c>
      <c r="B12" s="58">
        <f>'data-T7.3e'!B6</f>
        <v>99</v>
      </c>
      <c r="C12" s="58">
        <f>'data-T7.3e'!C6</f>
        <v>303</v>
      </c>
      <c r="D12" s="58">
        <f>'data-T7.3e'!D6</f>
        <v>3060.610107421875</v>
      </c>
      <c r="E12" s="47">
        <f>'data-T7.3e'!E6</f>
        <v>2.2599999904632568</v>
      </c>
      <c r="F12" s="47">
        <f>'data-T7.3e'!F6</f>
        <v>0.12999999523162842</v>
      </c>
      <c r="G12" s="47">
        <f>'data-T7.3e'!G6</f>
        <v>4.4899997711181641</v>
      </c>
      <c r="H12" s="47">
        <f>'data-T7.3e'!H6</f>
        <v>0.25999999046325684</v>
      </c>
      <c r="I12" s="47">
        <f>'data-T7.3e'!I6</f>
        <v>12.979999542236328</v>
      </c>
      <c r="J12" s="49">
        <f>'data-T7.3e'!J6</f>
        <v>0.74000000953674316</v>
      </c>
    </row>
    <row r="13" spans="1:10" ht="17" thickBot="1" x14ac:dyDescent="0.25">
      <c r="A13" s="29" t="s">
        <v>15</v>
      </c>
      <c r="B13" s="59">
        <f>'data-T7.3e'!B7</f>
        <v>6</v>
      </c>
      <c r="C13" s="59">
        <f>'data-T7.3e'!C7</f>
        <v>116</v>
      </c>
      <c r="D13" s="59">
        <f>'data-T7.3e'!D7</f>
        <v>19333.330078125</v>
      </c>
      <c r="E13" s="50">
        <f>'data-T7.3e'!E7</f>
        <v>2.7899999618530273</v>
      </c>
      <c r="F13" s="50">
        <f>'data-T7.3e'!F7</f>
        <v>5.9999998658895493E-2</v>
      </c>
      <c r="G13" s="50">
        <f>'data-T7.3e'!G7</f>
        <v>6.25</v>
      </c>
      <c r="H13" s="50">
        <f>'data-T7.3e'!H7</f>
        <v>0.14000000059604645</v>
      </c>
      <c r="I13" s="50">
        <f>'data-T7.3e'!I7</f>
        <v>38.099998474121094</v>
      </c>
      <c r="J13" s="51">
        <f>'data-T7.3e'!J7</f>
        <v>0.8399999737739563</v>
      </c>
    </row>
    <row r="14" spans="1:10" ht="58" customHeight="1" x14ac:dyDescent="0.2">
      <c r="A14" s="94" t="s">
        <v>58</v>
      </c>
      <c r="B14" s="94"/>
      <c r="C14" s="94"/>
      <c r="D14" s="94"/>
      <c r="E14" s="94"/>
      <c r="F14" s="94"/>
      <c r="G14" s="94"/>
      <c r="H14" s="94"/>
      <c r="I14" s="94"/>
      <c r="J14" s="94"/>
    </row>
  </sheetData>
  <mergeCells count="4">
    <mergeCell ref="E6:F6"/>
    <mergeCell ref="G6:H6"/>
    <mergeCell ref="I6:J6"/>
    <mergeCell ref="A14:J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5:J13"/>
  <sheetViews>
    <sheetView topLeftCell="A3" workbookViewId="0">
      <selection activeCell="M13" sqref="M13"/>
    </sheetView>
  </sheetViews>
  <sheetFormatPr baseColWidth="10" defaultColWidth="10.83203125" defaultRowHeight="16" x14ac:dyDescent="0.2"/>
  <cols>
    <col min="1" max="16384" width="10.83203125" style="25"/>
  </cols>
  <sheetData>
    <row r="5" spans="1:10" ht="17" thickBot="1" x14ac:dyDescent="0.25">
      <c r="A5" s="3" t="s">
        <v>51</v>
      </c>
      <c r="B5" s="2"/>
      <c r="C5" s="2"/>
      <c r="D5" s="2"/>
      <c r="E5" s="2"/>
      <c r="F5" s="2"/>
      <c r="G5" s="2"/>
      <c r="H5" s="2"/>
      <c r="I5" s="2"/>
      <c r="J5" s="2"/>
    </row>
    <row r="6" spans="1:10" ht="17" thickBot="1" x14ac:dyDescent="0.25">
      <c r="A6" s="4"/>
      <c r="B6" s="5"/>
      <c r="C6" s="5"/>
      <c r="D6" s="5"/>
      <c r="E6" s="73" t="s">
        <v>0</v>
      </c>
      <c r="F6" s="73"/>
      <c r="G6" s="73" t="s">
        <v>1</v>
      </c>
      <c r="H6" s="73"/>
      <c r="I6" s="73" t="s">
        <v>2</v>
      </c>
      <c r="J6" s="74"/>
    </row>
    <row r="7" spans="1:10" ht="103" thickBot="1" x14ac:dyDescent="0.25">
      <c r="A7" s="6" t="s">
        <v>3</v>
      </c>
      <c r="B7" s="39" t="s">
        <v>4</v>
      </c>
      <c r="C7" s="39" t="s">
        <v>5</v>
      </c>
      <c r="D7" s="39" t="s">
        <v>30</v>
      </c>
      <c r="E7" s="8" t="s">
        <v>6</v>
      </c>
      <c r="F7" s="8" t="s">
        <v>7</v>
      </c>
      <c r="G7" s="8" t="s">
        <v>6</v>
      </c>
      <c r="H7" s="8" t="s">
        <v>8</v>
      </c>
      <c r="I7" s="8" t="s">
        <v>6</v>
      </c>
      <c r="J7" s="9" t="s">
        <v>9</v>
      </c>
    </row>
    <row r="8" spans="1:10" x14ac:dyDescent="0.2">
      <c r="A8" s="28" t="s">
        <v>10</v>
      </c>
      <c r="B8" s="58">
        <f>ROUND('data-T7.3f'!B2,-1)</f>
        <v>243220</v>
      </c>
      <c r="C8" s="58">
        <f>'data-T7.3f'!C2</f>
        <v>726</v>
      </c>
      <c r="D8" s="58">
        <f>'data-T7.3f'!D2</f>
        <v>2.9800000190734863</v>
      </c>
      <c r="E8" s="47">
        <f>'data-T7.3f'!E2</f>
        <v>0.97000002861022949</v>
      </c>
      <c r="F8" s="47">
        <f>'data-T7.3f'!F2</f>
        <v>0.31000000238418579</v>
      </c>
      <c r="G8" s="47">
        <f>'data-T7.3f'!G2</f>
        <v>1.2000000476837158</v>
      </c>
      <c r="H8" s="47">
        <f>'data-T7.3f'!H2</f>
        <v>0.37999999523162842</v>
      </c>
      <c r="I8" s="47">
        <f>'data-T7.3f'!I2</f>
        <v>2.1600000858306885</v>
      </c>
      <c r="J8" s="48">
        <f>'data-T7.3f'!J2</f>
        <v>0.68999999761581421</v>
      </c>
    </row>
    <row r="9" spans="1:10" x14ac:dyDescent="0.2">
      <c r="A9" s="28" t="s">
        <v>11</v>
      </c>
      <c r="B9" s="58">
        <f>ROUND('data-T7.3f'!B3,-1)</f>
        <v>234730</v>
      </c>
      <c r="C9" s="58">
        <f>'data-T7.3f'!C3</f>
        <v>448</v>
      </c>
      <c r="D9" s="58">
        <f>'data-T7.3f'!D3</f>
        <v>1.9099999666213989</v>
      </c>
      <c r="E9" s="47">
        <f>'data-T7.3f'!E3</f>
        <v>0.62000000476837158</v>
      </c>
      <c r="F9" s="47">
        <f>'data-T7.3f'!F3</f>
        <v>0.11999999731779099</v>
      </c>
      <c r="G9" s="47">
        <f>'data-T7.3f'!G3</f>
        <v>0.62000000476837158</v>
      </c>
      <c r="H9" s="47">
        <f>'data-T7.3f'!H3</f>
        <v>0.11999999731779099</v>
      </c>
      <c r="I9" s="47">
        <f>'data-T7.3f'!I3</f>
        <v>0.62000000476837158</v>
      </c>
      <c r="J9" s="49">
        <f>'data-T7.3f'!J3</f>
        <v>0.11999999731779099</v>
      </c>
    </row>
    <row r="10" spans="1:10" x14ac:dyDescent="0.2">
      <c r="A10" s="28" t="s">
        <v>12</v>
      </c>
      <c r="B10" s="58">
        <f>ROUND('data-T7.3f'!B4,-1)</f>
        <v>8200</v>
      </c>
      <c r="C10" s="58">
        <f>'data-T7.3f'!C4</f>
        <v>155</v>
      </c>
      <c r="D10" s="58">
        <f>'data-T7.3f'!D4</f>
        <v>18.909999847412109</v>
      </c>
      <c r="E10" s="47">
        <f>'data-T7.3f'!E4</f>
        <v>1.2699999809265137</v>
      </c>
      <c r="F10" s="47">
        <f>'data-T7.3f'!F4</f>
        <v>7.9999998211860657E-2</v>
      </c>
      <c r="G10" s="47">
        <f>'data-T7.3f'!G4</f>
        <v>1.1200000047683716</v>
      </c>
      <c r="H10" s="47">
        <f>'data-T7.3f'!H4</f>
        <v>7.9999998211860657E-2</v>
      </c>
      <c r="I10" s="47">
        <f>'data-T7.3f'!I4</f>
        <v>1.2699999809265137</v>
      </c>
      <c r="J10" s="49">
        <f>'data-T7.3f'!J4</f>
        <v>7.9999998211860657E-2</v>
      </c>
    </row>
    <row r="11" spans="1:10" x14ac:dyDescent="0.2">
      <c r="A11" s="28" t="s">
        <v>13</v>
      </c>
      <c r="B11" s="58">
        <f>'data-T7.3f'!B5</f>
        <v>288</v>
      </c>
      <c r="C11" s="58">
        <f>'data-T7.3f'!C5</f>
        <v>70</v>
      </c>
      <c r="D11" s="58">
        <f>'data-T7.3f'!D5</f>
        <v>243.05999755859375</v>
      </c>
      <c r="E11" s="47">
        <f>'data-T7.3f'!E5</f>
        <v>1.4800000190734863</v>
      </c>
      <c r="F11" s="47">
        <f>'data-T7.3f'!F5</f>
        <v>5.000000074505806E-2</v>
      </c>
      <c r="G11" s="47">
        <f>'data-T7.3f'!G5</f>
        <v>2.4600000381469727</v>
      </c>
      <c r="H11" s="47">
        <f>'data-T7.3f'!H5</f>
        <v>7.9999998211860657E-2</v>
      </c>
      <c r="I11" s="47">
        <f>'data-T7.3f'!I5</f>
        <v>5.320000171661377</v>
      </c>
      <c r="J11" s="49">
        <f>'data-T7.3f'!J5</f>
        <v>0.17000000178813934</v>
      </c>
    </row>
    <row r="12" spans="1:10" ht="17" thickBot="1" x14ac:dyDescent="0.25">
      <c r="A12" s="29" t="s">
        <v>14</v>
      </c>
      <c r="B12" s="59">
        <f>'data-T7.3f'!B6</f>
        <v>11</v>
      </c>
      <c r="C12" s="59">
        <f>'data-T7.3f'!C6</f>
        <v>52</v>
      </c>
      <c r="D12" s="59">
        <f>'data-T7.3f'!D6</f>
        <v>4727.27001953125</v>
      </c>
      <c r="E12" s="50">
        <f>'data-T7.3f'!E6</f>
        <v>2.3599998950958252</v>
      </c>
      <c r="F12" s="50">
        <f>'data-T7.3f'!F6</f>
        <v>5.000000074505806E-2</v>
      </c>
      <c r="G12" s="50">
        <f>'data-T7.3f'!G6</f>
        <v>4.6999998092651367</v>
      </c>
      <c r="H12" s="50">
        <f>'data-T7.3f'!H6</f>
        <v>0.10999999940395355</v>
      </c>
      <c r="I12" s="50">
        <f>'data-T7.3f'!I6</f>
        <v>13.800000190734863</v>
      </c>
      <c r="J12" s="51">
        <f>'data-T7.3f'!J6</f>
        <v>0.31999999284744263</v>
      </c>
    </row>
    <row r="13" spans="1:10" ht="56" customHeight="1" x14ac:dyDescent="0.2">
      <c r="A13" s="94" t="s">
        <v>57</v>
      </c>
      <c r="B13" s="94"/>
      <c r="C13" s="94"/>
      <c r="D13" s="94"/>
      <c r="E13" s="94"/>
      <c r="F13" s="94"/>
      <c r="G13" s="94"/>
      <c r="H13" s="94"/>
      <c r="I13" s="94"/>
      <c r="J13" s="94"/>
    </row>
  </sheetData>
  <mergeCells count="4">
    <mergeCell ref="E6:F6"/>
    <mergeCell ref="G6:H6"/>
    <mergeCell ref="I6:J6"/>
    <mergeCell ref="A13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Index</vt:lpstr>
      <vt:lpstr>T7.1</vt:lpstr>
      <vt:lpstr>T7.2</vt:lpstr>
      <vt:lpstr>T7.3a</vt:lpstr>
      <vt:lpstr>T7.3b</vt:lpstr>
      <vt:lpstr>T7.3c</vt:lpstr>
      <vt:lpstr>T7.3d</vt:lpstr>
      <vt:lpstr>T7.3e</vt:lpstr>
      <vt:lpstr>T7.3f</vt:lpstr>
      <vt:lpstr>T7.3g</vt:lpstr>
      <vt:lpstr>T7.3h</vt:lpstr>
      <vt:lpstr>data-T7.1</vt:lpstr>
      <vt:lpstr>data-T7.3a</vt:lpstr>
      <vt:lpstr>data-T7.3b</vt:lpstr>
      <vt:lpstr>data-T7.3c</vt:lpstr>
      <vt:lpstr>data-T7.3d</vt:lpstr>
      <vt:lpstr>data-T7.3e</vt:lpstr>
      <vt:lpstr>data-T7.3f</vt:lpstr>
      <vt:lpstr>data-T7.3g</vt:lpstr>
      <vt:lpstr>data-T7.3h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Chancel</dc:creator>
  <cp:lastModifiedBy>Microsoft Office User</cp:lastModifiedBy>
  <dcterms:created xsi:type="dcterms:W3CDTF">2021-08-25T12:04:12Z</dcterms:created>
  <dcterms:modified xsi:type="dcterms:W3CDTF">2021-12-02T15:00:34Z</dcterms:modified>
</cp:coreProperties>
</file>