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1955"/>
  </bookViews>
  <sheets>
    <sheet name="Data" sheetId="1" r:id="rId1"/>
    <sheet name="Building loads" sheetId="4" r:id="rId2"/>
    <sheet name="Ground loads" sheetId="3" r:id="rId3"/>
  </sheets>
  <calcPr calcId="144525"/>
</workbook>
</file>

<file path=xl/sharedStrings.xml><?xml version="1.0" encoding="utf-8"?>
<sst xmlns="http://schemas.openxmlformats.org/spreadsheetml/2006/main" count="181" uniqueCount="106">
  <si>
    <t>Weather data</t>
  </si>
  <si>
    <t>No. days</t>
  </si>
  <si>
    <t>Cumulative seconds</t>
  </si>
  <si>
    <t>Average outdoor temperature (°C)</t>
  </si>
  <si>
    <t>Maximum outdoor temperature (°C)</t>
  </si>
  <si>
    <t>Minimum outdoor temperature (°C)</t>
  </si>
  <si>
    <t>Max 6h average radiation (south) [W]</t>
  </si>
  <si>
    <t>Average monthly radiation (south) [W]</t>
  </si>
  <si>
    <t>Max 6h average radiation (north) [W]</t>
  </si>
  <si>
    <t>Average monthly radiation (north) [W]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</si>
  <si>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</si>
  <si>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</si>
  <si>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</si>
  <si>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</si>
  <si>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</si>
  <si>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</si>
  <si>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</si>
  <si>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</si>
  <si>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</si>
  <si>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</si>
  <si>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</si>
  <si>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</si>
  <si>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Air properties</t>
  </si>
  <si>
    <t>Density</t>
  </si>
  <si>
    <t>kg/m3</t>
  </si>
  <si>
    <t>Heat capacity</t>
  </si>
  <si>
    <t>J/kg/K</t>
  </si>
  <si>
    <t>Building data</t>
  </si>
  <si>
    <t>Area zone north</t>
  </si>
  <si>
    <t>m²</t>
  </si>
  <si>
    <t>Area zone south</t>
  </si>
  <si>
    <t>Building lenght</t>
  </si>
  <si>
    <t>m</t>
  </si>
  <si>
    <t>Building width</t>
  </si>
  <si>
    <t>Building height</t>
  </si>
  <si>
    <t>Window-to-wall ratio</t>
  </si>
  <si>
    <t>A_roof</t>
  </si>
  <si>
    <t>A_floor</t>
  </si>
  <si>
    <t>A_envelope</t>
  </si>
  <si>
    <t>A_wall_north</t>
  </si>
  <si>
    <t>A_wall_east</t>
  </si>
  <si>
    <t>A_wall_south</t>
  </si>
  <si>
    <t>A_wall_west</t>
  </si>
  <si>
    <t>A_windows_north</t>
  </si>
  <si>
    <t>A_windows_south</t>
  </si>
  <si>
    <t>Occupants</t>
  </si>
  <si>
    <t>p</t>
  </si>
  <si>
    <t>Set-points</t>
  </si>
  <si>
    <t>TdesHea</t>
  </si>
  <si>
    <t>°C</t>
  </si>
  <si>
    <t>TdesCoo</t>
  </si>
  <si>
    <t>Building 1</t>
  </si>
  <si>
    <t>Building 2</t>
  </si>
  <si>
    <t>U_roof</t>
  </si>
  <si>
    <t>W/(m²K)</t>
  </si>
  <si>
    <t>U_walls</t>
  </si>
  <si>
    <t>U_floor</t>
  </si>
  <si>
    <t>U_windows</t>
  </si>
  <si>
    <t>g_windows</t>
  </si>
  <si>
    <t>-</t>
  </si>
  <si>
    <t>n50</t>
  </si>
  <si>
    <t>1/h</t>
  </si>
  <si>
    <t>Building evaluated</t>
  </si>
  <si>
    <t>Evaluated</t>
  </si>
  <si>
    <t>UA_roof</t>
  </si>
  <si>
    <t>UA_floor</t>
  </si>
  <si>
    <t>UA_wall_noth</t>
  </si>
  <si>
    <t>UA_wall_east</t>
  </si>
  <si>
    <t>UA_wall_south</t>
  </si>
  <si>
    <t>UA_wall_west</t>
  </si>
  <si>
    <t>UA_windows_north</t>
  </si>
  <si>
    <t>UA_windows_south</t>
  </si>
  <si>
    <t>gA_windows_north</t>
  </si>
  <si>
    <t>gA_windows_south</t>
  </si>
  <si>
    <t>PEAK LOADS</t>
  </si>
  <si>
    <t>Heating loads</t>
  </si>
  <si>
    <t>Cooling loads</t>
  </si>
  <si>
    <t>Hea?</t>
  </si>
  <si>
    <t>Coo?</t>
  </si>
  <si>
    <t>Transmission losses (W)</t>
  </si>
  <si>
    <t>Infiltration losses (W)</t>
  </si>
  <si>
    <t>Total heating (W)</t>
  </si>
  <si>
    <t>Heating per m² (W)</t>
  </si>
  <si>
    <t>Transmission gains (W)</t>
  </si>
  <si>
    <t>Radiation gains (W)</t>
  </si>
  <si>
    <t>Internal gains (W)</t>
  </si>
  <si>
    <t>Total cooling (W)</t>
  </si>
  <si>
    <t>Cooling per m² (W)</t>
  </si>
  <si>
    <t>MAX</t>
  </si>
  <si>
    <t>MONTHLY LOADS</t>
  </si>
  <si>
    <t>COP =</t>
  </si>
  <si>
    <t>GROUND MONTHLY LOADS</t>
  </si>
  <si>
    <t>GROUND YEARLY LOAD</t>
  </si>
  <si>
    <t>GROUND PEAK LOADS</t>
  </si>
  <si>
    <t>Heating (W)</t>
  </si>
  <si>
    <t>Cooling (W)</t>
  </si>
  <si>
    <t>No.days</t>
  </si>
  <si>
    <t>Heating energy (W.day)</t>
  </si>
  <si>
    <t>Cooling energy (W.day)</t>
  </si>
  <si>
    <t>Heating</t>
  </si>
  <si>
    <t>Cooling</t>
  </si>
  <si>
    <t>SUM</t>
  </si>
  <si>
    <t>MAX HEA</t>
  </si>
  <si>
    <t>MAX COO</t>
  </si>
  <si>
    <t>UNBALANCE</t>
  </si>
  <si>
    <t>W</t>
  </si>
</sst>
</file>

<file path=xl/styles.xml><?xml version="1.0" encoding="utf-8"?>
<styleSheet xmlns="http://schemas.openxmlformats.org/spreadsheetml/2006/main">
  <numFmts count="6">
    <numFmt numFmtId="176" formatCode="0.0_ "/>
    <numFmt numFmtId="177" formatCode="0_ 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20" fillId="14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0" fillId="19" borderId="23" applyNumberFormat="0" applyFont="0" applyAlignment="0" applyProtection="0">
      <alignment vertical="center"/>
    </xf>
    <xf numFmtId="0" fontId="17" fillId="16" borderId="21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4" borderId="21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20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vertical="center"/>
    </xf>
    <xf numFmtId="0" fontId="1" fillId="6" borderId="11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2" fillId="6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5" fillId="4" borderId="14" xfId="0" applyFont="1" applyFill="1" applyBorder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1" fillId="6" borderId="1" xfId="0" applyFont="1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1" fillId="6" borderId="9" xfId="0" applyFont="1" applyFill="1" applyBorder="1" applyAlignment="1">
      <alignment vertical="center"/>
    </xf>
    <xf numFmtId="0" fontId="2" fillId="6" borderId="1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vertical="center"/>
    </xf>
    <xf numFmtId="177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177" fontId="0" fillId="0" borderId="15" xfId="0" applyNumberFormat="1" applyFill="1" applyBorder="1" applyAlignment="1">
      <alignment vertical="center"/>
    </xf>
    <xf numFmtId="176" fontId="0" fillId="0" borderId="15" xfId="0" applyNumberForma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18" xfId="0" applyFill="1" applyBorder="1" applyAlignment="1">
      <alignment vertical="center"/>
    </xf>
    <xf numFmtId="9" fontId="0" fillId="0" borderId="8" xfId="0" applyNumberForma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9" fontId="0" fillId="0" borderId="0" xfId="0" applyNumberFormat="1" applyFill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vertical="center"/>
    </xf>
    <xf numFmtId="0" fontId="0" fillId="0" borderId="11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17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176" fontId="0" fillId="0" borderId="8" xfId="0" applyNumberFormat="1" applyFill="1" applyBorder="1" applyAlignment="1">
      <alignment vertical="center"/>
    </xf>
    <xf numFmtId="176" fontId="0" fillId="0" borderId="10" xfId="0" applyNumberForma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0" xfId="0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tabSelected="1" workbookViewId="0">
      <selection activeCell="F3" sqref="F3"/>
    </sheetView>
  </sheetViews>
  <sheetFormatPr defaultColWidth="9" defaultRowHeight="14.25"/>
  <cols>
    <col min="1" max="1" width="18.625" customWidth="1"/>
    <col min="2" max="2" width="10.25" customWidth="1"/>
    <col min="3" max="3" width="12.625" customWidth="1"/>
    <col min="4" max="4" width="11.25" customWidth="1"/>
    <col min="5" max="5" width="12.5" customWidth="1"/>
    <col min="6" max="6" width="13.125" customWidth="1"/>
    <col min="7" max="7" width="11.125" customWidth="1"/>
    <col min="8" max="8" width="10.5" customWidth="1"/>
    <col min="9" max="9" width="10.625" customWidth="1"/>
    <col min="10" max="10" width="11.25" customWidth="1"/>
  </cols>
  <sheetData>
    <row r="1" ht="15" spans="1:10">
      <c r="A1" s="4" t="s">
        <v>0</v>
      </c>
      <c r="B1" s="5"/>
      <c r="C1" s="5"/>
      <c r="D1" s="5"/>
      <c r="E1" s="5"/>
      <c r="F1" s="5"/>
      <c r="G1" s="5"/>
      <c r="H1" s="5"/>
      <c r="I1" s="5"/>
      <c r="J1" s="73"/>
    </row>
    <row r="2" ht="57.75" spans="1:10">
      <c r="A2" s="64"/>
      <c r="B2" s="65" t="s">
        <v>1</v>
      </c>
      <c r="C2" s="65" t="s">
        <v>2</v>
      </c>
      <c r="D2" s="65" t="s">
        <v>3</v>
      </c>
      <c r="E2" s="65" t="s">
        <v>4</v>
      </c>
      <c r="F2" s="65" t="s">
        <v>5</v>
      </c>
      <c r="G2" s="65" t="s">
        <v>6</v>
      </c>
      <c r="H2" s="65" t="s">
        <v>7</v>
      </c>
      <c r="I2" s="65" t="s">
        <v>8</v>
      </c>
      <c r="J2" s="91" t="s">
        <v>9</v>
      </c>
    </row>
    <row r="3" spans="1:10">
      <c r="A3" s="66" t="s">
        <v>10</v>
      </c>
      <c r="B3" s="67">
        <v>31</v>
      </c>
      <c r="C3" s="67">
        <f>B3*60*60*24</f>
        <v>2678400</v>
      </c>
      <c r="D3" s="68">
        <v>3.6</v>
      </c>
      <c r="E3" s="68">
        <v>14.3</v>
      </c>
      <c r="F3" s="68">
        <v>-7.6</v>
      </c>
      <c r="G3" s="68">
        <v>718.39</v>
      </c>
      <c r="H3" s="68">
        <v>41.31</v>
      </c>
      <c r="I3" s="68">
        <v>66.64</v>
      </c>
      <c r="J3" s="92">
        <v>7.76</v>
      </c>
    </row>
    <row r="4" spans="1:10">
      <c r="A4" s="69" t="s">
        <v>11</v>
      </c>
      <c r="B4" s="67">
        <v>28</v>
      </c>
      <c r="C4" s="67">
        <f t="shared" ref="C4:C14" si="0">B4*60*60*24+C3</f>
        <v>5097600</v>
      </c>
      <c r="D4" s="68">
        <v>4.5</v>
      </c>
      <c r="E4" s="68">
        <v>14.7</v>
      </c>
      <c r="F4" s="68">
        <v>-5.5</v>
      </c>
      <c r="G4" s="68">
        <v>734</v>
      </c>
      <c r="H4" s="68">
        <v>69.09</v>
      </c>
      <c r="I4" s="68">
        <v>101.6</v>
      </c>
      <c r="J4" s="92">
        <v>13.85</v>
      </c>
    </row>
    <row r="5" spans="1:10">
      <c r="A5" s="69" t="s">
        <v>12</v>
      </c>
      <c r="B5" s="67">
        <v>31</v>
      </c>
      <c r="C5" s="67">
        <f t="shared" si="0"/>
        <v>7776000</v>
      </c>
      <c r="D5" s="68">
        <v>7.3</v>
      </c>
      <c r="E5" s="68">
        <v>17.9</v>
      </c>
      <c r="F5" s="68">
        <v>-2.1</v>
      </c>
      <c r="G5" s="68">
        <v>729.7</v>
      </c>
      <c r="H5" s="68">
        <v>80.69</v>
      </c>
      <c r="I5" s="68">
        <v>140.1</v>
      </c>
      <c r="J5" s="92">
        <v>23.61</v>
      </c>
    </row>
    <row r="6" spans="1:10">
      <c r="A6" s="69" t="s">
        <v>13</v>
      </c>
      <c r="B6" s="67">
        <v>30</v>
      </c>
      <c r="C6" s="67">
        <f t="shared" si="0"/>
        <v>10368000</v>
      </c>
      <c r="D6" s="68">
        <v>9.8</v>
      </c>
      <c r="E6" s="68">
        <v>19.9</v>
      </c>
      <c r="F6" s="68">
        <v>-0.7</v>
      </c>
      <c r="G6" s="68">
        <v>636.6</v>
      </c>
      <c r="H6" s="68">
        <v>92.05</v>
      </c>
      <c r="I6" s="68">
        <v>169.8</v>
      </c>
      <c r="J6" s="92">
        <v>38.42</v>
      </c>
    </row>
    <row r="7" spans="1:10">
      <c r="A7" s="69" t="s">
        <v>14</v>
      </c>
      <c r="B7" s="67">
        <v>31</v>
      </c>
      <c r="C7" s="67">
        <f t="shared" si="0"/>
        <v>13046400</v>
      </c>
      <c r="D7" s="68">
        <v>13.9</v>
      </c>
      <c r="E7" s="68">
        <v>26.3</v>
      </c>
      <c r="F7" s="68">
        <v>3.6</v>
      </c>
      <c r="G7" s="68">
        <v>574.964</v>
      </c>
      <c r="H7" s="68">
        <v>87.5</v>
      </c>
      <c r="I7" s="68">
        <v>234.62073</v>
      </c>
      <c r="J7" s="92">
        <v>58.14</v>
      </c>
    </row>
    <row r="8" spans="1:10">
      <c r="A8" s="69" t="s">
        <v>15</v>
      </c>
      <c r="B8" s="67">
        <v>30</v>
      </c>
      <c r="C8" s="67">
        <f t="shared" si="0"/>
        <v>15638400</v>
      </c>
      <c r="D8" s="68">
        <v>16.6</v>
      </c>
      <c r="E8" s="68">
        <v>27.5</v>
      </c>
      <c r="F8" s="68">
        <v>7.4</v>
      </c>
      <c r="G8" s="68">
        <v>534.0189</v>
      </c>
      <c r="H8" s="68">
        <v>82.42</v>
      </c>
      <c r="I8" s="68">
        <v>242.50539</v>
      </c>
      <c r="J8" s="92">
        <v>57.57</v>
      </c>
    </row>
    <row r="9" spans="1:10">
      <c r="A9" s="69" t="s">
        <v>16</v>
      </c>
      <c r="B9" s="67">
        <v>31</v>
      </c>
      <c r="C9" s="67">
        <f t="shared" si="0"/>
        <v>18316800</v>
      </c>
      <c r="D9" s="68">
        <v>18.1</v>
      </c>
      <c r="E9" s="68">
        <v>29.4</v>
      </c>
      <c r="F9" s="68">
        <v>10.2</v>
      </c>
      <c r="G9" s="68">
        <v>555.03265</v>
      </c>
      <c r="H9" s="68">
        <v>83.65</v>
      </c>
      <c r="I9" s="68">
        <v>257.5101</v>
      </c>
      <c r="J9" s="92">
        <v>58.42</v>
      </c>
    </row>
    <row r="10" spans="1:10">
      <c r="A10" s="69" t="s">
        <v>17</v>
      </c>
      <c r="B10" s="67">
        <v>31</v>
      </c>
      <c r="C10" s="67">
        <f t="shared" si="0"/>
        <v>20995200</v>
      </c>
      <c r="D10" s="68">
        <v>18.7</v>
      </c>
      <c r="E10" s="68">
        <v>29.3</v>
      </c>
      <c r="F10" s="68">
        <v>11</v>
      </c>
      <c r="G10" s="68">
        <v>602.1357</v>
      </c>
      <c r="H10" s="68">
        <v>98.07</v>
      </c>
      <c r="I10" s="68">
        <v>177.70412</v>
      </c>
      <c r="J10" s="92">
        <v>54.24</v>
      </c>
    </row>
    <row r="11" spans="1:10">
      <c r="A11" s="69" t="s">
        <v>18</v>
      </c>
      <c r="B11" s="67">
        <v>30</v>
      </c>
      <c r="C11" s="67">
        <f t="shared" si="0"/>
        <v>23587200</v>
      </c>
      <c r="D11" s="68">
        <v>15.2</v>
      </c>
      <c r="E11" s="68">
        <v>29.1</v>
      </c>
      <c r="F11" s="68">
        <v>6.9</v>
      </c>
      <c r="G11" s="68">
        <v>777.9027</v>
      </c>
      <c r="H11" s="68">
        <v>94.15</v>
      </c>
      <c r="I11" s="68">
        <v>160.0384</v>
      </c>
      <c r="J11" s="92">
        <v>27.75</v>
      </c>
    </row>
    <row r="12" spans="1:10">
      <c r="A12" s="69" t="s">
        <v>19</v>
      </c>
      <c r="B12" s="67">
        <v>31</v>
      </c>
      <c r="C12" s="67">
        <f t="shared" si="0"/>
        <v>26265600</v>
      </c>
      <c r="D12" s="68">
        <v>11.4</v>
      </c>
      <c r="E12" s="68">
        <v>21.1</v>
      </c>
      <c r="F12" s="68">
        <v>3.9</v>
      </c>
      <c r="G12" s="68">
        <v>768.97</v>
      </c>
      <c r="H12" s="68">
        <v>87.71</v>
      </c>
      <c r="I12" s="68">
        <v>107.85939</v>
      </c>
      <c r="J12" s="92">
        <v>22.58</v>
      </c>
    </row>
    <row r="13" spans="1:10">
      <c r="A13" s="69" t="s">
        <v>20</v>
      </c>
      <c r="B13" s="67">
        <v>30</v>
      </c>
      <c r="C13" s="67">
        <f t="shared" si="0"/>
        <v>28857600</v>
      </c>
      <c r="D13" s="68">
        <v>6.7</v>
      </c>
      <c r="E13" s="68">
        <v>15.8</v>
      </c>
      <c r="F13" s="68">
        <v>-1.5</v>
      </c>
      <c r="G13" s="68">
        <v>662.3044</v>
      </c>
      <c r="H13" s="68">
        <v>55.34</v>
      </c>
      <c r="I13" s="68">
        <v>70.46417</v>
      </c>
      <c r="J13" s="92">
        <v>8.98</v>
      </c>
    </row>
    <row r="14" ht="15" spans="1:10">
      <c r="A14" s="70" t="s">
        <v>21</v>
      </c>
      <c r="B14" s="71">
        <v>31</v>
      </c>
      <c r="C14" s="71">
        <f t="shared" si="0"/>
        <v>31536000</v>
      </c>
      <c r="D14" s="72">
        <v>4</v>
      </c>
      <c r="E14" s="72">
        <v>13.4</v>
      </c>
      <c r="F14" s="72">
        <v>-4.8</v>
      </c>
      <c r="G14" s="72">
        <v>519.41144</v>
      </c>
      <c r="H14" s="72">
        <v>30.9</v>
      </c>
      <c r="I14" s="72">
        <v>47.163136</v>
      </c>
      <c r="J14" s="93">
        <v>6.27</v>
      </c>
    </row>
    <row r="16" ht="15" spans="1:3">
      <c r="A16" s="4" t="s">
        <v>22</v>
      </c>
      <c r="B16" s="5"/>
      <c r="C16" s="73"/>
    </row>
    <row r="17" spans="1:3">
      <c r="A17" s="66" t="s">
        <v>23</v>
      </c>
      <c r="B17" s="3">
        <v>1.225</v>
      </c>
      <c r="C17" s="40" t="s">
        <v>24</v>
      </c>
    </row>
    <row r="18" ht="15" spans="1:3">
      <c r="A18" s="70" t="s">
        <v>25</v>
      </c>
      <c r="B18" s="42">
        <v>1005</v>
      </c>
      <c r="C18" s="43" t="s">
        <v>26</v>
      </c>
    </row>
    <row r="21" ht="15" spans="1:3">
      <c r="A21" s="4" t="s">
        <v>27</v>
      </c>
      <c r="B21" s="73"/>
      <c r="C21" s="3"/>
    </row>
    <row r="22" spans="1:3">
      <c r="A22" s="66" t="s">
        <v>28</v>
      </c>
      <c r="B22" s="40">
        <v>500</v>
      </c>
      <c r="C22" s="3" t="s">
        <v>29</v>
      </c>
    </row>
    <row r="23" spans="1:3">
      <c r="A23" s="69" t="s">
        <v>30</v>
      </c>
      <c r="B23" s="40">
        <v>500</v>
      </c>
      <c r="C23" s="3" t="s">
        <v>29</v>
      </c>
    </row>
    <row r="24" spans="1:3">
      <c r="A24" s="69" t="s">
        <v>31</v>
      </c>
      <c r="B24" s="40"/>
      <c r="C24" s="3" t="s">
        <v>32</v>
      </c>
    </row>
    <row r="25" spans="1:3">
      <c r="A25" s="69" t="s">
        <v>33</v>
      </c>
      <c r="B25" s="40"/>
      <c r="C25" s="3" t="s">
        <v>32</v>
      </c>
    </row>
    <row r="26" spans="1:3">
      <c r="A26" s="69" t="s">
        <v>34</v>
      </c>
      <c r="B26" s="40">
        <v>2.7</v>
      </c>
      <c r="C26" s="3" t="s">
        <v>32</v>
      </c>
    </row>
    <row r="27" ht="15" spans="1:3">
      <c r="A27" s="74" t="s">
        <v>35</v>
      </c>
      <c r="B27" s="75">
        <v>0.4</v>
      </c>
      <c r="C27" s="3"/>
    </row>
    <row r="28" spans="1:3">
      <c r="A28" s="76" t="s">
        <v>36</v>
      </c>
      <c r="B28" s="77"/>
      <c r="C28" s="3" t="s">
        <v>29</v>
      </c>
    </row>
    <row r="29" spans="1:3">
      <c r="A29" s="69" t="s">
        <v>37</v>
      </c>
      <c r="B29" s="40"/>
      <c r="C29" s="3" t="s">
        <v>29</v>
      </c>
    </row>
    <row r="30" spans="1:3">
      <c r="A30" s="69" t="s">
        <v>38</v>
      </c>
      <c r="B30" s="40"/>
      <c r="C30" s="3" t="s">
        <v>29</v>
      </c>
    </row>
    <row r="31" spans="1:3">
      <c r="A31" s="69" t="s">
        <v>39</v>
      </c>
      <c r="B31" s="40"/>
      <c r="C31" s="3" t="s">
        <v>29</v>
      </c>
    </row>
    <row r="32" spans="1:3">
      <c r="A32" s="69" t="s">
        <v>40</v>
      </c>
      <c r="B32" s="40"/>
      <c r="C32" s="3" t="s">
        <v>29</v>
      </c>
    </row>
    <row r="33" spans="1:3">
      <c r="A33" s="69" t="s">
        <v>41</v>
      </c>
      <c r="B33" s="40"/>
      <c r="C33" s="3" t="s">
        <v>29</v>
      </c>
    </row>
    <row r="34" spans="1:3">
      <c r="A34" s="69" t="s">
        <v>42</v>
      </c>
      <c r="B34" s="40"/>
      <c r="C34" s="3" t="s">
        <v>29</v>
      </c>
    </row>
    <row r="35" spans="1:3">
      <c r="A35" s="69" t="s">
        <v>43</v>
      </c>
      <c r="B35" s="40"/>
      <c r="C35" s="3" t="s">
        <v>29</v>
      </c>
    </row>
    <row r="36" spans="1:3">
      <c r="A36" s="69" t="s">
        <v>44</v>
      </c>
      <c r="B36" s="40"/>
      <c r="C36" s="3" t="s">
        <v>29</v>
      </c>
    </row>
    <row r="37" ht="15" spans="1:3">
      <c r="A37" s="70" t="s">
        <v>45</v>
      </c>
      <c r="B37" s="43">
        <v>60</v>
      </c>
      <c r="C37" s="3" t="s">
        <v>46</v>
      </c>
    </row>
    <row r="38" ht="15" spans="1:3">
      <c r="A38" s="3"/>
      <c r="B38" s="78"/>
      <c r="C38" s="3"/>
    </row>
    <row r="39" ht="15" spans="1:3">
      <c r="A39" s="4" t="s">
        <v>47</v>
      </c>
      <c r="B39" s="73"/>
      <c r="C39" s="3"/>
    </row>
    <row r="40" spans="1:3">
      <c r="A40" s="66" t="s">
        <v>48</v>
      </c>
      <c r="B40" s="40">
        <v>21</v>
      </c>
      <c r="C40" s="3" t="s">
        <v>49</v>
      </c>
    </row>
    <row r="41" ht="15" spans="1:3">
      <c r="A41" s="70" t="s">
        <v>50</v>
      </c>
      <c r="B41" s="43">
        <v>24.5</v>
      </c>
      <c r="C41" s="3" t="s">
        <v>49</v>
      </c>
    </row>
    <row r="42" spans="1:3">
      <c r="A42" s="3"/>
      <c r="B42" s="3"/>
      <c r="C42" s="3"/>
    </row>
    <row r="43" ht="15"/>
    <row r="44" ht="15" spans="1:3">
      <c r="A44" s="3"/>
      <c r="B44" s="79" t="s">
        <v>51</v>
      </c>
      <c r="C44" s="79" t="s">
        <v>52</v>
      </c>
    </row>
    <row r="45" spans="1:4">
      <c r="A45" s="66" t="s">
        <v>53</v>
      </c>
      <c r="B45" s="66">
        <v>0.16</v>
      </c>
      <c r="C45" s="80">
        <v>0.32</v>
      </c>
      <c r="D45" t="s">
        <v>54</v>
      </c>
    </row>
    <row r="46" spans="1:4">
      <c r="A46" s="69" t="s">
        <v>55</v>
      </c>
      <c r="B46" s="69">
        <v>0.2</v>
      </c>
      <c r="C46" s="40">
        <v>0.51</v>
      </c>
      <c r="D46" t="s">
        <v>54</v>
      </c>
    </row>
    <row r="47" spans="1:4">
      <c r="A47" s="69" t="s">
        <v>56</v>
      </c>
      <c r="B47" s="69">
        <v>0.16</v>
      </c>
      <c r="C47" s="40">
        <v>0.32</v>
      </c>
      <c r="D47" t="s">
        <v>54</v>
      </c>
    </row>
    <row r="48" spans="1:4">
      <c r="A48" s="69" t="s">
        <v>57</v>
      </c>
      <c r="B48" s="69">
        <v>1.1</v>
      </c>
      <c r="C48" s="40">
        <v>5.95</v>
      </c>
      <c r="D48" t="s">
        <v>54</v>
      </c>
    </row>
    <row r="49" spans="1:4">
      <c r="A49" s="69" t="s">
        <v>58</v>
      </c>
      <c r="B49" s="69">
        <v>0.42</v>
      </c>
      <c r="C49" s="40">
        <v>1</v>
      </c>
      <c r="D49" t="s">
        <v>59</v>
      </c>
    </row>
    <row r="50" ht="15" spans="1:4">
      <c r="A50" s="70" t="s">
        <v>60</v>
      </c>
      <c r="B50" s="70">
        <v>1.3</v>
      </c>
      <c r="C50" s="43">
        <v>8.2</v>
      </c>
      <c r="D50" t="s">
        <v>61</v>
      </c>
    </row>
    <row r="52" ht="15" spans="1:4">
      <c r="A52" s="3"/>
      <c r="B52" s="81" t="s">
        <v>62</v>
      </c>
      <c r="C52" s="82"/>
      <c r="D52" s="82">
        <v>1</v>
      </c>
    </row>
    <row r="53" ht="15" spans="1:4">
      <c r="A53" s="83"/>
      <c r="B53" s="84" t="s">
        <v>51</v>
      </c>
      <c r="C53" s="84" t="s">
        <v>52</v>
      </c>
      <c r="D53" s="85" t="s">
        <v>63</v>
      </c>
    </row>
    <row r="54" spans="1:4">
      <c r="A54" s="86" t="s">
        <v>64</v>
      </c>
      <c r="B54" s="87"/>
      <c r="C54" s="87"/>
      <c r="D54" s="88">
        <f>IF($D$52=1,B54,IF($D$52=2,C54,"SELECT 1 OR 2"))</f>
        <v>0</v>
      </c>
    </row>
    <row r="55" spans="1:4">
      <c r="A55" s="89" t="s">
        <v>65</v>
      </c>
      <c r="B55" s="3"/>
      <c r="C55" s="3"/>
      <c r="D55" s="90">
        <f t="shared" ref="D55:D65" si="1">IF($D$52=1,B55,IF($D$52=2,C55,"SELECT 1 OR 2"))</f>
        <v>0</v>
      </c>
    </row>
    <row r="56" spans="1:4">
      <c r="A56" s="89" t="s">
        <v>66</v>
      </c>
      <c r="B56" s="3"/>
      <c r="C56" s="3"/>
      <c r="D56" s="90">
        <f t="shared" si="1"/>
        <v>0</v>
      </c>
    </row>
    <row r="57" spans="1:4">
      <c r="A57" s="89" t="s">
        <v>67</v>
      </c>
      <c r="B57" s="3"/>
      <c r="C57" s="3"/>
      <c r="D57" s="90">
        <f t="shared" si="1"/>
        <v>0</v>
      </c>
    </row>
    <row r="58" spans="1:4">
      <c r="A58" s="89" t="s">
        <v>68</v>
      </c>
      <c r="B58" s="3"/>
      <c r="C58" s="3"/>
      <c r="D58" s="90">
        <f t="shared" si="1"/>
        <v>0</v>
      </c>
    </row>
    <row r="59" spans="1:4">
      <c r="A59" s="89" t="s">
        <v>69</v>
      </c>
      <c r="B59" s="3"/>
      <c r="C59" s="3"/>
      <c r="D59" s="90">
        <f t="shared" si="1"/>
        <v>0</v>
      </c>
    </row>
    <row r="60" spans="1:4">
      <c r="A60" s="89" t="s">
        <v>70</v>
      </c>
      <c r="B60" s="3"/>
      <c r="C60" s="3"/>
      <c r="D60" s="90">
        <f t="shared" si="1"/>
        <v>0</v>
      </c>
    </row>
    <row r="61" spans="1:4">
      <c r="A61" s="89" t="s">
        <v>71</v>
      </c>
      <c r="B61" s="3"/>
      <c r="C61" s="3"/>
      <c r="D61" s="90">
        <f t="shared" si="1"/>
        <v>0</v>
      </c>
    </row>
    <row r="62" spans="1:4">
      <c r="A62" s="89" t="s">
        <v>72</v>
      </c>
      <c r="B62" s="3"/>
      <c r="C62" s="3"/>
      <c r="D62" s="90">
        <f t="shared" si="1"/>
        <v>0</v>
      </c>
    </row>
    <row r="63" spans="1:4">
      <c r="A63" s="89" t="s">
        <v>73</v>
      </c>
      <c r="B63" s="3"/>
      <c r="C63" s="3"/>
      <c r="D63" s="90">
        <f t="shared" si="1"/>
        <v>0</v>
      </c>
    </row>
    <row r="64" spans="1:4">
      <c r="A64" s="89" t="s">
        <v>60</v>
      </c>
      <c r="B64" s="3">
        <v>1.3</v>
      </c>
      <c r="C64" s="3">
        <v>8.2</v>
      </c>
      <c r="D64" s="90">
        <f t="shared" si="1"/>
        <v>1.3</v>
      </c>
    </row>
    <row r="65" ht="15" spans="1:4">
      <c r="A65" s="94" t="s">
        <v>45</v>
      </c>
      <c r="B65" s="95">
        <v>60</v>
      </c>
      <c r="C65" s="95">
        <v>60</v>
      </c>
      <c r="D65" s="96">
        <f t="shared" si="1"/>
        <v>60</v>
      </c>
    </row>
  </sheetData>
  <mergeCells count="5">
    <mergeCell ref="A1:J1"/>
    <mergeCell ref="A16:C16"/>
    <mergeCell ref="A21:B21"/>
    <mergeCell ref="A39:B39"/>
    <mergeCell ref="B52:C5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selection activeCell="A16" sqref="A16:C16"/>
    </sheetView>
  </sheetViews>
  <sheetFormatPr defaultColWidth="9" defaultRowHeight="14.25"/>
  <cols>
    <col min="1" max="1" width="10.25" customWidth="1"/>
    <col min="4" max="4" width="15.125" customWidth="1"/>
    <col min="5" max="5" width="13.625" customWidth="1"/>
    <col min="6" max="6" width="11" customWidth="1"/>
    <col min="7" max="7" width="10.75" customWidth="1"/>
    <col min="8" max="8" width="13.5" customWidth="1"/>
    <col min="9" max="9" width="11.5" customWidth="1"/>
    <col min="10" max="10" width="12.375" customWidth="1"/>
    <col min="11" max="11" width="11.75" customWidth="1"/>
    <col min="12" max="12" width="12" customWidth="1"/>
    <col min="13" max="13" width="11.875" customWidth="1"/>
  </cols>
  <sheetData>
    <row r="1" ht="15" spans="1:13">
      <c r="A1" s="33" t="s">
        <v>74</v>
      </c>
      <c r="B1" s="34"/>
      <c r="C1" s="34"/>
      <c r="D1" s="35" t="s">
        <v>75</v>
      </c>
      <c r="E1" s="35"/>
      <c r="F1" s="35"/>
      <c r="G1" s="35"/>
      <c r="H1" s="44" t="s">
        <v>76</v>
      </c>
      <c r="I1" s="44"/>
      <c r="J1" s="44"/>
      <c r="K1" s="44"/>
      <c r="L1" s="44"/>
      <c r="M1" s="61"/>
    </row>
    <row r="2" ht="28.5" spans="1:13">
      <c r="A2" s="36"/>
      <c r="B2" s="37" t="s">
        <v>77</v>
      </c>
      <c r="C2" s="38" t="s">
        <v>78</v>
      </c>
      <c r="D2" s="39" t="s">
        <v>79</v>
      </c>
      <c r="E2" s="45" t="s">
        <v>80</v>
      </c>
      <c r="F2" s="46" t="s">
        <v>81</v>
      </c>
      <c r="G2" s="47" t="s">
        <v>82</v>
      </c>
      <c r="H2" s="39" t="s">
        <v>83</v>
      </c>
      <c r="I2" s="45" t="s">
        <v>84</v>
      </c>
      <c r="J2" s="45" t="s">
        <v>80</v>
      </c>
      <c r="K2" s="45" t="s">
        <v>85</v>
      </c>
      <c r="L2" s="56" t="s">
        <v>86</v>
      </c>
      <c r="M2" s="62" t="s">
        <v>87</v>
      </c>
    </row>
    <row r="3" spans="1:13">
      <c r="A3" s="10" t="s">
        <v>10</v>
      </c>
      <c r="B3" s="3" t="b">
        <v>1</v>
      </c>
      <c r="C3" s="40" t="b">
        <v>0</v>
      </c>
      <c r="D3" s="10"/>
      <c r="E3" s="3"/>
      <c r="F3" s="48">
        <f t="shared" ref="F3:F14" si="0">(D3+E3)*B3</f>
        <v>0</v>
      </c>
      <c r="G3" s="49"/>
      <c r="H3" s="10"/>
      <c r="I3" s="3"/>
      <c r="J3" s="3"/>
      <c r="K3" s="3">
        <f t="shared" ref="K3:K14" si="1">73*$B$49</f>
        <v>0</v>
      </c>
      <c r="L3" s="57">
        <f t="shared" ref="L3:L14" si="2">(H3+I3+J3+K3)*C3</f>
        <v>0</v>
      </c>
      <c r="M3" s="14"/>
    </row>
    <row r="4" spans="1:13">
      <c r="A4" s="10" t="s">
        <v>11</v>
      </c>
      <c r="B4" s="3" t="b">
        <v>1</v>
      </c>
      <c r="C4" s="40" t="b">
        <v>0</v>
      </c>
      <c r="D4" s="10"/>
      <c r="E4" s="3"/>
      <c r="F4" s="48">
        <f t="shared" si="0"/>
        <v>0</v>
      </c>
      <c r="G4" s="49"/>
      <c r="H4" s="10"/>
      <c r="I4" s="3"/>
      <c r="J4" s="3"/>
      <c r="K4" s="3">
        <f t="shared" si="1"/>
        <v>0</v>
      </c>
      <c r="L4" s="57">
        <f t="shared" si="2"/>
        <v>0</v>
      </c>
      <c r="M4" s="14"/>
    </row>
    <row r="5" spans="1:13">
      <c r="A5" s="10" t="s">
        <v>12</v>
      </c>
      <c r="B5" s="3" t="b">
        <v>1</v>
      </c>
      <c r="C5" s="40" t="b">
        <v>0</v>
      </c>
      <c r="D5" s="10"/>
      <c r="E5" s="3"/>
      <c r="F5" s="48">
        <f t="shared" si="0"/>
        <v>0</v>
      </c>
      <c r="G5" s="49"/>
      <c r="H5" s="10"/>
      <c r="I5" s="3"/>
      <c r="J5" s="3"/>
      <c r="K5" s="3">
        <f t="shared" si="1"/>
        <v>0</v>
      </c>
      <c r="L5" s="57">
        <f t="shared" si="2"/>
        <v>0</v>
      </c>
      <c r="M5" s="14"/>
    </row>
    <row r="6" spans="1:13">
      <c r="A6" s="10" t="s">
        <v>13</v>
      </c>
      <c r="B6" s="3" t="b">
        <v>1</v>
      </c>
      <c r="C6" s="40" t="b">
        <v>1</v>
      </c>
      <c r="D6" s="10"/>
      <c r="E6" s="3"/>
      <c r="F6" s="48">
        <f t="shared" si="0"/>
        <v>0</v>
      </c>
      <c r="G6" s="49"/>
      <c r="H6" s="10"/>
      <c r="I6" s="3"/>
      <c r="J6" s="3"/>
      <c r="K6" s="3">
        <f t="shared" si="1"/>
        <v>0</v>
      </c>
      <c r="L6" s="57">
        <f t="shared" si="2"/>
        <v>0</v>
      </c>
      <c r="M6" s="14"/>
    </row>
    <row r="7" spans="1:13">
      <c r="A7" s="10" t="s">
        <v>14</v>
      </c>
      <c r="B7" s="3" t="b">
        <v>0</v>
      </c>
      <c r="C7" s="40" t="b">
        <v>1</v>
      </c>
      <c r="D7" s="10"/>
      <c r="E7" s="3"/>
      <c r="F7" s="48">
        <f t="shared" si="0"/>
        <v>0</v>
      </c>
      <c r="G7" s="49"/>
      <c r="H7" s="10"/>
      <c r="I7" s="3"/>
      <c r="J7" s="3"/>
      <c r="K7" s="3">
        <f t="shared" si="1"/>
        <v>0</v>
      </c>
      <c r="L7" s="57">
        <f t="shared" si="2"/>
        <v>0</v>
      </c>
      <c r="M7" s="14"/>
    </row>
    <row r="8" spans="1:13">
      <c r="A8" s="10" t="s">
        <v>15</v>
      </c>
      <c r="B8" s="3" t="b">
        <v>0</v>
      </c>
      <c r="C8" s="40" t="b">
        <v>1</v>
      </c>
      <c r="D8" s="10"/>
      <c r="E8" s="3"/>
      <c r="F8" s="48">
        <f t="shared" si="0"/>
        <v>0</v>
      </c>
      <c r="G8" s="49"/>
      <c r="H8" s="10"/>
      <c r="I8" s="3"/>
      <c r="J8" s="3"/>
      <c r="K8" s="3">
        <f t="shared" si="1"/>
        <v>0</v>
      </c>
      <c r="L8" s="57">
        <f t="shared" si="2"/>
        <v>0</v>
      </c>
      <c r="M8" s="14"/>
    </row>
    <row r="9" spans="1:13">
      <c r="A9" s="10" t="s">
        <v>16</v>
      </c>
      <c r="B9" s="3" t="b">
        <v>0</v>
      </c>
      <c r="C9" s="40" t="b">
        <v>1</v>
      </c>
      <c r="D9" s="10"/>
      <c r="E9" s="3"/>
      <c r="F9" s="48">
        <f t="shared" si="0"/>
        <v>0</v>
      </c>
      <c r="G9" s="49"/>
      <c r="H9" s="10"/>
      <c r="I9" s="3"/>
      <c r="J9" s="3"/>
      <c r="K9" s="3">
        <f t="shared" si="1"/>
        <v>0</v>
      </c>
      <c r="L9" s="57">
        <f t="shared" si="2"/>
        <v>0</v>
      </c>
      <c r="M9" s="14"/>
    </row>
    <row r="10" spans="1:13">
      <c r="A10" s="10" t="s">
        <v>17</v>
      </c>
      <c r="B10" s="3" t="b">
        <v>0</v>
      </c>
      <c r="C10" s="40" t="b">
        <v>1</v>
      </c>
      <c r="D10" s="10"/>
      <c r="E10" s="3"/>
      <c r="F10" s="48">
        <f t="shared" si="0"/>
        <v>0</v>
      </c>
      <c r="G10" s="49"/>
      <c r="H10" s="10"/>
      <c r="I10" s="3"/>
      <c r="J10" s="3"/>
      <c r="K10" s="3">
        <f t="shared" si="1"/>
        <v>0</v>
      </c>
      <c r="L10" s="57">
        <f t="shared" si="2"/>
        <v>0</v>
      </c>
      <c r="M10" s="14"/>
    </row>
    <row r="11" spans="1:13">
      <c r="A11" s="10" t="s">
        <v>18</v>
      </c>
      <c r="B11" s="3" t="b">
        <v>0</v>
      </c>
      <c r="C11" s="40" t="b">
        <v>1</v>
      </c>
      <c r="D11" s="10"/>
      <c r="E11" s="3"/>
      <c r="F11" s="48">
        <f t="shared" si="0"/>
        <v>0</v>
      </c>
      <c r="G11" s="49"/>
      <c r="H11" s="10"/>
      <c r="I11" s="3"/>
      <c r="J11" s="3"/>
      <c r="K11" s="3">
        <f t="shared" si="1"/>
        <v>0</v>
      </c>
      <c r="L11" s="57">
        <f t="shared" si="2"/>
        <v>0</v>
      </c>
      <c r="M11" s="14"/>
    </row>
    <row r="12" spans="1:13">
      <c r="A12" s="10" t="s">
        <v>19</v>
      </c>
      <c r="B12" s="3" t="b">
        <v>1</v>
      </c>
      <c r="C12" s="40" t="b">
        <v>1</v>
      </c>
      <c r="D12" s="10"/>
      <c r="E12" s="3"/>
      <c r="F12" s="48">
        <f t="shared" si="0"/>
        <v>0</v>
      </c>
      <c r="G12" s="49"/>
      <c r="H12" s="10"/>
      <c r="I12" s="3"/>
      <c r="J12" s="3"/>
      <c r="K12" s="3">
        <f t="shared" si="1"/>
        <v>0</v>
      </c>
      <c r="L12" s="57">
        <f t="shared" si="2"/>
        <v>0</v>
      </c>
      <c r="M12" s="14"/>
    </row>
    <row r="13" spans="1:13">
      <c r="A13" s="10" t="s">
        <v>20</v>
      </c>
      <c r="B13" s="3" t="b">
        <v>1</v>
      </c>
      <c r="C13" s="40" t="b">
        <v>0</v>
      </c>
      <c r="D13" s="10"/>
      <c r="E13" s="3"/>
      <c r="F13" s="48">
        <f t="shared" si="0"/>
        <v>0</v>
      </c>
      <c r="G13" s="49"/>
      <c r="H13" s="10"/>
      <c r="I13" s="3"/>
      <c r="J13" s="3"/>
      <c r="K13" s="3">
        <f t="shared" si="1"/>
        <v>0</v>
      </c>
      <c r="L13" s="57">
        <f t="shared" si="2"/>
        <v>0</v>
      </c>
      <c r="M13" s="14"/>
    </row>
    <row r="14" ht="15" spans="1:13">
      <c r="A14" s="41" t="s">
        <v>21</v>
      </c>
      <c r="B14" s="42" t="b">
        <v>1</v>
      </c>
      <c r="C14" s="43" t="b">
        <v>0</v>
      </c>
      <c r="D14" s="41"/>
      <c r="E14" s="42"/>
      <c r="F14" s="50">
        <f t="shared" si="0"/>
        <v>0</v>
      </c>
      <c r="G14" s="51"/>
      <c r="H14" s="10"/>
      <c r="I14" s="3"/>
      <c r="J14" s="3"/>
      <c r="K14" s="3">
        <f t="shared" si="1"/>
        <v>0</v>
      </c>
      <c r="L14" s="57">
        <f t="shared" si="2"/>
        <v>0</v>
      </c>
      <c r="M14" s="14"/>
    </row>
    <row r="15" ht="15" spans="1:13">
      <c r="A15" s="3"/>
      <c r="B15" s="3"/>
      <c r="C15" s="3"/>
      <c r="D15" s="3"/>
      <c r="E15" s="3"/>
      <c r="F15" s="52" t="s">
        <v>88</v>
      </c>
      <c r="G15" s="53">
        <f>MAX(F3:F14)</f>
        <v>0</v>
      </c>
      <c r="H15" s="41"/>
      <c r="I15" s="42"/>
      <c r="J15" s="42"/>
      <c r="K15" s="42"/>
      <c r="L15" s="58" t="s">
        <v>88</v>
      </c>
      <c r="M15" s="63">
        <f>MAX(L3:L14)</f>
        <v>0</v>
      </c>
    </row>
    <row r="16" ht="15" spans="1:13">
      <c r="A16" s="33" t="s">
        <v>89</v>
      </c>
      <c r="B16" s="34"/>
      <c r="C16" s="34"/>
      <c r="D16" s="35" t="s">
        <v>75</v>
      </c>
      <c r="E16" s="35"/>
      <c r="F16" s="35"/>
      <c r="G16" s="35"/>
      <c r="H16" s="44" t="s">
        <v>76</v>
      </c>
      <c r="I16" s="44"/>
      <c r="J16" s="44"/>
      <c r="K16" s="44"/>
      <c r="L16" s="44"/>
      <c r="M16" s="61"/>
    </row>
    <row r="17" ht="28.5" spans="1:13">
      <c r="A17" s="36"/>
      <c r="B17" s="37" t="s">
        <v>77</v>
      </c>
      <c r="C17" s="38" t="s">
        <v>78</v>
      </c>
      <c r="D17" s="39" t="s">
        <v>79</v>
      </c>
      <c r="E17" s="45" t="s">
        <v>80</v>
      </c>
      <c r="F17" s="46" t="s">
        <v>81</v>
      </c>
      <c r="G17" s="47" t="s">
        <v>82</v>
      </c>
      <c r="H17" s="39" t="s">
        <v>83</v>
      </c>
      <c r="I17" s="45" t="s">
        <v>84</v>
      </c>
      <c r="J17" s="45" t="s">
        <v>80</v>
      </c>
      <c r="K17" s="45" t="s">
        <v>85</v>
      </c>
      <c r="L17" s="56" t="s">
        <v>86</v>
      </c>
      <c r="M17" s="62" t="s">
        <v>87</v>
      </c>
    </row>
    <row r="18" spans="1:13">
      <c r="A18" s="10" t="s">
        <v>10</v>
      </c>
      <c r="B18" s="3" t="b">
        <v>1</v>
      </c>
      <c r="C18" s="40" t="b">
        <v>0</v>
      </c>
      <c r="D18" s="10"/>
      <c r="E18" s="3"/>
      <c r="F18" s="48">
        <f t="shared" ref="F18:F29" si="3">(D18+E18)*B18</f>
        <v>0</v>
      </c>
      <c r="G18" s="49"/>
      <c r="H18" s="10"/>
      <c r="I18" s="3"/>
      <c r="J18" s="3"/>
      <c r="K18" s="3">
        <f t="shared" ref="K18:K29" si="4">73*$B$49</f>
        <v>0</v>
      </c>
      <c r="L18" s="57">
        <f t="shared" ref="L18:L29" si="5">(H18+I18+J18+K18)*C18</f>
        <v>0</v>
      </c>
      <c r="M18" s="14"/>
    </row>
    <row r="19" spans="1:13">
      <c r="A19" s="10" t="s">
        <v>11</v>
      </c>
      <c r="B19" s="3" t="b">
        <v>1</v>
      </c>
      <c r="C19" s="40" t="b">
        <v>0</v>
      </c>
      <c r="D19" s="10"/>
      <c r="E19" s="3"/>
      <c r="F19" s="48">
        <f t="shared" si="3"/>
        <v>0</v>
      </c>
      <c r="G19" s="49"/>
      <c r="H19" s="10"/>
      <c r="I19" s="3"/>
      <c r="J19" s="3"/>
      <c r="K19" s="3">
        <f t="shared" si="4"/>
        <v>0</v>
      </c>
      <c r="L19" s="57">
        <f t="shared" si="5"/>
        <v>0</v>
      </c>
      <c r="M19" s="14"/>
    </row>
    <row r="20" spans="1:13">
      <c r="A20" s="10" t="s">
        <v>12</v>
      </c>
      <c r="B20" s="3" t="b">
        <v>1</v>
      </c>
      <c r="C20" s="40" t="b">
        <v>0</v>
      </c>
      <c r="D20" s="10"/>
      <c r="E20" s="3"/>
      <c r="F20" s="48">
        <f t="shared" si="3"/>
        <v>0</v>
      </c>
      <c r="G20" s="49"/>
      <c r="H20" s="10"/>
      <c r="I20" s="3"/>
      <c r="J20" s="3"/>
      <c r="K20" s="3">
        <f t="shared" si="4"/>
        <v>0</v>
      </c>
      <c r="L20" s="57">
        <f t="shared" si="5"/>
        <v>0</v>
      </c>
      <c r="M20" s="14"/>
    </row>
    <row r="21" spans="1:13">
      <c r="A21" s="10" t="s">
        <v>13</v>
      </c>
      <c r="B21" s="3" t="b">
        <v>1</v>
      </c>
      <c r="C21" s="40" t="b">
        <v>1</v>
      </c>
      <c r="D21" s="10"/>
      <c r="E21" s="3"/>
      <c r="F21" s="48">
        <f t="shared" si="3"/>
        <v>0</v>
      </c>
      <c r="G21" s="49"/>
      <c r="H21" s="10"/>
      <c r="I21" s="3"/>
      <c r="J21" s="3"/>
      <c r="K21" s="3">
        <f t="shared" si="4"/>
        <v>0</v>
      </c>
      <c r="L21" s="57">
        <f t="shared" si="5"/>
        <v>0</v>
      </c>
      <c r="M21" s="14"/>
    </row>
    <row r="22" spans="1:13">
      <c r="A22" s="10" t="s">
        <v>14</v>
      </c>
      <c r="B22" s="3" t="b">
        <v>0</v>
      </c>
      <c r="C22" s="40" t="b">
        <v>1</v>
      </c>
      <c r="D22" s="10"/>
      <c r="E22" s="3"/>
      <c r="F22" s="48">
        <f t="shared" si="3"/>
        <v>0</v>
      </c>
      <c r="G22" s="49"/>
      <c r="H22" s="10"/>
      <c r="I22" s="3"/>
      <c r="J22" s="3"/>
      <c r="K22" s="3">
        <f t="shared" si="4"/>
        <v>0</v>
      </c>
      <c r="L22" s="57">
        <f t="shared" si="5"/>
        <v>0</v>
      </c>
      <c r="M22" s="14"/>
    </row>
    <row r="23" spans="1:13">
      <c r="A23" s="10" t="s">
        <v>15</v>
      </c>
      <c r="B23" s="3" t="b">
        <v>0</v>
      </c>
      <c r="C23" s="40" t="b">
        <v>1</v>
      </c>
      <c r="D23" s="10"/>
      <c r="E23" s="3"/>
      <c r="F23" s="48">
        <f t="shared" si="3"/>
        <v>0</v>
      </c>
      <c r="G23" s="49"/>
      <c r="H23" s="10"/>
      <c r="I23" s="3"/>
      <c r="J23" s="3"/>
      <c r="K23" s="3">
        <f t="shared" si="4"/>
        <v>0</v>
      </c>
      <c r="L23" s="57">
        <f t="shared" si="5"/>
        <v>0</v>
      </c>
      <c r="M23" s="14"/>
    </row>
    <row r="24" spans="1:13">
      <c r="A24" s="10" t="s">
        <v>16</v>
      </c>
      <c r="B24" s="3" t="b">
        <v>0</v>
      </c>
      <c r="C24" s="40" t="b">
        <v>1</v>
      </c>
      <c r="D24" s="10"/>
      <c r="E24" s="3"/>
      <c r="F24" s="48">
        <f t="shared" si="3"/>
        <v>0</v>
      </c>
      <c r="G24" s="49"/>
      <c r="H24" s="10"/>
      <c r="I24" s="3"/>
      <c r="J24" s="3"/>
      <c r="K24" s="3">
        <f t="shared" si="4"/>
        <v>0</v>
      </c>
      <c r="L24" s="57">
        <f t="shared" si="5"/>
        <v>0</v>
      </c>
      <c r="M24" s="14"/>
    </row>
    <row r="25" spans="1:13">
      <c r="A25" s="10" t="s">
        <v>17</v>
      </c>
      <c r="B25" s="3" t="b">
        <v>0</v>
      </c>
      <c r="C25" s="40" t="b">
        <v>1</v>
      </c>
      <c r="D25" s="10"/>
      <c r="E25" s="3"/>
      <c r="F25" s="48">
        <f t="shared" si="3"/>
        <v>0</v>
      </c>
      <c r="G25" s="49"/>
      <c r="H25" s="10"/>
      <c r="I25" s="3"/>
      <c r="J25" s="3"/>
      <c r="K25" s="3">
        <f t="shared" si="4"/>
        <v>0</v>
      </c>
      <c r="L25" s="57">
        <f t="shared" si="5"/>
        <v>0</v>
      </c>
      <c r="M25" s="14"/>
    </row>
    <row r="26" spans="1:13">
      <c r="A26" s="10" t="s">
        <v>18</v>
      </c>
      <c r="B26" s="3" t="b">
        <v>0</v>
      </c>
      <c r="C26" s="40" t="b">
        <v>1</v>
      </c>
      <c r="D26" s="10"/>
      <c r="E26" s="3"/>
      <c r="F26" s="48">
        <f t="shared" si="3"/>
        <v>0</v>
      </c>
      <c r="G26" s="49"/>
      <c r="H26" s="10"/>
      <c r="I26" s="3"/>
      <c r="J26" s="3"/>
      <c r="K26" s="3">
        <f t="shared" si="4"/>
        <v>0</v>
      </c>
      <c r="L26" s="57">
        <f t="shared" si="5"/>
        <v>0</v>
      </c>
      <c r="M26" s="14"/>
    </row>
    <row r="27" spans="1:13">
      <c r="A27" s="10" t="s">
        <v>19</v>
      </c>
      <c r="B27" s="3" t="b">
        <v>1</v>
      </c>
      <c r="C27" s="40" t="b">
        <v>1</v>
      </c>
      <c r="D27" s="10"/>
      <c r="E27" s="3"/>
      <c r="F27" s="48">
        <f t="shared" si="3"/>
        <v>0</v>
      </c>
      <c r="G27" s="49"/>
      <c r="H27" s="10"/>
      <c r="I27" s="3"/>
      <c r="J27" s="3"/>
      <c r="K27" s="3">
        <f t="shared" si="4"/>
        <v>0</v>
      </c>
      <c r="L27" s="57">
        <f t="shared" si="5"/>
        <v>0</v>
      </c>
      <c r="M27" s="14"/>
    </row>
    <row r="28" spans="1:13">
      <c r="A28" s="10" t="s">
        <v>20</v>
      </c>
      <c r="B28" s="3" t="b">
        <v>1</v>
      </c>
      <c r="C28" s="40" t="b">
        <v>0</v>
      </c>
      <c r="D28" s="10"/>
      <c r="E28" s="3"/>
      <c r="F28" s="48">
        <f t="shared" si="3"/>
        <v>0</v>
      </c>
      <c r="G28" s="49"/>
      <c r="H28" s="10"/>
      <c r="I28" s="3"/>
      <c r="J28" s="3"/>
      <c r="K28" s="3">
        <f t="shared" si="4"/>
        <v>0</v>
      </c>
      <c r="L28" s="57">
        <f t="shared" si="5"/>
        <v>0</v>
      </c>
      <c r="M28" s="14"/>
    </row>
    <row r="29" ht="15" spans="1:13">
      <c r="A29" s="41" t="s">
        <v>21</v>
      </c>
      <c r="B29" s="42" t="b">
        <v>1</v>
      </c>
      <c r="C29" s="43" t="b">
        <v>0</v>
      </c>
      <c r="D29" s="41"/>
      <c r="E29" s="42"/>
      <c r="F29" s="50">
        <f t="shared" si="3"/>
        <v>0</v>
      </c>
      <c r="G29" s="51"/>
      <c r="H29" s="41"/>
      <c r="I29" s="42"/>
      <c r="J29" s="42"/>
      <c r="K29" s="42">
        <f t="shared" si="4"/>
        <v>0</v>
      </c>
      <c r="L29" s="59">
        <f t="shared" si="5"/>
        <v>0</v>
      </c>
      <c r="M29" s="16"/>
    </row>
    <row r="30" ht="15" spans="1:13">
      <c r="A30" s="3"/>
      <c r="B30" s="3"/>
      <c r="C30" s="3"/>
      <c r="D30" s="3"/>
      <c r="E30" s="3"/>
      <c r="F30" s="54" t="s">
        <v>88</v>
      </c>
      <c r="G30" s="55">
        <f>MAX(F18:F29)</f>
        <v>0</v>
      </c>
      <c r="H30" s="3"/>
      <c r="I30" s="3"/>
      <c r="J30" s="3"/>
      <c r="K30" s="3"/>
      <c r="L30" s="60" t="s">
        <v>88</v>
      </c>
      <c r="M30" s="32">
        <f>MAX(L18:L29)</f>
        <v>0</v>
      </c>
    </row>
  </sheetData>
  <mergeCells count="6">
    <mergeCell ref="A1:C1"/>
    <mergeCell ref="D1:G1"/>
    <mergeCell ref="H1:M1"/>
    <mergeCell ref="A16:C16"/>
    <mergeCell ref="D16:G16"/>
    <mergeCell ref="H16:M1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C16" sqref="C16"/>
    </sheetView>
  </sheetViews>
  <sheetFormatPr defaultColWidth="9" defaultRowHeight="14.25" outlineLevelCol="7"/>
  <cols>
    <col min="1" max="1" width="13.25" customWidth="1"/>
    <col min="4" max="4" width="13.75" customWidth="1"/>
    <col min="5" max="5" width="11.125" customWidth="1"/>
    <col min="6" max="6" width="12" customWidth="1"/>
    <col min="7" max="7" width="10.875" customWidth="1"/>
    <col min="8" max="8" width="11.75" customWidth="1"/>
  </cols>
  <sheetData>
    <row r="1" ht="15" spans="1:8">
      <c r="A1" s="1" t="s">
        <v>90</v>
      </c>
      <c r="B1" s="2">
        <v>4.9</v>
      </c>
      <c r="C1" s="3"/>
      <c r="D1" s="3"/>
      <c r="E1" s="3"/>
      <c r="F1" s="3"/>
      <c r="G1" s="3"/>
      <c r="H1" s="3"/>
    </row>
    <row r="2" ht="15" spans="1:8">
      <c r="A2" s="4" t="s">
        <v>91</v>
      </c>
      <c r="B2" s="5"/>
      <c r="C2" s="5"/>
      <c r="D2" s="5"/>
      <c r="E2" s="4" t="s">
        <v>92</v>
      </c>
      <c r="F2" s="22"/>
      <c r="G2" s="23" t="s">
        <v>93</v>
      </c>
      <c r="H2" s="24"/>
    </row>
    <row r="3" ht="43.5" spans="1:8">
      <c r="A3" s="6"/>
      <c r="B3" s="7" t="s">
        <v>94</v>
      </c>
      <c r="C3" s="8" t="s">
        <v>95</v>
      </c>
      <c r="D3" s="9" t="s">
        <v>96</v>
      </c>
      <c r="E3" s="7" t="s">
        <v>97</v>
      </c>
      <c r="F3" s="8" t="s">
        <v>98</v>
      </c>
      <c r="G3" s="25" t="s">
        <v>99</v>
      </c>
      <c r="H3" s="26" t="s">
        <v>100</v>
      </c>
    </row>
    <row r="4" spans="1:8">
      <c r="A4" s="10" t="s">
        <v>10</v>
      </c>
      <c r="B4" s="11"/>
      <c r="C4" s="12"/>
      <c r="D4" s="3">
        <v>31</v>
      </c>
      <c r="E4" s="11"/>
      <c r="F4" s="12"/>
      <c r="G4" s="13"/>
      <c r="H4" s="14"/>
    </row>
    <row r="5" spans="1:8">
      <c r="A5" s="10" t="s">
        <v>11</v>
      </c>
      <c r="B5" s="13"/>
      <c r="C5" s="14"/>
      <c r="D5" s="3">
        <v>28</v>
      </c>
      <c r="E5" s="13"/>
      <c r="F5" s="14"/>
      <c r="G5" s="13"/>
      <c r="H5" s="14"/>
    </row>
    <row r="6" spans="1:8">
      <c r="A6" s="10" t="s">
        <v>12</v>
      </c>
      <c r="B6" s="13"/>
      <c r="C6" s="14"/>
      <c r="D6" s="3">
        <v>31</v>
      </c>
      <c r="E6" s="13"/>
      <c r="F6" s="14"/>
      <c r="G6" s="13"/>
      <c r="H6" s="14"/>
    </row>
    <row r="7" spans="1:8">
      <c r="A7" s="10" t="s">
        <v>13</v>
      </c>
      <c r="B7" s="13"/>
      <c r="C7" s="14"/>
      <c r="D7" s="3">
        <v>30</v>
      </c>
      <c r="E7" s="13"/>
      <c r="F7" s="14"/>
      <c r="G7" s="13"/>
      <c r="H7" s="14"/>
    </row>
    <row r="8" spans="1:8">
      <c r="A8" s="10" t="s">
        <v>14</v>
      </c>
      <c r="B8" s="13"/>
      <c r="C8" s="14"/>
      <c r="D8" s="3">
        <v>31</v>
      </c>
      <c r="E8" s="13"/>
      <c r="F8" s="14"/>
      <c r="G8" s="13"/>
      <c r="H8" s="14"/>
    </row>
    <row r="9" spans="1:8">
      <c r="A9" s="10" t="s">
        <v>15</v>
      </c>
      <c r="B9" s="13"/>
      <c r="C9" s="14"/>
      <c r="D9" s="3">
        <v>30</v>
      </c>
      <c r="E9" s="13"/>
      <c r="F9" s="14"/>
      <c r="G9" s="13"/>
      <c r="H9" s="14"/>
    </row>
    <row r="10" spans="1:8">
      <c r="A10" s="10" t="s">
        <v>16</v>
      </c>
      <c r="B10" s="13"/>
      <c r="C10" s="14"/>
      <c r="D10" s="3">
        <v>31</v>
      </c>
      <c r="E10" s="13"/>
      <c r="F10" s="14"/>
      <c r="G10" s="13"/>
      <c r="H10" s="14"/>
    </row>
    <row r="11" spans="1:8">
      <c r="A11" s="10" t="s">
        <v>17</v>
      </c>
      <c r="B11" s="13"/>
      <c r="C11" s="14"/>
      <c r="D11" s="3">
        <v>31</v>
      </c>
      <c r="E11" s="13"/>
      <c r="F11" s="14"/>
      <c r="G11" s="13"/>
      <c r="H11" s="14"/>
    </row>
    <row r="12" spans="1:8">
      <c r="A12" s="10" t="s">
        <v>18</v>
      </c>
      <c r="B12" s="13"/>
      <c r="C12" s="14"/>
      <c r="D12" s="3">
        <v>30</v>
      </c>
      <c r="E12" s="13"/>
      <c r="F12" s="14"/>
      <c r="G12" s="13"/>
      <c r="H12" s="14"/>
    </row>
    <row r="13" spans="1:8">
      <c r="A13" s="10" t="s">
        <v>19</v>
      </c>
      <c r="B13" s="13"/>
      <c r="C13" s="14"/>
      <c r="D13" s="3">
        <v>31</v>
      </c>
      <c r="E13" s="13"/>
      <c r="F13" s="14"/>
      <c r="G13" s="13"/>
      <c r="H13" s="14"/>
    </row>
    <row r="14" spans="1:8">
      <c r="A14" s="10" t="s">
        <v>20</v>
      </c>
      <c r="B14" s="13"/>
      <c r="C14" s="14"/>
      <c r="D14" s="3">
        <v>30</v>
      </c>
      <c r="E14" s="13"/>
      <c r="F14" s="14"/>
      <c r="G14" s="13"/>
      <c r="H14" s="14"/>
    </row>
    <row r="15" ht="15" spans="1:8">
      <c r="A15" s="10" t="s">
        <v>21</v>
      </c>
      <c r="B15" s="15"/>
      <c r="C15" s="16"/>
      <c r="D15" s="3">
        <v>31</v>
      </c>
      <c r="E15" s="15"/>
      <c r="F15" s="16"/>
      <c r="G15" s="15"/>
      <c r="H15" s="16"/>
    </row>
    <row r="16" ht="15" spans="1:8">
      <c r="A16" s="17" t="s">
        <v>88</v>
      </c>
      <c r="B16" s="18">
        <f>MAX(B4:B15)</f>
        <v>0</v>
      </c>
      <c r="C16" s="19">
        <f>MAX(C4:C15)</f>
        <v>0</v>
      </c>
      <c r="D16" s="17" t="s">
        <v>101</v>
      </c>
      <c r="E16" s="18">
        <f>SUM(E4:E15)</f>
        <v>0</v>
      </c>
      <c r="F16" s="19">
        <f>SUM(F4:F15)</f>
        <v>0</v>
      </c>
      <c r="G16" s="27" t="s">
        <v>102</v>
      </c>
      <c r="H16" s="28" t="s">
        <v>103</v>
      </c>
    </row>
    <row r="17" ht="15" spans="1:8">
      <c r="A17" s="20"/>
      <c r="B17" s="3"/>
      <c r="C17" s="3"/>
      <c r="D17" s="21" t="s">
        <v>104</v>
      </c>
      <c r="E17" s="29"/>
      <c r="F17" s="30" t="s">
        <v>105</v>
      </c>
      <c r="G17" s="31">
        <f>MAX(G4:G15)</f>
        <v>0</v>
      </c>
      <c r="H17" s="32">
        <f>MAX(H4:H15)</f>
        <v>0</v>
      </c>
    </row>
    <row r="18" spans="4:8">
      <c r="D18" s="3"/>
      <c r="E18" s="3"/>
      <c r="F18" s="3"/>
      <c r="G18" s="3"/>
      <c r="H18" s="3"/>
    </row>
  </sheetData>
  <mergeCells count="3">
    <mergeCell ref="A2:D2"/>
    <mergeCell ref="E2:F2"/>
    <mergeCell ref="G2:H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Building loads</vt:lpstr>
      <vt:lpstr>Ground loads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Cupeiro</dc:creator>
  <cp:lastModifiedBy>Iago Cupeiro</cp:lastModifiedBy>
  <dcterms:created xsi:type="dcterms:W3CDTF">2020-03-27T21:09:06Z</dcterms:created>
  <dcterms:modified xsi:type="dcterms:W3CDTF">2020-03-27T21:58:44Z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